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8595" windowWidth="10695" windowHeight="1155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 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 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<sst xmlns="http://schemas.openxmlformats.org/spreadsheetml/2006/main" count="472" uniqueCount="271">
  <si>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</si>
  <si>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</si>
  <si>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</si>
  <si>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</si>
  <si>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</si>
  <si>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</si>
  <si>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</si>
  <si>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</si>
  <si>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</si>
  <si>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</si>
  <si>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</si>
  <si>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</si>
  <si>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</si>
  <si>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</si>
  <si>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</si>
  <si>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</si>
  <si>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</si>
  <si>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</si>
  <si>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</si>
  <si>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</si>
  <si>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</si>
  <si>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</si>
  <si>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</si>
  <si>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</si>
  <si>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</si>
  <si>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</si>
  <si>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</si>
  <si>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</si>
  <si>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</si>
  <si>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</si>
  <si>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</si>
  <si>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</si>
  <si>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</si>
  <si>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</si>
  <si>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</si>
  <si>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</si>
  <si>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</si>
  <si>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</si>
  <si>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</si>
  <si>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</si>
  <si>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</si>
  <si>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</si>
  <si>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</si>
  <si>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</si>
  <si>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</si>
  <si>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</si>
  <si>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</si>
  <si>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</si>
  <si>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</si>
  <si>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</si>
  <si>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</si>
  <si>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</si>
  <si>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</si>
  <si>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</si>
  <si>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</si>
  <si>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</si>
  <si>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</si>
  <si>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</si>
  <si>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</si>
  <si>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</si>
  <si>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</si>
  <si>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</si>
  <si>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</si>
  <si>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</si>
  <si>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</si>
  <si>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</si>
  <si>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</si>
  <si>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</si>
  <si>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</si>
  <si>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</si>
  <si>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</si>
  <si>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</si>
  <si>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</si>
  <si>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</si>
  <si>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</si>
  <si>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</si>
  <si>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</si>
  <si>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</si>
  <si>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</si>
  <si>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</si>
  <si>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</si>
  <si>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</si>
  <si>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</si>
  <si>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</si>
  <si>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</si>
  <si>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</si>
  <si>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</si>
  <si>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</si>
  <si>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</si>
  <si>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</si>
  <si>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</si>
  <si>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</si>
  <si>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</si>
  <si>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</si>
  <si>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</si>
  <si>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</si>
  <si>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</si>
  <si>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</si>
  <si>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</si>
  <si>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</si>
  <si>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</si>
  <si>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</si>
  <si>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</si>
  <si>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</si>
  <si>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</si>
  <si>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</si>
  <si>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</si>
  <si>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</si>
  <si>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</si>
  <si>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</si>
  <si>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</si>
  <si>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</si>
  <si>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</si>
  <si>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</si>
  <si>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</si>
  <si>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</si>
  <si>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</si>
  <si>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</si>
  <si>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</si>
  <si>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</si>
  <si>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</si>
  <si>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</si>
  <si>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</si>
  <si>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</si>
  <si>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</si>
  <si>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</si>
  <si>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</si>
  <si>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</si>
  <si>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</si>
  <si>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</si>
  <si>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</si>
  <si>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</si>
  <si>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</si>
  <si>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</si>
  <si>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</si>
  <si>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</si>
  <si>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</si>
  <si>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</si>
  <si>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</si>
  <si>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</si>
  <si>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</si>
  <si>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</si>
  <si>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</si>
  <si>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</si>
  <si>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</si>
  <si>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</si>
  <si>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</si>
  <si>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</si>
  <si>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</si>
  <si>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</si>
  <si>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</si>
  <si>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</si>
  <si>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</si>
  <si>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</si>
  <si>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</si>
  <si>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</si>
  <si>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</si>
  <si>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</si>
  <si>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</si>
  <si>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</si>
  <si>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</si>
  <si>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</si>
  <si>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</si>
  <si>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</si>
  <si>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</si>
  <si>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</si>
  <si>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</si>
  <si>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</si>
  <si>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</si>
  <si>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</si>
  <si>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</si>
  <si>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</si>
  <si>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</si>
  <si>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</si>
  <si>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</si>
  <si>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</si>
  <si>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</si>
  <si>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</si>
  <si>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</si>
  <si>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</si>
  <si>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</si>
  <si>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</si>
  <si>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</si>
  <si>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</si>
  <si>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</si>
  <si>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</si>
  <si>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</si>
  <si>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</si>
  <si>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</si>
  <si>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</si>
  <si>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</si>
  <si>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</si>
  <si>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</si>
  <si>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</si>
  <si>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</si>
  <si>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</si>
  <si>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</si>
  <si>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</si>
  <si>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</si>
  <si>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</si>
  <si>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</si>
  <si>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</si>
  <si>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</si>
  <si>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</si>
  <si>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</si>
  <si>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</si>
  <si>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</si>
  <si>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</si>
  <si>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</si>
  <si>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</si>
  <si>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</si>
  <si>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</si>
  <si>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</si>
  <si>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</si>
  <si>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</si>
  <si>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</si>
  <si>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</si>
  <si>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</si>
  <si>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</si>
  <si>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</si>
  <si>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</si>
  <si>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</si>
  <si>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</si>
  <si>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</si>
  <si>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</si>
  <si>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</si>
  <si>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</si>
  <si>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</si>
  <si>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</si>
  <si>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</si>
  <si>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</si>
  <si>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</si>
  <si>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</si>
  <si>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北海道</t>
  </si>
  <si>
    <t>北海道住宅供給公社</t>
  </si>
  <si>
    <t>北海道土地開発公社</t>
  </si>
  <si>
    <t>北海道</t>
  </si>
  <si>
    <t>病院</t>
  </si>
  <si>
    <t>電気</t>
  </si>
  <si>
    <t>工業用水道事業</t>
  </si>
  <si>
    <t>公共下水道事業</t>
  </si>
  <si>
    <t>特定公共下水道事業</t>
  </si>
  <si>
    <t>流域下水道事業</t>
  </si>
  <si>
    <t>特定環境保全公共下水道事業</t>
  </si>
  <si>
    <t>北海道</t>
  </si>
  <si>
    <t>病院事業</t>
  </si>
  <si>
    <t>電気事業</t>
  </si>
  <si>
    <t>公共下水道事業</t>
  </si>
  <si>
    <t>特定公共下水道事業</t>
  </si>
  <si>
    <t>流域下水道事業</t>
  </si>
  <si>
    <t>特定環境保全公共下水道事業</t>
  </si>
  <si>
    <t xml:space="preserve"> － </t>
  </si>
  <si>
    <t>歳入合計</t>
  </si>
  <si>
    <t>地方税</t>
  </si>
  <si>
    <t>構成比</t>
  </si>
  <si>
    <t>地方譲与税</t>
  </si>
  <si>
    <t>地方交付税</t>
  </si>
  <si>
    <t>使用料・手数料</t>
  </si>
  <si>
    <t>国庫支出金</t>
  </si>
  <si>
    <t>財産収入</t>
  </si>
  <si>
    <t>地方債</t>
  </si>
  <si>
    <t>その他の収入</t>
  </si>
  <si>
    <t>歳出合計</t>
  </si>
  <si>
    <t>義務的経費</t>
  </si>
  <si>
    <t>うち人件費</t>
  </si>
  <si>
    <t>うち公債費</t>
  </si>
  <si>
    <t>投資的経費</t>
  </si>
  <si>
    <t>うち普通建設事業費</t>
  </si>
  <si>
    <t>その他の経費</t>
  </si>
  <si>
    <t>うち補助費等</t>
  </si>
  <si>
    <t>うち投資・出資・貸付金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</si>
</sst>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2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18" fillId="33" borderId="59" xfId="0" applyFont="1" applyFill="1" applyBorder="1" applyAlignment="1">
      <alignment vertical="center"/>
    </xf>
    <xf numFmtId="0" fontId="18" fillId="33" borderId="59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vertical="center"/>
    </xf>
    <xf numFmtId="0" fontId="18" fillId="33" borderId="59" xfId="0" applyFont="1" applyFill="1" applyBorder="1" applyAlignment="1">
      <alignment vertical="center" shrinkToFit="1"/>
    </xf>
    <xf numFmtId="41" fontId="0" fillId="0" borderId="59" xfId="0" applyNumberFormat="1" applyBorder="1" applyAlignment="1">
      <alignment vertical="center"/>
    </xf>
    <xf numFmtId="208" fontId="0" fillId="0" borderId="59" xfId="0" applyNumberFormat="1" applyBorder="1" applyAlignment="1">
      <alignment vertical="center"/>
    </xf>
    <xf numFmtId="208" fontId="18" fillId="33" borderId="59" xfId="0" applyNumberFormat="1" applyFont="1" applyFill="1" applyBorder="1" applyAlignment="1">
      <alignment horizontal="center" vertical="center"/>
    </xf>
    <xf numFmtId="222" fontId="0" fillId="0" borderId="59" xfId="0" applyNumberFormat="1" applyBorder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0" fillId="0" borderId="20" xfId="0" applyNumberForma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view="pageBreakPreview" zoomScale="8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J1" sqref="J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0" width="9" style="2" customWidth="1"/>
    <col min="11" max="11" width="11.5" style="2" customWidth="1"/>
    <col min="12" max="29" width="7.69921875" style="2" customWidth="1"/>
    <col min="30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233</v>
      </c>
      <c r="F1" s="1"/>
    </row>
    <row r="3" ht="14.25">
      <c r="A3" s="27" t="s">
        <v>93</v>
      </c>
    </row>
    <row r="5" spans="1:5" ht="13.5">
      <c r="A5" s="58" t="s">
        <v>222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29" ht="27" customHeight="1">
      <c r="A7" s="5"/>
      <c r="B7" s="6"/>
      <c r="C7" s="6"/>
      <c r="D7" s="6"/>
      <c r="E7" s="6"/>
      <c r="F7" s="21" t="s">
        <v>223</v>
      </c>
      <c r="G7" s="22"/>
      <c r="H7" s="39" t="s">
        <v>2</v>
      </c>
      <c r="I7" s="41" t="s">
        <v>22</v>
      </c>
      <c r="J7" s="252"/>
      <c r="K7" s="253" t="s">
        <v>252</v>
      </c>
      <c r="L7" s="254" t="s">
        <v>253</v>
      </c>
      <c r="M7" s="253" t="s">
        <v>254</v>
      </c>
      <c r="N7" s="254" t="s">
        <v>255</v>
      </c>
      <c r="O7" s="253" t="s">
        <v>254</v>
      </c>
      <c r="P7" s="254" t="s">
        <v>256</v>
      </c>
      <c r="Q7" s="253" t="s">
        <v>254</v>
      </c>
      <c r="R7" s="254" t="s">
        <v>257</v>
      </c>
      <c r="S7" s="253" t="s">
        <v>254</v>
      </c>
      <c r="T7" s="254" t="s">
        <v>258</v>
      </c>
      <c r="U7" s="253" t="s">
        <v>254</v>
      </c>
      <c r="V7" s="253"/>
      <c r="W7" s="253"/>
      <c r="X7" s="253" t="s">
        <v>259</v>
      </c>
      <c r="Y7" s="253" t="s">
        <v>254</v>
      </c>
      <c r="Z7" s="254" t="s">
        <v>260</v>
      </c>
      <c r="AA7" s="253" t="s">
        <v>254</v>
      </c>
      <c r="AB7" s="254" t="s">
        <v>261</v>
      </c>
      <c r="AC7" s="253" t="s">
        <v>254</v>
      </c>
    </row>
    <row r="8" spans="1:2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  <c r="J8" s="256"/>
      <c r="K8" s="256">
        <f>F27</f>
        <v>2558608</v>
      </c>
      <c r="L8" s="256">
        <f>F9</f>
        <v>600298</v>
      </c>
      <c r="M8" s="257">
        <f>G9</f>
        <v>23.46189803205493</v>
      </c>
      <c r="N8" s="256">
        <f>F20</f>
        <v>91868</v>
      </c>
      <c r="O8" s="257">
        <f>G20</f>
        <v>3.5905461094470117</v>
      </c>
      <c r="P8" s="256">
        <f>F21</f>
        <v>652200</v>
      </c>
      <c r="Q8" s="257">
        <f>G21</f>
        <v>25.49042291746137</v>
      </c>
      <c r="R8" s="256">
        <f>F22</f>
        <v>29999</v>
      </c>
      <c r="S8" s="257">
        <f>G22</f>
        <v>1.172473469949285</v>
      </c>
      <c r="T8" s="256">
        <f>F23</f>
        <v>352513</v>
      </c>
      <c r="U8" s="257">
        <f>G23</f>
        <v>13.7775305947609</v>
      </c>
      <c r="V8" s="257"/>
      <c r="W8" s="257"/>
      <c r="X8" s="256">
        <f>F24</f>
        <v>7980</v>
      </c>
      <c r="Y8" s="257">
        <f>G24</f>
        <v>0.31188833928448595</v>
      </c>
      <c r="Z8" s="256">
        <f>F25</f>
        <v>305676</v>
      </c>
      <c r="AA8" s="257">
        <f>G25</f>
        <v>11.946964912170992</v>
      </c>
      <c r="AB8" s="256">
        <f>F26</f>
        <v>518074</v>
      </c>
      <c r="AC8" s="257">
        <f>G26</f>
        <v>20.248275624871024</v>
      </c>
    </row>
    <row r="9" spans="1:27" ht="18" customHeight="1">
      <c r="A9" s="260" t="s">
        <v>88</v>
      </c>
      <c r="B9" s="260" t="s">
        <v>90</v>
      </c>
      <c r="C9" s="55" t="s">
        <v>4</v>
      </c>
      <c r="D9" s="56"/>
      <c r="E9" s="56"/>
      <c r="F9" s="65">
        <v>600298</v>
      </c>
      <c r="G9" s="75">
        <f>F9/$F$27*100</f>
        <v>23.46189803205493</v>
      </c>
      <c r="H9" s="66">
        <v>569575</v>
      </c>
      <c r="I9" s="80">
        <f>(F9/H9-1)*100</f>
        <v>5.394021858403186</v>
      </c>
      <c r="J9" s="252"/>
      <c r="K9" s="253" t="s">
        <v>262</v>
      </c>
      <c r="L9" s="254" t="s">
        <v>263</v>
      </c>
      <c r="M9" s="258" t="s">
        <v>254</v>
      </c>
      <c r="N9" s="254" t="s">
        <v>264</v>
      </c>
      <c r="O9" s="258" t="s">
        <v>254</v>
      </c>
      <c r="P9" s="254" t="s">
        <v>265</v>
      </c>
      <c r="Q9" s="253" t="s">
        <v>254</v>
      </c>
      <c r="R9" s="254" t="s">
        <v>266</v>
      </c>
      <c r="S9" s="253" t="s">
        <v>254</v>
      </c>
      <c r="T9" s="255" t="s">
        <v>267</v>
      </c>
      <c r="U9" s="253" t="s">
        <v>254</v>
      </c>
      <c r="V9" s="254" t="s">
        <v>268</v>
      </c>
      <c r="W9" s="253" t="s">
        <v>254</v>
      </c>
      <c r="X9" s="254" t="s">
        <v>269</v>
      </c>
      <c r="Y9" s="253" t="s">
        <v>254</v>
      </c>
      <c r="Z9" s="255" t="s">
        <v>270</v>
      </c>
      <c r="AA9" s="253" t="s">
        <v>254</v>
      </c>
    </row>
    <row r="10" spans="1:27" ht="18" customHeight="1">
      <c r="A10" s="261"/>
      <c r="B10" s="261"/>
      <c r="C10" s="7"/>
      <c r="D10" s="52" t="s">
        <v>23</v>
      </c>
      <c r="E10" s="53"/>
      <c r="F10" s="67">
        <v>187440</v>
      </c>
      <c r="G10" s="76">
        <f aca="true" t="shared" si="0" ref="G10:G27">F10/$F$27*100</f>
        <v>7.325858435524317</v>
      </c>
      <c r="H10" s="68">
        <v>184949</v>
      </c>
      <c r="I10" s="81">
        <f aca="true" t="shared" si="1" ref="I10:I27">(F10/H10-1)*100</f>
        <v>1.3468577824157002</v>
      </c>
      <c r="J10" s="256"/>
      <c r="K10" s="259">
        <f>F45</f>
        <v>2558608</v>
      </c>
      <c r="L10" s="256">
        <f>F28</f>
        <v>1146921</v>
      </c>
      <c r="M10" s="257">
        <f>G28</f>
        <v>44.825975686779685</v>
      </c>
      <c r="N10" s="256">
        <f>F29</f>
        <v>647683</v>
      </c>
      <c r="O10" s="257">
        <f>G29</f>
        <v>25.313881610625778</v>
      </c>
      <c r="P10" s="256">
        <f>F31</f>
        <v>413166</v>
      </c>
      <c r="Q10" s="257">
        <f>G31</f>
        <v>16.148077392081944</v>
      </c>
      <c r="R10" s="256">
        <f>F39</f>
        <v>361880</v>
      </c>
      <c r="S10" s="257">
        <f>G39</f>
        <v>14.143628097778166</v>
      </c>
      <c r="T10" s="256">
        <f>F40</f>
        <v>358547</v>
      </c>
      <c r="U10" s="257">
        <f>G40</f>
        <v>14.01336195306198</v>
      </c>
      <c r="V10" s="256">
        <f>F32</f>
        <v>1049807</v>
      </c>
      <c r="W10" s="257">
        <f>G32</f>
        <v>41.030396215442146</v>
      </c>
      <c r="X10" s="256">
        <f>F35</f>
        <v>730600</v>
      </c>
      <c r="Y10" s="257">
        <f>G35</f>
        <v>28.55458905780018</v>
      </c>
      <c r="Z10" s="256">
        <f>F38</f>
        <v>219277</v>
      </c>
      <c r="AA10" s="257">
        <f>G38</f>
        <v>8.570167841263688</v>
      </c>
    </row>
    <row r="11" spans="1:9" ht="18" customHeight="1">
      <c r="A11" s="261"/>
      <c r="B11" s="261"/>
      <c r="C11" s="7"/>
      <c r="D11" s="16"/>
      <c r="E11" s="23" t="s">
        <v>24</v>
      </c>
      <c r="F11" s="69">
        <v>168908</v>
      </c>
      <c r="G11" s="77">
        <f t="shared" si="0"/>
        <v>6.6015583473513715</v>
      </c>
      <c r="H11" s="70">
        <v>151109</v>
      </c>
      <c r="I11" s="82">
        <f t="shared" si="1"/>
        <v>11.77891455836515</v>
      </c>
    </row>
    <row r="12" spans="1:9" ht="18" customHeight="1">
      <c r="A12" s="261"/>
      <c r="B12" s="261"/>
      <c r="C12" s="7"/>
      <c r="D12" s="16"/>
      <c r="E12" s="23" t="s">
        <v>25</v>
      </c>
      <c r="F12" s="69">
        <v>17560</v>
      </c>
      <c r="G12" s="77">
        <f t="shared" si="0"/>
        <v>0.6863106814330292</v>
      </c>
      <c r="H12" s="70">
        <v>15495</v>
      </c>
      <c r="I12" s="82">
        <f t="shared" si="1"/>
        <v>13.326879638593091</v>
      </c>
    </row>
    <row r="13" spans="1:9" ht="18" customHeight="1">
      <c r="A13" s="261"/>
      <c r="B13" s="261"/>
      <c r="C13" s="7"/>
      <c r="D13" s="33"/>
      <c r="E13" s="23" t="s">
        <v>26</v>
      </c>
      <c r="F13" s="69">
        <v>972</v>
      </c>
      <c r="G13" s="77">
        <f t="shared" si="0"/>
        <v>0.03798940673991483</v>
      </c>
      <c r="H13" s="70">
        <v>2173</v>
      </c>
      <c r="I13" s="82">
        <f t="shared" si="1"/>
        <v>-55.26921306948919</v>
      </c>
    </row>
    <row r="14" spans="1:9" ht="18" customHeight="1">
      <c r="A14" s="261"/>
      <c r="B14" s="261"/>
      <c r="C14" s="7"/>
      <c r="D14" s="61" t="s">
        <v>27</v>
      </c>
      <c r="E14" s="51"/>
      <c r="F14" s="65">
        <v>114025</v>
      </c>
      <c r="G14" s="75">
        <f t="shared" si="0"/>
        <v>4.456524797858836</v>
      </c>
      <c r="H14" s="66">
        <v>97896</v>
      </c>
      <c r="I14" s="83">
        <f t="shared" si="1"/>
        <v>16.475647626052137</v>
      </c>
    </row>
    <row r="15" spans="1:9" ht="18" customHeight="1">
      <c r="A15" s="261"/>
      <c r="B15" s="261"/>
      <c r="C15" s="7"/>
      <c r="D15" s="16"/>
      <c r="E15" s="23" t="s">
        <v>28</v>
      </c>
      <c r="F15" s="69">
        <v>4507</v>
      </c>
      <c r="G15" s="77">
        <f t="shared" si="0"/>
        <v>0.1761504693176915</v>
      </c>
      <c r="H15" s="70">
        <v>4050</v>
      </c>
      <c r="I15" s="82">
        <f t="shared" si="1"/>
        <v>11.283950617283956</v>
      </c>
    </row>
    <row r="16" spans="1:11" ht="18" customHeight="1">
      <c r="A16" s="261"/>
      <c r="B16" s="261"/>
      <c r="C16" s="7"/>
      <c r="D16" s="16"/>
      <c r="E16" s="29" t="s">
        <v>29</v>
      </c>
      <c r="F16" s="67">
        <v>109518</v>
      </c>
      <c r="G16" s="76">
        <f t="shared" si="0"/>
        <v>4.280374328541145</v>
      </c>
      <c r="H16" s="68">
        <v>93846</v>
      </c>
      <c r="I16" s="81">
        <f t="shared" si="1"/>
        <v>16.699699507704114</v>
      </c>
      <c r="K16" s="108"/>
    </row>
    <row r="17" spans="1:9" ht="18" customHeight="1">
      <c r="A17" s="261"/>
      <c r="B17" s="261"/>
      <c r="C17" s="7"/>
      <c r="D17" s="263" t="s">
        <v>30</v>
      </c>
      <c r="E17" s="264"/>
      <c r="F17" s="67">
        <v>136045</v>
      </c>
      <c r="G17" s="76">
        <f t="shared" si="0"/>
        <v>5.317149012275425</v>
      </c>
      <c r="H17" s="68">
        <v>119984</v>
      </c>
      <c r="I17" s="81">
        <f t="shared" si="1"/>
        <v>13.3859514601947</v>
      </c>
    </row>
    <row r="18" spans="1:9" ht="18" customHeight="1">
      <c r="A18" s="261"/>
      <c r="B18" s="261"/>
      <c r="C18" s="7"/>
      <c r="D18" s="265" t="s">
        <v>94</v>
      </c>
      <c r="E18" s="266"/>
      <c r="F18" s="69">
        <v>14345</v>
      </c>
      <c r="G18" s="77">
        <f t="shared" si="0"/>
        <v>0.560656419428064</v>
      </c>
      <c r="H18" s="70">
        <v>15716</v>
      </c>
      <c r="I18" s="82">
        <f t="shared" si="1"/>
        <v>-8.72359378976839</v>
      </c>
    </row>
    <row r="19" spans="1:26" ht="18" customHeight="1">
      <c r="A19" s="261"/>
      <c r="B19" s="261"/>
      <c r="C19" s="10"/>
      <c r="D19" s="265" t="s">
        <v>95</v>
      </c>
      <c r="E19" s="266"/>
      <c r="F19" s="107">
        <v>816</v>
      </c>
      <c r="G19" s="77">
        <f t="shared" si="0"/>
        <v>0.031892341460669237</v>
      </c>
      <c r="H19" s="70">
        <v>681</v>
      </c>
      <c r="I19" s="82">
        <f t="shared" si="1"/>
        <v>19.823788546255507</v>
      </c>
      <c r="Z19" s="2" t="s">
        <v>96</v>
      </c>
    </row>
    <row r="20" spans="1:9" ht="18" customHeight="1">
      <c r="A20" s="261"/>
      <c r="B20" s="261"/>
      <c r="C20" s="44" t="s">
        <v>5</v>
      </c>
      <c r="D20" s="43"/>
      <c r="E20" s="43"/>
      <c r="F20" s="69">
        <v>91868</v>
      </c>
      <c r="G20" s="77">
        <f t="shared" si="0"/>
        <v>3.5905461094470117</v>
      </c>
      <c r="H20" s="70">
        <v>102717</v>
      </c>
      <c r="I20" s="82">
        <f t="shared" si="1"/>
        <v>-10.562029654292859</v>
      </c>
    </row>
    <row r="21" spans="1:9" ht="18" customHeight="1">
      <c r="A21" s="261"/>
      <c r="B21" s="261"/>
      <c r="C21" s="44" t="s">
        <v>6</v>
      </c>
      <c r="D21" s="43"/>
      <c r="E21" s="43"/>
      <c r="F21" s="69">
        <v>652200</v>
      </c>
      <c r="G21" s="77">
        <f t="shared" si="0"/>
        <v>25.49042291746137</v>
      </c>
      <c r="H21" s="70">
        <v>648400</v>
      </c>
      <c r="I21" s="82">
        <f t="shared" si="1"/>
        <v>0.5860579888957496</v>
      </c>
    </row>
    <row r="22" spans="1:9" ht="18" customHeight="1">
      <c r="A22" s="261"/>
      <c r="B22" s="261"/>
      <c r="C22" s="44" t="s">
        <v>31</v>
      </c>
      <c r="D22" s="43"/>
      <c r="E22" s="43"/>
      <c r="F22" s="69">
        <v>29999</v>
      </c>
      <c r="G22" s="77">
        <f t="shared" si="0"/>
        <v>1.172473469949285</v>
      </c>
      <c r="H22" s="70">
        <v>26677</v>
      </c>
      <c r="I22" s="82">
        <f t="shared" si="1"/>
        <v>12.452674588596913</v>
      </c>
    </row>
    <row r="23" spans="1:9" ht="18" customHeight="1">
      <c r="A23" s="261"/>
      <c r="B23" s="261"/>
      <c r="C23" s="44" t="s">
        <v>7</v>
      </c>
      <c r="D23" s="43"/>
      <c r="E23" s="43"/>
      <c r="F23" s="69">
        <v>352513</v>
      </c>
      <c r="G23" s="77">
        <f t="shared" si="0"/>
        <v>13.7775305947609</v>
      </c>
      <c r="H23" s="70">
        <v>326278</v>
      </c>
      <c r="I23" s="82">
        <f t="shared" si="1"/>
        <v>8.04068922820418</v>
      </c>
    </row>
    <row r="24" spans="1:9" ht="18" customHeight="1">
      <c r="A24" s="261"/>
      <c r="B24" s="261"/>
      <c r="C24" s="44" t="s">
        <v>32</v>
      </c>
      <c r="D24" s="43"/>
      <c r="E24" s="43"/>
      <c r="F24" s="69">
        <v>7980</v>
      </c>
      <c r="G24" s="77">
        <f t="shared" si="0"/>
        <v>0.31188833928448595</v>
      </c>
      <c r="H24" s="70">
        <v>8135</v>
      </c>
      <c r="I24" s="82">
        <f t="shared" si="1"/>
        <v>-1.9053472649047332</v>
      </c>
    </row>
    <row r="25" spans="1:9" ht="18" customHeight="1">
      <c r="A25" s="261"/>
      <c r="B25" s="261"/>
      <c r="C25" s="44" t="s">
        <v>8</v>
      </c>
      <c r="D25" s="43"/>
      <c r="E25" s="43"/>
      <c r="F25" s="69">
        <v>305676</v>
      </c>
      <c r="G25" s="77">
        <f t="shared" si="0"/>
        <v>11.946964912170992</v>
      </c>
      <c r="H25" s="70">
        <v>327037</v>
      </c>
      <c r="I25" s="82">
        <f t="shared" si="1"/>
        <v>-6.53167684390451</v>
      </c>
    </row>
    <row r="26" spans="1:9" ht="18" customHeight="1">
      <c r="A26" s="261"/>
      <c r="B26" s="261"/>
      <c r="C26" s="45" t="s">
        <v>9</v>
      </c>
      <c r="D26" s="46"/>
      <c r="E26" s="46"/>
      <c r="F26" s="71">
        <v>518074</v>
      </c>
      <c r="G26" s="78">
        <f t="shared" si="0"/>
        <v>20.248275624871024</v>
      </c>
      <c r="H26" s="72">
        <v>483318</v>
      </c>
      <c r="I26" s="84">
        <f t="shared" si="1"/>
        <v>7.191124683955485</v>
      </c>
    </row>
    <row r="27" spans="1:9" ht="18" customHeight="1">
      <c r="A27" s="261"/>
      <c r="B27" s="262"/>
      <c r="C27" s="47" t="s">
        <v>10</v>
      </c>
      <c r="D27" s="31"/>
      <c r="E27" s="31"/>
      <c r="F27" s="73">
        <f>SUM(F9,F20:F26)</f>
        <v>2558608</v>
      </c>
      <c r="G27" s="79">
        <f t="shared" si="0"/>
        <v>100</v>
      </c>
      <c r="H27" s="73">
        <f>SUM(H9,H20:H26)</f>
        <v>2492137</v>
      </c>
      <c r="I27" s="85">
        <f t="shared" si="1"/>
        <v>2.6672289685518935</v>
      </c>
    </row>
    <row r="28" spans="1:9" ht="18" customHeight="1">
      <c r="A28" s="261"/>
      <c r="B28" s="260" t="s">
        <v>89</v>
      </c>
      <c r="C28" s="55" t="s">
        <v>11</v>
      </c>
      <c r="D28" s="56"/>
      <c r="E28" s="56"/>
      <c r="F28" s="65">
        <f>SUM(F29:F31)</f>
        <v>1146921</v>
      </c>
      <c r="G28" s="75">
        <f>F28/$F$45*100</f>
        <v>44.825975686779685</v>
      </c>
      <c r="H28" s="65">
        <v>1149910</v>
      </c>
      <c r="I28" s="86">
        <f>(F28/H28-1)*100</f>
        <v>-0.2599333860910824</v>
      </c>
    </row>
    <row r="29" spans="1:9" ht="18" customHeight="1">
      <c r="A29" s="261"/>
      <c r="B29" s="261"/>
      <c r="C29" s="7"/>
      <c r="D29" s="30" t="s">
        <v>12</v>
      </c>
      <c r="E29" s="43"/>
      <c r="F29" s="69">
        <v>647683</v>
      </c>
      <c r="G29" s="77">
        <f aca="true" t="shared" si="2" ref="G29:G45">F29/$F$45*100</f>
        <v>25.313881610625778</v>
      </c>
      <c r="H29" s="69">
        <v>645195</v>
      </c>
      <c r="I29" s="87">
        <f aca="true" t="shared" si="3" ref="I29:I45">(F29/H29-1)*100</f>
        <v>0.3856198513627618</v>
      </c>
    </row>
    <row r="30" spans="1:9" ht="18" customHeight="1">
      <c r="A30" s="261"/>
      <c r="B30" s="261"/>
      <c r="C30" s="7"/>
      <c r="D30" s="30" t="s">
        <v>33</v>
      </c>
      <c r="E30" s="43"/>
      <c r="F30" s="69">
        <v>86072</v>
      </c>
      <c r="G30" s="77">
        <f t="shared" si="2"/>
        <v>3.364016684071964</v>
      </c>
      <c r="H30" s="69">
        <v>85338</v>
      </c>
      <c r="I30" s="87">
        <f t="shared" si="3"/>
        <v>0.8601092127774157</v>
      </c>
    </row>
    <row r="31" spans="1:9" ht="18" customHeight="1">
      <c r="A31" s="261"/>
      <c r="B31" s="261"/>
      <c r="C31" s="19"/>
      <c r="D31" s="30" t="s">
        <v>13</v>
      </c>
      <c r="E31" s="43"/>
      <c r="F31" s="69">
        <v>413166</v>
      </c>
      <c r="G31" s="77">
        <f t="shared" si="2"/>
        <v>16.148077392081944</v>
      </c>
      <c r="H31" s="69">
        <v>419377</v>
      </c>
      <c r="I31" s="87">
        <f t="shared" si="3"/>
        <v>-1.4810063498951975</v>
      </c>
    </row>
    <row r="32" spans="1:9" ht="18" customHeight="1">
      <c r="A32" s="261"/>
      <c r="B32" s="261"/>
      <c r="C32" s="50" t="s">
        <v>14</v>
      </c>
      <c r="D32" s="51"/>
      <c r="E32" s="51"/>
      <c r="F32" s="65">
        <v>1049807</v>
      </c>
      <c r="G32" s="75">
        <f t="shared" si="2"/>
        <v>41.030396215442146</v>
      </c>
      <c r="H32" s="65">
        <v>989237</v>
      </c>
      <c r="I32" s="86">
        <f t="shared" si="3"/>
        <v>6.122900781107066</v>
      </c>
    </row>
    <row r="33" spans="1:9" ht="18" customHeight="1">
      <c r="A33" s="261"/>
      <c r="B33" s="261"/>
      <c r="C33" s="7"/>
      <c r="D33" s="30" t="s">
        <v>15</v>
      </c>
      <c r="E33" s="43"/>
      <c r="F33" s="69">
        <v>61442</v>
      </c>
      <c r="G33" s="77">
        <f t="shared" si="2"/>
        <v>2.4013838774833816</v>
      </c>
      <c r="H33" s="69">
        <v>62981</v>
      </c>
      <c r="I33" s="87">
        <f t="shared" si="3"/>
        <v>-2.4435940998078776</v>
      </c>
    </row>
    <row r="34" spans="1:9" ht="18" customHeight="1">
      <c r="A34" s="261"/>
      <c r="B34" s="261"/>
      <c r="C34" s="7"/>
      <c r="D34" s="30" t="s">
        <v>34</v>
      </c>
      <c r="E34" s="43"/>
      <c r="F34" s="69">
        <v>24179</v>
      </c>
      <c r="G34" s="77">
        <f t="shared" si="2"/>
        <v>0.9450060345312764</v>
      </c>
      <c r="H34" s="69">
        <v>24407</v>
      </c>
      <c r="I34" s="87">
        <f t="shared" si="3"/>
        <v>-0.9341582332937248</v>
      </c>
    </row>
    <row r="35" spans="1:9" ht="18" customHeight="1">
      <c r="A35" s="261"/>
      <c r="B35" s="261"/>
      <c r="C35" s="7"/>
      <c r="D35" s="30" t="s">
        <v>35</v>
      </c>
      <c r="E35" s="43"/>
      <c r="F35" s="69">
        <v>730600</v>
      </c>
      <c r="G35" s="77">
        <f t="shared" si="2"/>
        <v>28.55458905780018</v>
      </c>
      <c r="H35" s="69">
        <v>667545</v>
      </c>
      <c r="I35" s="87">
        <f t="shared" si="3"/>
        <v>9.445805151712626</v>
      </c>
    </row>
    <row r="36" spans="1:9" ht="18" customHeight="1">
      <c r="A36" s="261"/>
      <c r="B36" s="261"/>
      <c r="C36" s="7"/>
      <c r="D36" s="30" t="s">
        <v>36</v>
      </c>
      <c r="E36" s="43"/>
      <c r="F36" s="69">
        <v>2871</v>
      </c>
      <c r="G36" s="77">
        <f t="shared" si="2"/>
        <v>0.11220945138919287</v>
      </c>
      <c r="H36" s="69">
        <v>1602</v>
      </c>
      <c r="I36" s="87">
        <f t="shared" si="3"/>
        <v>79.21348314606742</v>
      </c>
    </row>
    <row r="37" spans="1:9" ht="18" customHeight="1">
      <c r="A37" s="261"/>
      <c r="B37" s="261"/>
      <c r="C37" s="7"/>
      <c r="D37" s="30" t="s">
        <v>16</v>
      </c>
      <c r="E37" s="43"/>
      <c r="F37" s="69">
        <v>11239</v>
      </c>
      <c r="G37" s="77">
        <f t="shared" si="2"/>
        <v>0.43926228636821274</v>
      </c>
      <c r="H37" s="69">
        <v>10565</v>
      </c>
      <c r="I37" s="87">
        <f t="shared" si="3"/>
        <v>6.379555134879311</v>
      </c>
    </row>
    <row r="38" spans="1:9" ht="18" customHeight="1">
      <c r="A38" s="261"/>
      <c r="B38" s="261"/>
      <c r="C38" s="19"/>
      <c r="D38" s="30" t="s">
        <v>37</v>
      </c>
      <c r="E38" s="43"/>
      <c r="F38" s="69">
        <v>219277</v>
      </c>
      <c r="G38" s="77">
        <f t="shared" si="2"/>
        <v>8.570167841263688</v>
      </c>
      <c r="H38" s="69">
        <v>221938</v>
      </c>
      <c r="I38" s="87">
        <f t="shared" si="3"/>
        <v>-1.1989834998963667</v>
      </c>
    </row>
    <row r="39" spans="1:9" ht="18" customHeight="1">
      <c r="A39" s="261"/>
      <c r="B39" s="261"/>
      <c r="C39" s="50" t="s">
        <v>17</v>
      </c>
      <c r="D39" s="51"/>
      <c r="E39" s="51"/>
      <c r="F39" s="65">
        <f>F40+F43</f>
        <v>361880</v>
      </c>
      <c r="G39" s="75">
        <f t="shared" si="2"/>
        <v>14.143628097778166</v>
      </c>
      <c r="H39" s="65">
        <v>352990</v>
      </c>
      <c r="I39" s="86">
        <f t="shared" si="3"/>
        <v>2.5184849429162215</v>
      </c>
    </row>
    <row r="40" spans="1:9" ht="18" customHeight="1">
      <c r="A40" s="261"/>
      <c r="B40" s="261"/>
      <c r="C40" s="7"/>
      <c r="D40" s="52" t="s">
        <v>18</v>
      </c>
      <c r="E40" s="53"/>
      <c r="F40" s="67">
        <f>SUM(F41:F42)</f>
        <v>358547</v>
      </c>
      <c r="G40" s="76">
        <f t="shared" si="2"/>
        <v>14.01336195306198</v>
      </c>
      <c r="H40" s="67">
        <v>348888</v>
      </c>
      <c r="I40" s="88">
        <f t="shared" si="3"/>
        <v>2.7685102382426496</v>
      </c>
    </row>
    <row r="41" spans="1:9" ht="18" customHeight="1">
      <c r="A41" s="261"/>
      <c r="B41" s="261"/>
      <c r="C41" s="7"/>
      <c r="D41" s="16"/>
      <c r="E41" s="104" t="s">
        <v>92</v>
      </c>
      <c r="F41" s="69">
        <v>303586</v>
      </c>
      <c r="G41" s="77">
        <f t="shared" si="2"/>
        <v>11.865279870929818</v>
      </c>
      <c r="H41" s="69">
        <v>295759</v>
      </c>
      <c r="I41" s="89">
        <f t="shared" si="3"/>
        <v>2.6464114363383695</v>
      </c>
    </row>
    <row r="42" spans="1:9" ht="18" customHeight="1">
      <c r="A42" s="261"/>
      <c r="B42" s="261"/>
      <c r="C42" s="7"/>
      <c r="D42" s="33"/>
      <c r="E42" s="32" t="s">
        <v>38</v>
      </c>
      <c r="F42" s="69">
        <v>54961</v>
      </c>
      <c r="G42" s="77">
        <f t="shared" si="2"/>
        <v>2.1480820821321593</v>
      </c>
      <c r="H42" s="69">
        <v>53129</v>
      </c>
      <c r="I42" s="89">
        <f t="shared" si="3"/>
        <v>3.448210958233733</v>
      </c>
    </row>
    <row r="43" spans="1:9" ht="18" customHeight="1">
      <c r="A43" s="261"/>
      <c r="B43" s="261"/>
      <c r="C43" s="7"/>
      <c r="D43" s="30" t="s">
        <v>39</v>
      </c>
      <c r="E43" s="54"/>
      <c r="F43" s="69">
        <v>3333</v>
      </c>
      <c r="G43" s="77">
        <f t="shared" si="2"/>
        <v>0.1302661447161894</v>
      </c>
      <c r="H43" s="69">
        <v>4102</v>
      </c>
      <c r="I43" s="89">
        <f t="shared" si="3"/>
        <v>-18.746952705997078</v>
      </c>
    </row>
    <row r="44" spans="1:9" ht="18" customHeight="1">
      <c r="A44" s="261"/>
      <c r="B44" s="261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62"/>
      <c r="B45" s="262"/>
      <c r="C45" s="11" t="s">
        <v>19</v>
      </c>
      <c r="D45" s="12"/>
      <c r="E45" s="12"/>
      <c r="F45" s="74">
        <f>SUM(F28,F32,F39)</f>
        <v>2558608</v>
      </c>
      <c r="G45" s="85">
        <f t="shared" si="2"/>
        <v>100</v>
      </c>
      <c r="H45" s="74">
        <f>SUM(H28,H32,H39)</f>
        <v>2492137</v>
      </c>
      <c r="I45" s="85">
        <f t="shared" si="3"/>
        <v>2.6672289685518935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17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39" sqref="F39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233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224</v>
      </c>
      <c r="B5" s="31"/>
      <c r="C5" s="31"/>
      <c r="D5" s="31"/>
      <c r="K5" s="37"/>
      <c r="O5" s="37" t="s">
        <v>48</v>
      </c>
    </row>
    <row r="6" spans="1:15" ht="15.75" customHeight="1">
      <c r="A6" s="267" t="s">
        <v>49</v>
      </c>
      <c r="B6" s="268"/>
      <c r="C6" s="268"/>
      <c r="D6" s="268"/>
      <c r="E6" s="269"/>
      <c r="F6" s="273" t="s">
        <v>237</v>
      </c>
      <c r="G6" s="274"/>
      <c r="H6" s="273" t="s">
        <v>238</v>
      </c>
      <c r="I6" s="274"/>
      <c r="J6" s="275" t="s">
        <v>239</v>
      </c>
      <c r="K6" s="274"/>
      <c r="L6" s="275"/>
      <c r="M6" s="274"/>
      <c r="N6" s="275"/>
      <c r="O6" s="274"/>
    </row>
    <row r="7" spans="1:15" ht="15.75" customHeight="1">
      <c r="A7" s="270"/>
      <c r="B7" s="271"/>
      <c r="C7" s="271"/>
      <c r="D7" s="271"/>
      <c r="E7" s="272"/>
      <c r="F7" s="109" t="s">
        <v>231</v>
      </c>
      <c r="G7" s="38" t="s">
        <v>2</v>
      </c>
      <c r="H7" s="109" t="s">
        <v>231</v>
      </c>
      <c r="I7" s="38" t="s">
        <v>2</v>
      </c>
      <c r="J7" s="109" t="s">
        <v>231</v>
      </c>
      <c r="K7" s="38" t="s">
        <v>2</v>
      </c>
      <c r="L7" s="109" t="s">
        <v>231</v>
      </c>
      <c r="M7" s="38" t="s">
        <v>2</v>
      </c>
      <c r="N7" s="109" t="s">
        <v>231</v>
      </c>
      <c r="O7" s="38" t="s">
        <v>2</v>
      </c>
    </row>
    <row r="8" spans="1:25" ht="15.75" customHeight="1">
      <c r="A8" s="276" t="s">
        <v>83</v>
      </c>
      <c r="B8" s="55" t="s">
        <v>50</v>
      </c>
      <c r="C8" s="56"/>
      <c r="D8" s="56"/>
      <c r="E8" s="93" t="s">
        <v>41</v>
      </c>
      <c r="F8" s="110">
        <v>17610</v>
      </c>
      <c r="G8" s="111">
        <v>17073</v>
      </c>
      <c r="H8" s="110">
        <v>4403</v>
      </c>
      <c r="I8" s="112">
        <v>4833</v>
      </c>
      <c r="J8" s="110">
        <v>2212</v>
      </c>
      <c r="K8" s="113">
        <v>2241</v>
      </c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277"/>
      <c r="B9" s="8"/>
      <c r="C9" s="30" t="s">
        <v>51</v>
      </c>
      <c r="D9" s="43"/>
      <c r="E9" s="91" t="s">
        <v>42</v>
      </c>
      <c r="F9" s="70">
        <v>17592</v>
      </c>
      <c r="G9" s="115">
        <v>17049</v>
      </c>
      <c r="H9" s="70">
        <v>4403</v>
      </c>
      <c r="I9" s="116">
        <v>4105</v>
      </c>
      <c r="J9" s="70">
        <v>2212</v>
      </c>
      <c r="K9" s="117">
        <v>2241</v>
      </c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277"/>
      <c r="B10" s="10"/>
      <c r="C10" s="30" t="s">
        <v>52</v>
      </c>
      <c r="D10" s="43"/>
      <c r="E10" s="91" t="s">
        <v>43</v>
      </c>
      <c r="F10" s="70">
        <v>18</v>
      </c>
      <c r="G10" s="115">
        <v>24</v>
      </c>
      <c r="H10" s="70">
        <v>0</v>
      </c>
      <c r="I10" s="116">
        <v>728</v>
      </c>
      <c r="J10" s="118">
        <v>0</v>
      </c>
      <c r="K10" s="119">
        <v>0</v>
      </c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277"/>
      <c r="B11" s="50" t="s">
        <v>53</v>
      </c>
      <c r="C11" s="63"/>
      <c r="D11" s="63"/>
      <c r="E11" s="90" t="s">
        <v>44</v>
      </c>
      <c r="F11" s="120">
        <v>17867</v>
      </c>
      <c r="G11" s="121">
        <v>17146</v>
      </c>
      <c r="H11" s="120">
        <v>2561</v>
      </c>
      <c r="I11" s="122">
        <v>2707</v>
      </c>
      <c r="J11" s="120">
        <v>2058</v>
      </c>
      <c r="K11" s="123">
        <v>2083</v>
      </c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277"/>
      <c r="B12" s="7"/>
      <c r="C12" s="30" t="s">
        <v>54</v>
      </c>
      <c r="D12" s="43"/>
      <c r="E12" s="91" t="s">
        <v>45</v>
      </c>
      <c r="F12" s="70">
        <v>17799</v>
      </c>
      <c r="G12" s="115">
        <v>17102</v>
      </c>
      <c r="H12" s="120">
        <v>2554</v>
      </c>
      <c r="I12" s="116">
        <v>2707</v>
      </c>
      <c r="J12" s="120">
        <v>2058</v>
      </c>
      <c r="K12" s="117">
        <v>2083</v>
      </c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277"/>
      <c r="B13" s="8"/>
      <c r="C13" s="52" t="s">
        <v>55</v>
      </c>
      <c r="D13" s="53"/>
      <c r="E13" s="95" t="s">
        <v>46</v>
      </c>
      <c r="F13" s="67">
        <v>68</v>
      </c>
      <c r="G13" s="124">
        <v>44</v>
      </c>
      <c r="H13" s="118">
        <v>6</v>
      </c>
      <c r="I13" s="119">
        <v>0</v>
      </c>
      <c r="J13" s="118">
        <v>0</v>
      </c>
      <c r="K13" s="119">
        <v>0</v>
      </c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277"/>
      <c r="B14" s="44" t="s">
        <v>56</v>
      </c>
      <c r="C14" s="43"/>
      <c r="D14" s="43"/>
      <c r="E14" s="91" t="s">
        <v>97</v>
      </c>
      <c r="F14" s="69">
        <f aca="true" t="shared" si="0" ref="F14:O15">F9-F12</f>
        <v>-207</v>
      </c>
      <c r="G14" s="127">
        <f>G9-G12</f>
        <v>-53</v>
      </c>
      <c r="H14" s="69">
        <f t="shared" si="0"/>
        <v>1849</v>
      </c>
      <c r="I14" s="127">
        <f>I9-I12</f>
        <v>1398</v>
      </c>
      <c r="J14" s="69">
        <f t="shared" si="0"/>
        <v>154</v>
      </c>
      <c r="K14" s="127">
        <f>K9-K12</f>
        <v>158</v>
      </c>
      <c r="L14" s="69">
        <f t="shared" si="0"/>
        <v>0</v>
      </c>
      <c r="M14" s="127">
        <f t="shared" si="0"/>
        <v>0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277"/>
      <c r="B15" s="44" t="s">
        <v>57</v>
      </c>
      <c r="C15" s="43"/>
      <c r="D15" s="43"/>
      <c r="E15" s="91" t="s">
        <v>98</v>
      </c>
      <c r="F15" s="69">
        <f t="shared" si="0"/>
        <v>-50</v>
      </c>
      <c r="G15" s="127">
        <f>G10-G13</f>
        <v>-20</v>
      </c>
      <c r="H15" s="69">
        <f t="shared" si="0"/>
        <v>-6</v>
      </c>
      <c r="I15" s="127">
        <f>I10-I13</f>
        <v>728</v>
      </c>
      <c r="J15" s="69">
        <f t="shared" si="0"/>
        <v>0</v>
      </c>
      <c r="K15" s="127">
        <f>K10-K13</f>
        <v>0</v>
      </c>
      <c r="L15" s="69">
        <f t="shared" si="0"/>
        <v>0</v>
      </c>
      <c r="M15" s="127">
        <f t="shared" si="0"/>
        <v>0</v>
      </c>
      <c r="N15" s="69">
        <f t="shared" si="0"/>
        <v>0</v>
      </c>
      <c r="O15" s="127">
        <f t="shared" si="0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277"/>
      <c r="B16" s="44" t="s">
        <v>58</v>
      </c>
      <c r="C16" s="43"/>
      <c r="D16" s="43"/>
      <c r="E16" s="91" t="s">
        <v>99</v>
      </c>
      <c r="F16" s="67">
        <f aca="true" t="shared" si="1" ref="F16:O16">F8-F11</f>
        <v>-257</v>
      </c>
      <c r="G16" s="124">
        <f>G8-G11</f>
        <v>-73</v>
      </c>
      <c r="H16" s="67">
        <f t="shared" si="1"/>
        <v>1842</v>
      </c>
      <c r="I16" s="124">
        <f>I8-I11</f>
        <v>2126</v>
      </c>
      <c r="J16" s="67">
        <f t="shared" si="1"/>
        <v>154</v>
      </c>
      <c r="K16" s="124">
        <f>K8-K11</f>
        <v>158</v>
      </c>
      <c r="L16" s="67">
        <f t="shared" si="1"/>
        <v>0</v>
      </c>
      <c r="M16" s="124">
        <f t="shared" si="1"/>
        <v>0</v>
      </c>
      <c r="N16" s="67">
        <f t="shared" si="1"/>
        <v>0</v>
      </c>
      <c r="O16" s="124">
        <f t="shared" si="1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277"/>
      <c r="B17" s="44" t="s">
        <v>59</v>
      </c>
      <c r="C17" s="43"/>
      <c r="D17" s="43"/>
      <c r="E17" s="34"/>
      <c r="F17" s="69">
        <v>52647</v>
      </c>
      <c r="G17" s="127">
        <v>52708</v>
      </c>
      <c r="H17" s="118">
        <v>0</v>
      </c>
      <c r="I17" s="119">
        <v>0</v>
      </c>
      <c r="J17" s="70">
        <v>11331</v>
      </c>
      <c r="K17" s="117">
        <v>13720</v>
      </c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278"/>
      <c r="B18" s="47" t="s">
        <v>60</v>
      </c>
      <c r="C18" s="31"/>
      <c r="D18" s="31"/>
      <c r="E18" s="17"/>
      <c r="F18" s="129">
        <v>0</v>
      </c>
      <c r="G18" s="130">
        <v>0</v>
      </c>
      <c r="H18" s="131">
        <v>0</v>
      </c>
      <c r="I18" s="132">
        <v>0</v>
      </c>
      <c r="J18" s="131">
        <v>0</v>
      </c>
      <c r="K18" s="132">
        <v>0</v>
      </c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277" t="s">
        <v>84</v>
      </c>
      <c r="B19" s="50" t="s">
        <v>61</v>
      </c>
      <c r="C19" s="51"/>
      <c r="D19" s="51"/>
      <c r="E19" s="96"/>
      <c r="F19" s="65">
        <v>1517</v>
      </c>
      <c r="G19" s="134">
        <v>8417</v>
      </c>
      <c r="H19" s="66">
        <v>592</v>
      </c>
      <c r="I19" s="135">
        <v>1041</v>
      </c>
      <c r="J19" s="66">
        <v>2936</v>
      </c>
      <c r="K19" s="136">
        <v>3172</v>
      </c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277"/>
      <c r="B20" s="19"/>
      <c r="C20" s="30" t="s">
        <v>62</v>
      </c>
      <c r="D20" s="43"/>
      <c r="E20" s="91"/>
      <c r="F20" s="69">
        <v>836</v>
      </c>
      <c r="G20" s="127">
        <v>7347</v>
      </c>
      <c r="H20" s="70">
        <v>587</v>
      </c>
      <c r="I20" s="116">
        <v>1034</v>
      </c>
      <c r="J20" s="70">
        <v>489</v>
      </c>
      <c r="K20" s="119">
        <v>728</v>
      </c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277"/>
      <c r="B21" s="9" t="s">
        <v>63</v>
      </c>
      <c r="C21" s="63"/>
      <c r="D21" s="63"/>
      <c r="E21" s="90" t="s">
        <v>100</v>
      </c>
      <c r="F21" s="137">
        <v>1517</v>
      </c>
      <c r="G21" s="138">
        <v>8417</v>
      </c>
      <c r="H21" s="120">
        <v>592</v>
      </c>
      <c r="I21" s="122">
        <v>1041</v>
      </c>
      <c r="J21" s="120">
        <v>2936</v>
      </c>
      <c r="K21" s="123">
        <v>3172</v>
      </c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277"/>
      <c r="B22" s="50" t="s">
        <v>64</v>
      </c>
      <c r="C22" s="51"/>
      <c r="D22" s="51"/>
      <c r="E22" s="96" t="s">
        <v>101</v>
      </c>
      <c r="F22" s="65">
        <v>1907</v>
      </c>
      <c r="G22" s="134">
        <v>8787</v>
      </c>
      <c r="H22" s="66">
        <v>2420</v>
      </c>
      <c r="I22" s="135">
        <v>2547</v>
      </c>
      <c r="J22" s="66">
        <v>3962</v>
      </c>
      <c r="K22" s="136">
        <v>3751</v>
      </c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277"/>
      <c r="B23" s="7" t="s">
        <v>65</v>
      </c>
      <c r="C23" s="52" t="s">
        <v>66</v>
      </c>
      <c r="D23" s="53"/>
      <c r="E23" s="95"/>
      <c r="F23" s="67">
        <v>1004</v>
      </c>
      <c r="G23" s="124">
        <v>976</v>
      </c>
      <c r="H23" s="68">
        <v>880</v>
      </c>
      <c r="I23" s="125">
        <v>896</v>
      </c>
      <c r="J23" s="68">
        <v>2773</v>
      </c>
      <c r="K23" s="126">
        <v>2728</v>
      </c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277"/>
      <c r="B24" s="44" t="s">
        <v>102</v>
      </c>
      <c r="C24" s="43"/>
      <c r="D24" s="43"/>
      <c r="E24" s="91" t="s">
        <v>103</v>
      </c>
      <c r="F24" s="69">
        <f aca="true" t="shared" si="2" ref="F24:O24">F21-F22</f>
        <v>-390</v>
      </c>
      <c r="G24" s="127">
        <f t="shared" si="2"/>
        <v>-370</v>
      </c>
      <c r="H24" s="69">
        <f t="shared" si="2"/>
        <v>-1828</v>
      </c>
      <c r="I24" s="127">
        <f t="shared" si="2"/>
        <v>-1506</v>
      </c>
      <c r="J24" s="69">
        <f t="shared" si="2"/>
        <v>-1026</v>
      </c>
      <c r="K24" s="127">
        <f t="shared" si="2"/>
        <v>-579</v>
      </c>
      <c r="L24" s="69">
        <f t="shared" si="2"/>
        <v>0</v>
      </c>
      <c r="M24" s="127">
        <f t="shared" si="2"/>
        <v>0</v>
      </c>
      <c r="N24" s="69">
        <f t="shared" si="2"/>
        <v>0</v>
      </c>
      <c r="O24" s="127">
        <f t="shared" si="2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277"/>
      <c r="B25" s="101" t="s">
        <v>67</v>
      </c>
      <c r="C25" s="53"/>
      <c r="D25" s="53"/>
      <c r="E25" s="279" t="s">
        <v>104</v>
      </c>
      <c r="F25" s="281">
        <v>390</v>
      </c>
      <c r="G25" s="283">
        <v>370</v>
      </c>
      <c r="H25" s="285">
        <v>1828</v>
      </c>
      <c r="I25" s="283">
        <v>1506</v>
      </c>
      <c r="J25" s="285">
        <v>1026</v>
      </c>
      <c r="K25" s="283">
        <v>579</v>
      </c>
      <c r="L25" s="285"/>
      <c r="M25" s="283"/>
      <c r="N25" s="285"/>
      <c r="O25" s="283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277"/>
      <c r="B26" s="9" t="s">
        <v>68</v>
      </c>
      <c r="C26" s="63"/>
      <c r="D26" s="63"/>
      <c r="E26" s="280"/>
      <c r="F26" s="282"/>
      <c r="G26" s="284"/>
      <c r="H26" s="286"/>
      <c r="I26" s="284"/>
      <c r="J26" s="286"/>
      <c r="K26" s="287"/>
      <c r="L26" s="286"/>
      <c r="M26" s="287"/>
      <c r="N26" s="286"/>
      <c r="O26" s="287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278"/>
      <c r="B27" s="47" t="s">
        <v>105</v>
      </c>
      <c r="C27" s="31"/>
      <c r="D27" s="31"/>
      <c r="E27" s="92" t="s">
        <v>106</v>
      </c>
      <c r="F27" s="73">
        <f aca="true" t="shared" si="3" ref="F27:O27">F24+F25</f>
        <v>0</v>
      </c>
      <c r="G27" s="139">
        <f t="shared" si="3"/>
        <v>0</v>
      </c>
      <c r="H27" s="73">
        <f t="shared" si="3"/>
        <v>0</v>
      </c>
      <c r="I27" s="139">
        <f t="shared" si="3"/>
        <v>0</v>
      </c>
      <c r="J27" s="73">
        <f t="shared" si="3"/>
        <v>0</v>
      </c>
      <c r="K27" s="139">
        <f t="shared" si="3"/>
        <v>0</v>
      </c>
      <c r="L27" s="73">
        <f t="shared" si="3"/>
        <v>0</v>
      </c>
      <c r="M27" s="139">
        <f t="shared" si="3"/>
        <v>0</v>
      </c>
      <c r="N27" s="73">
        <f t="shared" si="3"/>
        <v>0</v>
      </c>
      <c r="O27" s="139">
        <f t="shared" si="3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295" t="s">
        <v>69</v>
      </c>
      <c r="B30" s="296"/>
      <c r="C30" s="296"/>
      <c r="D30" s="296"/>
      <c r="E30" s="297"/>
      <c r="F30" s="301" t="s">
        <v>240</v>
      </c>
      <c r="G30" s="302"/>
      <c r="H30" s="301" t="s">
        <v>241</v>
      </c>
      <c r="I30" s="302"/>
      <c r="J30" s="301" t="s">
        <v>242</v>
      </c>
      <c r="K30" s="302"/>
      <c r="L30" s="301" t="s">
        <v>243</v>
      </c>
      <c r="M30" s="302"/>
      <c r="N30" s="301"/>
      <c r="O30" s="302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298"/>
      <c r="B31" s="299"/>
      <c r="C31" s="299"/>
      <c r="D31" s="299"/>
      <c r="E31" s="300"/>
      <c r="F31" s="109" t="s">
        <v>231</v>
      </c>
      <c r="G31" s="143" t="s">
        <v>2</v>
      </c>
      <c r="H31" s="109" t="s">
        <v>231</v>
      </c>
      <c r="I31" s="143" t="s">
        <v>2</v>
      </c>
      <c r="J31" s="109" t="s">
        <v>231</v>
      </c>
      <c r="K31" s="144" t="s">
        <v>2</v>
      </c>
      <c r="L31" s="109" t="s">
        <v>231</v>
      </c>
      <c r="M31" s="143" t="s">
        <v>2</v>
      </c>
      <c r="N31" s="109" t="s">
        <v>231</v>
      </c>
      <c r="O31" s="145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276" t="s">
        <v>85</v>
      </c>
      <c r="B32" s="55" t="s">
        <v>50</v>
      </c>
      <c r="C32" s="56"/>
      <c r="D32" s="56"/>
      <c r="E32" s="15" t="s">
        <v>41</v>
      </c>
      <c r="F32" s="66">
        <v>8</v>
      </c>
      <c r="G32" s="147">
        <v>8</v>
      </c>
      <c r="H32" s="110">
        <v>624</v>
      </c>
      <c r="I32" s="112">
        <v>621</v>
      </c>
      <c r="J32" s="110">
        <v>673</v>
      </c>
      <c r="K32" s="113">
        <v>455</v>
      </c>
      <c r="L32" s="66">
        <v>186</v>
      </c>
      <c r="M32" s="147">
        <v>199</v>
      </c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5.75" customHeight="1">
      <c r="A33" s="288"/>
      <c r="B33" s="8"/>
      <c r="C33" s="52" t="s">
        <v>70</v>
      </c>
      <c r="D33" s="53"/>
      <c r="E33" s="99"/>
      <c r="F33" s="68">
        <v>0</v>
      </c>
      <c r="G33" s="150">
        <v>0</v>
      </c>
      <c r="H33" s="68">
        <v>440</v>
      </c>
      <c r="I33" s="125">
        <v>420</v>
      </c>
      <c r="J33" s="68">
        <v>317</v>
      </c>
      <c r="K33" s="126">
        <v>53</v>
      </c>
      <c r="L33" s="68">
        <v>0</v>
      </c>
      <c r="M33" s="150">
        <v>0</v>
      </c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5.75" customHeight="1">
      <c r="A34" s="288"/>
      <c r="B34" s="8"/>
      <c r="C34" s="24"/>
      <c r="D34" s="30" t="s">
        <v>71</v>
      </c>
      <c r="E34" s="94"/>
      <c r="F34" s="70">
        <v>0</v>
      </c>
      <c r="G34" s="115">
        <v>0</v>
      </c>
      <c r="H34" s="70">
        <v>326</v>
      </c>
      <c r="I34" s="116">
        <v>298</v>
      </c>
      <c r="J34" s="70">
        <v>0</v>
      </c>
      <c r="K34" s="117">
        <v>0</v>
      </c>
      <c r="L34" s="70">
        <v>0</v>
      </c>
      <c r="M34" s="115">
        <v>0</v>
      </c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5.75" customHeight="1">
      <c r="A35" s="288"/>
      <c r="B35" s="10"/>
      <c r="C35" s="62" t="s">
        <v>72</v>
      </c>
      <c r="D35" s="63"/>
      <c r="E35" s="100"/>
      <c r="F35" s="120">
        <v>8</v>
      </c>
      <c r="G35" s="121">
        <v>8</v>
      </c>
      <c r="H35" s="120">
        <v>183</v>
      </c>
      <c r="I35" s="122">
        <v>201</v>
      </c>
      <c r="J35" s="151">
        <v>356</v>
      </c>
      <c r="K35" s="152">
        <v>402</v>
      </c>
      <c r="L35" s="120">
        <v>186</v>
      </c>
      <c r="M35" s="121">
        <v>199</v>
      </c>
      <c r="N35" s="120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5.75" customHeight="1">
      <c r="A36" s="288"/>
      <c r="B36" s="50" t="s">
        <v>53</v>
      </c>
      <c r="C36" s="51"/>
      <c r="D36" s="51"/>
      <c r="E36" s="15" t="s">
        <v>42</v>
      </c>
      <c r="F36" s="65">
        <v>8</v>
      </c>
      <c r="G36" s="124">
        <v>8</v>
      </c>
      <c r="H36" s="66">
        <v>412</v>
      </c>
      <c r="I36" s="135">
        <v>413</v>
      </c>
      <c r="J36" s="66">
        <v>673</v>
      </c>
      <c r="K36" s="136">
        <v>455</v>
      </c>
      <c r="L36" s="66">
        <v>186</v>
      </c>
      <c r="M36" s="147">
        <v>199</v>
      </c>
      <c r="N36" s="66"/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5.75" customHeight="1">
      <c r="A37" s="288"/>
      <c r="B37" s="8"/>
      <c r="C37" s="30" t="s">
        <v>73</v>
      </c>
      <c r="D37" s="43"/>
      <c r="E37" s="94"/>
      <c r="F37" s="69">
        <v>0</v>
      </c>
      <c r="G37" s="127">
        <v>0</v>
      </c>
      <c r="H37" s="70">
        <v>216</v>
      </c>
      <c r="I37" s="116">
        <v>215</v>
      </c>
      <c r="J37" s="70">
        <v>317</v>
      </c>
      <c r="K37" s="117">
        <v>53</v>
      </c>
      <c r="L37" s="70">
        <v>0</v>
      </c>
      <c r="M37" s="115">
        <v>0</v>
      </c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5.75" customHeight="1">
      <c r="A38" s="288"/>
      <c r="B38" s="10"/>
      <c r="C38" s="30" t="s">
        <v>74</v>
      </c>
      <c r="D38" s="43"/>
      <c r="E38" s="94"/>
      <c r="F38" s="69">
        <v>8</v>
      </c>
      <c r="G38" s="127">
        <v>8</v>
      </c>
      <c r="H38" s="70">
        <v>196</v>
      </c>
      <c r="I38" s="116">
        <v>198</v>
      </c>
      <c r="J38" s="70">
        <v>356</v>
      </c>
      <c r="K38" s="152">
        <v>402</v>
      </c>
      <c r="L38" s="70">
        <v>186</v>
      </c>
      <c r="M38" s="115">
        <v>199</v>
      </c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5.75" customHeight="1">
      <c r="A39" s="289"/>
      <c r="B39" s="11" t="s">
        <v>75</v>
      </c>
      <c r="C39" s="12"/>
      <c r="D39" s="12"/>
      <c r="E39" s="98" t="s">
        <v>108</v>
      </c>
      <c r="F39" s="73">
        <f>F32-F36</f>
        <v>0</v>
      </c>
      <c r="G39" s="139">
        <f aca="true" t="shared" si="4" ref="G39:O39">G32-G36</f>
        <v>0</v>
      </c>
      <c r="H39" s="73">
        <f>H32-H36</f>
        <v>212</v>
      </c>
      <c r="I39" s="139">
        <f t="shared" si="4"/>
        <v>208</v>
      </c>
      <c r="J39" s="73">
        <f t="shared" si="4"/>
        <v>0</v>
      </c>
      <c r="K39" s="139">
        <f t="shared" si="4"/>
        <v>0</v>
      </c>
      <c r="L39" s="73">
        <f t="shared" si="4"/>
        <v>0</v>
      </c>
      <c r="M39" s="139">
        <f t="shared" si="4"/>
        <v>0</v>
      </c>
      <c r="N39" s="73">
        <f t="shared" si="4"/>
        <v>0</v>
      </c>
      <c r="O39" s="139">
        <f t="shared" si="4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5.75" customHeight="1">
      <c r="A40" s="276" t="s">
        <v>86</v>
      </c>
      <c r="B40" s="50" t="s">
        <v>76</v>
      </c>
      <c r="C40" s="51"/>
      <c r="D40" s="51"/>
      <c r="E40" s="15" t="s">
        <v>44</v>
      </c>
      <c r="F40" s="65">
        <v>28</v>
      </c>
      <c r="G40" s="134">
        <v>28</v>
      </c>
      <c r="H40" s="66">
        <v>546</v>
      </c>
      <c r="I40" s="135">
        <v>803</v>
      </c>
      <c r="J40" s="66">
        <v>3829</v>
      </c>
      <c r="K40" s="136">
        <v>3249</v>
      </c>
      <c r="L40" s="66">
        <v>602</v>
      </c>
      <c r="M40" s="147">
        <v>589</v>
      </c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5.75" customHeight="1">
      <c r="A41" s="290"/>
      <c r="B41" s="10"/>
      <c r="C41" s="30" t="s">
        <v>77</v>
      </c>
      <c r="D41" s="43"/>
      <c r="E41" s="94"/>
      <c r="F41" s="153">
        <v>0</v>
      </c>
      <c r="G41" s="154">
        <v>0</v>
      </c>
      <c r="H41" s="151">
        <v>452</v>
      </c>
      <c r="I41" s="152">
        <v>391</v>
      </c>
      <c r="J41" s="70">
        <v>1656</v>
      </c>
      <c r="K41" s="117">
        <v>1185</v>
      </c>
      <c r="L41" s="70">
        <v>0</v>
      </c>
      <c r="M41" s="115">
        <v>0</v>
      </c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5.75" customHeight="1">
      <c r="A42" s="290"/>
      <c r="B42" s="50" t="s">
        <v>64</v>
      </c>
      <c r="C42" s="51"/>
      <c r="D42" s="51"/>
      <c r="E42" s="15" t="s">
        <v>45</v>
      </c>
      <c r="F42" s="65">
        <v>28</v>
      </c>
      <c r="G42" s="134">
        <v>28</v>
      </c>
      <c r="H42" s="66">
        <v>758</v>
      </c>
      <c r="I42" s="135">
        <v>1011</v>
      </c>
      <c r="J42" s="66">
        <v>3829</v>
      </c>
      <c r="K42" s="136">
        <v>3249</v>
      </c>
      <c r="L42" s="66">
        <v>602</v>
      </c>
      <c r="M42" s="147">
        <v>589</v>
      </c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5.75" customHeight="1">
      <c r="A43" s="290"/>
      <c r="B43" s="10"/>
      <c r="C43" s="30" t="s">
        <v>78</v>
      </c>
      <c r="D43" s="43"/>
      <c r="E43" s="94"/>
      <c r="F43" s="69">
        <v>28</v>
      </c>
      <c r="G43" s="127">
        <v>28</v>
      </c>
      <c r="H43" s="70">
        <v>339</v>
      </c>
      <c r="I43" s="116">
        <v>340</v>
      </c>
      <c r="J43" s="151">
        <v>1972</v>
      </c>
      <c r="K43" s="152">
        <v>2010</v>
      </c>
      <c r="L43" s="70">
        <v>602</v>
      </c>
      <c r="M43" s="115">
        <v>589</v>
      </c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5.75" customHeight="1">
      <c r="A44" s="291"/>
      <c r="B44" s="47" t="s">
        <v>75</v>
      </c>
      <c r="C44" s="31"/>
      <c r="D44" s="31"/>
      <c r="E44" s="98" t="s">
        <v>109</v>
      </c>
      <c r="F44" s="129">
        <f>F40-F42</f>
        <v>0</v>
      </c>
      <c r="G44" s="130">
        <f aca="true" t="shared" si="5" ref="G44:O44">G40-G42</f>
        <v>0</v>
      </c>
      <c r="H44" s="129">
        <f t="shared" si="5"/>
        <v>-212</v>
      </c>
      <c r="I44" s="130">
        <f t="shared" si="5"/>
        <v>-208</v>
      </c>
      <c r="J44" s="129">
        <f t="shared" si="5"/>
        <v>0</v>
      </c>
      <c r="K44" s="130">
        <f t="shared" si="5"/>
        <v>0</v>
      </c>
      <c r="L44" s="129">
        <f t="shared" si="5"/>
        <v>0</v>
      </c>
      <c r="M44" s="130">
        <f t="shared" si="5"/>
        <v>0</v>
      </c>
      <c r="N44" s="129">
        <f t="shared" si="5"/>
        <v>0</v>
      </c>
      <c r="O44" s="130">
        <f t="shared" si="5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5.75" customHeight="1">
      <c r="A45" s="292" t="s">
        <v>87</v>
      </c>
      <c r="B45" s="25" t="s">
        <v>79</v>
      </c>
      <c r="C45" s="20"/>
      <c r="D45" s="20"/>
      <c r="E45" s="97" t="s">
        <v>110</v>
      </c>
      <c r="F45" s="155">
        <f>F39+F44</f>
        <v>0</v>
      </c>
      <c r="G45" s="156">
        <f aca="true" t="shared" si="6" ref="G45:O45">G39+G44</f>
        <v>0</v>
      </c>
      <c r="H45" s="155">
        <f t="shared" si="6"/>
        <v>0</v>
      </c>
      <c r="I45" s="156">
        <f t="shared" si="6"/>
        <v>0</v>
      </c>
      <c r="J45" s="155">
        <f t="shared" si="6"/>
        <v>0</v>
      </c>
      <c r="K45" s="156">
        <f t="shared" si="6"/>
        <v>0</v>
      </c>
      <c r="L45" s="155">
        <f t="shared" si="6"/>
        <v>0</v>
      </c>
      <c r="M45" s="156">
        <f t="shared" si="6"/>
        <v>0</v>
      </c>
      <c r="N45" s="155">
        <f t="shared" si="6"/>
        <v>0</v>
      </c>
      <c r="O45" s="156">
        <f t="shared" si="6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5.75" customHeight="1">
      <c r="A46" s="293"/>
      <c r="B46" s="44" t="s">
        <v>80</v>
      </c>
      <c r="C46" s="43"/>
      <c r="D46" s="43"/>
      <c r="E46" s="43"/>
      <c r="F46" s="153">
        <v>0</v>
      </c>
      <c r="G46" s="154">
        <v>0</v>
      </c>
      <c r="H46" s="151">
        <v>0</v>
      </c>
      <c r="I46" s="152">
        <v>0</v>
      </c>
      <c r="J46" s="151">
        <v>0</v>
      </c>
      <c r="K46" s="152">
        <v>0</v>
      </c>
      <c r="L46" s="70">
        <v>0</v>
      </c>
      <c r="M46" s="115">
        <v>0</v>
      </c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5.75" customHeight="1">
      <c r="A47" s="293"/>
      <c r="B47" s="44" t="s">
        <v>81</v>
      </c>
      <c r="C47" s="43"/>
      <c r="D47" s="43"/>
      <c r="E47" s="43"/>
      <c r="F47" s="69">
        <v>0</v>
      </c>
      <c r="G47" s="127">
        <v>0</v>
      </c>
      <c r="H47" s="70">
        <v>0</v>
      </c>
      <c r="I47" s="116">
        <v>0</v>
      </c>
      <c r="J47" s="70">
        <v>0</v>
      </c>
      <c r="K47" s="117">
        <v>0</v>
      </c>
      <c r="L47" s="70">
        <v>0</v>
      </c>
      <c r="M47" s="115">
        <v>0</v>
      </c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5.75" customHeight="1">
      <c r="A48" s="294"/>
      <c r="B48" s="47" t="s">
        <v>82</v>
      </c>
      <c r="C48" s="31"/>
      <c r="D48" s="31"/>
      <c r="E48" s="31"/>
      <c r="F48" s="74">
        <v>0</v>
      </c>
      <c r="G48" s="157">
        <v>0</v>
      </c>
      <c r="H48" s="74">
        <v>0</v>
      </c>
      <c r="I48" s="158">
        <v>0</v>
      </c>
      <c r="J48" s="74">
        <v>0</v>
      </c>
      <c r="K48" s="159">
        <v>0</v>
      </c>
      <c r="L48" s="74">
        <v>0</v>
      </c>
      <c r="M48" s="157">
        <v>0</v>
      </c>
      <c r="N48" s="74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5" sqref="F45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236</v>
      </c>
      <c r="F1" s="1"/>
    </row>
    <row r="3" ht="14.25">
      <c r="A3" s="27" t="s">
        <v>112</v>
      </c>
    </row>
    <row r="5" spans="1:5" ht="13.5">
      <c r="A5" s="58" t="s">
        <v>225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226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0" t="s">
        <v>88</v>
      </c>
      <c r="B9" s="260" t="s">
        <v>90</v>
      </c>
      <c r="C9" s="55" t="s">
        <v>4</v>
      </c>
      <c r="D9" s="56"/>
      <c r="E9" s="56"/>
      <c r="F9" s="65">
        <v>581252</v>
      </c>
      <c r="G9" s="75">
        <f>F9/$F$27*100</f>
        <v>24.229080215174335</v>
      </c>
      <c r="H9" s="66">
        <v>554178</v>
      </c>
      <c r="I9" s="80">
        <f aca="true" t="shared" si="0" ref="I9:I45">(F9/H9-1)*100</f>
        <v>4.885433921952864</v>
      </c>
    </row>
    <row r="10" spans="1:9" ht="18" customHeight="1">
      <c r="A10" s="261"/>
      <c r="B10" s="261"/>
      <c r="C10" s="7"/>
      <c r="D10" s="52" t="s">
        <v>23</v>
      </c>
      <c r="E10" s="53"/>
      <c r="F10" s="67">
        <v>190780</v>
      </c>
      <c r="G10" s="76">
        <f aca="true" t="shared" si="1" ref="G10:G27">F10/$F$27*100</f>
        <v>7.9525299241137395</v>
      </c>
      <c r="H10" s="68">
        <v>184185</v>
      </c>
      <c r="I10" s="81">
        <f t="shared" si="0"/>
        <v>3.580639031408639</v>
      </c>
    </row>
    <row r="11" spans="1:9" ht="18" customHeight="1">
      <c r="A11" s="261"/>
      <c r="B11" s="261"/>
      <c r="C11" s="7"/>
      <c r="D11" s="16"/>
      <c r="E11" s="23" t="s">
        <v>24</v>
      </c>
      <c r="F11" s="69">
        <v>153619</v>
      </c>
      <c r="G11" s="77">
        <f t="shared" si="1"/>
        <v>6.403499813462776</v>
      </c>
      <c r="H11" s="70">
        <v>151679</v>
      </c>
      <c r="I11" s="82">
        <f t="shared" si="0"/>
        <v>1.279016871155525</v>
      </c>
    </row>
    <row r="12" spans="1:9" ht="18" customHeight="1">
      <c r="A12" s="261"/>
      <c r="B12" s="261"/>
      <c r="C12" s="7"/>
      <c r="D12" s="16"/>
      <c r="E12" s="23" t="s">
        <v>25</v>
      </c>
      <c r="F12" s="69">
        <v>19170</v>
      </c>
      <c r="G12" s="77">
        <f t="shared" si="1"/>
        <v>0.7990879476111773</v>
      </c>
      <c r="H12" s="70">
        <v>16731</v>
      </c>
      <c r="I12" s="82">
        <f t="shared" si="0"/>
        <v>14.577729962345343</v>
      </c>
    </row>
    <row r="13" spans="1:9" ht="18" customHeight="1">
      <c r="A13" s="261"/>
      <c r="B13" s="261"/>
      <c r="C13" s="7"/>
      <c r="D13" s="33"/>
      <c r="E13" s="23" t="s">
        <v>26</v>
      </c>
      <c r="F13" s="69">
        <v>2401</v>
      </c>
      <c r="G13" s="77">
        <f t="shared" si="1"/>
        <v>0.10008399385573483</v>
      </c>
      <c r="H13" s="70">
        <v>2823</v>
      </c>
      <c r="I13" s="82">
        <f t="shared" si="0"/>
        <v>-14.948636202621323</v>
      </c>
    </row>
    <row r="14" spans="1:9" ht="18" customHeight="1">
      <c r="A14" s="261"/>
      <c r="B14" s="261"/>
      <c r="C14" s="7"/>
      <c r="D14" s="61" t="s">
        <v>27</v>
      </c>
      <c r="E14" s="51"/>
      <c r="F14" s="65">
        <v>84743</v>
      </c>
      <c r="G14" s="75">
        <f t="shared" si="1"/>
        <v>3.532452266270944</v>
      </c>
      <c r="H14" s="66">
        <v>77394</v>
      </c>
      <c r="I14" s="83">
        <f t="shared" si="0"/>
        <v>9.495568131896537</v>
      </c>
    </row>
    <row r="15" spans="1:9" ht="18" customHeight="1">
      <c r="A15" s="261"/>
      <c r="B15" s="261"/>
      <c r="C15" s="7"/>
      <c r="D15" s="16"/>
      <c r="E15" s="23" t="s">
        <v>28</v>
      </c>
      <c r="F15" s="69">
        <v>4277</v>
      </c>
      <c r="G15" s="77">
        <f t="shared" si="1"/>
        <v>0.1782837324952011</v>
      </c>
      <c r="H15" s="70">
        <v>3833</v>
      </c>
      <c r="I15" s="82">
        <f t="shared" si="0"/>
        <v>11.583615966605798</v>
      </c>
    </row>
    <row r="16" spans="1:9" ht="18" customHeight="1">
      <c r="A16" s="261"/>
      <c r="B16" s="261"/>
      <c r="C16" s="7"/>
      <c r="D16" s="16"/>
      <c r="E16" s="29" t="s">
        <v>29</v>
      </c>
      <c r="F16" s="67">
        <v>80466</v>
      </c>
      <c r="G16" s="76">
        <f t="shared" si="1"/>
        <v>3.3541685337757428</v>
      </c>
      <c r="H16" s="68">
        <v>73561</v>
      </c>
      <c r="I16" s="81">
        <f t="shared" si="0"/>
        <v>9.386767444705747</v>
      </c>
    </row>
    <row r="17" spans="1:9" ht="18" customHeight="1">
      <c r="A17" s="261"/>
      <c r="B17" s="261"/>
      <c r="C17" s="7"/>
      <c r="D17" s="265" t="s">
        <v>30</v>
      </c>
      <c r="E17" s="303"/>
      <c r="F17" s="67">
        <v>136528</v>
      </c>
      <c r="G17" s="76">
        <f t="shared" si="1"/>
        <v>5.691073516508023</v>
      </c>
      <c r="H17" s="68">
        <v>115822</v>
      </c>
      <c r="I17" s="81">
        <f t="shared" si="0"/>
        <v>17.877432612111697</v>
      </c>
    </row>
    <row r="18" spans="1:9" ht="18" customHeight="1">
      <c r="A18" s="261"/>
      <c r="B18" s="261"/>
      <c r="C18" s="7"/>
      <c r="D18" s="265" t="s">
        <v>94</v>
      </c>
      <c r="E18" s="266"/>
      <c r="F18" s="69">
        <v>15426</v>
      </c>
      <c r="G18" s="77">
        <f t="shared" si="1"/>
        <v>0.643021944697445</v>
      </c>
      <c r="H18" s="70">
        <v>14652</v>
      </c>
      <c r="I18" s="82">
        <f t="shared" si="0"/>
        <v>5.282555282555279</v>
      </c>
    </row>
    <row r="19" spans="1:9" ht="18" customHeight="1">
      <c r="A19" s="261"/>
      <c r="B19" s="261"/>
      <c r="C19" s="10"/>
      <c r="D19" s="265" t="s">
        <v>95</v>
      </c>
      <c r="E19" s="266"/>
      <c r="F19" s="69">
        <v>889</v>
      </c>
      <c r="G19" s="77">
        <f t="shared" si="1"/>
        <v>0.037057338832881405</v>
      </c>
      <c r="H19" s="70">
        <v>942</v>
      </c>
      <c r="I19" s="82">
        <f t="shared" si="0"/>
        <v>-5.62632696390658</v>
      </c>
    </row>
    <row r="20" spans="1:9" ht="18" customHeight="1">
      <c r="A20" s="261"/>
      <c r="B20" s="261"/>
      <c r="C20" s="44" t="s">
        <v>5</v>
      </c>
      <c r="D20" s="43"/>
      <c r="E20" s="43"/>
      <c r="F20" s="69">
        <v>110403</v>
      </c>
      <c r="G20" s="77">
        <f t="shared" si="1"/>
        <v>4.60207129265085</v>
      </c>
      <c r="H20" s="70">
        <v>95040</v>
      </c>
      <c r="I20" s="82">
        <f t="shared" si="0"/>
        <v>16.164772727272727</v>
      </c>
    </row>
    <row r="21" spans="1:9" ht="18" customHeight="1">
      <c r="A21" s="261"/>
      <c r="B21" s="261"/>
      <c r="C21" s="44" t="s">
        <v>6</v>
      </c>
      <c r="D21" s="43"/>
      <c r="E21" s="43"/>
      <c r="F21" s="69">
        <v>667993</v>
      </c>
      <c r="G21" s="77">
        <f t="shared" si="1"/>
        <v>27.84481770415405</v>
      </c>
      <c r="H21" s="70">
        <v>680878</v>
      </c>
      <c r="I21" s="82">
        <f t="shared" si="0"/>
        <v>-1.8924095065488977</v>
      </c>
    </row>
    <row r="22" spans="1:9" ht="18" customHeight="1">
      <c r="A22" s="261"/>
      <c r="B22" s="261"/>
      <c r="C22" s="44" t="s">
        <v>31</v>
      </c>
      <c r="D22" s="43"/>
      <c r="E22" s="43"/>
      <c r="F22" s="69">
        <v>22783</v>
      </c>
      <c r="G22" s="77">
        <f t="shared" si="1"/>
        <v>0.9496933077947548</v>
      </c>
      <c r="H22" s="70">
        <v>19228</v>
      </c>
      <c r="I22" s="82">
        <f t="shared" si="0"/>
        <v>18.488662367380893</v>
      </c>
    </row>
    <row r="23" spans="1:9" ht="18" customHeight="1">
      <c r="A23" s="261"/>
      <c r="B23" s="261"/>
      <c r="C23" s="44" t="s">
        <v>7</v>
      </c>
      <c r="D23" s="43"/>
      <c r="E23" s="43"/>
      <c r="F23" s="69">
        <v>338108</v>
      </c>
      <c r="G23" s="77">
        <f t="shared" si="1"/>
        <v>14.093793833642144</v>
      </c>
      <c r="H23" s="70">
        <v>412004</v>
      </c>
      <c r="I23" s="82">
        <f t="shared" si="0"/>
        <v>-17.93574819661945</v>
      </c>
    </row>
    <row r="24" spans="1:9" ht="18" customHeight="1">
      <c r="A24" s="261"/>
      <c r="B24" s="261"/>
      <c r="C24" s="44" t="s">
        <v>32</v>
      </c>
      <c r="D24" s="43"/>
      <c r="E24" s="43"/>
      <c r="F24" s="69">
        <v>8625</v>
      </c>
      <c r="G24" s="77">
        <f t="shared" si="1"/>
        <v>0.35952704998155466</v>
      </c>
      <c r="H24" s="70">
        <v>8772</v>
      </c>
      <c r="I24" s="82">
        <f t="shared" si="0"/>
        <v>-1.6757865937072514</v>
      </c>
    </row>
    <row r="25" spans="1:9" ht="18" customHeight="1">
      <c r="A25" s="261"/>
      <c r="B25" s="261"/>
      <c r="C25" s="44" t="s">
        <v>8</v>
      </c>
      <c r="D25" s="43"/>
      <c r="E25" s="43"/>
      <c r="F25" s="69">
        <v>348938</v>
      </c>
      <c r="G25" s="77">
        <f t="shared" si="1"/>
        <v>14.545234755532027</v>
      </c>
      <c r="H25" s="70">
        <v>373535</v>
      </c>
      <c r="I25" s="82">
        <f t="shared" si="0"/>
        <v>-6.584925107419648</v>
      </c>
    </row>
    <row r="26" spans="1:9" ht="18" customHeight="1">
      <c r="A26" s="261"/>
      <c r="B26" s="261"/>
      <c r="C26" s="45" t="s">
        <v>9</v>
      </c>
      <c r="D26" s="46"/>
      <c r="E26" s="46"/>
      <c r="F26" s="71">
        <v>320883</v>
      </c>
      <c r="G26" s="78">
        <f t="shared" si="1"/>
        <v>13.375781841070285</v>
      </c>
      <c r="H26" s="72">
        <v>332539</v>
      </c>
      <c r="I26" s="84">
        <f t="shared" si="0"/>
        <v>-3.505152779072529</v>
      </c>
    </row>
    <row r="27" spans="1:9" ht="18" customHeight="1">
      <c r="A27" s="261"/>
      <c r="B27" s="262"/>
      <c r="C27" s="47" t="s">
        <v>10</v>
      </c>
      <c r="D27" s="31"/>
      <c r="E27" s="31"/>
      <c r="F27" s="73">
        <f>SUM(F9,F20:F26)</f>
        <v>2398985</v>
      </c>
      <c r="G27" s="79">
        <f t="shared" si="1"/>
        <v>100</v>
      </c>
      <c r="H27" s="73">
        <f>SUM(H9,H20:H26)</f>
        <v>2476174</v>
      </c>
      <c r="I27" s="85">
        <f t="shared" si="0"/>
        <v>-3.1172688187502184</v>
      </c>
    </row>
    <row r="28" spans="1:9" ht="18" customHeight="1">
      <c r="A28" s="261"/>
      <c r="B28" s="260" t="s">
        <v>89</v>
      </c>
      <c r="C28" s="55" t="s">
        <v>11</v>
      </c>
      <c r="D28" s="56"/>
      <c r="E28" s="56"/>
      <c r="F28" s="65">
        <v>1142599</v>
      </c>
      <c r="G28" s="75">
        <f aca="true" t="shared" si="2" ref="G28:G45">F28/$F$45*100</f>
        <v>47.78993323791511</v>
      </c>
      <c r="H28" s="65">
        <v>1144918</v>
      </c>
      <c r="I28" s="86">
        <f t="shared" si="0"/>
        <v>-0.2025472566594244</v>
      </c>
    </row>
    <row r="29" spans="1:9" ht="18" customHeight="1">
      <c r="A29" s="261"/>
      <c r="B29" s="261"/>
      <c r="C29" s="7"/>
      <c r="D29" s="30" t="s">
        <v>12</v>
      </c>
      <c r="E29" s="43"/>
      <c r="F29" s="69">
        <v>638249</v>
      </c>
      <c r="G29" s="77">
        <f t="shared" si="2"/>
        <v>26.69517223379863</v>
      </c>
      <c r="H29" s="69">
        <v>629037</v>
      </c>
      <c r="I29" s="87">
        <f t="shared" si="0"/>
        <v>1.464460755090724</v>
      </c>
    </row>
    <row r="30" spans="1:9" ht="18" customHeight="1">
      <c r="A30" s="261"/>
      <c r="B30" s="261"/>
      <c r="C30" s="7"/>
      <c r="D30" s="30" t="s">
        <v>33</v>
      </c>
      <c r="E30" s="43"/>
      <c r="F30" s="69">
        <v>68325</v>
      </c>
      <c r="G30" s="77">
        <f t="shared" si="2"/>
        <v>2.857736781215938</v>
      </c>
      <c r="H30" s="69">
        <v>68462</v>
      </c>
      <c r="I30" s="87">
        <f t="shared" si="0"/>
        <v>-0.20011101048756919</v>
      </c>
    </row>
    <row r="31" spans="1:9" ht="18" customHeight="1">
      <c r="A31" s="261"/>
      <c r="B31" s="261"/>
      <c r="C31" s="19"/>
      <c r="D31" s="30" t="s">
        <v>13</v>
      </c>
      <c r="E31" s="43"/>
      <c r="F31" s="69">
        <v>436025</v>
      </c>
      <c r="G31" s="77">
        <f t="shared" si="2"/>
        <v>18.23702422290054</v>
      </c>
      <c r="H31" s="69">
        <v>447418</v>
      </c>
      <c r="I31" s="87">
        <f t="shared" si="0"/>
        <v>-2.546388388486831</v>
      </c>
    </row>
    <row r="32" spans="1:9" ht="18" customHeight="1">
      <c r="A32" s="261"/>
      <c r="B32" s="261"/>
      <c r="C32" s="50" t="s">
        <v>14</v>
      </c>
      <c r="D32" s="51"/>
      <c r="E32" s="51"/>
      <c r="F32" s="65">
        <v>819575</v>
      </c>
      <c r="G32" s="75">
        <f t="shared" si="2"/>
        <v>34.27924804193271</v>
      </c>
      <c r="H32" s="65">
        <v>883811</v>
      </c>
      <c r="I32" s="86">
        <f t="shared" si="0"/>
        <v>-7.268069756995555</v>
      </c>
    </row>
    <row r="33" spans="1:9" ht="18" customHeight="1">
      <c r="A33" s="261"/>
      <c r="B33" s="261"/>
      <c r="C33" s="7"/>
      <c r="D33" s="30" t="s">
        <v>15</v>
      </c>
      <c r="E33" s="43"/>
      <c r="F33" s="69">
        <v>58941</v>
      </c>
      <c r="G33" s="77">
        <f t="shared" si="2"/>
        <v>2.4652449853150182</v>
      </c>
      <c r="H33" s="69">
        <v>57277</v>
      </c>
      <c r="I33" s="87">
        <f t="shared" si="0"/>
        <v>2.9051800897393454</v>
      </c>
    </row>
    <row r="34" spans="1:9" ht="18" customHeight="1">
      <c r="A34" s="261"/>
      <c r="B34" s="261"/>
      <c r="C34" s="7"/>
      <c r="D34" s="30" t="s">
        <v>34</v>
      </c>
      <c r="E34" s="43"/>
      <c r="F34" s="69">
        <v>21253</v>
      </c>
      <c r="G34" s="77">
        <f t="shared" si="2"/>
        <v>0.8889203045910331</v>
      </c>
      <c r="H34" s="69">
        <v>20125</v>
      </c>
      <c r="I34" s="87">
        <f t="shared" si="0"/>
        <v>5.604968944099387</v>
      </c>
    </row>
    <row r="35" spans="1:9" ht="18" customHeight="1">
      <c r="A35" s="261"/>
      <c r="B35" s="261"/>
      <c r="C35" s="7"/>
      <c r="D35" s="30" t="s">
        <v>35</v>
      </c>
      <c r="E35" s="43"/>
      <c r="F35" s="69">
        <v>498678</v>
      </c>
      <c r="G35" s="77">
        <f t="shared" si="2"/>
        <v>20.857525979995632</v>
      </c>
      <c r="H35" s="69">
        <v>495388</v>
      </c>
      <c r="I35" s="87">
        <f t="shared" si="0"/>
        <v>0.6641258972764685</v>
      </c>
    </row>
    <row r="36" spans="1:9" ht="18" customHeight="1">
      <c r="A36" s="261"/>
      <c r="B36" s="261"/>
      <c r="C36" s="7"/>
      <c r="D36" s="30" t="s">
        <v>36</v>
      </c>
      <c r="E36" s="43"/>
      <c r="F36" s="69">
        <v>1640</v>
      </c>
      <c r="G36" s="77">
        <f t="shared" si="2"/>
        <v>0.0685940478769724</v>
      </c>
      <c r="H36" s="69">
        <v>1675</v>
      </c>
      <c r="I36" s="87">
        <f t="shared" si="0"/>
        <v>-2.0895522388059695</v>
      </c>
    </row>
    <row r="37" spans="1:9" ht="18" customHeight="1">
      <c r="A37" s="261"/>
      <c r="B37" s="261"/>
      <c r="C37" s="7"/>
      <c r="D37" s="30" t="s">
        <v>16</v>
      </c>
      <c r="E37" s="43"/>
      <c r="F37" s="69">
        <v>29109</v>
      </c>
      <c r="G37" s="77">
        <f t="shared" si="2"/>
        <v>1.2175025241773105</v>
      </c>
      <c r="H37" s="69">
        <v>75275</v>
      </c>
      <c r="I37" s="87">
        <f t="shared" si="0"/>
        <v>-61.329790767186985</v>
      </c>
    </row>
    <row r="38" spans="1:9" ht="18" customHeight="1">
      <c r="A38" s="261"/>
      <c r="B38" s="261"/>
      <c r="C38" s="19"/>
      <c r="D38" s="30" t="s">
        <v>37</v>
      </c>
      <c r="E38" s="43"/>
      <c r="F38" s="69">
        <v>209954</v>
      </c>
      <c r="G38" s="77">
        <f t="shared" si="2"/>
        <v>8.781460199976745</v>
      </c>
      <c r="H38" s="69">
        <v>234071</v>
      </c>
      <c r="I38" s="87">
        <f t="shared" si="0"/>
        <v>-10.303284046293648</v>
      </c>
    </row>
    <row r="39" spans="1:9" ht="18" customHeight="1">
      <c r="A39" s="261"/>
      <c r="B39" s="261"/>
      <c r="C39" s="50" t="s">
        <v>17</v>
      </c>
      <c r="D39" s="51"/>
      <c r="E39" s="51"/>
      <c r="F39" s="65">
        <v>428704</v>
      </c>
      <c r="G39" s="75">
        <f t="shared" si="2"/>
        <v>17.93081872015218</v>
      </c>
      <c r="H39" s="65">
        <v>438743</v>
      </c>
      <c r="I39" s="86">
        <f t="shared" si="0"/>
        <v>-2.28812767383183</v>
      </c>
    </row>
    <row r="40" spans="1:9" ht="18" customHeight="1">
      <c r="A40" s="261"/>
      <c r="B40" s="261"/>
      <c r="C40" s="7"/>
      <c r="D40" s="52" t="s">
        <v>18</v>
      </c>
      <c r="E40" s="53"/>
      <c r="F40" s="67">
        <v>423765</v>
      </c>
      <c r="G40" s="76">
        <f t="shared" si="2"/>
        <v>17.724241889381222</v>
      </c>
      <c r="H40" s="67">
        <v>436393</v>
      </c>
      <c r="I40" s="88">
        <f t="shared" si="0"/>
        <v>-2.8937219432942363</v>
      </c>
    </row>
    <row r="41" spans="1:9" ht="18" customHeight="1">
      <c r="A41" s="261"/>
      <c r="B41" s="261"/>
      <c r="C41" s="7"/>
      <c r="D41" s="16"/>
      <c r="E41" s="104" t="s">
        <v>92</v>
      </c>
      <c r="F41" s="69">
        <v>354017</v>
      </c>
      <c r="G41" s="77">
        <f t="shared" si="2"/>
        <v>14.806987223940327</v>
      </c>
      <c r="H41" s="69">
        <v>377435</v>
      </c>
      <c r="I41" s="89">
        <f t="shared" si="0"/>
        <v>-6.2045120351848615</v>
      </c>
    </row>
    <row r="42" spans="1:9" ht="18" customHeight="1">
      <c r="A42" s="261"/>
      <c r="B42" s="261"/>
      <c r="C42" s="7"/>
      <c r="D42" s="33"/>
      <c r="E42" s="32" t="s">
        <v>38</v>
      </c>
      <c r="F42" s="69">
        <v>69748</v>
      </c>
      <c r="G42" s="77">
        <f t="shared" si="2"/>
        <v>2.9172546654408964</v>
      </c>
      <c r="H42" s="69">
        <v>58958</v>
      </c>
      <c r="I42" s="89">
        <f t="shared" si="0"/>
        <v>18.301163540147215</v>
      </c>
    </row>
    <row r="43" spans="1:9" ht="18" customHeight="1">
      <c r="A43" s="261"/>
      <c r="B43" s="261"/>
      <c r="C43" s="7"/>
      <c r="D43" s="30" t="s">
        <v>39</v>
      </c>
      <c r="E43" s="54"/>
      <c r="F43" s="69">
        <v>4938</v>
      </c>
      <c r="G43" s="77">
        <f t="shared" si="2"/>
        <v>0.2065350051320059</v>
      </c>
      <c r="H43" s="67">
        <v>2350</v>
      </c>
      <c r="I43" s="160">
        <f t="shared" si="0"/>
        <v>110.12765957446811</v>
      </c>
    </row>
    <row r="44" spans="1:9" ht="18" customHeight="1">
      <c r="A44" s="261"/>
      <c r="B44" s="261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62"/>
      <c r="B45" s="262"/>
      <c r="C45" s="11" t="s">
        <v>19</v>
      </c>
      <c r="D45" s="12"/>
      <c r="E45" s="12"/>
      <c r="F45" s="74">
        <f>SUM(F28,F32,F39)</f>
        <v>2390878</v>
      </c>
      <c r="G45" s="79">
        <f t="shared" si="2"/>
        <v>100</v>
      </c>
      <c r="H45" s="74">
        <f>SUM(H28,H32,H39)</f>
        <v>2467472</v>
      </c>
      <c r="I45" s="161">
        <f t="shared" si="0"/>
        <v>-3.1041486995597167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11" sqref="I11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2" t="s">
        <v>0</v>
      </c>
      <c r="B1" s="162"/>
      <c r="C1" s="102" t="s">
        <v>236</v>
      </c>
      <c r="D1" s="163"/>
      <c r="E1" s="163"/>
    </row>
    <row r="4" ht="13.5">
      <c r="A4" s="164" t="s">
        <v>114</v>
      </c>
    </row>
    <row r="5" ht="13.5">
      <c r="I5" s="14" t="s">
        <v>115</v>
      </c>
    </row>
    <row r="6" spans="1:9" s="169" customFormat="1" ht="29.25" customHeight="1">
      <c r="A6" s="165" t="s">
        <v>116</v>
      </c>
      <c r="B6" s="166"/>
      <c r="C6" s="166"/>
      <c r="D6" s="167"/>
      <c r="E6" s="168" t="s">
        <v>218</v>
      </c>
      <c r="F6" s="168" t="s">
        <v>219</v>
      </c>
      <c r="G6" s="168" t="s">
        <v>220</v>
      </c>
      <c r="H6" s="168" t="s">
        <v>221</v>
      </c>
      <c r="I6" s="168" t="s">
        <v>227</v>
      </c>
    </row>
    <row r="7" spans="1:9" ht="27" customHeight="1">
      <c r="A7" s="304" t="s">
        <v>117</v>
      </c>
      <c r="B7" s="55" t="s">
        <v>118</v>
      </c>
      <c r="C7" s="56"/>
      <c r="D7" s="93" t="s">
        <v>119</v>
      </c>
      <c r="E7" s="170">
        <v>2570659</v>
      </c>
      <c r="F7" s="171">
        <v>2505886</v>
      </c>
      <c r="G7" s="171">
        <v>2466993</v>
      </c>
      <c r="H7" s="171">
        <v>2476174</v>
      </c>
      <c r="I7" s="171">
        <v>2398985</v>
      </c>
    </row>
    <row r="8" spans="1:9" ht="27" customHeight="1">
      <c r="A8" s="261"/>
      <c r="B8" s="9"/>
      <c r="C8" s="30" t="s">
        <v>120</v>
      </c>
      <c r="D8" s="91" t="s">
        <v>42</v>
      </c>
      <c r="E8" s="172">
        <v>1325791</v>
      </c>
      <c r="F8" s="172">
        <v>1318248</v>
      </c>
      <c r="G8" s="172">
        <v>1324710</v>
      </c>
      <c r="H8" s="172">
        <v>1331633</v>
      </c>
      <c r="I8" s="173">
        <v>1361131</v>
      </c>
    </row>
    <row r="9" spans="1:9" ht="27" customHeight="1">
      <c r="A9" s="261"/>
      <c r="B9" s="44" t="s">
        <v>121</v>
      </c>
      <c r="C9" s="43"/>
      <c r="D9" s="94"/>
      <c r="E9" s="174">
        <v>2564328</v>
      </c>
      <c r="F9" s="174">
        <v>2497620</v>
      </c>
      <c r="G9" s="174">
        <v>2461238</v>
      </c>
      <c r="H9" s="174">
        <v>2467472</v>
      </c>
      <c r="I9" s="175">
        <v>2390878</v>
      </c>
    </row>
    <row r="10" spans="1:9" ht="27" customHeight="1">
      <c r="A10" s="261"/>
      <c r="B10" s="44" t="s">
        <v>122</v>
      </c>
      <c r="C10" s="43"/>
      <c r="D10" s="94"/>
      <c r="E10" s="174">
        <v>6331</v>
      </c>
      <c r="F10" s="174">
        <v>8266</v>
      </c>
      <c r="G10" s="174">
        <v>5755</v>
      </c>
      <c r="H10" s="174">
        <v>8702</v>
      </c>
      <c r="I10" s="175">
        <v>8107</v>
      </c>
    </row>
    <row r="11" spans="1:9" ht="27" customHeight="1">
      <c r="A11" s="261"/>
      <c r="B11" s="44" t="s">
        <v>123</v>
      </c>
      <c r="C11" s="43"/>
      <c r="D11" s="94"/>
      <c r="E11" s="174">
        <v>4873</v>
      </c>
      <c r="F11" s="174">
        <v>7052</v>
      </c>
      <c r="G11" s="174">
        <v>5483</v>
      </c>
      <c r="H11" s="174">
        <v>5855</v>
      </c>
      <c r="I11" s="175">
        <v>5222</v>
      </c>
    </row>
    <row r="12" spans="1:9" ht="27" customHeight="1">
      <c r="A12" s="261"/>
      <c r="B12" s="44" t="s">
        <v>124</v>
      </c>
      <c r="C12" s="43"/>
      <c r="D12" s="94"/>
      <c r="E12" s="174">
        <v>1457</v>
      </c>
      <c r="F12" s="174">
        <v>1213</v>
      </c>
      <c r="G12" s="174">
        <v>272</v>
      </c>
      <c r="H12" s="174">
        <v>2847</v>
      </c>
      <c r="I12" s="175">
        <v>2885</v>
      </c>
    </row>
    <row r="13" spans="1:9" ht="27" customHeight="1">
      <c r="A13" s="261"/>
      <c r="B13" s="44" t="s">
        <v>125</v>
      </c>
      <c r="C13" s="43"/>
      <c r="D13" s="99"/>
      <c r="E13" s="176">
        <v>-192</v>
      </c>
      <c r="F13" s="176">
        <v>-244</v>
      </c>
      <c r="G13" s="176">
        <v>-941</v>
      </c>
      <c r="H13" s="176">
        <v>2575</v>
      </c>
      <c r="I13" s="177">
        <v>-15</v>
      </c>
    </row>
    <row r="14" spans="1:9" ht="27" customHeight="1">
      <c r="A14" s="261"/>
      <c r="B14" s="101" t="s">
        <v>126</v>
      </c>
      <c r="C14" s="53"/>
      <c r="D14" s="99"/>
      <c r="E14" s="176">
        <v>7773</v>
      </c>
      <c r="F14" s="176">
        <v>0</v>
      </c>
      <c r="G14" s="176">
        <v>0</v>
      </c>
      <c r="H14" s="176">
        <v>7157</v>
      </c>
      <c r="I14" s="177">
        <v>5776</v>
      </c>
    </row>
    <row r="15" spans="1:9" ht="27" customHeight="1">
      <c r="A15" s="261"/>
      <c r="B15" s="45" t="s">
        <v>127</v>
      </c>
      <c r="C15" s="46"/>
      <c r="D15" s="178"/>
      <c r="E15" s="179">
        <v>8318</v>
      </c>
      <c r="F15" s="179">
        <v>468</v>
      </c>
      <c r="G15" s="179">
        <v>1107</v>
      </c>
      <c r="H15" s="179">
        <v>8192</v>
      </c>
      <c r="I15" s="180">
        <v>6973</v>
      </c>
    </row>
    <row r="16" spans="1:9" ht="27" customHeight="1">
      <c r="A16" s="261"/>
      <c r="B16" s="181" t="s">
        <v>128</v>
      </c>
      <c r="C16" s="182"/>
      <c r="D16" s="183" t="s">
        <v>43</v>
      </c>
      <c r="E16" s="184">
        <v>205332</v>
      </c>
      <c r="F16" s="184">
        <v>167814</v>
      </c>
      <c r="G16" s="184">
        <v>153343</v>
      </c>
      <c r="H16" s="184">
        <v>177413</v>
      </c>
      <c r="I16" s="185">
        <v>143752</v>
      </c>
    </row>
    <row r="17" spans="1:9" ht="27" customHeight="1">
      <c r="A17" s="261"/>
      <c r="B17" s="44" t="s">
        <v>129</v>
      </c>
      <c r="C17" s="43"/>
      <c r="D17" s="91" t="s">
        <v>44</v>
      </c>
      <c r="E17" s="174">
        <v>281336</v>
      </c>
      <c r="F17" s="174">
        <v>242105</v>
      </c>
      <c r="G17" s="174">
        <v>199945</v>
      </c>
      <c r="H17" s="174">
        <v>192433</v>
      </c>
      <c r="I17" s="175">
        <v>200954</v>
      </c>
    </row>
    <row r="18" spans="1:9" ht="27" customHeight="1">
      <c r="A18" s="261"/>
      <c r="B18" s="44" t="s">
        <v>130</v>
      </c>
      <c r="C18" s="43"/>
      <c r="D18" s="91" t="s">
        <v>45</v>
      </c>
      <c r="E18" s="174">
        <v>5769498</v>
      </c>
      <c r="F18" s="174">
        <v>5792496</v>
      </c>
      <c r="G18" s="174">
        <v>5840191</v>
      </c>
      <c r="H18" s="174">
        <v>5839733</v>
      </c>
      <c r="I18" s="175">
        <v>5819827</v>
      </c>
    </row>
    <row r="19" spans="1:9" ht="27" customHeight="1">
      <c r="A19" s="261"/>
      <c r="B19" s="44" t="s">
        <v>131</v>
      </c>
      <c r="C19" s="43"/>
      <c r="D19" s="91" t="s">
        <v>132</v>
      </c>
      <c r="E19" s="174">
        <v>5845502</v>
      </c>
      <c r="F19" s="174">
        <v>5866787</v>
      </c>
      <c r="G19" s="174">
        <v>5886793</v>
      </c>
      <c r="H19" s="174">
        <v>5854753</v>
      </c>
      <c r="I19" s="174">
        <f>I17+I18-I16</f>
        <v>5877029</v>
      </c>
    </row>
    <row r="20" spans="1:9" ht="27" customHeight="1">
      <c r="A20" s="261"/>
      <c r="B20" s="44" t="s">
        <v>133</v>
      </c>
      <c r="C20" s="43"/>
      <c r="D20" s="94" t="s">
        <v>134</v>
      </c>
      <c r="E20" s="186">
        <v>4.351740206412624</v>
      </c>
      <c r="F20" s="186">
        <v>4.394086696888597</v>
      </c>
      <c r="G20" s="186">
        <v>4.408656234194654</v>
      </c>
      <c r="H20" s="186">
        <v>4.385392221430379</v>
      </c>
      <c r="I20" s="186">
        <f>I18/I8</f>
        <v>4.275728787309965</v>
      </c>
    </row>
    <row r="21" spans="1:9" ht="27" customHeight="1">
      <c r="A21" s="261"/>
      <c r="B21" s="44" t="s">
        <v>135</v>
      </c>
      <c r="C21" s="43"/>
      <c r="D21" s="94" t="s">
        <v>136</v>
      </c>
      <c r="E21" s="186">
        <v>4.409067492538417</v>
      </c>
      <c r="F21" s="186">
        <v>4.450442557090927</v>
      </c>
      <c r="G21" s="186">
        <v>4.443835254508534</v>
      </c>
      <c r="H21" s="186">
        <v>4.396671605464869</v>
      </c>
      <c r="I21" s="186">
        <f>I19/I8</f>
        <v>4.317754132409004</v>
      </c>
    </row>
    <row r="22" spans="1:9" ht="27" customHeight="1">
      <c r="A22" s="261"/>
      <c r="B22" s="44" t="s">
        <v>137</v>
      </c>
      <c r="C22" s="43"/>
      <c r="D22" s="94" t="s">
        <v>138</v>
      </c>
      <c r="E22" s="174">
        <v>1047776.7856024033</v>
      </c>
      <c r="F22" s="174">
        <v>1051953.3656991958</v>
      </c>
      <c r="G22" s="174">
        <v>1060615.0748789732</v>
      </c>
      <c r="H22" s="174">
        <v>1060531.8992252497</v>
      </c>
      <c r="I22" s="174">
        <f>I18/I24*1000000</f>
        <v>1056916.8455942054</v>
      </c>
    </row>
    <row r="23" spans="1:9" ht="27" customHeight="1">
      <c r="A23" s="261"/>
      <c r="B23" s="44" t="s">
        <v>139</v>
      </c>
      <c r="C23" s="43"/>
      <c r="D23" s="94" t="s">
        <v>140</v>
      </c>
      <c r="E23" s="174">
        <v>1061579.5855709491</v>
      </c>
      <c r="F23" s="174">
        <v>1065445.0741943175</v>
      </c>
      <c r="G23" s="174">
        <v>1069078.2884484453</v>
      </c>
      <c r="H23" s="174">
        <v>1063259.6248124235</v>
      </c>
      <c r="I23" s="174">
        <f>I19/I24*1000000</f>
        <v>1067305.0852105515</v>
      </c>
    </row>
    <row r="24" spans="1:9" ht="27" customHeight="1">
      <c r="A24" s="261"/>
      <c r="B24" s="187" t="s">
        <v>141</v>
      </c>
      <c r="C24" s="188"/>
      <c r="D24" s="189" t="s">
        <v>142</v>
      </c>
      <c r="E24" s="179">
        <v>5506419</v>
      </c>
      <c r="F24" s="179">
        <v>5506419</v>
      </c>
      <c r="G24" s="179">
        <v>5506419</v>
      </c>
      <c r="H24" s="180">
        <v>5506419</v>
      </c>
      <c r="I24" s="180">
        <f>H24</f>
        <v>5506419</v>
      </c>
    </row>
    <row r="25" spans="1:9" ht="27" customHeight="1">
      <c r="A25" s="261"/>
      <c r="B25" s="10" t="s">
        <v>143</v>
      </c>
      <c r="C25" s="190"/>
      <c r="D25" s="191"/>
      <c r="E25" s="172">
        <v>1436118</v>
      </c>
      <c r="F25" s="172">
        <v>1413823</v>
      </c>
      <c r="G25" s="172">
        <v>1425106</v>
      </c>
      <c r="H25" s="172">
        <v>1421929</v>
      </c>
      <c r="I25" s="192">
        <v>1413567</v>
      </c>
    </row>
    <row r="26" spans="1:9" ht="27" customHeight="1">
      <c r="A26" s="261"/>
      <c r="B26" s="193" t="s">
        <v>144</v>
      </c>
      <c r="C26" s="194"/>
      <c r="D26" s="195"/>
      <c r="E26" s="196">
        <v>0.388</v>
      </c>
      <c r="F26" s="196">
        <v>0.383</v>
      </c>
      <c r="G26" s="196">
        <v>0.38241</v>
      </c>
      <c r="H26" s="196">
        <v>0.38903</v>
      </c>
      <c r="I26" s="197">
        <v>0.39798</v>
      </c>
    </row>
    <row r="27" spans="1:9" ht="27" customHeight="1">
      <c r="A27" s="261"/>
      <c r="B27" s="193" t="s">
        <v>145</v>
      </c>
      <c r="C27" s="194"/>
      <c r="D27" s="195"/>
      <c r="E27" s="198">
        <v>0.1</v>
      </c>
      <c r="F27" s="198">
        <v>0.1</v>
      </c>
      <c r="G27" s="198">
        <v>0.02</v>
      </c>
      <c r="H27" s="198">
        <v>0.2</v>
      </c>
      <c r="I27" s="199">
        <v>0.2</v>
      </c>
    </row>
    <row r="28" spans="1:9" ht="27" customHeight="1">
      <c r="A28" s="261"/>
      <c r="B28" s="193" t="s">
        <v>146</v>
      </c>
      <c r="C28" s="194"/>
      <c r="D28" s="195"/>
      <c r="E28" s="198">
        <v>94.2</v>
      </c>
      <c r="F28" s="198">
        <v>95.7</v>
      </c>
      <c r="G28" s="198">
        <v>95.1</v>
      </c>
      <c r="H28" s="198">
        <v>95</v>
      </c>
      <c r="I28" s="199">
        <v>96.4</v>
      </c>
    </row>
    <row r="29" spans="1:9" ht="27" customHeight="1">
      <c r="A29" s="261"/>
      <c r="B29" s="200" t="s">
        <v>147</v>
      </c>
      <c r="C29" s="201"/>
      <c r="D29" s="202"/>
      <c r="E29" s="203">
        <v>38.3</v>
      </c>
      <c r="F29" s="203">
        <v>38.6</v>
      </c>
      <c r="G29" s="203">
        <v>37.64</v>
      </c>
      <c r="H29" s="203">
        <v>36.82</v>
      </c>
      <c r="I29" s="204">
        <v>38.8</v>
      </c>
    </row>
    <row r="30" spans="1:9" ht="27" customHeight="1">
      <c r="A30" s="261"/>
      <c r="B30" s="304" t="s">
        <v>148</v>
      </c>
      <c r="C30" s="25" t="s">
        <v>149</v>
      </c>
      <c r="D30" s="205"/>
      <c r="E30" s="206">
        <v>0</v>
      </c>
      <c r="F30" s="206">
        <v>0</v>
      </c>
      <c r="G30" s="206">
        <v>0</v>
      </c>
      <c r="H30" s="206">
        <v>0</v>
      </c>
      <c r="I30" s="207">
        <v>0</v>
      </c>
    </row>
    <row r="31" spans="1:9" ht="27" customHeight="1">
      <c r="A31" s="261"/>
      <c r="B31" s="261"/>
      <c r="C31" s="193" t="s">
        <v>150</v>
      </c>
      <c r="D31" s="195"/>
      <c r="E31" s="198">
        <v>0</v>
      </c>
      <c r="F31" s="198">
        <v>0</v>
      </c>
      <c r="G31" s="198">
        <v>0</v>
      </c>
      <c r="H31" s="198">
        <v>0</v>
      </c>
      <c r="I31" s="199">
        <v>0</v>
      </c>
    </row>
    <row r="32" spans="1:9" ht="27" customHeight="1">
      <c r="A32" s="261"/>
      <c r="B32" s="261"/>
      <c r="C32" s="193" t="s">
        <v>151</v>
      </c>
      <c r="D32" s="195"/>
      <c r="E32" s="198">
        <v>24.1</v>
      </c>
      <c r="F32" s="198">
        <v>23.1</v>
      </c>
      <c r="G32" s="198">
        <v>21.7</v>
      </c>
      <c r="H32" s="198">
        <v>21.3</v>
      </c>
      <c r="I32" s="199">
        <v>20.8</v>
      </c>
    </row>
    <row r="33" spans="1:9" ht="27" customHeight="1">
      <c r="A33" s="262"/>
      <c r="B33" s="262"/>
      <c r="C33" s="200" t="s">
        <v>152</v>
      </c>
      <c r="D33" s="202"/>
      <c r="E33" s="203">
        <v>330.2</v>
      </c>
      <c r="F33" s="203">
        <v>334.8</v>
      </c>
      <c r="G33" s="203">
        <v>328.6</v>
      </c>
      <c r="H33" s="203">
        <v>320.6</v>
      </c>
      <c r="I33" s="208">
        <v>317.4</v>
      </c>
    </row>
    <row r="34" spans="1:9" ht="27" customHeight="1">
      <c r="A34" s="2" t="s">
        <v>232</v>
      </c>
      <c r="B34" s="8"/>
      <c r="C34" s="8"/>
      <c r="D34" s="8"/>
      <c r="E34" s="209"/>
      <c r="F34" s="209"/>
      <c r="G34" s="209"/>
      <c r="H34" s="209"/>
      <c r="I34" s="210"/>
    </row>
    <row r="35" ht="27" customHeight="1">
      <c r="A35" s="13" t="s">
        <v>111</v>
      </c>
    </row>
    <row r="36" ht="13.5">
      <c r="A36" s="211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244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228</v>
      </c>
      <c r="B5" s="31"/>
      <c r="C5" s="31"/>
      <c r="D5" s="31"/>
      <c r="K5" s="37"/>
      <c r="O5" s="37" t="s">
        <v>48</v>
      </c>
    </row>
    <row r="6" spans="1:15" ht="15.75" customHeight="1">
      <c r="A6" s="267" t="s">
        <v>49</v>
      </c>
      <c r="B6" s="268"/>
      <c r="C6" s="268"/>
      <c r="D6" s="268"/>
      <c r="E6" s="269"/>
      <c r="F6" s="275" t="s">
        <v>245</v>
      </c>
      <c r="G6" s="274"/>
      <c r="H6" s="275" t="s">
        <v>246</v>
      </c>
      <c r="I6" s="274"/>
      <c r="J6" s="273" t="s">
        <v>239</v>
      </c>
      <c r="K6" s="274"/>
      <c r="L6" s="275"/>
      <c r="M6" s="274"/>
      <c r="N6" s="275"/>
      <c r="O6" s="274"/>
    </row>
    <row r="7" spans="1:15" ht="15.75" customHeight="1">
      <c r="A7" s="270"/>
      <c r="B7" s="271"/>
      <c r="C7" s="271"/>
      <c r="D7" s="271"/>
      <c r="E7" s="272"/>
      <c r="F7" s="109" t="s">
        <v>229</v>
      </c>
      <c r="G7" s="38" t="s">
        <v>2</v>
      </c>
      <c r="H7" s="109" t="s">
        <v>229</v>
      </c>
      <c r="I7" s="38" t="s">
        <v>2</v>
      </c>
      <c r="J7" s="109" t="s">
        <v>229</v>
      </c>
      <c r="K7" s="38" t="s">
        <v>2</v>
      </c>
      <c r="L7" s="109" t="s">
        <v>229</v>
      </c>
      <c r="M7" s="38" t="s">
        <v>2</v>
      </c>
      <c r="N7" s="109" t="s">
        <v>229</v>
      </c>
      <c r="O7" s="38" t="s">
        <v>2</v>
      </c>
    </row>
    <row r="8" spans="1:25" ht="15.75" customHeight="1">
      <c r="A8" s="276" t="s">
        <v>83</v>
      </c>
      <c r="B8" s="55" t="s">
        <v>50</v>
      </c>
      <c r="C8" s="56"/>
      <c r="D8" s="56"/>
      <c r="E8" s="93" t="s">
        <v>41</v>
      </c>
      <c r="F8" s="110">
        <v>16676</v>
      </c>
      <c r="G8" s="111">
        <v>15670</v>
      </c>
      <c r="H8" s="110">
        <v>2326</v>
      </c>
      <c r="I8" s="112">
        <v>2847</v>
      </c>
      <c r="J8" s="110">
        <v>2171</v>
      </c>
      <c r="K8" s="113">
        <v>1937</v>
      </c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277"/>
      <c r="B9" s="8"/>
      <c r="C9" s="30" t="s">
        <v>51</v>
      </c>
      <c r="D9" s="43"/>
      <c r="E9" s="91" t="s">
        <v>42</v>
      </c>
      <c r="F9" s="70">
        <v>17592</v>
      </c>
      <c r="G9" s="115">
        <v>15637</v>
      </c>
      <c r="H9" s="70">
        <v>2322</v>
      </c>
      <c r="I9" s="116">
        <v>2762</v>
      </c>
      <c r="J9" s="70">
        <v>2171</v>
      </c>
      <c r="K9" s="117">
        <v>1921</v>
      </c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277"/>
      <c r="B10" s="10"/>
      <c r="C10" s="30" t="s">
        <v>52</v>
      </c>
      <c r="D10" s="43"/>
      <c r="E10" s="91" t="s">
        <v>43</v>
      </c>
      <c r="F10" s="70">
        <v>22</v>
      </c>
      <c r="G10" s="115">
        <v>33</v>
      </c>
      <c r="H10" s="70">
        <v>5</v>
      </c>
      <c r="I10" s="116">
        <v>85</v>
      </c>
      <c r="J10" s="118">
        <v>0</v>
      </c>
      <c r="K10" s="119">
        <v>16</v>
      </c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277"/>
      <c r="B11" s="50" t="s">
        <v>53</v>
      </c>
      <c r="C11" s="63"/>
      <c r="D11" s="63"/>
      <c r="E11" s="90" t="s">
        <v>44</v>
      </c>
      <c r="F11" s="120">
        <v>16899</v>
      </c>
      <c r="G11" s="121">
        <v>16474</v>
      </c>
      <c r="H11" s="120">
        <v>1949</v>
      </c>
      <c r="I11" s="122">
        <v>2341</v>
      </c>
      <c r="J11" s="120">
        <v>2045</v>
      </c>
      <c r="K11" s="123">
        <v>1828</v>
      </c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277"/>
      <c r="B12" s="7"/>
      <c r="C12" s="30" t="s">
        <v>54</v>
      </c>
      <c r="D12" s="43"/>
      <c r="E12" s="91" t="s">
        <v>45</v>
      </c>
      <c r="F12" s="70">
        <v>16286</v>
      </c>
      <c r="G12" s="115">
        <v>16391</v>
      </c>
      <c r="H12" s="120">
        <v>1944</v>
      </c>
      <c r="I12" s="116">
        <v>2291</v>
      </c>
      <c r="J12" s="120">
        <v>2045</v>
      </c>
      <c r="K12" s="117">
        <v>1804</v>
      </c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277"/>
      <c r="B13" s="8"/>
      <c r="C13" s="52" t="s">
        <v>55</v>
      </c>
      <c r="D13" s="53"/>
      <c r="E13" s="95" t="s">
        <v>46</v>
      </c>
      <c r="F13" s="68">
        <v>613</v>
      </c>
      <c r="G13" s="150">
        <v>83</v>
      </c>
      <c r="H13" s="118">
        <v>5</v>
      </c>
      <c r="I13" s="119">
        <v>50</v>
      </c>
      <c r="J13" s="118">
        <v>0</v>
      </c>
      <c r="K13" s="119">
        <v>24</v>
      </c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277"/>
      <c r="B14" s="44" t="s">
        <v>56</v>
      </c>
      <c r="C14" s="43"/>
      <c r="D14" s="43"/>
      <c r="E14" s="91" t="s">
        <v>97</v>
      </c>
      <c r="F14" s="69">
        <f aca="true" t="shared" si="0" ref="F14:O15">F9-F12</f>
        <v>1306</v>
      </c>
      <c r="G14" s="127">
        <f>G9-G12</f>
        <v>-754</v>
      </c>
      <c r="H14" s="69">
        <f t="shared" si="0"/>
        <v>378</v>
      </c>
      <c r="I14" s="127">
        <f>I9-I12</f>
        <v>471</v>
      </c>
      <c r="J14" s="69">
        <f t="shared" si="0"/>
        <v>126</v>
      </c>
      <c r="K14" s="127">
        <f>K9-K12</f>
        <v>117</v>
      </c>
      <c r="L14" s="69">
        <f t="shared" si="0"/>
        <v>0</v>
      </c>
      <c r="M14" s="127">
        <f t="shared" si="0"/>
        <v>0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277"/>
      <c r="B15" s="44" t="s">
        <v>57</v>
      </c>
      <c r="C15" s="43"/>
      <c r="D15" s="43"/>
      <c r="E15" s="91" t="s">
        <v>98</v>
      </c>
      <c r="F15" s="69">
        <f t="shared" si="0"/>
        <v>-591</v>
      </c>
      <c r="G15" s="127">
        <f>G10-G13</f>
        <v>-50</v>
      </c>
      <c r="H15" s="69">
        <f t="shared" si="0"/>
        <v>0</v>
      </c>
      <c r="I15" s="127">
        <f>I10-I13</f>
        <v>35</v>
      </c>
      <c r="J15" s="69">
        <f t="shared" si="0"/>
        <v>0</v>
      </c>
      <c r="K15" s="127">
        <f>K10-K13</f>
        <v>-8</v>
      </c>
      <c r="L15" s="69">
        <f t="shared" si="0"/>
        <v>0</v>
      </c>
      <c r="M15" s="127">
        <f t="shared" si="0"/>
        <v>0</v>
      </c>
      <c r="N15" s="69">
        <f t="shared" si="0"/>
        <v>0</v>
      </c>
      <c r="O15" s="127">
        <f t="shared" si="0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277"/>
      <c r="B16" s="44" t="s">
        <v>58</v>
      </c>
      <c r="C16" s="43"/>
      <c r="D16" s="43"/>
      <c r="E16" s="91" t="s">
        <v>99</v>
      </c>
      <c r="F16" s="69">
        <f aca="true" t="shared" si="1" ref="F16:O16">F8-F11</f>
        <v>-223</v>
      </c>
      <c r="G16" s="127">
        <f>G8-G11</f>
        <v>-804</v>
      </c>
      <c r="H16" s="69">
        <f t="shared" si="1"/>
        <v>377</v>
      </c>
      <c r="I16" s="127">
        <f>I8-I11</f>
        <v>506</v>
      </c>
      <c r="J16" s="69">
        <f t="shared" si="1"/>
        <v>126</v>
      </c>
      <c r="K16" s="127">
        <f>K8-K11</f>
        <v>109</v>
      </c>
      <c r="L16" s="69">
        <f t="shared" si="1"/>
        <v>0</v>
      </c>
      <c r="M16" s="127">
        <f t="shared" si="1"/>
        <v>0</v>
      </c>
      <c r="N16" s="69">
        <f t="shared" si="1"/>
        <v>0</v>
      </c>
      <c r="O16" s="127">
        <f t="shared" si="1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277"/>
      <c r="B17" s="44" t="s">
        <v>59</v>
      </c>
      <c r="C17" s="43"/>
      <c r="D17" s="43"/>
      <c r="E17" s="34"/>
      <c r="F17" s="213">
        <v>52188</v>
      </c>
      <c r="G17" s="214">
        <v>73125</v>
      </c>
      <c r="H17" s="118">
        <v>0</v>
      </c>
      <c r="I17" s="119">
        <v>0</v>
      </c>
      <c r="J17" s="70">
        <v>15737</v>
      </c>
      <c r="K17" s="117">
        <v>17965</v>
      </c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278"/>
      <c r="B18" s="47" t="s">
        <v>60</v>
      </c>
      <c r="C18" s="31"/>
      <c r="D18" s="31"/>
      <c r="E18" s="17"/>
      <c r="F18" s="129">
        <v>0</v>
      </c>
      <c r="G18" s="130">
        <v>0</v>
      </c>
      <c r="H18" s="131">
        <v>0</v>
      </c>
      <c r="I18" s="132">
        <v>0</v>
      </c>
      <c r="J18" s="131">
        <v>0</v>
      </c>
      <c r="K18" s="132">
        <v>0</v>
      </c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277" t="s">
        <v>84</v>
      </c>
      <c r="B19" s="50" t="s">
        <v>61</v>
      </c>
      <c r="C19" s="51"/>
      <c r="D19" s="51"/>
      <c r="E19" s="96"/>
      <c r="F19" s="65">
        <v>1137</v>
      </c>
      <c r="G19" s="134">
        <v>3625</v>
      </c>
      <c r="H19" s="66">
        <v>592</v>
      </c>
      <c r="I19" s="135">
        <v>3660</v>
      </c>
      <c r="J19" s="66">
        <v>2786</v>
      </c>
      <c r="K19" s="136">
        <v>2472</v>
      </c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277"/>
      <c r="B20" s="19"/>
      <c r="C20" s="30" t="s">
        <v>62</v>
      </c>
      <c r="D20" s="43"/>
      <c r="E20" s="91"/>
      <c r="F20" s="69">
        <v>280</v>
      </c>
      <c r="G20" s="127">
        <v>212</v>
      </c>
      <c r="H20" s="70">
        <v>534</v>
      </c>
      <c r="I20" s="116">
        <v>0</v>
      </c>
      <c r="J20" s="70">
        <v>378</v>
      </c>
      <c r="K20" s="119">
        <v>153</v>
      </c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277"/>
      <c r="B21" s="9" t="s">
        <v>63</v>
      </c>
      <c r="C21" s="63"/>
      <c r="D21" s="63"/>
      <c r="E21" s="90" t="s">
        <v>100</v>
      </c>
      <c r="F21" s="137">
        <v>1137</v>
      </c>
      <c r="G21" s="138">
        <v>3625</v>
      </c>
      <c r="H21" s="120">
        <v>592</v>
      </c>
      <c r="I21" s="122">
        <v>3660</v>
      </c>
      <c r="J21" s="120">
        <v>2786</v>
      </c>
      <c r="K21" s="123">
        <v>2472</v>
      </c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277"/>
      <c r="B22" s="50" t="s">
        <v>64</v>
      </c>
      <c r="C22" s="51"/>
      <c r="D22" s="51"/>
      <c r="E22" s="96" t="s">
        <v>101</v>
      </c>
      <c r="F22" s="65">
        <v>1446</v>
      </c>
      <c r="G22" s="134">
        <v>4038</v>
      </c>
      <c r="H22" s="66">
        <v>2231</v>
      </c>
      <c r="I22" s="135">
        <v>3728</v>
      </c>
      <c r="J22" s="66">
        <v>3894</v>
      </c>
      <c r="K22" s="136">
        <v>3104</v>
      </c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277"/>
      <c r="B23" s="7" t="s">
        <v>65</v>
      </c>
      <c r="C23" s="52" t="s">
        <v>66</v>
      </c>
      <c r="D23" s="53"/>
      <c r="E23" s="95"/>
      <c r="F23" s="67">
        <v>957</v>
      </c>
      <c r="G23" s="124">
        <v>3079</v>
      </c>
      <c r="H23" s="68">
        <v>957</v>
      </c>
      <c r="I23" s="125">
        <v>1006</v>
      </c>
      <c r="J23" s="68">
        <v>2690</v>
      </c>
      <c r="K23" s="126">
        <v>2654</v>
      </c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277"/>
      <c r="B24" s="44" t="s">
        <v>102</v>
      </c>
      <c r="C24" s="43"/>
      <c r="D24" s="43"/>
      <c r="E24" s="91" t="s">
        <v>103</v>
      </c>
      <c r="F24" s="69">
        <f aca="true" t="shared" si="2" ref="F24:O24">F21-F22</f>
        <v>-309</v>
      </c>
      <c r="G24" s="127">
        <f t="shared" si="2"/>
        <v>-413</v>
      </c>
      <c r="H24" s="69">
        <f t="shared" si="2"/>
        <v>-1639</v>
      </c>
      <c r="I24" s="127">
        <f t="shared" si="2"/>
        <v>-68</v>
      </c>
      <c r="J24" s="69">
        <f t="shared" si="2"/>
        <v>-1108</v>
      </c>
      <c r="K24" s="127">
        <f t="shared" si="2"/>
        <v>-632</v>
      </c>
      <c r="L24" s="69">
        <f t="shared" si="2"/>
        <v>0</v>
      </c>
      <c r="M24" s="127">
        <f t="shared" si="2"/>
        <v>0</v>
      </c>
      <c r="N24" s="69">
        <f t="shared" si="2"/>
        <v>0</v>
      </c>
      <c r="O24" s="127">
        <f t="shared" si="2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277"/>
      <c r="B25" s="101" t="s">
        <v>67</v>
      </c>
      <c r="C25" s="53"/>
      <c r="D25" s="53"/>
      <c r="E25" s="279" t="s">
        <v>104</v>
      </c>
      <c r="F25" s="281">
        <v>309</v>
      </c>
      <c r="G25" s="283">
        <v>413</v>
      </c>
      <c r="H25" s="285">
        <v>1828</v>
      </c>
      <c r="I25" s="283">
        <v>68</v>
      </c>
      <c r="J25" s="285">
        <v>1108</v>
      </c>
      <c r="K25" s="283">
        <v>632</v>
      </c>
      <c r="L25" s="285"/>
      <c r="M25" s="283"/>
      <c r="N25" s="285"/>
      <c r="O25" s="283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277"/>
      <c r="B26" s="9" t="s">
        <v>68</v>
      </c>
      <c r="C26" s="63"/>
      <c r="D26" s="63"/>
      <c r="E26" s="280"/>
      <c r="F26" s="282"/>
      <c r="G26" s="284"/>
      <c r="H26" s="286"/>
      <c r="I26" s="284"/>
      <c r="J26" s="286"/>
      <c r="K26" s="284"/>
      <c r="L26" s="286"/>
      <c r="M26" s="287"/>
      <c r="N26" s="286"/>
      <c r="O26" s="287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278"/>
      <c r="B27" s="47" t="s">
        <v>105</v>
      </c>
      <c r="C27" s="31"/>
      <c r="D27" s="31"/>
      <c r="E27" s="92" t="s">
        <v>106</v>
      </c>
      <c r="F27" s="73">
        <f aca="true" t="shared" si="3" ref="F27:O27">F24+F25</f>
        <v>0</v>
      </c>
      <c r="G27" s="139">
        <f t="shared" si="3"/>
        <v>0</v>
      </c>
      <c r="H27" s="73">
        <f t="shared" si="3"/>
        <v>189</v>
      </c>
      <c r="I27" s="139">
        <f t="shared" si="3"/>
        <v>0</v>
      </c>
      <c r="J27" s="73">
        <f t="shared" si="3"/>
        <v>0</v>
      </c>
      <c r="K27" s="139">
        <f t="shared" si="3"/>
        <v>0</v>
      </c>
      <c r="L27" s="73">
        <f t="shared" si="3"/>
        <v>0</v>
      </c>
      <c r="M27" s="139">
        <f t="shared" si="3"/>
        <v>0</v>
      </c>
      <c r="N27" s="73">
        <f t="shared" si="3"/>
        <v>0</v>
      </c>
      <c r="O27" s="139">
        <f t="shared" si="3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295" t="s">
        <v>69</v>
      </c>
      <c r="B30" s="296"/>
      <c r="C30" s="296"/>
      <c r="D30" s="296"/>
      <c r="E30" s="297"/>
      <c r="F30" s="301" t="s">
        <v>247</v>
      </c>
      <c r="G30" s="302"/>
      <c r="H30" s="301" t="s">
        <v>248</v>
      </c>
      <c r="I30" s="302"/>
      <c r="J30" s="301" t="s">
        <v>249</v>
      </c>
      <c r="K30" s="302"/>
      <c r="L30" s="301" t="s">
        <v>250</v>
      </c>
      <c r="M30" s="302"/>
      <c r="N30" s="301"/>
      <c r="O30" s="302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298"/>
      <c r="B31" s="299"/>
      <c r="C31" s="299"/>
      <c r="D31" s="299"/>
      <c r="E31" s="300"/>
      <c r="F31" s="109" t="s">
        <v>229</v>
      </c>
      <c r="G31" s="38" t="s">
        <v>2</v>
      </c>
      <c r="H31" s="109" t="s">
        <v>229</v>
      </c>
      <c r="I31" s="38" t="s">
        <v>2</v>
      </c>
      <c r="J31" s="109" t="s">
        <v>229</v>
      </c>
      <c r="K31" s="38" t="s">
        <v>2</v>
      </c>
      <c r="L31" s="109" t="s">
        <v>229</v>
      </c>
      <c r="M31" s="38" t="s">
        <v>2</v>
      </c>
      <c r="N31" s="109" t="s">
        <v>229</v>
      </c>
      <c r="O31" s="212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276" t="s">
        <v>85</v>
      </c>
      <c r="B32" s="55" t="s">
        <v>50</v>
      </c>
      <c r="C32" s="56"/>
      <c r="D32" s="56"/>
      <c r="E32" s="15" t="s">
        <v>41</v>
      </c>
      <c r="F32" s="66">
        <v>9</v>
      </c>
      <c r="G32" s="147">
        <v>9</v>
      </c>
      <c r="H32" s="110">
        <v>450</v>
      </c>
      <c r="I32" s="112">
        <v>463</v>
      </c>
      <c r="J32" s="110">
        <v>746</v>
      </c>
      <c r="K32" s="113">
        <v>639</v>
      </c>
      <c r="L32" s="66">
        <v>211</v>
      </c>
      <c r="M32" s="147">
        <v>223</v>
      </c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5.75" customHeight="1">
      <c r="A33" s="288"/>
      <c r="B33" s="8"/>
      <c r="C33" s="52" t="s">
        <v>70</v>
      </c>
      <c r="D33" s="53"/>
      <c r="E33" s="99"/>
      <c r="F33" s="68">
        <v>0</v>
      </c>
      <c r="G33" s="150">
        <v>0</v>
      </c>
      <c r="H33" s="68">
        <v>448</v>
      </c>
      <c r="I33" s="125">
        <v>456</v>
      </c>
      <c r="J33" s="68">
        <v>305</v>
      </c>
      <c r="K33" s="126">
        <v>157</v>
      </c>
      <c r="L33" s="68">
        <v>0</v>
      </c>
      <c r="M33" s="150">
        <v>0</v>
      </c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5.75" customHeight="1">
      <c r="A34" s="288"/>
      <c r="B34" s="8"/>
      <c r="C34" s="24"/>
      <c r="D34" s="30" t="s">
        <v>71</v>
      </c>
      <c r="E34" s="94"/>
      <c r="F34" s="70">
        <v>0</v>
      </c>
      <c r="G34" s="115">
        <v>0</v>
      </c>
      <c r="H34" s="70">
        <v>323</v>
      </c>
      <c r="I34" s="116">
        <v>300</v>
      </c>
      <c r="J34" s="70">
        <v>0</v>
      </c>
      <c r="K34" s="117">
        <v>0</v>
      </c>
      <c r="L34" s="70">
        <v>0</v>
      </c>
      <c r="M34" s="115">
        <v>0</v>
      </c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5.75" customHeight="1">
      <c r="A35" s="288"/>
      <c r="B35" s="10"/>
      <c r="C35" s="62" t="s">
        <v>72</v>
      </c>
      <c r="D35" s="63"/>
      <c r="E35" s="100"/>
      <c r="F35" s="120">
        <v>9</v>
      </c>
      <c r="G35" s="121">
        <v>9</v>
      </c>
      <c r="H35" s="120">
        <v>2</v>
      </c>
      <c r="I35" s="122">
        <v>7</v>
      </c>
      <c r="J35" s="151">
        <v>440</v>
      </c>
      <c r="K35" s="152">
        <v>482</v>
      </c>
      <c r="L35" s="120">
        <v>211</v>
      </c>
      <c r="M35" s="121">
        <v>223</v>
      </c>
      <c r="N35" s="66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5.75" customHeight="1">
      <c r="A36" s="288"/>
      <c r="B36" s="50" t="s">
        <v>53</v>
      </c>
      <c r="C36" s="51"/>
      <c r="D36" s="51"/>
      <c r="E36" s="15" t="s">
        <v>42</v>
      </c>
      <c r="F36" s="66">
        <v>9</v>
      </c>
      <c r="G36" s="147">
        <v>9</v>
      </c>
      <c r="H36" s="66">
        <v>399</v>
      </c>
      <c r="I36" s="135">
        <v>380</v>
      </c>
      <c r="J36" s="66">
        <v>746</v>
      </c>
      <c r="K36" s="136">
        <v>638</v>
      </c>
      <c r="L36" s="66">
        <v>211</v>
      </c>
      <c r="M36" s="147">
        <v>223</v>
      </c>
      <c r="N36" s="66">
        <v>0</v>
      </c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5.75" customHeight="1">
      <c r="A37" s="288"/>
      <c r="B37" s="8"/>
      <c r="C37" s="30" t="s">
        <v>73</v>
      </c>
      <c r="D37" s="43"/>
      <c r="E37" s="94"/>
      <c r="F37" s="70">
        <v>0</v>
      </c>
      <c r="G37" s="115">
        <v>0</v>
      </c>
      <c r="H37" s="70">
        <v>199</v>
      </c>
      <c r="I37" s="116">
        <v>177</v>
      </c>
      <c r="J37" s="70">
        <v>304</v>
      </c>
      <c r="K37" s="117">
        <v>156</v>
      </c>
      <c r="L37" s="70">
        <v>0</v>
      </c>
      <c r="M37" s="115">
        <v>0</v>
      </c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5.75" customHeight="1">
      <c r="A38" s="288"/>
      <c r="B38" s="10"/>
      <c r="C38" s="30" t="s">
        <v>74</v>
      </c>
      <c r="D38" s="43"/>
      <c r="E38" s="94"/>
      <c r="F38" s="69">
        <v>9</v>
      </c>
      <c r="G38" s="127">
        <v>9</v>
      </c>
      <c r="H38" s="70">
        <v>199</v>
      </c>
      <c r="I38" s="116">
        <v>203</v>
      </c>
      <c r="J38" s="70">
        <v>441</v>
      </c>
      <c r="K38" s="152">
        <v>482</v>
      </c>
      <c r="L38" s="70">
        <v>211</v>
      </c>
      <c r="M38" s="115">
        <v>223</v>
      </c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5.75" customHeight="1">
      <c r="A39" s="289"/>
      <c r="B39" s="11" t="s">
        <v>75</v>
      </c>
      <c r="C39" s="12"/>
      <c r="D39" s="12"/>
      <c r="E39" s="98" t="s">
        <v>108</v>
      </c>
      <c r="F39" s="73">
        <f aca="true" t="shared" si="4" ref="F39:O39">F32-F36</f>
        <v>0</v>
      </c>
      <c r="G39" s="139">
        <f t="shared" si="4"/>
        <v>0</v>
      </c>
      <c r="H39" s="73">
        <f t="shared" si="4"/>
        <v>51</v>
      </c>
      <c r="I39" s="139">
        <f t="shared" si="4"/>
        <v>83</v>
      </c>
      <c r="J39" s="73">
        <f t="shared" si="4"/>
        <v>0</v>
      </c>
      <c r="K39" s="139">
        <f t="shared" si="4"/>
        <v>1</v>
      </c>
      <c r="L39" s="73">
        <f t="shared" si="4"/>
        <v>0</v>
      </c>
      <c r="M39" s="139">
        <f t="shared" si="4"/>
        <v>0</v>
      </c>
      <c r="N39" s="73">
        <f t="shared" si="4"/>
        <v>0</v>
      </c>
      <c r="O39" s="139">
        <f t="shared" si="4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5.75" customHeight="1">
      <c r="A40" s="276" t="s">
        <v>86</v>
      </c>
      <c r="B40" s="50" t="s">
        <v>76</v>
      </c>
      <c r="C40" s="51"/>
      <c r="D40" s="51"/>
      <c r="E40" s="15" t="s">
        <v>44</v>
      </c>
      <c r="F40" s="65">
        <v>27</v>
      </c>
      <c r="G40" s="134">
        <v>27</v>
      </c>
      <c r="H40" s="66">
        <v>340</v>
      </c>
      <c r="I40" s="135">
        <v>381</v>
      </c>
      <c r="J40" s="66">
        <v>4374</v>
      </c>
      <c r="K40" s="136">
        <v>3229</v>
      </c>
      <c r="L40" s="66">
        <v>577</v>
      </c>
      <c r="M40" s="147">
        <v>564</v>
      </c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5.75" customHeight="1">
      <c r="A41" s="290"/>
      <c r="B41" s="10"/>
      <c r="C41" s="30" t="s">
        <v>77</v>
      </c>
      <c r="D41" s="43"/>
      <c r="E41" s="94"/>
      <c r="F41" s="153">
        <v>0</v>
      </c>
      <c r="G41" s="154" t="s">
        <v>251</v>
      </c>
      <c r="H41" s="151">
        <v>286</v>
      </c>
      <c r="I41" s="152">
        <v>324</v>
      </c>
      <c r="J41" s="70">
        <v>1656</v>
      </c>
      <c r="K41" s="117">
        <v>962</v>
      </c>
      <c r="L41" s="70">
        <v>0</v>
      </c>
      <c r="M41" s="115">
        <v>0</v>
      </c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5.75" customHeight="1">
      <c r="A42" s="290"/>
      <c r="B42" s="50" t="s">
        <v>64</v>
      </c>
      <c r="C42" s="51"/>
      <c r="D42" s="51"/>
      <c r="E42" s="15" t="s">
        <v>45</v>
      </c>
      <c r="F42" s="65">
        <v>27</v>
      </c>
      <c r="G42" s="134">
        <v>27</v>
      </c>
      <c r="H42" s="66">
        <v>548</v>
      </c>
      <c r="I42" s="135">
        <v>594</v>
      </c>
      <c r="J42" s="66">
        <v>4380</v>
      </c>
      <c r="K42" s="136">
        <v>3225</v>
      </c>
      <c r="L42" s="66">
        <v>577</v>
      </c>
      <c r="M42" s="147">
        <v>564</v>
      </c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5.75" customHeight="1">
      <c r="A43" s="290"/>
      <c r="B43" s="10"/>
      <c r="C43" s="30" t="s">
        <v>78</v>
      </c>
      <c r="D43" s="43"/>
      <c r="E43" s="94"/>
      <c r="F43" s="69">
        <v>27</v>
      </c>
      <c r="G43" s="127">
        <v>27</v>
      </c>
      <c r="H43" s="70">
        <v>323</v>
      </c>
      <c r="I43" s="116">
        <v>347</v>
      </c>
      <c r="J43" s="151">
        <v>2390</v>
      </c>
      <c r="K43" s="152">
        <v>1713</v>
      </c>
      <c r="L43" s="70">
        <v>577</v>
      </c>
      <c r="M43" s="115">
        <v>564</v>
      </c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5.75" customHeight="1">
      <c r="A44" s="291"/>
      <c r="B44" s="47" t="s">
        <v>75</v>
      </c>
      <c r="C44" s="31"/>
      <c r="D44" s="31"/>
      <c r="E44" s="98" t="s">
        <v>109</v>
      </c>
      <c r="F44" s="129">
        <f aca="true" t="shared" si="5" ref="F44:O44">F40-F42</f>
        <v>0</v>
      </c>
      <c r="G44" s="130">
        <f t="shared" si="5"/>
        <v>0</v>
      </c>
      <c r="H44" s="129">
        <f t="shared" si="5"/>
        <v>-208</v>
      </c>
      <c r="I44" s="130">
        <f>I40-I42</f>
        <v>-213</v>
      </c>
      <c r="J44" s="129">
        <f t="shared" si="5"/>
        <v>-6</v>
      </c>
      <c r="K44" s="130">
        <f>K40-K42</f>
        <v>4</v>
      </c>
      <c r="L44" s="129">
        <f t="shared" si="5"/>
        <v>0</v>
      </c>
      <c r="M44" s="130">
        <f t="shared" si="5"/>
        <v>0</v>
      </c>
      <c r="N44" s="129">
        <f t="shared" si="5"/>
        <v>0</v>
      </c>
      <c r="O44" s="130">
        <f t="shared" si="5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5.75" customHeight="1">
      <c r="A45" s="292" t="s">
        <v>87</v>
      </c>
      <c r="B45" s="25" t="s">
        <v>79</v>
      </c>
      <c r="C45" s="20"/>
      <c r="D45" s="20"/>
      <c r="E45" s="97" t="s">
        <v>110</v>
      </c>
      <c r="F45" s="155">
        <f aca="true" t="shared" si="6" ref="F45:O45">F39+F44</f>
        <v>0</v>
      </c>
      <c r="G45" s="156">
        <f t="shared" si="6"/>
        <v>0</v>
      </c>
      <c r="H45" s="155">
        <f t="shared" si="6"/>
        <v>-157</v>
      </c>
      <c r="I45" s="156">
        <f>I39+I44</f>
        <v>-130</v>
      </c>
      <c r="J45" s="155">
        <f t="shared" si="6"/>
        <v>-6</v>
      </c>
      <c r="K45" s="156">
        <f>K39+K44</f>
        <v>5</v>
      </c>
      <c r="L45" s="155">
        <f t="shared" si="6"/>
        <v>0</v>
      </c>
      <c r="M45" s="156">
        <f t="shared" si="6"/>
        <v>0</v>
      </c>
      <c r="N45" s="155">
        <f t="shared" si="6"/>
        <v>0</v>
      </c>
      <c r="O45" s="156">
        <f t="shared" si="6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5.75" customHeight="1">
      <c r="A46" s="293"/>
      <c r="B46" s="44" t="s">
        <v>80</v>
      </c>
      <c r="C46" s="43"/>
      <c r="D46" s="43"/>
      <c r="E46" s="43"/>
      <c r="F46" s="153">
        <v>0</v>
      </c>
      <c r="G46" s="154">
        <v>0</v>
      </c>
      <c r="H46" s="151">
        <v>0</v>
      </c>
      <c r="I46" s="152">
        <v>0</v>
      </c>
      <c r="J46" s="151">
        <v>0</v>
      </c>
      <c r="K46" s="152">
        <v>0</v>
      </c>
      <c r="L46" s="70">
        <v>0</v>
      </c>
      <c r="M46" s="115">
        <v>0</v>
      </c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5.75" customHeight="1">
      <c r="A47" s="293"/>
      <c r="B47" s="44" t="s">
        <v>81</v>
      </c>
      <c r="C47" s="43"/>
      <c r="D47" s="43"/>
      <c r="E47" s="43"/>
      <c r="F47" s="70">
        <v>0</v>
      </c>
      <c r="G47" s="115">
        <v>0</v>
      </c>
      <c r="H47" s="70">
        <v>12</v>
      </c>
      <c r="I47" s="116">
        <v>5</v>
      </c>
      <c r="J47" s="70">
        <v>3</v>
      </c>
      <c r="K47" s="117">
        <v>9</v>
      </c>
      <c r="L47" s="70">
        <v>0</v>
      </c>
      <c r="M47" s="115">
        <v>0</v>
      </c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5.75" customHeight="1">
      <c r="A48" s="294"/>
      <c r="B48" s="47" t="s">
        <v>82</v>
      </c>
      <c r="C48" s="31"/>
      <c r="D48" s="31"/>
      <c r="E48" s="31"/>
      <c r="F48" s="74">
        <v>0</v>
      </c>
      <c r="G48" s="157">
        <v>0</v>
      </c>
      <c r="H48" s="74">
        <v>12</v>
      </c>
      <c r="I48" s="158">
        <v>5</v>
      </c>
      <c r="J48" s="74">
        <v>3</v>
      </c>
      <c r="K48" s="159">
        <v>9</v>
      </c>
      <c r="L48" s="74">
        <v>0</v>
      </c>
      <c r="M48" s="157">
        <v>0</v>
      </c>
      <c r="N48" s="74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5" ht="15.75" customHeight="1">
      <c r="A49" s="13" t="s">
        <v>111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2" t="s">
        <v>0</v>
      </c>
      <c r="B1" s="162"/>
      <c r="C1" s="215"/>
      <c r="D1" s="216"/>
    </row>
    <row r="3" spans="1:10" ht="15" customHeight="1">
      <c r="A3" s="36" t="s">
        <v>154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7"/>
      <c r="B5" s="217" t="s">
        <v>230</v>
      </c>
      <c r="C5" s="217"/>
      <c r="D5" s="217"/>
      <c r="H5" s="37"/>
      <c r="L5" s="37"/>
      <c r="N5" s="37" t="s">
        <v>155</v>
      </c>
    </row>
    <row r="6" spans="1:14" ht="15" customHeight="1">
      <c r="A6" s="218"/>
      <c r="B6" s="219"/>
      <c r="C6" s="219"/>
      <c r="D6" s="219"/>
      <c r="E6" s="305" t="s">
        <v>234</v>
      </c>
      <c r="F6" s="306"/>
      <c r="G6" s="305" t="s">
        <v>235</v>
      </c>
      <c r="H6" s="306"/>
      <c r="I6" s="220"/>
      <c r="J6" s="221"/>
      <c r="K6" s="305"/>
      <c r="L6" s="306"/>
      <c r="M6" s="305"/>
      <c r="N6" s="306"/>
    </row>
    <row r="7" spans="1:14" ht="15" customHeight="1">
      <c r="A7" s="59"/>
      <c r="B7" s="60"/>
      <c r="C7" s="60"/>
      <c r="D7" s="60"/>
      <c r="E7" s="222" t="s">
        <v>229</v>
      </c>
      <c r="F7" s="223" t="s">
        <v>2</v>
      </c>
      <c r="G7" s="222" t="s">
        <v>229</v>
      </c>
      <c r="H7" s="223" t="s">
        <v>2</v>
      </c>
      <c r="I7" s="222" t="s">
        <v>229</v>
      </c>
      <c r="J7" s="223" t="s">
        <v>2</v>
      </c>
      <c r="K7" s="222" t="s">
        <v>229</v>
      </c>
      <c r="L7" s="223" t="s">
        <v>2</v>
      </c>
      <c r="M7" s="222" t="s">
        <v>229</v>
      </c>
      <c r="N7" s="223" t="s">
        <v>2</v>
      </c>
    </row>
    <row r="8" spans="1:14" ht="18" customHeight="1">
      <c r="A8" s="260" t="s">
        <v>156</v>
      </c>
      <c r="B8" s="224" t="s">
        <v>157</v>
      </c>
      <c r="C8" s="225"/>
      <c r="D8" s="225"/>
      <c r="E8" s="226">
        <v>2</v>
      </c>
      <c r="F8" s="227">
        <v>2</v>
      </c>
      <c r="G8" s="226">
        <v>1</v>
      </c>
      <c r="H8" s="228">
        <v>1</v>
      </c>
      <c r="I8" s="226"/>
      <c r="J8" s="227"/>
      <c r="K8" s="226"/>
      <c r="L8" s="228"/>
      <c r="M8" s="226"/>
      <c r="N8" s="228"/>
    </row>
    <row r="9" spans="1:14" ht="18" customHeight="1">
      <c r="A9" s="261"/>
      <c r="B9" s="260" t="s">
        <v>158</v>
      </c>
      <c r="C9" s="181" t="s">
        <v>159</v>
      </c>
      <c r="D9" s="182"/>
      <c r="E9" s="229">
        <v>30</v>
      </c>
      <c r="F9" s="230">
        <v>30</v>
      </c>
      <c r="G9" s="229">
        <v>100</v>
      </c>
      <c r="H9" s="231">
        <v>100</v>
      </c>
      <c r="I9" s="229"/>
      <c r="J9" s="230"/>
      <c r="K9" s="229"/>
      <c r="L9" s="231"/>
      <c r="M9" s="229"/>
      <c r="N9" s="231"/>
    </row>
    <row r="10" spans="1:14" ht="18" customHeight="1">
      <c r="A10" s="261"/>
      <c r="B10" s="261"/>
      <c r="C10" s="44" t="s">
        <v>160</v>
      </c>
      <c r="D10" s="43"/>
      <c r="E10" s="232">
        <v>24</v>
      </c>
      <c r="F10" s="233">
        <v>24</v>
      </c>
      <c r="G10" s="232">
        <v>100</v>
      </c>
      <c r="H10" s="234">
        <v>100</v>
      </c>
      <c r="I10" s="232"/>
      <c r="J10" s="233"/>
      <c r="K10" s="232"/>
      <c r="L10" s="234"/>
      <c r="M10" s="232"/>
      <c r="N10" s="234"/>
    </row>
    <row r="11" spans="1:14" ht="18" customHeight="1">
      <c r="A11" s="261"/>
      <c r="B11" s="261"/>
      <c r="C11" s="44" t="s">
        <v>161</v>
      </c>
      <c r="D11" s="43"/>
      <c r="E11" s="232">
        <v>6</v>
      </c>
      <c r="F11" s="233">
        <v>6</v>
      </c>
      <c r="G11" s="232"/>
      <c r="H11" s="234"/>
      <c r="I11" s="232"/>
      <c r="J11" s="233"/>
      <c r="K11" s="232"/>
      <c r="L11" s="234"/>
      <c r="M11" s="232"/>
      <c r="N11" s="234"/>
    </row>
    <row r="12" spans="1:14" ht="18" customHeight="1">
      <c r="A12" s="261"/>
      <c r="B12" s="261"/>
      <c r="C12" s="44" t="s">
        <v>162</v>
      </c>
      <c r="D12" s="43"/>
      <c r="E12" s="232"/>
      <c r="F12" s="233"/>
      <c r="G12" s="232"/>
      <c r="H12" s="234"/>
      <c r="I12" s="232"/>
      <c r="J12" s="233"/>
      <c r="K12" s="232"/>
      <c r="L12" s="234"/>
      <c r="M12" s="232"/>
      <c r="N12" s="234"/>
    </row>
    <row r="13" spans="1:14" ht="18" customHeight="1">
      <c r="A13" s="261"/>
      <c r="B13" s="261"/>
      <c r="C13" s="44" t="s">
        <v>163</v>
      </c>
      <c r="D13" s="43"/>
      <c r="E13" s="232"/>
      <c r="F13" s="233"/>
      <c r="G13" s="232"/>
      <c r="H13" s="234"/>
      <c r="I13" s="232"/>
      <c r="J13" s="233"/>
      <c r="K13" s="232"/>
      <c r="L13" s="234"/>
      <c r="M13" s="232"/>
      <c r="N13" s="234"/>
    </row>
    <row r="14" spans="1:14" ht="18" customHeight="1">
      <c r="A14" s="262"/>
      <c r="B14" s="262"/>
      <c r="C14" s="47" t="s">
        <v>164</v>
      </c>
      <c r="D14" s="31"/>
      <c r="E14" s="235"/>
      <c r="F14" s="236"/>
      <c r="G14" s="235"/>
      <c r="H14" s="237"/>
      <c r="I14" s="235"/>
      <c r="J14" s="236"/>
      <c r="K14" s="235"/>
      <c r="L14" s="237"/>
      <c r="M14" s="235"/>
      <c r="N14" s="237"/>
    </row>
    <row r="15" spans="1:14" ht="18" customHeight="1">
      <c r="A15" s="304" t="s">
        <v>165</v>
      </c>
      <c r="B15" s="260" t="s">
        <v>166</v>
      </c>
      <c r="C15" s="181" t="s">
        <v>167</v>
      </c>
      <c r="D15" s="182"/>
      <c r="E15" s="238">
        <v>10070</v>
      </c>
      <c r="F15" s="239">
        <v>10029</v>
      </c>
      <c r="G15" s="238">
        <v>25934</v>
      </c>
      <c r="H15" s="156">
        <v>28019</v>
      </c>
      <c r="I15" s="238"/>
      <c r="J15" s="239"/>
      <c r="K15" s="238"/>
      <c r="L15" s="156"/>
      <c r="M15" s="238"/>
      <c r="N15" s="156"/>
    </row>
    <row r="16" spans="1:14" ht="18" customHeight="1">
      <c r="A16" s="261"/>
      <c r="B16" s="261"/>
      <c r="C16" s="44" t="s">
        <v>168</v>
      </c>
      <c r="D16" s="43"/>
      <c r="E16" s="70">
        <v>24645</v>
      </c>
      <c r="F16" s="116">
        <v>25718</v>
      </c>
      <c r="G16" s="70">
        <v>9159</v>
      </c>
      <c r="H16" s="127">
        <v>9159</v>
      </c>
      <c r="I16" s="70"/>
      <c r="J16" s="116"/>
      <c r="K16" s="70"/>
      <c r="L16" s="127"/>
      <c r="M16" s="70"/>
      <c r="N16" s="127"/>
    </row>
    <row r="17" spans="1:14" ht="18" customHeight="1">
      <c r="A17" s="261"/>
      <c r="B17" s="261"/>
      <c r="C17" s="44" t="s">
        <v>169</v>
      </c>
      <c r="D17" s="43"/>
      <c r="E17" s="70">
        <v>0</v>
      </c>
      <c r="F17" s="116">
        <v>0</v>
      </c>
      <c r="G17" s="70">
        <v>0</v>
      </c>
      <c r="H17" s="127">
        <v>0</v>
      </c>
      <c r="I17" s="70"/>
      <c r="J17" s="116"/>
      <c r="K17" s="70"/>
      <c r="L17" s="127"/>
      <c r="M17" s="70"/>
      <c r="N17" s="127"/>
    </row>
    <row r="18" spans="1:14" ht="18" customHeight="1">
      <c r="A18" s="261"/>
      <c r="B18" s="262"/>
      <c r="C18" s="47" t="s">
        <v>170</v>
      </c>
      <c r="D18" s="31"/>
      <c r="E18" s="73">
        <v>34715</v>
      </c>
      <c r="F18" s="240">
        <v>35747</v>
      </c>
      <c r="G18" s="73">
        <v>35093</v>
      </c>
      <c r="H18" s="240">
        <v>37178</v>
      </c>
      <c r="I18" s="73"/>
      <c r="J18" s="240"/>
      <c r="K18" s="73"/>
      <c r="L18" s="240"/>
      <c r="M18" s="73"/>
      <c r="N18" s="240"/>
    </row>
    <row r="19" spans="1:14" ht="18" customHeight="1">
      <c r="A19" s="261"/>
      <c r="B19" s="260" t="s">
        <v>171</v>
      </c>
      <c r="C19" s="181" t="s">
        <v>172</v>
      </c>
      <c r="D19" s="182"/>
      <c r="E19" s="155">
        <v>28574</v>
      </c>
      <c r="F19" s="156">
        <v>28679</v>
      </c>
      <c r="G19" s="155">
        <v>31878</v>
      </c>
      <c r="H19" s="156">
        <v>32195</v>
      </c>
      <c r="I19" s="155"/>
      <c r="J19" s="156"/>
      <c r="K19" s="155"/>
      <c r="L19" s="156"/>
      <c r="M19" s="155"/>
      <c r="N19" s="156"/>
    </row>
    <row r="20" spans="1:14" ht="18" customHeight="1">
      <c r="A20" s="261"/>
      <c r="B20" s="261"/>
      <c r="C20" s="44" t="s">
        <v>173</v>
      </c>
      <c r="D20" s="43"/>
      <c r="E20" s="69">
        <v>11769</v>
      </c>
      <c r="F20" s="127">
        <v>12562</v>
      </c>
      <c r="G20" s="69">
        <v>2250</v>
      </c>
      <c r="H20" s="127">
        <v>4120</v>
      </c>
      <c r="I20" s="69"/>
      <c r="J20" s="127"/>
      <c r="K20" s="69"/>
      <c r="L20" s="127"/>
      <c r="M20" s="69"/>
      <c r="N20" s="127"/>
    </row>
    <row r="21" spans="1:14" s="245" customFormat="1" ht="18" customHeight="1">
      <c r="A21" s="261"/>
      <c r="B21" s="261"/>
      <c r="C21" s="241" t="s">
        <v>174</v>
      </c>
      <c r="D21" s="242"/>
      <c r="E21" s="243">
        <v>0</v>
      </c>
      <c r="F21" s="244">
        <v>0</v>
      </c>
      <c r="G21" s="243"/>
      <c r="H21" s="244">
        <v>0</v>
      </c>
      <c r="I21" s="243"/>
      <c r="J21" s="244"/>
      <c r="K21" s="243"/>
      <c r="L21" s="244"/>
      <c r="M21" s="243"/>
      <c r="N21" s="244"/>
    </row>
    <row r="22" spans="1:14" ht="18" customHeight="1">
      <c r="A22" s="261"/>
      <c r="B22" s="262"/>
      <c r="C22" s="11" t="s">
        <v>175</v>
      </c>
      <c r="D22" s="12"/>
      <c r="E22" s="73">
        <v>40343</v>
      </c>
      <c r="F22" s="139">
        <v>41241</v>
      </c>
      <c r="G22" s="73">
        <v>34128</v>
      </c>
      <c r="H22" s="139">
        <v>36315</v>
      </c>
      <c r="I22" s="73"/>
      <c r="J22" s="139"/>
      <c r="K22" s="73"/>
      <c r="L22" s="139"/>
      <c r="M22" s="73"/>
      <c r="N22" s="139"/>
    </row>
    <row r="23" spans="1:14" ht="18" customHeight="1">
      <c r="A23" s="261"/>
      <c r="B23" s="260" t="s">
        <v>176</v>
      </c>
      <c r="C23" s="181" t="s">
        <v>177</v>
      </c>
      <c r="D23" s="182"/>
      <c r="E23" s="155">
        <v>30</v>
      </c>
      <c r="F23" s="156">
        <v>30</v>
      </c>
      <c r="G23" s="155">
        <v>100</v>
      </c>
      <c r="H23" s="156">
        <v>100</v>
      </c>
      <c r="I23" s="155"/>
      <c r="J23" s="156"/>
      <c r="K23" s="155"/>
      <c r="L23" s="156"/>
      <c r="M23" s="155"/>
      <c r="N23" s="156"/>
    </row>
    <row r="24" spans="1:14" ht="18" customHeight="1">
      <c r="A24" s="261"/>
      <c r="B24" s="261"/>
      <c r="C24" s="44" t="s">
        <v>178</v>
      </c>
      <c r="D24" s="43"/>
      <c r="E24" s="69">
        <v>-5658</v>
      </c>
      <c r="F24" s="127">
        <v>-5524</v>
      </c>
      <c r="G24" s="69">
        <v>0</v>
      </c>
      <c r="H24" s="127">
        <v>0</v>
      </c>
      <c r="I24" s="69"/>
      <c r="J24" s="127"/>
      <c r="K24" s="69"/>
      <c r="L24" s="127"/>
      <c r="M24" s="69"/>
      <c r="N24" s="127"/>
    </row>
    <row r="25" spans="1:14" ht="18" customHeight="1">
      <c r="A25" s="261"/>
      <c r="B25" s="261"/>
      <c r="C25" s="44" t="s">
        <v>179</v>
      </c>
      <c r="D25" s="43"/>
      <c r="E25" s="69">
        <v>0</v>
      </c>
      <c r="F25" s="127">
        <v>0</v>
      </c>
      <c r="G25" s="69">
        <v>865</v>
      </c>
      <c r="H25" s="127">
        <v>763</v>
      </c>
      <c r="I25" s="69"/>
      <c r="J25" s="127"/>
      <c r="K25" s="69"/>
      <c r="L25" s="127"/>
      <c r="M25" s="69"/>
      <c r="N25" s="127"/>
    </row>
    <row r="26" spans="1:14" ht="18" customHeight="1">
      <c r="A26" s="261"/>
      <c r="B26" s="262"/>
      <c r="C26" s="45" t="s">
        <v>180</v>
      </c>
      <c r="D26" s="46"/>
      <c r="E26" s="71">
        <v>-5628</v>
      </c>
      <c r="F26" s="139">
        <v>-5494</v>
      </c>
      <c r="G26" s="71">
        <v>965</v>
      </c>
      <c r="H26" s="139">
        <v>863</v>
      </c>
      <c r="I26" s="158"/>
      <c r="J26" s="139"/>
      <c r="K26" s="71"/>
      <c r="L26" s="139"/>
      <c r="M26" s="71"/>
      <c r="N26" s="139"/>
    </row>
    <row r="27" spans="1:14" ht="18" customHeight="1">
      <c r="A27" s="262"/>
      <c r="B27" s="47" t="s">
        <v>181</v>
      </c>
      <c r="C27" s="31"/>
      <c r="D27" s="31"/>
      <c r="E27" s="246">
        <v>34715</v>
      </c>
      <c r="F27" s="139">
        <v>35747</v>
      </c>
      <c r="G27" s="73">
        <v>35093</v>
      </c>
      <c r="H27" s="139">
        <v>37178</v>
      </c>
      <c r="I27" s="246"/>
      <c r="J27" s="139"/>
      <c r="K27" s="73"/>
      <c r="L27" s="139"/>
      <c r="M27" s="73"/>
      <c r="N27" s="139"/>
    </row>
    <row r="28" spans="1:14" ht="18" customHeight="1">
      <c r="A28" s="260" t="s">
        <v>182</v>
      </c>
      <c r="B28" s="260" t="s">
        <v>183</v>
      </c>
      <c r="C28" s="181" t="s">
        <v>184</v>
      </c>
      <c r="D28" s="247" t="s">
        <v>41</v>
      </c>
      <c r="E28" s="155">
        <v>1233</v>
      </c>
      <c r="F28" s="156">
        <v>1339</v>
      </c>
      <c r="G28" s="155">
        <v>8387</v>
      </c>
      <c r="H28" s="156">
        <v>8944</v>
      </c>
      <c r="I28" s="155"/>
      <c r="J28" s="156"/>
      <c r="K28" s="155"/>
      <c r="L28" s="156"/>
      <c r="M28" s="155"/>
      <c r="N28" s="156"/>
    </row>
    <row r="29" spans="1:14" ht="18" customHeight="1">
      <c r="A29" s="261"/>
      <c r="B29" s="261"/>
      <c r="C29" s="44" t="s">
        <v>185</v>
      </c>
      <c r="D29" s="248" t="s">
        <v>42</v>
      </c>
      <c r="E29" s="69">
        <v>1098</v>
      </c>
      <c r="F29" s="127">
        <v>1110</v>
      </c>
      <c r="G29" s="69">
        <v>8400</v>
      </c>
      <c r="H29" s="127">
        <v>8933</v>
      </c>
      <c r="I29" s="69"/>
      <c r="J29" s="127"/>
      <c r="K29" s="69"/>
      <c r="L29" s="127"/>
      <c r="M29" s="69"/>
      <c r="N29" s="127"/>
    </row>
    <row r="30" spans="1:14" ht="18" customHeight="1">
      <c r="A30" s="261"/>
      <c r="B30" s="261"/>
      <c r="C30" s="44" t="s">
        <v>186</v>
      </c>
      <c r="D30" s="248" t="s">
        <v>187</v>
      </c>
      <c r="E30" s="69">
        <v>39</v>
      </c>
      <c r="F30" s="127">
        <v>42</v>
      </c>
      <c r="G30" s="70">
        <v>15</v>
      </c>
      <c r="H30" s="127">
        <v>7</v>
      </c>
      <c r="I30" s="69"/>
      <c r="J30" s="127"/>
      <c r="K30" s="69"/>
      <c r="L30" s="127"/>
      <c r="M30" s="69"/>
      <c r="N30" s="127"/>
    </row>
    <row r="31" spans="1:15" ht="18" customHeight="1">
      <c r="A31" s="261"/>
      <c r="B31" s="261"/>
      <c r="C31" s="11" t="s">
        <v>188</v>
      </c>
      <c r="D31" s="249" t="s">
        <v>189</v>
      </c>
      <c r="E31" s="73">
        <f aca="true" t="shared" si="0" ref="E31:N31">E28-E29-E30</f>
        <v>96</v>
      </c>
      <c r="F31" s="240">
        <f>F28-F29-F30</f>
        <v>187</v>
      </c>
      <c r="G31" s="73">
        <f t="shared" si="0"/>
        <v>-28</v>
      </c>
      <c r="H31" s="240">
        <f>H28-H29-H30</f>
        <v>4</v>
      </c>
      <c r="I31" s="73">
        <f t="shared" si="0"/>
        <v>0</v>
      </c>
      <c r="J31" s="250">
        <f t="shared" si="0"/>
        <v>0</v>
      </c>
      <c r="K31" s="73">
        <f t="shared" si="0"/>
        <v>0</v>
      </c>
      <c r="L31" s="250">
        <f t="shared" si="0"/>
        <v>0</v>
      </c>
      <c r="M31" s="73">
        <f t="shared" si="0"/>
        <v>0</v>
      </c>
      <c r="N31" s="240">
        <f t="shared" si="0"/>
        <v>0</v>
      </c>
      <c r="O31" s="7"/>
    </row>
    <row r="32" spans="1:14" ht="18" customHeight="1">
      <c r="A32" s="261"/>
      <c r="B32" s="261"/>
      <c r="C32" s="181" t="s">
        <v>190</v>
      </c>
      <c r="D32" s="247" t="s">
        <v>191</v>
      </c>
      <c r="E32" s="155">
        <v>5</v>
      </c>
      <c r="F32" s="156">
        <v>4</v>
      </c>
      <c r="G32" s="155">
        <v>11</v>
      </c>
      <c r="H32" s="156">
        <v>12</v>
      </c>
      <c r="I32" s="155"/>
      <c r="J32" s="156"/>
      <c r="K32" s="155"/>
      <c r="L32" s="156"/>
      <c r="M32" s="155"/>
      <c r="N32" s="156"/>
    </row>
    <row r="33" spans="1:14" ht="18" customHeight="1">
      <c r="A33" s="261"/>
      <c r="B33" s="261"/>
      <c r="C33" s="44" t="s">
        <v>192</v>
      </c>
      <c r="D33" s="248" t="s">
        <v>193</v>
      </c>
      <c r="E33" s="69">
        <v>134</v>
      </c>
      <c r="F33" s="127">
        <v>130</v>
      </c>
      <c r="G33" s="69">
        <v>4</v>
      </c>
      <c r="H33" s="127">
        <v>4</v>
      </c>
      <c r="I33" s="69"/>
      <c r="J33" s="127"/>
      <c r="K33" s="69"/>
      <c r="L33" s="127"/>
      <c r="M33" s="69"/>
      <c r="N33" s="127"/>
    </row>
    <row r="34" spans="1:14" ht="18" customHeight="1">
      <c r="A34" s="261"/>
      <c r="B34" s="262"/>
      <c r="C34" s="11" t="s">
        <v>194</v>
      </c>
      <c r="D34" s="249" t="s">
        <v>195</v>
      </c>
      <c r="E34" s="73">
        <f aca="true" t="shared" si="1" ref="E34:N34">E31+E32-E33</f>
        <v>-33</v>
      </c>
      <c r="F34" s="139">
        <f>F31+F32-F33</f>
        <v>61</v>
      </c>
      <c r="G34" s="73">
        <f t="shared" si="1"/>
        <v>-21</v>
      </c>
      <c r="H34" s="139">
        <f>H31+H32-H33</f>
        <v>12</v>
      </c>
      <c r="I34" s="73">
        <f t="shared" si="1"/>
        <v>0</v>
      </c>
      <c r="J34" s="139">
        <f t="shared" si="1"/>
        <v>0</v>
      </c>
      <c r="K34" s="73">
        <f t="shared" si="1"/>
        <v>0</v>
      </c>
      <c r="L34" s="139">
        <f t="shared" si="1"/>
        <v>0</v>
      </c>
      <c r="M34" s="73">
        <f t="shared" si="1"/>
        <v>0</v>
      </c>
      <c r="N34" s="139">
        <f t="shared" si="1"/>
        <v>0</v>
      </c>
    </row>
    <row r="35" spans="1:14" ht="18" customHeight="1">
      <c r="A35" s="261"/>
      <c r="B35" s="260" t="s">
        <v>196</v>
      </c>
      <c r="C35" s="181" t="s">
        <v>197</v>
      </c>
      <c r="D35" s="247" t="s">
        <v>198</v>
      </c>
      <c r="E35" s="155">
        <v>1</v>
      </c>
      <c r="F35" s="156">
        <v>1</v>
      </c>
      <c r="G35" s="155">
        <v>124</v>
      </c>
      <c r="H35" s="156">
        <v>0</v>
      </c>
      <c r="I35" s="155"/>
      <c r="J35" s="156"/>
      <c r="K35" s="155"/>
      <c r="L35" s="156"/>
      <c r="M35" s="155"/>
      <c r="N35" s="156"/>
    </row>
    <row r="36" spans="1:14" ht="18" customHeight="1">
      <c r="A36" s="261"/>
      <c r="B36" s="261"/>
      <c r="C36" s="44" t="s">
        <v>199</v>
      </c>
      <c r="D36" s="248" t="s">
        <v>200</v>
      </c>
      <c r="E36" s="69">
        <v>102</v>
      </c>
      <c r="F36" s="127">
        <v>200</v>
      </c>
      <c r="G36" s="69">
        <v>1</v>
      </c>
      <c r="H36" s="127">
        <v>0</v>
      </c>
      <c r="I36" s="69"/>
      <c r="J36" s="127"/>
      <c r="K36" s="69"/>
      <c r="L36" s="127"/>
      <c r="M36" s="69"/>
      <c r="N36" s="127"/>
    </row>
    <row r="37" spans="1:14" ht="18" customHeight="1">
      <c r="A37" s="261"/>
      <c r="B37" s="261"/>
      <c r="C37" s="44" t="s">
        <v>201</v>
      </c>
      <c r="D37" s="248" t="s">
        <v>202</v>
      </c>
      <c r="E37" s="69">
        <f aca="true" t="shared" si="2" ref="E37:N37">E34+E35-E36</f>
        <v>-134</v>
      </c>
      <c r="F37" s="127">
        <f>F34+F35-F36</f>
        <v>-138</v>
      </c>
      <c r="G37" s="69">
        <f t="shared" si="2"/>
        <v>102</v>
      </c>
      <c r="H37" s="127">
        <f>H34+H35-H36</f>
        <v>12</v>
      </c>
      <c r="I37" s="69">
        <f t="shared" si="2"/>
        <v>0</v>
      </c>
      <c r="J37" s="127">
        <f t="shared" si="2"/>
        <v>0</v>
      </c>
      <c r="K37" s="69">
        <f t="shared" si="2"/>
        <v>0</v>
      </c>
      <c r="L37" s="127">
        <f t="shared" si="2"/>
        <v>0</v>
      </c>
      <c r="M37" s="69">
        <f t="shared" si="2"/>
        <v>0</v>
      </c>
      <c r="N37" s="127">
        <f t="shared" si="2"/>
        <v>0</v>
      </c>
    </row>
    <row r="38" spans="1:14" ht="18" customHeight="1">
      <c r="A38" s="261"/>
      <c r="B38" s="261"/>
      <c r="C38" s="44" t="s">
        <v>203</v>
      </c>
      <c r="D38" s="248" t="s">
        <v>204</v>
      </c>
      <c r="E38" s="69"/>
      <c r="F38" s="127">
        <v>0</v>
      </c>
      <c r="G38" s="69"/>
      <c r="H38" s="127">
        <v>0</v>
      </c>
      <c r="I38" s="69"/>
      <c r="J38" s="127"/>
      <c r="K38" s="69"/>
      <c r="L38" s="127"/>
      <c r="M38" s="69"/>
      <c r="N38" s="127"/>
    </row>
    <row r="39" spans="1:14" ht="18" customHeight="1">
      <c r="A39" s="261"/>
      <c r="B39" s="261"/>
      <c r="C39" s="44" t="s">
        <v>205</v>
      </c>
      <c r="D39" s="248" t="s">
        <v>206</v>
      </c>
      <c r="E39" s="69"/>
      <c r="F39" s="127">
        <v>0</v>
      </c>
      <c r="G39" s="69"/>
      <c r="H39" s="127">
        <v>0</v>
      </c>
      <c r="I39" s="69"/>
      <c r="J39" s="127"/>
      <c r="K39" s="69"/>
      <c r="L39" s="127"/>
      <c r="M39" s="69"/>
      <c r="N39" s="127"/>
    </row>
    <row r="40" spans="1:14" ht="18" customHeight="1">
      <c r="A40" s="261"/>
      <c r="B40" s="261"/>
      <c r="C40" s="44" t="s">
        <v>207</v>
      </c>
      <c r="D40" s="248" t="s">
        <v>208</v>
      </c>
      <c r="E40" s="69"/>
      <c r="F40" s="127">
        <v>0</v>
      </c>
      <c r="G40" s="69"/>
      <c r="H40" s="127">
        <v>0</v>
      </c>
      <c r="I40" s="69"/>
      <c r="J40" s="127"/>
      <c r="K40" s="69"/>
      <c r="L40" s="127"/>
      <c r="M40" s="69"/>
      <c r="N40" s="127"/>
    </row>
    <row r="41" spans="1:14" ht="18" customHeight="1">
      <c r="A41" s="261"/>
      <c r="B41" s="261"/>
      <c r="C41" s="193" t="s">
        <v>209</v>
      </c>
      <c r="D41" s="248" t="s">
        <v>210</v>
      </c>
      <c r="E41" s="69">
        <f aca="true" t="shared" si="3" ref="E41:N41">E34+E35-E36-E40</f>
        <v>-134</v>
      </c>
      <c r="F41" s="127">
        <f>F34+F35-F36-F40</f>
        <v>-138</v>
      </c>
      <c r="G41" s="69">
        <f t="shared" si="3"/>
        <v>102</v>
      </c>
      <c r="H41" s="127">
        <f>H34+H35-H36-H40</f>
        <v>12</v>
      </c>
      <c r="I41" s="69">
        <f t="shared" si="3"/>
        <v>0</v>
      </c>
      <c r="J41" s="127">
        <f t="shared" si="3"/>
        <v>0</v>
      </c>
      <c r="K41" s="69">
        <f t="shared" si="3"/>
        <v>0</v>
      </c>
      <c r="L41" s="127">
        <f t="shared" si="3"/>
        <v>0</v>
      </c>
      <c r="M41" s="69">
        <f t="shared" si="3"/>
        <v>0</v>
      </c>
      <c r="N41" s="127">
        <f t="shared" si="3"/>
        <v>0</v>
      </c>
    </row>
    <row r="42" spans="1:14" ht="18" customHeight="1">
      <c r="A42" s="261"/>
      <c r="B42" s="261"/>
      <c r="C42" s="307" t="s">
        <v>211</v>
      </c>
      <c r="D42" s="308"/>
      <c r="E42" s="70">
        <f aca="true" t="shared" si="4" ref="E42:N42">E37+E38-E39-E40</f>
        <v>-134</v>
      </c>
      <c r="F42" s="115">
        <f>F37+F38-F39-F40</f>
        <v>-138</v>
      </c>
      <c r="G42" s="70">
        <f t="shared" si="4"/>
        <v>102</v>
      </c>
      <c r="H42" s="115">
        <f>H37+H38-H39-H40</f>
        <v>12</v>
      </c>
      <c r="I42" s="70">
        <f t="shared" si="4"/>
        <v>0</v>
      </c>
      <c r="J42" s="115">
        <f t="shared" si="4"/>
        <v>0</v>
      </c>
      <c r="K42" s="70">
        <f t="shared" si="4"/>
        <v>0</v>
      </c>
      <c r="L42" s="115">
        <f t="shared" si="4"/>
        <v>0</v>
      </c>
      <c r="M42" s="70">
        <f t="shared" si="4"/>
        <v>0</v>
      </c>
      <c r="N42" s="127">
        <f t="shared" si="4"/>
        <v>0</v>
      </c>
    </row>
    <row r="43" spans="1:14" ht="18" customHeight="1">
      <c r="A43" s="261"/>
      <c r="B43" s="261"/>
      <c r="C43" s="44" t="s">
        <v>212</v>
      </c>
      <c r="D43" s="248" t="s">
        <v>213</v>
      </c>
      <c r="E43" s="69"/>
      <c r="F43" s="127">
        <v>0</v>
      </c>
      <c r="G43" s="69"/>
      <c r="H43" s="127">
        <v>0</v>
      </c>
      <c r="I43" s="69"/>
      <c r="J43" s="127"/>
      <c r="K43" s="69"/>
      <c r="L43" s="127"/>
      <c r="M43" s="69"/>
      <c r="N43" s="127"/>
    </row>
    <row r="44" spans="1:14" ht="18" customHeight="1">
      <c r="A44" s="262"/>
      <c r="B44" s="262"/>
      <c r="C44" s="11" t="s">
        <v>214</v>
      </c>
      <c r="D44" s="98" t="s">
        <v>215</v>
      </c>
      <c r="E44" s="73">
        <f aca="true" t="shared" si="5" ref="E44:N44">E41+E43</f>
        <v>-134</v>
      </c>
      <c r="F44" s="139">
        <f>F41+F43</f>
        <v>-138</v>
      </c>
      <c r="G44" s="73">
        <f t="shared" si="5"/>
        <v>102</v>
      </c>
      <c r="H44" s="139">
        <f>H41+H43</f>
        <v>12</v>
      </c>
      <c r="I44" s="73">
        <f t="shared" si="5"/>
        <v>0</v>
      </c>
      <c r="J44" s="139">
        <f t="shared" si="5"/>
        <v>0</v>
      </c>
      <c r="K44" s="73">
        <f t="shared" si="5"/>
        <v>0</v>
      </c>
      <c r="L44" s="139">
        <f t="shared" si="5"/>
        <v>0</v>
      </c>
      <c r="M44" s="73">
        <f t="shared" si="5"/>
        <v>0</v>
      </c>
      <c r="N44" s="139">
        <f t="shared" si="5"/>
        <v>0</v>
      </c>
    </row>
    <row r="45" ht="13.5" customHeight="1">
      <c r="A45" s="13" t="s">
        <v>216</v>
      </c>
    </row>
    <row r="46" ht="13.5" customHeight="1">
      <c r="A46" s="13" t="s">
        <v>217</v>
      </c>
    </row>
    <row r="47" ht="13.5">
      <c r="A47" s="251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izawa</cp:lastModifiedBy>
  <cp:lastPrinted>2016-06-29T00:37:33Z</cp:lastPrinted>
  <dcterms:created xsi:type="dcterms:W3CDTF">1999-07-06T05:17:05Z</dcterms:created>
  <dcterms:modified xsi:type="dcterms:W3CDTF">2016-09-14T11:52:33Z</dcterms:modified>
  <cp:category/>
  <cp:version/>
  <cp:contentType/>
  <cp:contentStatus/>
</cp:coreProperties>
</file>