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tabRatio="663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'1.普通会計予算'!$A$1:$I$47</definedName>
    <definedName name="_xlnm.Print_Area" localSheetId="1">'2.公営企業会計予算'!$A$1:$Q$49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'4.公営企業会計決算'!$A$1:$Q$49</definedName>
    <definedName name="_xlnm.Print_Area" localSheetId="5">'5.三セク決算'!$A$1:$N$46</definedName>
  </definedNames>
  <calcPr fullCalcOnLoad="1"/>
</workbook>
</file>

<file path=xl/sharedStrings.xml><?xml version="1.0" encoding="utf-8"?>
<sst xmlns="http://schemas.openxmlformats.org/spreadsheetml/2006/main" count="450" uniqueCount="264">
  <si>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</si>
  <si>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</si>
  <si>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</si>
  <si>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</si>
  <si>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</si>
  <si>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</si>
  <si>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</si>
  <si>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</si>
  <si>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</si>
  <si>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</si>
  <si>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</si>
  <si>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</si>
  <si>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</si>
  <si>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</si>
  <si>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</si>
  <si>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</si>
  <si>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</si>
  <si>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</si>
  <si>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</si>
  <si>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</si>
  <si>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</si>
  <si>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</si>
  <si>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</si>
  <si>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</si>
  <si>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</si>
  <si>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</si>
  <si>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</si>
  <si>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</si>
  <si>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</si>
  <si>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</si>
  <si>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</si>
  <si>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</si>
  <si>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</si>
  <si>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</si>
  <si>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</si>
  <si>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</si>
  <si>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</si>
  <si>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</si>
  <si>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</si>
  <si>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</si>
  <si>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</si>
  <si>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</si>
  <si>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</si>
  <si>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</si>
  <si>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</si>
  <si>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</si>
  <si>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</si>
  <si>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</si>
  <si>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</si>
  <si>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</si>
  <si>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</si>
  <si>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</si>
  <si>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</si>
  <si>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</si>
  <si>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</si>
  <si>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</si>
  <si>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</si>
  <si>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</si>
  <si>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</si>
  <si>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</si>
  <si>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</si>
  <si>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</si>
  <si>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</si>
  <si>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</si>
  <si>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</si>
  <si>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</si>
  <si>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</si>
  <si>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</si>
  <si>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</si>
  <si>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</si>
  <si>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</si>
  <si>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</si>
  <si>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</si>
  <si>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</si>
  <si>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</si>
  <si>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</si>
  <si>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</si>
  <si>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</si>
  <si>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</si>
  <si>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</si>
  <si>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</si>
  <si>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</si>
  <si>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</si>
  <si>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</si>
  <si>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</si>
  <si>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</si>
  <si>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</si>
  <si>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</si>
  <si>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</si>
  <si>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</si>
  <si>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</si>
  <si>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</si>
  <si>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</si>
  <si>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</si>
  <si>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</si>
  <si>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</si>
  <si>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</si>
  <si>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</si>
  <si>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</si>
  <si>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</si>
  <si>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</si>
  <si>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</si>
  <si>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</si>
  <si>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</si>
  <si>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</si>
  <si>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</si>
  <si>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</si>
  <si>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</si>
  <si>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</si>
  <si>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</si>
  <si>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</si>
  <si>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</si>
  <si>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</si>
  <si>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</si>
  <si>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</si>
  <si>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</si>
  <si>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</si>
  <si>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</si>
  <si>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</si>
  <si>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</si>
  <si>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</si>
  <si>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</si>
  <si>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</si>
  <si>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</si>
  <si>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</si>
  <si>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</si>
  <si>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</si>
  <si>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</si>
  <si>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</si>
  <si>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</si>
  <si>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</si>
  <si>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</si>
  <si>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</si>
  <si>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</si>
  <si>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</si>
  <si>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</si>
  <si>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</si>
  <si>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</si>
  <si>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</si>
  <si>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</si>
  <si>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</si>
  <si>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</si>
  <si>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</si>
  <si>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</si>
  <si>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</si>
  <si>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</si>
  <si>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</si>
  <si>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</si>
  <si>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</si>
  <si>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</si>
  <si>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</si>
  <si>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</si>
  <si>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</si>
  <si>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</si>
  <si>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</si>
  <si>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</si>
  <si>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</si>
  <si>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</si>
  <si>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</si>
  <si>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</si>
  <si>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</si>
  <si>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</si>
  <si>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</si>
  <si>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</si>
  <si>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</si>
  <si>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</si>
  <si>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</si>
  <si>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</si>
  <si>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</si>
  <si>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</si>
  <si>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</si>
  <si>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</si>
  <si>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</si>
  <si>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</si>
  <si>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</si>
  <si>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</si>
  <si>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</si>
  <si>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</si>
  <si>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</si>
  <si>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</si>
  <si>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</si>
  <si>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</si>
  <si>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</si>
  <si>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</si>
  <si>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</si>
  <si>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</si>
  <si>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</si>
  <si>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</si>
  <si>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</si>
  <si>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</si>
  <si>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</si>
  <si>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</si>
  <si>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</si>
  <si>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</si>
  <si>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</si>
  <si>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</si>
  <si>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</si>
  <si>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</si>
  <si>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</si>
  <si>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</si>
  <si>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</si>
  <si>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</si>
  <si>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</si>
  <si>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</si>
  <si>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</si>
  <si>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</si>
  <si>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</si>
  <si>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</si>
  <si>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</si>
  <si>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</si>
  <si>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</si>
  <si>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</si>
  <si>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</si>
  <si>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</si>
  <si>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</si>
  <si>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</si>
  <si>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</si>
  <si>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</si>
  <si>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</si>
  <si>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</si>
  <si>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</si>
  <si>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</si>
  <si>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</si>
  <si>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</si>
  <si>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</si>
  <si>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</si>
  <si>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</si>
  <si>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</si>
  <si>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</si>
  <si>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</si>
  <si>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</si>
  <si>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</si>
  <si>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</si>
  <si>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22年度</t>
  </si>
  <si>
    <t>23年度</t>
  </si>
  <si>
    <t>24年度</t>
  </si>
  <si>
    <t>25年度</t>
  </si>
  <si>
    <t>（1）平成28年度普通会計予算の状況</t>
  </si>
  <si>
    <t>平成28年度</t>
  </si>
  <si>
    <t>(平成28年度予算ﾍﾞｰｽ）</t>
  </si>
  <si>
    <t>（1）平成26年度普通会計決算の状況</t>
  </si>
  <si>
    <t>平成26年度</t>
  </si>
  <si>
    <t>26年度</t>
  </si>
  <si>
    <t>(平成26年度決算ﾍﾞｰｽ）</t>
  </si>
  <si>
    <t>26年度</t>
  </si>
  <si>
    <t>(平成26年度決算額）</t>
  </si>
  <si>
    <t>28年度</t>
  </si>
  <si>
    <t>（注1）平成22年度～26年度は平成22年国勢調査を基に計上している。</t>
  </si>
  <si>
    <t>青森県</t>
  </si>
  <si>
    <t>病院事業会計</t>
  </si>
  <si>
    <t>工業用水道事業会計</t>
  </si>
  <si>
    <t>港湾整備</t>
  </si>
  <si>
    <t>宅地造成</t>
  </si>
  <si>
    <t>流域下水道</t>
  </si>
  <si>
    <t>駐車場</t>
  </si>
  <si>
    <t>特定環境保全公共下水道</t>
  </si>
  <si>
    <t>下水道（農集排）</t>
  </si>
  <si>
    <t>青森県</t>
  </si>
  <si>
    <t>病院事業</t>
  </si>
  <si>
    <t>工業用水道</t>
  </si>
  <si>
    <t>青森県土地開発公社</t>
  </si>
  <si>
    <t>青森県道路公社</t>
  </si>
  <si>
    <t>青い森鉄道（株）</t>
  </si>
  <si>
    <t>（株）青森空港ビル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</si>
</sst>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</numFmts>
  <fonts count="5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4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1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41" fontId="5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 quotePrefix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Continuous" vertical="center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0" fontId="4" fillId="0" borderId="15" xfId="0" applyNumberFormat="1" applyFont="1" applyBorder="1" applyAlignment="1">
      <alignment horizontal="distributed" vertical="center"/>
    </xf>
    <xf numFmtId="41" fontId="0" fillId="0" borderId="24" xfId="0" applyNumberFormat="1" applyBorder="1" applyAlignment="1">
      <alignment vertical="center"/>
    </xf>
    <xf numFmtId="41" fontId="0" fillId="0" borderId="21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Continuous"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Font="1" applyBorder="1" applyAlignment="1">
      <alignment horizontal="centerContinuous" vertical="center" wrapText="1"/>
    </xf>
    <xf numFmtId="0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41" fontId="0" fillId="0" borderId="34" xfId="0" applyNumberFormat="1" applyBorder="1" applyAlignment="1">
      <alignment horizontal="left" vertical="center"/>
    </xf>
    <xf numFmtId="41" fontId="0" fillId="0" borderId="3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17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4" fillId="0" borderId="15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left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6" xfId="0" applyNumberFormat="1" applyBorder="1" applyAlignment="1">
      <alignment horizontal="left" vertical="center"/>
    </xf>
    <xf numFmtId="41" fontId="0" fillId="0" borderId="22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vertical="center"/>
    </xf>
    <xf numFmtId="217" fontId="0" fillId="0" borderId="12" xfId="48" applyNumberFormat="1" applyBorder="1" applyAlignment="1">
      <alignment vertical="center"/>
    </xf>
    <xf numFmtId="217" fontId="0" fillId="0" borderId="38" xfId="48" applyNumberFormat="1" applyBorder="1" applyAlignment="1">
      <alignment vertical="center"/>
    </xf>
    <xf numFmtId="217" fontId="0" fillId="0" borderId="39" xfId="48" applyNumberFormat="1" applyBorder="1" applyAlignment="1">
      <alignment vertical="center"/>
    </xf>
    <xf numFmtId="217" fontId="0" fillId="0" borderId="40" xfId="48" applyNumberFormat="1" applyBorder="1" applyAlignment="1">
      <alignment vertical="center"/>
    </xf>
    <xf numFmtId="217" fontId="0" fillId="0" borderId="33" xfId="48" applyNumberFormat="1" applyBorder="1" applyAlignment="1">
      <alignment vertical="center"/>
    </xf>
    <xf numFmtId="217" fontId="0" fillId="0" borderId="41" xfId="48" applyNumberFormat="1" applyBorder="1" applyAlignment="1">
      <alignment vertical="center"/>
    </xf>
    <xf numFmtId="217" fontId="0" fillId="0" borderId="34" xfId="48" applyNumberFormat="1" applyBorder="1" applyAlignment="1">
      <alignment vertical="center"/>
    </xf>
    <xf numFmtId="217" fontId="0" fillId="0" borderId="14" xfId="48" applyNumberFormat="1" applyBorder="1" applyAlignment="1">
      <alignment vertical="center"/>
    </xf>
    <xf numFmtId="217" fontId="0" fillId="0" borderId="29" xfId="48" applyNumberFormat="1" applyBorder="1" applyAlignment="1">
      <alignment vertical="center"/>
    </xf>
    <xf numFmtId="218" fontId="0" fillId="0" borderId="16" xfId="48" applyNumberFormat="1" applyBorder="1" applyAlignment="1">
      <alignment vertical="center"/>
    </xf>
    <xf numFmtId="218" fontId="0" fillId="0" borderId="24" xfId="48" applyNumberFormat="1" applyBorder="1" applyAlignment="1">
      <alignment vertical="center"/>
    </xf>
    <xf numFmtId="218" fontId="0" fillId="0" borderId="21" xfId="48" applyNumberFormat="1" applyBorder="1" applyAlignment="1">
      <alignment vertical="center"/>
    </xf>
    <xf numFmtId="218" fontId="0" fillId="0" borderId="42" xfId="48" applyNumberFormat="1" applyBorder="1" applyAlignment="1">
      <alignment vertical="center"/>
    </xf>
    <xf numFmtId="218" fontId="0" fillId="0" borderId="23" xfId="48" applyNumberFormat="1" applyBorder="1" applyAlignment="1">
      <alignment vertical="center"/>
    </xf>
    <xf numFmtId="218" fontId="0" fillId="0" borderId="43" xfId="48" applyNumberFormat="1" applyBorder="1" applyAlignment="1">
      <alignment vertical="center"/>
    </xf>
    <xf numFmtId="218" fontId="0" fillId="0" borderId="44" xfId="48" applyNumberFormat="1" applyBorder="1" applyAlignment="1">
      <alignment vertical="center"/>
    </xf>
    <xf numFmtId="218" fontId="0" fillId="0" borderId="27" xfId="48" applyNumberFormat="1" applyBorder="1" applyAlignment="1">
      <alignment vertical="center"/>
    </xf>
    <xf numFmtId="218" fontId="0" fillId="0" borderId="45" xfId="48" applyNumberFormat="1" applyBorder="1" applyAlignment="1">
      <alignment vertical="center"/>
    </xf>
    <xf numFmtId="218" fontId="0" fillId="0" borderId="46" xfId="48" applyNumberFormat="1" applyBorder="1" applyAlignment="1">
      <alignment vertical="center"/>
    </xf>
    <xf numFmtId="218" fontId="0" fillId="0" borderId="47" xfId="48" applyNumberFormat="1" applyBorder="1" applyAlignment="1">
      <alignment vertical="center"/>
    </xf>
    <xf numFmtId="41" fontId="0" fillId="0" borderId="48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43" xfId="0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41" fontId="0" fillId="0" borderId="44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39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horizontal="distributed" vertical="center"/>
    </xf>
    <xf numFmtId="0" fontId="1" fillId="0" borderId="15" xfId="0" applyNumberFormat="1" applyFont="1" applyBorder="1" applyAlignment="1">
      <alignment horizontal="distributed" vertical="center"/>
    </xf>
    <xf numFmtId="41" fontId="11" fillId="0" borderId="25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left" vertical="center"/>
    </xf>
    <xf numFmtId="217" fontId="0" fillId="0" borderId="33" xfId="48" applyNumberFormat="1" applyFont="1" applyBorder="1" applyAlignment="1">
      <alignment vertical="center"/>
    </xf>
    <xf numFmtId="221" fontId="0" fillId="0" borderId="0" xfId="0" applyNumberFormat="1" applyAlignment="1">
      <alignment vertical="center"/>
    </xf>
    <xf numFmtId="41" fontId="14" fillId="0" borderId="0" xfId="0" applyNumberFormat="1" applyFont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217" fontId="0" fillId="0" borderId="28" xfId="48" applyNumberFormat="1" applyBorder="1" applyAlignment="1">
      <alignment vertical="center"/>
    </xf>
    <xf numFmtId="217" fontId="0" fillId="0" borderId="11" xfId="48" applyNumberFormat="1" applyBorder="1" applyAlignment="1">
      <alignment vertical="center"/>
    </xf>
    <xf numFmtId="217" fontId="0" fillId="0" borderId="49" xfId="48" applyNumberFormat="1" applyBorder="1" applyAlignment="1">
      <alignment vertical="center"/>
    </xf>
    <xf numFmtId="217" fontId="0" fillId="0" borderId="43" xfId="48" applyNumberFormat="1" applyBorder="1" applyAlignment="1">
      <alignment vertical="center"/>
    </xf>
    <xf numFmtId="203" fontId="0" fillId="0" borderId="0" xfId="0" applyNumberFormat="1" applyAlignment="1">
      <alignment vertical="center"/>
    </xf>
    <xf numFmtId="217" fontId="0" fillId="0" borderId="32" xfId="48" applyNumberFormat="1" applyBorder="1" applyAlignment="1">
      <alignment vertical="center"/>
    </xf>
    <xf numFmtId="217" fontId="0" fillId="0" borderId="21" xfId="48" applyNumberFormat="1" applyBorder="1" applyAlignment="1">
      <alignment vertical="center"/>
    </xf>
    <xf numFmtId="217" fontId="0" fillId="0" borderId="27" xfId="48" applyNumberFormat="1" applyBorder="1" applyAlignment="1">
      <alignment vertical="center"/>
    </xf>
    <xf numFmtId="217" fontId="0" fillId="0" borderId="41" xfId="0" applyNumberFormat="1" applyBorder="1" applyAlignment="1" quotePrefix="1">
      <alignment horizontal="right" vertical="center"/>
    </xf>
    <xf numFmtId="217" fontId="0" fillId="0" borderId="32" xfId="0" applyNumberFormat="1" applyBorder="1" applyAlignment="1" quotePrefix="1">
      <alignment horizontal="right" vertical="center"/>
    </xf>
    <xf numFmtId="217" fontId="0" fillId="0" borderId="18" xfId="48" applyNumberFormat="1" applyBorder="1" applyAlignment="1">
      <alignment vertical="center"/>
    </xf>
    <xf numFmtId="217" fontId="0" fillId="0" borderId="37" xfId="48" applyNumberFormat="1" applyBorder="1" applyAlignment="1">
      <alignment vertical="center"/>
    </xf>
    <xf numFmtId="217" fontId="0" fillId="0" borderId="22" xfId="48" applyNumberFormat="1" applyBorder="1" applyAlignment="1">
      <alignment vertical="center"/>
    </xf>
    <xf numFmtId="217" fontId="0" fillId="0" borderId="48" xfId="48" applyNumberFormat="1" applyBorder="1" applyAlignment="1">
      <alignment vertical="center"/>
    </xf>
    <xf numFmtId="217" fontId="0" fillId="0" borderId="50" xfId="48" applyNumberFormat="1" applyBorder="1" applyAlignment="1">
      <alignment vertical="center"/>
    </xf>
    <xf numFmtId="217" fontId="0" fillId="0" borderId="24" xfId="48" applyNumberFormat="1" applyBorder="1" applyAlignment="1">
      <alignment vertical="center"/>
    </xf>
    <xf numFmtId="217" fontId="0" fillId="0" borderId="44" xfId="48" applyNumberFormat="1" applyBorder="1" applyAlignment="1">
      <alignment vertical="center"/>
    </xf>
    <xf numFmtId="217" fontId="0" fillId="0" borderId="25" xfId="48" applyNumberFormat="1" applyBorder="1" applyAlignment="1">
      <alignment vertical="center"/>
    </xf>
    <xf numFmtId="217" fontId="0" fillId="0" borderId="27" xfId="48" applyNumberFormat="1" applyFont="1" applyBorder="1" applyAlignment="1" quotePrefix="1">
      <alignment horizontal="right" vertical="center"/>
    </xf>
    <xf numFmtId="217" fontId="0" fillId="0" borderId="14" xfId="48" applyNumberFormat="1" applyFont="1" applyBorder="1" applyAlignment="1" quotePrefix="1">
      <alignment horizontal="right" vertical="center"/>
    </xf>
    <xf numFmtId="217" fontId="0" fillId="0" borderId="31" xfId="48" applyNumberFormat="1" applyFont="1" applyBorder="1" applyAlignment="1" quotePrefix="1">
      <alignment horizontal="right" vertical="center"/>
    </xf>
    <xf numFmtId="217" fontId="0" fillId="0" borderId="29" xfId="48" applyNumberFormat="1" applyFont="1" applyBorder="1" applyAlignment="1" quotePrefix="1">
      <alignment horizontal="right" vertical="center"/>
    </xf>
    <xf numFmtId="217" fontId="0" fillId="0" borderId="15" xfId="48" applyNumberFormat="1" applyFont="1" applyBorder="1" applyAlignment="1" quotePrefix="1">
      <alignment horizontal="right" vertical="center"/>
    </xf>
    <xf numFmtId="217" fontId="0" fillId="0" borderId="51" xfId="48" applyNumberFormat="1" applyFont="1" applyBorder="1" applyAlignment="1" quotePrefix="1">
      <alignment horizontal="right" vertical="center"/>
    </xf>
    <xf numFmtId="217" fontId="0" fillId="0" borderId="52" xfId="48" applyNumberFormat="1" applyBorder="1" applyAlignment="1">
      <alignment vertical="center"/>
    </xf>
    <xf numFmtId="217" fontId="0" fillId="0" borderId="16" xfId="48" applyNumberFormat="1" applyBorder="1" applyAlignment="1">
      <alignment vertical="center"/>
    </xf>
    <xf numFmtId="217" fontId="0" fillId="0" borderId="45" xfId="48" applyNumberFormat="1" applyBorder="1" applyAlignment="1">
      <alignment vertical="center"/>
    </xf>
    <xf numFmtId="217" fontId="0" fillId="0" borderId="53" xfId="48" applyNumberFormat="1" applyBorder="1" applyAlignment="1">
      <alignment vertical="center"/>
    </xf>
    <xf numFmtId="217" fontId="0" fillId="0" borderId="31" xfId="48" applyNumberFormat="1" applyBorder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17" xfId="0" applyNumberFormat="1" applyFon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17" fontId="0" fillId="0" borderId="0" xfId="48" applyNumberFormat="1" applyBorder="1" applyAlignment="1">
      <alignment vertical="center"/>
    </xf>
    <xf numFmtId="217" fontId="0" fillId="0" borderId="30" xfId="48" applyNumberFormat="1" applyBorder="1" applyAlignment="1">
      <alignment vertical="center"/>
    </xf>
    <xf numFmtId="217" fontId="0" fillId="0" borderId="0" xfId="48" applyNumberFormat="1" applyFont="1" applyBorder="1" applyAlignment="1" quotePrefix="1">
      <alignment horizontal="right" vertical="center"/>
    </xf>
    <xf numFmtId="217" fontId="0" fillId="0" borderId="36" xfId="48" applyNumberFormat="1" applyBorder="1" applyAlignment="1">
      <alignment vertical="center"/>
    </xf>
    <xf numFmtId="217" fontId="0" fillId="0" borderId="41" xfId="48" applyNumberFormat="1" applyFont="1" applyBorder="1" applyAlignment="1" quotePrefix="1">
      <alignment horizontal="right" vertical="center"/>
    </xf>
    <xf numFmtId="217" fontId="0" fillId="0" borderId="32" xfId="48" applyNumberFormat="1" applyFont="1" applyBorder="1" applyAlignment="1" quotePrefix="1">
      <alignment horizontal="right" vertical="center"/>
    </xf>
    <xf numFmtId="217" fontId="0" fillId="0" borderId="33" xfId="48" applyNumberFormat="1" applyFont="1" applyBorder="1" applyAlignment="1" quotePrefix="1">
      <alignment horizontal="right" vertical="center"/>
    </xf>
    <xf numFmtId="217" fontId="0" fillId="0" borderId="25" xfId="48" applyNumberFormat="1" applyFont="1" applyBorder="1" applyAlignment="1" quotePrefix="1">
      <alignment horizontal="right" vertical="center"/>
    </xf>
    <xf numFmtId="217" fontId="0" fillId="0" borderId="20" xfId="48" applyNumberFormat="1" applyBorder="1" applyAlignment="1">
      <alignment vertical="center"/>
    </xf>
    <xf numFmtId="217" fontId="0" fillId="0" borderId="54" xfId="48" applyNumberFormat="1" applyBorder="1" applyAlignment="1">
      <alignment vertical="center"/>
    </xf>
    <xf numFmtId="217" fontId="0" fillId="0" borderId="15" xfId="48" applyNumberFormat="1" applyBorder="1" applyAlignment="1">
      <alignment vertical="center"/>
    </xf>
    <xf numFmtId="217" fontId="0" fillId="0" borderId="23" xfId="48" applyNumberFormat="1" applyBorder="1" applyAlignment="1">
      <alignment vertical="center"/>
    </xf>
    <xf numFmtId="217" fontId="0" fillId="0" borderId="17" xfId="48" applyNumberFormat="1" applyBorder="1" applyAlignment="1">
      <alignment vertical="center"/>
    </xf>
    <xf numFmtId="0" fontId="4" fillId="0" borderId="15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vertical="center"/>
    </xf>
    <xf numFmtId="41" fontId="0" fillId="0" borderId="55" xfId="0" applyNumberFormat="1" applyBorder="1" applyAlignment="1">
      <alignment horizontal="centerContinuous" vertical="center"/>
    </xf>
    <xf numFmtId="0" fontId="0" fillId="0" borderId="56" xfId="0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41" fontId="0" fillId="0" borderId="58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59" xfId="0" applyNumberFormat="1" applyBorder="1" applyAlignment="1">
      <alignment horizontal="center" vertical="center"/>
    </xf>
    <xf numFmtId="217" fontId="0" fillId="0" borderId="60" xfId="0" applyNumberFormat="1" applyBorder="1" applyAlignment="1">
      <alignment vertical="center"/>
    </xf>
    <xf numFmtId="217" fontId="0" fillId="0" borderId="60" xfId="48" applyNumberFormat="1" applyFill="1" applyBorder="1" applyAlignment="1">
      <alignment horizontal="right" vertical="center"/>
    </xf>
    <xf numFmtId="217" fontId="0" fillId="0" borderId="61" xfId="0" applyNumberFormat="1" applyBorder="1" applyAlignment="1">
      <alignment vertical="center"/>
    </xf>
    <xf numFmtId="217" fontId="0" fillId="0" borderId="61" xfId="48" applyNumberFormat="1" applyBorder="1" applyAlignment="1">
      <alignment horizontal="right" vertical="center"/>
    </xf>
    <xf numFmtId="217" fontId="0" fillId="0" borderId="62" xfId="0" applyNumberFormat="1" applyBorder="1" applyAlignment="1">
      <alignment vertical="center"/>
    </xf>
    <xf numFmtId="217" fontId="0" fillId="0" borderId="62" xfId="48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217" fontId="0" fillId="0" borderId="63" xfId="0" applyNumberFormat="1" applyBorder="1" applyAlignment="1">
      <alignment vertical="center"/>
    </xf>
    <xf numFmtId="217" fontId="0" fillId="0" borderId="63" xfId="48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left" vertical="center"/>
    </xf>
    <xf numFmtId="41" fontId="0" fillId="0" borderId="19" xfId="0" applyNumberFormat="1" applyBorder="1" applyAlignment="1">
      <alignment horizontal="left" vertical="center"/>
    </xf>
    <xf numFmtId="41" fontId="0" fillId="0" borderId="64" xfId="0" applyNumberFormat="1" applyBorder="1" applyAlignment="1">
      <alignment horizontal="right" vertical="center"/>
    </xf>
    <xf numFmtId="217" fontId="0" fillId="0" borderId="59" xfId="0" applyNumberFormat="1" applyBorder="1" applyAlignment="1">
      <alignment vertical="center"/>
    </xf>
    <xf numFmtId="217" fontId="0" fillId="0" borderId="59" xfId="48" applyNumberFormat="1" applyBorder="1" applyAlignment="1">
      <alignment horizontal="right" vertical="center"/>
    </xf>
    <xf numFmtId="225" fontId="0" fillId="0" borderId="61" xfId="0" applyNumberFormat="1" applyBorder="1" applyAlignment="1">
      <alignment vertical="center"/>
    </xf>
    <xf numFmtId="41" fontId="0" fillId="0" borderId="34" xfId="0" applyNumberFormat="1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41" fontId="0" fillId="0" borderId="46" xfId="0" applyNumberFormat="1" applyBorder="1" applyAlignment="1">
      <alignment horizontal="right" vertical="center"/>
    </xf>
    <xf numFmtId="41" fontId="0" fillId="0" borderId="37" xfId="0" applyNumberFormat="1" applyBorder="1" applyAlignment="1">
      <alignment vertical="center"/>
    </xf>
    <xf numFmtId="41" fontId="0" fillId="0" borderId="48" xfId="0" applyNumberFormat="1" applyBorder="1" applyAlignment="1">
      <alignment vertical="center"/>
    </xf>
    <xf numFmtId="217" fontId="0" fillId="0" borderId="60" xfId="48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226" fontId="0" fillId="0" borderId="61" xfId="0" applyNumberFormat="1" applyBorder="1" applyAlignment="1">
      <alignment vertical="center"/>
    </xf>
    <xf numFmtId="226" fontId="0" fillId="0" borderId="61" xfId="48" applyNumberFormat="1" applyBorder="1" applyAlignment="1">
      <alignment vertical="center"/>
    </xf>
    <xf numFmtId="218" fontId="0" fillId="0" borderId="61" xfId="0" applyNumberFormat="1" applyBorder="1" applyAlignment="1">
      <alignment vertical="center"/>
    </xf>
    <xf numFmtId="218" fontId="0" fillId="0" borderId="61" xfId="48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35" xfId="0" applyNumberFormat="1" applyBorder="1" applyAlignment="1">
      <alignment vertical="center"/>
    </xf>
    <xf numFmtId="41" fontId="0" fillId="0" borderId="46" xfId="0" applyNumberFormat="1" applyBorder="1" applyAlignment="1">
      <alignment vertical="center"/>
    </xf>
    <xf numFmtId="218" fontId="0" fillId="0" borderId="63" xfId="0" applyNumberFormat="1" applyBorder="1" applyAlignment="1">
      <alignment vertical="center"/>
    </xf>
    <xf numFmtId="218" fontId="0" fillId="0" borderId="63" xfId="48" applyNumberFormat="1" applyBorder="1" applyAlignment="1">
      <alignment vertical="center"/>
    </xf>
    <xf numFmtId="41" fontId="0" fillId="0" borderId="64" xfId="0" applyNumberFormat="1" applyBorder="1" applyAlignment="1">
      <alignment vertical="center"/>
    </xf>
    <xf numFmtId="218" fontId="0" fillId="0" borderId="59" xfId="0" applyNumberFormat="1" applyBorder="1" applyAlignment="1">
      <alignment vertical="center"/>
    </xf>
    <xf numFmtId="218" fontId="0" fillId="0" borderId="59" xfId="48" applyNumberFormat="1" applyBorder="1" applyAlignment="1">
      <alignment vertical="center"/>
    </xf>
    <xf numFmtId="218" fontId="0" fillId="0" borderId="63" xfId="48" applyNumberFormat="1" applyFill="1" applyBorder="1" applyAlignment="1">
      <alignment vertical="center"/>
    </xf>
    <xf numFmtId="218" fontId="0" fillId="0" borderId="0" xfId="0" applyNumberFormat="1" applyBorder="1" applyAlignment="1">
      <alignment vertical="center"/>
    </xf>
    <xf numFmtId="218" fontId="0" fillId="0" borderId="0" xfId="48" applyNumberForma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51" xfId="0" applyNumberFormat="1" applyFont="1" applyBorder="1" applyAlignment="1">
      <alignment horizontal="center" vertical="center"/>
    </xf>
    <xf numFmtId="217" fontId="0" fillId="0" borderId="25" xfId="0" applyNumberFormat="1" applyBorder="1" applyAlignment="1" quotePrefix="1">
      <alignment horizontal="right" vertical="center"/>
    </xf>
    <xf numFmtId="41" fontId="4" fillId="0" borderId="15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5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38" xfId="0" applyNumberFormat="1" applyBorder="1" applyAlignment="1">
      <alignment horizontal="center" vertical="center"/>
    </xf>
    <xf numFmtId="41" fontId="0" fillId="0" borderId="16" xfId="0" applyNumberFormat="1" applyBorder="1" applyAlignment="1">
      <alignment horizontal="center" vertical="center"/>
    </xf>
    <xf numFmtId="41" fontId="0" fillId="0" borderId="55" xfId="0" applyNumberFormat="1" applyFont="1" applyBorder="1" applyAlignment="1">
      <alignment vertical="center"/>
    </xf>
    <xf numFmtId="0" fontId="0" fillId="0" borderId="56" xfId="0" applyBorder="1" applyAlignment="1">
      <alignment horizontal="distributed" vertical="center"/>
    </xf>
    <xf numFmtId="217" fontId="0" fillId="0" borderId="65" xfId="48" applyNumberFormat="1" applyBorder="1" applyAlignment="1">
      <alignment horizontal="center" vertical="center"/>
    </xf>
    <xf numFmtId="217" fontId="0" fillId="0" borderId="66" xfId="48" applyNumberFormat="1" applyBorder="1" applyAlignment="1">
      <alignment horizontal="center" vertical="center"/>
    </xf>
    <xf numFmtId="217" fontId="0" fillId="0" borderId="47" xfId="48" applyNumberFormat="1" applyBorder="1" applyAlignment="1">
      <alignment horizontal="center" vertical="center"/>
    </xf>
    <xf numFmtId="217" fontId="0" fillId="0" borderId="18" xfId="48" applyNumberFormat="1" applyBorder="1" applyAlignment="1">
      <alignment horizontal="center" vertical="center"/>
    </xf>
    <xf numFmtId="217" fontId="0" fillId="0" borderId="22" xfId="48" applyNumberFormat="1" applyBorder="1" applyAlignment="1">
      <alignment horizontal="center" vertical="center"/>
    </xf>
    <xf numFmtId="217" fontId="0" fillId="0" borderId="53" xfId="48" applyNumberFormat="1" applyBorder="1" applyAlignment="1">
      <alignment horizontal="center" vertical="center"/>
    </xf>
    <xf numFmtId="217" fontId="0" fillId="0" borderId="41" xfId="48" applyNumberFormat="1" applyBorder="1" applyAlignment="1">
      <alignment horizontal="center" vertical="center"/>
    </xf>
    <xf numFmtId="217" fontId="0" fillId="0" borderId="21" xfId="48" applyNumberFormat="1" applyBorder="1" applyAlignment="1">
      <alignment horizontal="center" vertical="center"/>
    </xf>
    <xf numFmtId="217" fontId="0" fillId="0" borderId="25" xfId="48" applyNumberFormat="1" applyBorder="1" applyAlignment="1">
      <alignment horizontal="center" vertical="center"/>
    </xf>
    <xf numFmtId="217" fontId="0" fillId="0" borderId="29" xfId="48" applyNumberFormat="1" applyBorder="1" applyAlignment="1">
      <alignment horizontal="center" vertical="center"/>
    </xf>
    <xf numFmtId="217" fontId="0" fillId="0" borderId="23" xfId="48" applyNumberFormat="1" applyBorder="1" applyAlignment="1">
      <alignment horizontal="center" vertical="center"/>
    </xf>
    <xf numFmtId="217" fontId="0" fillId="0" borderId="31" xfId="48" applyNumberFormat="1" applyBorder="1" applyAlignment="1">
      <alignment horizontal="center" vertical="center"/>
    </xf>
    <xf numFmtId="217" fontId="0" fillId="0" borderId="67" xfId="48" applyNumberFormat="1" applyBorder="1" applyAlignment="1">
      <alignment vertical="center"/>
    </xf>
    <xf numFmtId="217" fontId="0" fillId="0" borderId="68" xfId="48" applyNumberFormat="1" applyBorder="1" applyAlignment="1">
      <alignment vertical="center"/>
    </xf>
    <xf numFmtId="217" fontId="0" fillId="0" borderId="51" xfId="48" applyNumberFormat="1" applyBorder="1" applyAlignment="1">
      <alignment vertical="center"/>
    </xf>
    <xf numFmtId="41" fontId="0" fillId="0" borderId="33" xfId="0" applyNumberFormat="1" applyFill="1" applyBorder="1" applyAlignment="1">
      <alignment horizontal="left" vertical="center"/>
    </xf>
    <xf numFmtId="41" fontId="0" fillId="0" borderId="32" xfId="0" applyNumberFormat="1" applyFill="1" applyBorder="1" applyAlignment="1">
      <alignment horizontal="left" vertical="center"/>
    </xf>
    <xf numFmtId="217" fontId="0" fillId="0" borderId="33" xfId="48" applyNumberFormat="1" applyFill="1" applyBorder="1" applyAlignment="1">
      <alignment vertical="center"/>
    </xf>
    <xf numFmtId="217" fontId="0" fillId="0" borderId="25" xfId="48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7" fontId="0" fillId="0" borderId="55" xfId="48" applyNumberFormat="1" applyBorder="1" applyAlignment="1">
      <alignment vertical="center"/>
    </xf>
    <xf numFmtId="41" fontId="0" fillId="0" borderId="19" xfId="0" applyNumberFormat="1" applyBorder="1" applyAlignment="1" quotePrefix="1">
      <alignment horizontal="right" vertical="center"/>
    </xf>
    <xf numFmtId="41" fontId="0" fillId="0" borderId="32" xfId="0" applyNumberFormat="1" applyBorder="1" applyAlignment="1" quotePrefix="1">
      <alignment horizontal="right" vertical="center"/>
    </xf>
    <xf numFmtId="41" fontId="0" fillId="0" borderId="15" xfId="0" applyNumberFormat="1" applyBorder="1" applyAlignment="1" quotePrefix="1">
      <alignment horizontal="right" vertical="center"/>
    </xf>
    <xf numFmtId="217" fontId="0" fillId="0" borderId="42" xfId="48" applyNumberForma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218" fontId="0" fillId="0" borderId="57" xfId="48" applyNumberFormat="1" applyBorder="1" applyAlignment="1">
      <alignment vertical="center"/>
    </xf>
    <xf numFmtId="218" fontId="0" fillId="0" borderId="27" xfId="0" applyNumberFormat="1" applyBorder="1" applyAlignment="1">
      <alignment vertical="center"/>
    </xf>
    <xf numFmtId="217" fontId="0" fillId="0" borderId="41" xfId="48" applyNumberFormat="1" applyFont="1" applyBorder="1" applyAlignment="1">
      <alignment vertical="center"/>
    </xf>
    <xf numFmtId="217" fontId="0" fillId="0" borderId="69" xfId="48" applyNumberFormat="1" applyBorder="1" applyAlignment="1">
      <alignment vertical="center"/>
    </xf>
    <xf numFmtId="203" fontId="0" fillId="0" borderId="51" xfId="0" applyNumberFormat="1" applyFont="1" applyBorder="1" applyAlignment="1">
      <alignment horizontal="center" vertical="center"/>
    </xf>
    <xf numFmtId="0" fontId="0" fillId="0" borderId="43" xfId="0" applyNumberFormat="1" applyFont="1" applyBorder="1" applyAlignment="1">
      <alignment horizontal="centerContinuous" vertical="center" wrapText="1"/>
    </xf>
    <xf numFmtId="0" fontId="0" fillId="0" borderId="17" xfId="0" applyNumberFormat="1" applyBorder="1" applyAlignment="1">
      <alignment vertical="center"/>
    </xf>
    <xf numFmtId="218" fontId="0" fillId="0" borderId="44" xfId="0" applyNumberFormat="1" applyBorder="1" applyAlignment="1">
      <alignment vertical="center"/>
    </xf>
    <xf numFmtId="218" fontId="0" fillId="0" borderId="17" xfId="48" applyNumberFormat="1" applyBorder="1" applyAlignment="1">
      <alignment vertical="center"/>
    </xf>
    <xf numFmtId="41" fontId="0" fillId="0" borderId="52" xfId="0" applyNumberFormat="1" applyBorder="1" applyAlignment="1">
      <alignment horizontal="center" vertical="center"/>
    </xf>
    <xf numFmtId="217" fontId="0" fillId="0" borderId="28" xfId="48" applyNumberFormat="1" applyFill="1" applyBorder="1" applyAlignment="1">
      <alignment vertical="center"/>
    </xf>
    <xf numFmtId="217" fontId="0" fillId="0" borderId="41" xfId="48" applyNumberFormat="1" applyFill="1" applyBorder="1" applyAlignment="1">
      <alignment vertical="center"/>
    </xf>
    <xf numFmtId="217" fontId="0" fillId="0" borderId="18" xfId="48" applyNumberFormat="1" applyFill="1" applyBorder="1" applyAlignment="1">
      <alignment vertical="center"/>
    </xf>
    <xf numFmtId="217" fontId="0" fillId="0" borderId="39" xfId="48" applyNumberFormat="1" applyFill="1" applyBorder="1" applyAlignment="1">
      <alignment vertical="center"/>
    </xf>
    <xf numFmtId="217" fontId="52" fillId="0" borderId="33" xfId="48" applyNumberFormat="1" applyFont="1" applyFill="1" applyBorder="1" applyAlignment="1">
      <alignment vertical="center"/>
    </xf>
    <xf numFmtId="217" fontId="0" fillId="0" borderId="14" xfId="48" applyNumberFormat="1" applyFont="1" applyFill="1" applyBorder="1" applyAlignment="1" quotePrefix="1">
      <alignment horizontal="right" vertical="center"/>
    </xf>
    <xf numFmtId="217" fontId="0" fillId="0" borderId="12" xfId="48" applyNumberFormat="1" applyFill="1" applyBorder="1" applyAlignment="1">
      <alignment vertical="center"/>
    </xf>
    <xf numFmtId="217" fontId="0" fillId="0" borderId="13" xfId="48" applyNumberFormat="1" applyFill="1" applyBorder="1" applyAlignment="1">
      <alignment vertical="center"/>
    </xf>
    <xf numFmtId="217" fontId="0" fillId="0" borderId="14" xfId="48" applyNumberFormat="1" applyFill="1" applyBorder="1" applyAlignment="1">
      <alignment vertical="center"/>
    </xf>
    <xf numFmtId="217" fontId="52" fillId="0" borderId="18" xfId="48" applyNumberFormat="1" applyFont="1" applyFill="1" applyBorder="1" applyAlignment="1">
      <alignment vertical="center"/>
    </xf>
    <xf numFmtId="217" fontId="52" fillId="0" borderId="41" xfId="48" applyNumberFormat="1" applyFont="1" applyFill="1" applyBorder="1" applyAlignment="1">
      <alignment vertical="center"/>
    </xf>
    <xf numFmtId="217" fontId="52" fillId="0" borderId="40" xfId="48" applyNumberFormat="1" applyFont="1" applyFill="1" applyBorder="1" applyAlignment="1">
      <alignment vertical="center"/>
    </xf>
    <xf numFmtId="217" fontId="0" fillId="0" borderId="21" xfId="0" applyNumberFormat="1" applyFill="1" applyBorder="1" applyAlignment="1" quotePrefix="1">
      <alignment horizontal="right" vertical="center"/>
    </xf>
    <xf numFmtId="217" fontId="0" fillId="0" borderId="41" xfId="48" applyNumberFormat="1" applyFont="1" applyBorder="1" applyAlignment="1">
      <alignment vertical="center"/>
    </xf>
    <xf numFmtId="217" fontId="0" fillId="0" borderId="10" xfId="48" applyNumberFormat="1" applyFill="1" applyBorder="1" applyAlignment="1">
      <alignment vertical="center"/>
    </xf>
    <xf numFmtId="217" fontId="0" fillId="0" borderId="20" xfId="48" applyNumberFormat="1" applyFill="1" applyBorder="1" applyAlignment="1">
      <alignment vertical="center"/>
    </xf>
    <xf numFmtId="217" fontId="0" fillId="0" borderId="33" xfId="48" applyNumberFormat="1" applyFont="1" applyFill="1" applyBorder="1" applyAlignment="1" quotePrefix="1">
      <alignment horizontal="right" vertical="center"/>
    </xf>
    <xf numFmtId="217" fontId="0" fillId="0" borderId="40" xfId="48" applyNumberFormat="1" applyFont="1" applyFill="1" applyBorder="1" applyAlignment="1">
      <alignment vertical="center"/>
    </xf>
    <xf numFmtId="217" fontId="0" fillId="0" borderId="38" xfId="48" applyNumberFormat="1" applyFill="1" applyBorder="1" applyAlignment="1">
      <alignment vertical="center"/>
    </xf>
    <xf numFmtId="217" fontId="0" fillId="0" borderId="41" xfId="48" applyNumberFormat="1" applyFont="1" applyFill="1" applyBorder="1" applyAlignment="1" quotePrefix="1">
      <alignment horizontal="right" vertical="center"/>
    </xf>
    <xf numFmtId="217" fontId="0" fillId="0" borderId="29" xfId="48" applyNumberFormat="1" applyFill="1" applyBorder="1" applyAlignment="1">
      <alignment vertical="center"/>
    </xf>
    <xf numFmtId="0" fontId="0" fillId="0" borderId="70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41" fontId="0" fillId="0" borderId="24" xfId="0" applyNumberFormat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41" fontId="0" fillId="0" borderId="21" xfId="0" applyNumberFormat="1" applyBorder="1" applyAlignment="1">
      <alignment horizontal="left" vertical="center"/>
    </xf>
    <xf numFmtId="0" fontId="0" fillId="0" borderId="27" xfId="0" applyBorder="1" applyAlignment="1">
      <alignment vertical="center"/>
    </xf>
    <xf numFmtId="203" fontId="0" fillId="0" borderId="20" xfId="0" applyNumberFormat="1" applyFont="1" applyBorder="1" applyAlignment="1">
      <alignment horizontal="center" vertical="center"/>
    </xf>
    <xf numFmtId="203" fontId="0" fillId="0" borderId="64" xfId="0" applyNumberFormat="1" applyFont="1" applyBorder="1" applyAlignment="1">
      <alignment horizontal="center" vertical="center"/>
    </xf>
    <xf numFmtId="217" fontId="0" fillId="0" borderId="40" xfId="48" applyNumberFormat="1" applyBorder="1" applyAlignment="1">
      <alignment vertical="center"/>
    </xf>
    <xf numFmtId="217" fontId="0" fillId="0" borderId="18" xfId="0" applyNumberFormat="1" applyBorder="1" applyAlignment="1">
      <alignment vertical="center"/>
    </xf>
    <xf numFmtId="217" fontId="0" fillId="0" borderId="50" xfId="48" applyNumberFormat="1" applyBorder="1" applyAlignment="1">
      <alignment vertical="center"/>
    </xf>
    <xf numFmtId="217" fontId="0" fillId="0" borderId="53" xfId="0" applyNumberFormat="1" applyBorder="1" applyAlignment="1">
      <alignment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64" xfId="0" applyNumberFormat="1" applyFont="1" applyBorder="1" applyAlignment="1">
      <alignment horizontal="center" vertical="center"/>
    </xf>
    <xf numFmtId="224" fontId="16" fillId="0" borderId="70" xfId="48" applyNumberFormat="1" applyFont="1" applyBorder="1" applyAlignment="1">
      <alignment vertical="center" textRotation="255"/>
    </xf>
    <xf numFmtId="0" fontId="14" fillId="0" borderId="71" xfId="61" applyFont="1" applyBorder="1" applyAlignment="1">
      <alignment vertical="center" textRotation="255"/>
      <protection/>
    </xf>
    <xf numFmtId="0" fontId="14" fillId="0" borderId="72" xfId="61" applyFont="1" applyBorder="1" applyAlignment="1">
      <alignment vertical="center" textRotation="255"/>
      <protection/>
    </xf>
    <xf numFmtId="0" fontId="14" fillId="0" borderId="71" xfId="61" applyFont="1" applyBorder="1" applyAlignment="1">
      <alignment vertical="center"/>
      <protection/>
    </xf>
    <xf numFmtId="0" fontId="14" fillId="0" borderId="72" xfId="61" applyFont="1" applyBorder="1" applyAlignment="1">
      <alignment vertical="center"/>
      <protection/>
    </xf>
    <xf numFmtId="217" fontId="0" fillId="0" borderId="39" xfId="48" applyNumberFormat="1" applyFill="1" applyBorder="1" applyAlignment="1">
      <alignment vertical="center"/>
    </xf>
    <xf numFmtId="217" fontId="0" fillId="0" borderId="13" xfId="0" applyNumberFormat="1" applyFill="1" applyBorder="1" applyAlignment="1">
      <alignment vertical="center"/>
    </xf>
    <xf numFmtId="224" fontId="16" fillId="0" borderId="12" xfId="48" applyNumberFormat="1" applyFont="1" applyBorder="1" applyAlignment="1">
      <alignment vertical="center" textRotation="255"/>
    </xf>
    <xf numFmtId="0" fontId="14" fillId="0" borderId="12" xfId="61" applyFont="1" applyBorder="1" applyAlignment="1">
      <alignment vertical="center"/>
      <protection/>
    </xf>
    <xf numFmtId="0" fontId="14" fillId="0" borderId="14" xfId="61" applyFont="1" applyBorder="1" applyAlignment="1">
      <alignment vertical="center"/>
      <protection/>
    </xf>
    <xf numFmtId="0" fontId="13" fillId="0" borderId="10" xfId="60" applyNumberFormat="1" applyFont="1" applyBorder="1" applyAlignment="1">
      <alignment horizontal="distributed" vertical="center"/>
      <protection/>
    </xf>
    <xf numFmtId="0" fontId="13" fillId="0" borderId="11" xfId="0" applyFont="1" applyBorder="1" applyAlignment="1">
      <alignment horizontal="distributed" vertical="center"/>
    </xf>
    <xf numFmtId="0" fontId="13" fillId="0" borderId="43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10" xfId="0" applyNumberFormat="1" applyFont="1" applyBorder="1" applyAlignment="1">
      <alignment horizontal="distributed" vertical="center"/>
    </xf>
    <xf numFmtId="0" fontId="13" fillId="0" borderId="11" xfId="0" applyNumberFormat="1" applyFont="1" applyBorder="1" applyAlignment="1">
      <alignment horizontal="distributed" vertical="center"/>
    </xf>
    <xf numFmtId="0" fontId="13" fillId="0" borderId="43" xfId="0" applyNumberFormat="1" applyFont="1" applyBorder="1" applyAlignment="1">
      <alignment horizontal="distributed" vertical="center"/>
    </xf>
    <xf numFmtId="0" fontId="13" fillId="0" borderId="14" xfId="0" applyNumberFormat="1" applyFont="1" applyBorder="1" applyAlignment="1">
      <alignment horizontal="distributed" vertical="center"/>
    </xf>
    <xf numFmtId="0" fontId="13" fillId="0" borderId="15" xfId="0" applyNumberFormat="1" applyFont="1" applyBorder="1" applyAlignment="1">
      <alignment horizontal="distributed" vertical="center"/>
    </xf>
    <xf numFmtId="0" fontId="13" fillId="0" borderId="17" xfId="0" applyNumberFormat="1" applyFont="1" applyBorder="1" applyAlignment="1">
      <alignment horizontal="distributed" vertical="center"/>
    </xf>
    <xf numFmtId="224" fontId="16" fillId="0" borderId="71" xfId="48" applyNumberFormat="1" applyFont="1" applyBorder="1" applyAlignment="1">
      <alignment vertical="center" textRotation="255"/>
    </xf>
    <xf numFmtId="224" fontId="16" fillId="0" borderId="72" xfId="48" applyNumberFormat="1" applyFont="1" applyBorder="1" applyAlignment="1">
      <alignment vertical="center" textRotation="255"/>
    </xf>
    <xf numFmtId="41" fontId="0" fillId="0" borderId="44" xfId="0" applyNumberFormat="1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0" fillId="0" borderId="27" xfId="0" applyBorder="1" applyAlignment="1">
      <alignment horizontal="left" vertical="center"/>
    </xf>
    <xf numFmtId="0" fontId="0" fillId="0" borderId="70" xfId="0" applyNumberFormat="1" applyBorder="1" applyAlignment="1">
      <alignment horizontal="center" vertical="center" textRotation="255"/>
    </xf>
    <xf numFmtId="217" fontId="0" fillId="0" borderId="18" xfId="48" applyNumberFormat="1" applyBorder="1" applyAlignment="1">
      <alignment vertical="center"/>
    </xf>
    <xf numFmtId="217" fontId="0" fillId="0" borderId="53" xfId="48" applyNumberFormat="1" applyBorder="1" applyAlignment="1">
      <alignment vertical="center"/>
    </xf>
    <xf numFmtId="41" fontId="17" fillId="0" borderId="33" xfId="0" applyNumberFormat="1" applyFont="1" applyBorder="1" applyAlignment="1">
      <alignment horizontal="right" vertical="center"/>
    </xf>
    <xf numFmtId="41" fontId="17" fillId="0" borderId="27" xfId="0" applyNumberFormat="1" applyFont="1" applyBorder="1" applyAlignment="1">
      <alignment horizontal="right" vertical="center"/>
    </xf>
    <xf numFmtId="41" fontId="0" fillId="0" borderId="20" xfId="0" applyNumberFormat="1" applyBorder="1" applyAlignment="1">
      <alignment horizontal="center" vertical="center"/>
    </xf>
    <xf numFmtId="41" fontId="0" fillId="0" borderId="64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view="pageBreakPreview" zoomScale="130" zoomScaleSheetLayoutView="13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F46" sqref="F46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97" t="s">
        <v>248</v>
      </c>
      <c r="F1" s="1"/>
    </row>
    <row r="3" ht="14.25">
      <c r="A3" s="27" t="s">
        <v>93</v>
      </c>
    </row>
    <row r="5" spans="1:5" ht="13.5">
      <c r="A5" s="58" t="s">
        <v>237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238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271" t="s">
        <v>88</v>
      </c>
      <c r="B9" s="271" t="s">
        <v>90</v>
      </c>
      <c r="C9" s="55" t="s">
        <v>4</v>
      </c>
      <c r="D9" s="56"/>
      <c r="E9" s="56"/>
      <c r="F9" s="65">
        <v>138686</v>
      </c>
      <c r="G9" s="74">
        <f>F9/$F$27*100</f>
        <v>19.62286896344854</v>
      </c>
      <c r="H9" s="106">
        <v>134396</v>
      </c>
      <c r="I9" s="79">
        <f>(F9/H9-1)*100</f>
        <v>3.192059287478788</v>
      </c>
      <c r="K9" s="103"/>
    </row>
    <row r="10" spans="1:9" ht="18" customHeight="1">
      <c r="A10" s="272"/>
      <c r="B10" s="272"/>
      <c r="C10" s="7"/>
      <c r="D10" s="52" t="s">
        <v>23</v>
      </c>
      <c r="E10" s="53"/>
      <c r="F10" s="67">
        <v>36867</v>
      </c>
      <c r="G10" s="75">
        <f aca="true" t="shared" si="0" ref="G10:G27">F10/$F$27*100</f>
        <v>5.216361493412871</v>
      </c>
      <c r="H10" s="68">
        <v>36454</v>
      </c>
      <c r="I10" s="80">
        <f aca="true" t="shared" si="1" ref="I10:I27">(F10/H10-1)*100</f>
        <v>1.1329346573764276</v>
      </c>
    </row>
    <row r="11" spans="1:9" ht="18" customHeight="1">
      <c r="A11" s="272"/>
      <c r="B11" s="272"/>
      <c r="C11" s="7"/>
      <c r="D11" s="16"/>
      <c r="E11" s="23" t="s">
        <v>24</v>
      </c>
      <c r="F11" s="69">
        <v>31717</v>
      </c>
      <c r="G11" s="76">
        <f t="shared" si="0"/>
        <v>4.487681055865029</v>
      </c>
      <c r="H11" s="70">
        <v>31344</v>
      </c>
      <c r="I11" s="81">
        <f t="shared" si="1"/>
        <v>1.1900204185809171</v>
      </c>
    </row>
    <row r="12" spans="1:9" ht="18" customHeight="1">
      <c r="A12" s="272"/>
      <c r="B12" s="272"/>
      <c r="C12" s="7"/>
      <c r="D12" s="16"/>
      <c r="E12" s="23" t="s">
        <v>25</v>
      </c>
      <c r="F12" s="69">
        <v>3459</v>
      </c>
      <c r="G12" s="76">
        <f t="shared" si="0"/>
        <v>0.4894185696073756</v>
      </c>
      <c r="H12" s="70">
        <v>4055</v>
      </c>
      <c r="I12" s="81">
        <f t="shared" si="1"/>
        <v>-14.697903822441427</v>
      </c>
    </row>
    <row r="13" spans="1:9" ht="18" customHeight="1">
      <c r="A13" s="272"/>
      <c r="B13" s="272"/>
      <c r="C13" s="7"/>
      <c r="D13" s="33"/>
      <c r="E13" s="23" t="s">
        <v>26</v>
      </c>
      <c r="F13" s="69">
        <v>346</v>
      </c>
      <c r="G13" s="76">
        <f t="shared" si="0"/>
        <v>0.04895600609544724</v>
      </c>
      <c r="H13" s="70">
        <v>415</v>
      </c>
      <c r="I13" s="81">
        <f t="shared" si="1"/>
        <v>-16.626506024096386</v>
      </c>
    </row>
    <row r="14" spans="1:9" ht="18" customHeight="1">
      <c r="A14" s="272"/>
      <c r="B14" s="272"/>
      <c r="C14" s="7"/>
      <c r="D14" s="61" t="s">
        <v>27</v>
      </c>
      <c r="E14" s="51"/>
      <c r="F14" s="65">
        <v>23386</v>
      </c>
      <c r="G14" s="74">
        <f t="shared" si="0"/>
        <v>3.308916643202685</v>
      </c>
      <c r="H14" s="66">
        <v>20392</v>
      </c>
      <c r="I14" s="82">
        <f t="shared" si="1"/>
        <v>14.682228324833257</v>
      </c>
    </row>
    <row r="15" spans="1:9" ht="18" customHeight="1">
      <c r="A15" s="272"/>
      <c r="B15" s="272"/>
      <c r="C15" s="7"/>
      <c r="D15" s="16"/>
      <c r="E15" s="23" t="s">
        <v>28</v>
      </c>
      <c r="F15" s="69">
        <v>895</v>
      </c>
      <c r="G15" s="76">
        <f t="shared" si="0"/>
        <v>0.12663475565151813</v>
      </c>
      <c r="H15" s="70">
        <v>883</v>
      </c>
      <c r="I15" s="81">
        <f t="shared" si="1"/>
        <v>1.3590033975084959</v>
      </c>
    </row>
    <row r="16" spans="1:11" ht="18" customHeight="1">
      <c r="A16" s="272"/>
      <c r="B16" s="272"/>
      <c r="C16" s="7"/>
      <c r="D16" s="16"/>
      <c r="E16" s="29" t="s">
        <v>29</v>
      </c>
      <c r="F16" s="67">
        <v>22491</v>
      </c>
      <c r="G16" s="75">
        <f t="shared" si="0"/>
        <v>3.1822818875511665</v>
      </c>
      <c r="H16" s="68">
        <v>19509</v>
      </c>
      <c r="I16" s="80">
        <f t="shared" si="1"/>
        <v>15.285252960172224</v>
      </c>
      <c r="K16" s="104"/>
    </row>
    <row r="17" spans="1:9" ht="18" customHeight="1">
      <c r="A17" s="272"/>
      <c r="B17" s="272"/>
      <c r="C17" s="7"/>
      <c r="D17" s="274" t="s">
        <v>30</v>
      </c>
      <c r="E17" s="275"/>
      <c r="F17" s="67">
        <v>23412</v>
      </c>
      <c r="G17" s="75">
        <f t="shared" si="0"/>
        <v>3.312595418227198</v>
      </c>
      <c r="H17" s="68">
        <v>21874</v>
      </c>
      <c r="I17" s="80">
        <f t="shared" si="1"/>
        <v>7.03117856816311</v>
      </c>
    </row>
    <row r="18" spans="1:9" ht="18" customHeight="1">
      <c r="A18" s="272"/>
      <c r="B18" s="272"/>
      <c r="C18" s="7"/>
      <c r="D18" s="276" t="s">
        <v>94</v>
      </c>
      <c r="E18" s="277"/>
      <c r="F18" s="69">
        <v>2091</v>
      </c>
      <c r="G18" s="76">
        <f t="shared" si="0"/>
        <v>0.29585840677913344</v>
      </c>
      <c r="H18" s="70">
        <v>2099</v>
      </c>
      <c r="I18" s="81">
        <f t="shared" si="1"/>
        <v>-0.3811338732729874</v>
      </c>
    </row>
    <row r="19" spans="1:26" ht="18" customHeight="1">
      <c r="A19" s="272"/>
      <c r="B19" s="272"/>
      <c r="C19" s="10"/>
      <c r="D19" s="276" t="s">
        <v>95</v>
      </c>
      <c r="E19" s="277"/>
      <c r="F19" s="102">
        <v>129</v>
      </c>
      <c r="G19" s="76">
        <f t="shared" si="0"/>
        <v>0.018252383775470213</v>
      </c>
      <c r="H19" s="242">
        <v>445</v>
      </c>
      <c r="I19" s="81">
        <f t="shared" si="1"/>
        <v>-71.01123595505618</v>
      </c>
      <c r="Z19" s="2" t="s">
        <v>96</v>
      </c>
    </row>
    <row r="20" spans="1:9" ht="18" customHeight="1">
      <c r="A20" s="272"/>
      <c r="B20" s="272"/>
      <c r="C20" s="44" t="s">
        <v>5</v>
      </c>
      <c r="D20" s="43"/>
      <c r="E20" s="43"/>
      <c r="F20" s="69">
        <v>22043</v>
      </c>
      <c r="G20" s="76">
        <f t="shared" si="0"/>
        <v>3.1188937640518595</v>
      </c>
      <c r="H20" s="70">
        <v>24487</v>
      </c>
      <c r="I20" s="81">
        <f t="shared" si="1"/>
        <v>-9.980806142034549</v>
      </c>
    </row>
    <row r="21" spans="1:9" ht="18" customHeight="1">
      <c r="A21" s="272"/>
      <c r="B21" s="272"/>
      <c r="C21" s="44" t="s">
        <v>6</v>
      </c>
      <c r="D21" s="43"/>
      <c r="E21" s="43"/>
      <c r="F21" s="69">
        <v>211632</v>
      </c>
      <c r="G21" s="76">
        <f t="shared" si="0"/>
        <v>29.94409676876211</v>
      </c>
      <c r="H21" s="70">
        <v>216308</v>
      </c>
      <c r="I21" s="81">
        <f t="shared" si="1"/>
        <v>-2.1617323446197045</v>
      </c>
    </row>
    <row r="22" spans="1:9" ht="18" customHeight="1">
      <c r="A22" s="272"/>
      <c r="B22" s="272"/>
      <c r="C22" s="44" t="s">
        <v>31</v>
      </c>
      <c r="D22" s="43"/>
      <c r="E22" s="43"/>
      <c r="F22" s="69">
        <v>13614</v>
      </c>
      <c r="G22" s="76">
        <f t="shared" si="0"/>
        <v>1.9262631993740422</v>
      </c>
      <c r="H22" s="70">
        <v>12338</v>
      </c>
      <c r="I22" s="81">
        <f t="shared" si="1"/>
        <v>10.342032744367003</v>
      </c>
    </row>
    <row r="23" spans="1:9" ht="18" customHeight="1">
      <c r="A23" s="272"/>
      <c r="B23" s="272"/>
      <c r="C23" s="44" t="s">
        <v>7</v>
      </c>
      <c r="D23" s="43"/>
      <c r="E23" s="43"/>
      <c r="F23" s="69">
        <v>106197</v>
      </c>
      <c r="G23" s="76">
        <f t="shared" si="0"/>
        <v>15.025956587624883</v>
      </c>
      <c r="H23" s="70">
        <v>104196</v>
      </c>
      <c r="I23" s="81">
        <f t="shared" si="1"/>
        <v>1.9204192099504747</v>
      </c>
    </row>
    <row r="24" spans="1:9" ht="18" customHeight="1">
      <c r="A24" s="272"/>
      <c r="B24" s="272"/>
      <c r="C24" s="44" t="s">
        <v>32</v>
      </c>
      <c r="D24" s="43"/>
      <c r="E24" s="43"/>
      <c r="F24" s="69">
        <v>1110</v>
      </c>
      <c r="G24" s="76">
        <f t="shared" si="0"/>
        <v>0.1570553952773018</v>
      </c>
      <c r="H24" s="70">
        <v>1162</v>
      </c>
      <c r="I24" s="81">
        <f t="shared" si="1"/>
        <v>-4.475043029259895</v>
      </c>
    </row>
    <row r="25" spans="1:9" ht="18" customHeight="1">
      <c r="A25" s="272"/>
      <c r="B25" s="272"/>
      <c r="C25" s="44" t="s">
        <v>8</v>
      </c>
      <c r="D25" s="43"/>
      <c r="E25" s="43"/>
      <c r="F25" s="69">
        <v>76600</v>
      </c>
      <c r="G25" s="76">
        <f t="shared" si="0"/>
        <v>10.838237187604792</v>
      </c>
      <c r="H25" s="70">
        <v>81664</v>
      </c>
      <c r="I25" s="81">
        <f t="shared" si="1"/>
        <v>-6.201018808777425</v>
      </c>
    </row>
    <row r="26" spans="1:9" ht="18" customHeight="1">
      <c r="A26" s="272"/>
      <c r="B26" s="272"/>
      <c r="C26" s="45" t="s">
        <v>9</v>
      </c>
      <c r="D26" s="46"/>
      <c r="E26" s="46"/>
      <c r="F26" s="71">
        <v>136875</v>
      </c>
      <c r="G26" s="77">
        <f t="shared" si="0"/>
        <v>19.366628133856473</v>
      </c>
      <c r="H26" s="243">
        <v>134270</v>
      </c>
      <c r="I26" s="83">
        <f t="shared" si="1"/>
        <v>1.940120652416777</v>
      </c>
    </row>
    <row r="27" spans="1:9" ht="18" customHeight="1">
      <c r="A27" s="272"/>
      <c r="B27" s="273"/>
      <c r="C27" s="47" t="s">
        <v>10</v>
      </c>
      <c r="D27" s="31"/>
      <c r="E27" s="31"/>
      <c r="F27" s="72">
        <f>SUM(F9,F20:F26)</f>
        <v>706757</v>
      </c>
      <c r="G27" s="78">
        <f t="shared" si="0"/>
        <v>100</v>
      </c>
      <c r="H27" s="73">
        <f>SUM(H9,H20:H26)</f>
        <v>708821</v>
      </c>
      <c r="I27" s="240">
        <f t="shared" si="1"/>
        <v>-0.2911877610849545</v>
      </c>
    </row>
    <row r="28" spans="1:9" ht="18" customHeight="1">
      <c r="A28" s="272"/>
      <c r="B28" s="271" t="s">
        <v>89</v>
      </c>
      <c r="C28" s="55" t="s">
        <v>11</v>
      </c>
      <c r="D28" s="56"/>
      <c r="E28" s="56"/>
      <c r="F28" s="65">
        <v>305939</v>
      </c>
      <c r="G28" s="74">
        <f>F28/$F$45*100</f>
        <v>43.2877212394076</v>
      </c>
      <c r="H28" s="66">
        <v>309918</v>
      </c>
      <c r="I28" s="82">
        <f>(F28/H28-1)*100</f>
        <v>-1.2838879961796335</v>
      </c>
    </row>
    <row r="29" spans="1:9" ht="18" customHeight="1">
      <c r="A29" s="272"/>
      <c r="B29" s="272"/>
      <c r="C29" s="7"/>
      <c r="D29" s="30" t="s">
        <v>12</v>
      </c>
      <c r="E29" s="43"/>
      <c r="F29" s="69">
        <v>169455</v>
      </c>
      <c r="G29" s="76">
        <f aca="true" t="shared" si="2" ref="G29:G45">F29/$F$45*100</f>
        <v>23.97641622226593</v>
      </c>
      <c r="H29" s="70">
        <v>170873</v>
      </c>
      <c r="I29" s="81">
        <f aca="true" t="shared" si="3" ref="I29:I45">(F29/H29-1)*100</f>
        <v>-0.8298560919513309</v>
      </c>
    </row>
    <row r="30" spans="1:9" ht="18" customHeight="1">
      <c r="A30" s="272"/>
      <c r="B30" s="272"/>
      <c r="C30" s="7"/>
      <c r="D30" s="30" t="s">
        <v>33</v>
      </c>
      <c r="E30" s="43"/>
      <c r="F30" s="69">
        <v>21011</v>
      </c>
      <c r="G30" s="76">
        <f t="shared" si="2"/>
        <v>2.9728746938480977</v>
      </c>
      <c r="H30" s="70">
        <v>21920</v>
      </c>
      <c r="I30" s="81">
        <f t="shared" si="3"/>
        <v>-4.146897810218975</v>
      </c>
    </row>
    <row r="31" spans="1:9" ht="18" customHeight="1">
      <c r="A31" s="272"/>
      <c r="B31" s="272"/>
      <c r="C31" s="19"/>
      <c r="D31" s="30" t="s">
        <v>13</v>
      </c>
      <c r="E31" s="43"/>
      <c r="F31" s="69">
        <v>115473</v>
      </c>
      <c r="G31" s="76">
        <f t="shared" si="2"/>
        <v>16.33843032329358</v>
      </c>
      <c r="H31" s="70">
        <v>117125</v>
      </c>
      <c r="I31" s="81">
        <f t="shared" si="3"/>
        <v>-1.410458911419421</v>
      </c>
    </row>
    <row r="32" spans="1:9" ht="18" customHeight="1">
      <c r="A32" s="272"/>
      <c r="B32" s="272"/>
      <c r="C32" s="50" t="s">
        <v>14</v>
      </c>
      <c r="D32" s="51"/>
      <c r="E32" s="51"/>
      <c r="F32" s="65">
        <v>267257</v>
      </c>
      <c r="G32" s="74">
        <f t="shared" si="2"/>
        <v>37.81455295101428</v>
      </c>
      <c r="H32" s="66">
        <v>261798</v>
      </c>
      <c r="I32" s="82">
        <f t="shared" si="3"/>
        <v>2.0851954560386243</v>
      </c>
    </row>
    <row r="33" spans="1:9" ht="18" customHeight="1">
      <c r="A33" s="272"/>
      <c r="B33" s="272"/>
      <c r="C33" s="7"/>
      <c r="D33" s="30" t="s">
        <v>15</v>
      </c>
      <c r="E33" s="43"/>
      <c r="F33" s="69">
        <v>32616</v>
      </c>
      <c r="G33" s="76">
        <f t="shared" si="2"/>
        <v>4.614881776904934</v>
      </c>
      <c r="H33" s="70">
        <v>31743</v>
      </c>
      <c r="I33" s="81">
        <f t="shared" si="3"/>
        <v>2.750212645307637</v>
      </c>
    </row>
    <row r="34" spans="1:9" ht="18" customHeight="1">
      <c r="A34" s="272"/>
      <c r="B34" s="272"/>
      <c r="C34" s="7"/>
      <c r="D34" s="30" t="s">
        <v>34</v>
      </c>
      <c r="E34" s="43"/>
      <c r="F34" s="69">
        <v>4811</v>
      </c>
      <c r="G34" s="76">
        <f t="shared" si="2"/>
        <v>0.6807148708820712</v>
      </c>
      <c r="H34" s="70">
        <v>4414</v>
      </c>
      <c r="I34" s="81">
        <f t="shared" si="3"/>
        <v>8.994109651110094</v>
      </c>
    </row>
    <row r="35" spans="1:9" ht="18" customHeight="1">
      <c r="A35" s="272"/>
      <c r="B35" s="272"/>
      <c r="C35" s="7"/>
      <c r="D35" s="30" t="s">
        <v>35</v>
      </c>
      <c r="E35" s="43"/>
      <c r="F35" s="69">
        <v>169028</v>
      </c>
      <c r="G35" s="76">
        <f t="shared" si="2"/>
        <v>23.91599941705565</v>
      </c>
      <c r="H35" s="70">
        <v>164172</v>
      </c>
      <c r="I35" s="81">
        <f t="shared" si="3"/>
        <v>2.957873449796544</v>
      </c>
    </row>
    <row r="36" spans="1:9" ht="18" customHeight="1">
      <c r="A36" s="272"/>
      <c r="B36" s="272"/>
      <c r="C36" s="7"/>
      <c r="D36" s="30" t="s">
        <v>36</v>
      </c>
      <c r="E36" s="43"/>
      <c r="F36" s="69">
        <v>720</v>
      </c>
      <c r="G36" s="76">
        <f t="shared" si="2"/>
        <v>0.10187376990960118</v>
      </c>
      <c r="H36" s="70">
        <v>1159</v>
      </c>
      <c r="I36" s="81">
        <f t="shared" si="3"/>
        <v>-37.877480586712686</v>
      </c>
    </row>
    <row r="37" spans="1:9" ht="18" customHeight="1">
      <c r="A37" s="272"/>
      <c r="B37" s="272"/>
      <c r="C37" s="7"/>
      <c r="D37" s="30" t="s">
        <v>16</v>
      </c>
      <c r="E37" s="43"/>
      <c r="F37" s="69">
        <v>5844</v>
      </c>
      <c r="G37" s="76">
        <f t="shared" si="2"/>
        <v>0.8268754324329296</v>
      </c>
      <c r="H37" s="70">
        <v>2732</v>
      </c>
      <c r="I37" s="81">
        <f t="shared" si="3"/>
        <v>113.90922401171304</v>
      </c>
    </row>
    <row r="38" spans="1:9" ht="18" customHeight="1">
      <c r="A38" s="272"/>
      <c r="B38" s="272"/>
      <c r="C38" s="19"/>
      <c r="D38" s="30" t="s">
        <v>37</v>
      </c>
      <c r="E38" s="43"/>
      <c r="F38" s="69">
        <v>54089</v>
      </c>
      <c r="G38" s="76">
        <f t="shared" si="2"/>
        <v>7.653125473111692</v>
      </c>
      <c r="H38" s="70">
        <v>57429</v>
      </c>
      <c r="I38" s="81">
        <f t="shared" si="3"/>
        <v>-5.815876995942815</v>
      </c>
    </row>
    <row r="39" spans="1:9" ht="18" customHeight="1">
      <c r="A39" s="272"/>
      <c r="B39" s="272"/>
      <c r="C39" s="50" t="s">
        <v>17</v>
      </c>
      <c r="D39" s="51"/>
      <c r="E39" s="51"/>
      <c r="F39" s="65">
        <v>133561</v>
      </c>
      <c r="G39" s="74">
        <f t="shared" si="2"/>
        <v>18.897725809578112</v>
      </c>
      <c r="H39" s="66">
        <v>137105</v>
      </c>
      <c r="I39" s="82">
        <f t="shared" si="3"/>
        <v>-2.5848802013055727</v>
      </c>
    </row>
    <row r="40" spans="1:9" ht="18" customHeight="1">
      <c r="A40" s="272"/>
      <c r="B40" s="272"/>
      <c r="C40" s="7"/>
      <c r="D40" s="52" t="s">
        <v>18</v>
      </c>
      <c r="E40" s="53"/>
      <c r="F40" s="67">
        <v>129417</v>
      </c>
      <c r="G40" s="75">
        <f t="shared" si="2"/>
        <v>18.31138566720952</v>
      </c>
      <c r="H40" s="68">
        <v>132680</v>
      </c>
      <c r="I40" s="80">
        <f t="shared" si="3"/>
        <v>-2.459300572806755</v>
      </c>
    </row>
    <row r="41" spans="1:9" ht="18" customHeight="1">
      <c r="A41" s="272"/>
      <c r="B41" s="272"/>
      <c r="C41" s="7"/>
      <c r="D41" s="16"/>
      <c r="E41" s="99" t="s">
        <v>92</v>
      </c>
      <c r="F41" s="69">
        <v>80324</v>
      </c>
      <c r="G41" s="76">
        <f t="shared" si="2"/>
        <v>11.365150964192784</v>
      </c>
      <c r="H41" s="70">
        <v>79115</v>
      </c>
      <c r="I41" s="241">
        <f t="shared" si="3"/>
        <v>1.5281552170890444</v>
      </c>
    </row>
    <row r="42" spans="1:9" ht="18" customHeight="1">
      <c r="A42" s="272"/>
      <c r="B42" s="272"/>
      <c r="C42" s="7"/>
      <c r="D42" s="33"/>
      <c r="E42" s="32" t="s">
        <v>38</v>
      </c>
      <c r="F42" s="69">
        <v>49092</v>
      </c>
      <c r="G42" s="76">
        <f t="shared" si="2"/>
        <v>6.94609321166964</v>
      </c>
      <c r="H42" s="70">
        <v>53564</v>
      </c>
      <c r="I42" s="241">
        <f t="shared" si="3"/>
        <v>-8.348891046225082</v>
      </c>
    </row>
    <row r="43" spans="1:9" ht="18" customHeight="1">
      <c r="A43" s="272"/>
      <c r="B43" s="272"/>
      <c r="C43" s="7"/>
      <c r="D43" s="30" t="s">
        <v>39</v>
      </c>
      <c r="E43" s="54"/>
      <c r="F43" s="69">
        <v>4145</v>
      </c>
      <c r="G43" s="76">
        <f t="shared" si="2"/>
        <v>0.5864816337156902</v>
      </c>
      <c r="H43" s="70">
        <v>4426</v>
      </c>
      <c r="I43" s="241">
        <f t="shared" si="3"/>
        <v>-6.348847718029827</v>
      </c>
    </row>
    <row r="44" spans="1:9" ht="18" customHeight="1">
      <c r="A44" s="272"/>
      <c r="B44" s="272"/>
      <c r="C44" s="11"/>
      <c r="D44" s="48" t="s">
        <v>40</v>
      </c>
      <c r="E44" s="49"/>
      <c r="F44" s="72">
        <v>0</v>
      </c>
      <c r="G44" s="78">
        <f t="shared" si="2"/>
        <v>0</v>
      </c>
      <c r="H44" s="73">
        <v>0</v>
      </c>
      <c r="I44" s="83" t="e">
        <f t="shared" si="3"/>
        <v>#DIV/0!</v>
      </c>
    </row>
    <row r="45" spans="1:9" ht="18" customHeight="1">
      <c r="A45" s="273"/>
      <c r="B45" s="273"/>
      <c r="C45" s="11" t="s">
        <v>19</v>
      </c>
      <c r="D45" s="12"/>
      <c r="E45" s="12"/>
      <c r="F45" s="73">
        <f>SUM(F28,F32,F39)</f>
        <v>706757</v>
      </c>
      <c r="G45" s="84">
        <f t="shared" si="2"/>
        <v>100</v>
      </c>
      <c r="H45" s="73">
        <f>SUM(H28,H32,H39)</f>
        <v>708821</v>
      </c>
      <c r="I45" s="240">
        <f t="shared" si="3"/>
        <v>-0.2911877610849545</v>
      </c>
    </row>
    <row r="46" ht="13.5">
      <c r="A46" s="100" t="s">
        <v>20</v>
      </c>
    </row>
    <row r="47" ht="13.5">
      <c r="A47" s="101" t="s">
        <v>21</v>
      </c>
    </row>
    <row r="48" ht="13.5">
      <c r="A48" s="101"/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firstPageNumber="1" useFirstPageNumber="1" horizontalDpi="300" verticalDpi="300" orientation="portrait" paperSize="9" r:id="rId2"/>
  <headerFooter alignWithMargins="0">
    <oddHeader>&amp;R&amp;"明朝,斜体"&amp;9都道府県－&amp;P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0"/>
  <sheetViews>
    <sheetView view="pageBreakPreview" zoomScale="94" zoomScaleSheetLayoutView="94" zoomScalePageLayoutView="0" workbookViewId="0" topLeftCell="A1">
      <pane xSplit="5" ySplit="7" topLeftCell="F11" activePane="bottomRight" state="frozen"/>
      <selection pane="topLeft" activeCell="F4" sqref="F4"/>
      <selection pane="topRight" activeCell="F4" sqref="F4"/>
      <selection pane="bottomLeft" activeCell="F4" sqref="F4"/>
      <selection pane="bottomRight" activeCell="F19" sqref="F19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1.8984375" style="2" customWidth="1"/>
    <col min="12" max="12" width="11.8984375" style="8" customWidth="1"/>
    <col min="13" max="13" width="11.8984375" style="2" customWidth="1"/>
    <col min="14" max="14" width="11.8984375" style="8" customWidth="1"/>
    <col min="15" max="18" width="11.8984375" style="2" customWidth="1"/>
    <col min="19" max="23" width="13.59765625" style="2" customWidth="1"/>
    <col min="24" max="27" width="12" style="2" customWidth="1"/>
    <col min="28" max="16384" width="9" style="2" customWidth="1"/>
  </cols>
  <sheetData>
    <row r="1" spans="1:7" ht="33.75" customHeight="1">
      <c r="A1" s="64" t="s">
        <v>0</v>
      </c>
      <c r="B1" s="28"/>
      <c r="C1" s="28"/>
      <c r="D1" s="98" t="s">
        <v>248</v>
      </c>
      <c r="E1" s="35"/>
      <c r="F1" s="35"/>
      <c r="G1" s="35"/>
    </row>
    <row r="2" ht="15" customHeight="1"/>
    <row r="3" spans="1:4" ht="15" customHeight="1">
      <c r="A3" s="36" t="s">
        <v>47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7" ht="15.75" customHeight="1">
      <c r="A5" s="31" t="s">
        <v>239</v>
      </c>
      <c r="B5" s="31"/>
      <c r="C5" s="31"/>
      <c r="D5" s="31"/>
      <c r="K5" s="37"/>
      <c r="Q5" s="37" t="s">
        <v>48</v>
      </c>
    </row>
    <row r="6" spans="1:17" ht="15.75" customHeight="1">
      <c r="A6" s="296" t="s">
        <v>49</v>
      </c>
      <c r="B6" s="297"/>
      <c r="C6" s="297"/>
      <c r="D6" s="297"/>
      <c r="E6" s="298"/>
      <c r="F6" s="284" t="s">
        <v>249</v>
      </c>
      <c r="G6" s="285"/>
      <c r="H6" s="284" t="s">
        <v>250</v>
      </c>
      <c r="I6" s="285"/>
      <c r="J6" s="284"/>
      <c r="K6" s="285"/>
      <c r="L6" s="284"/>
      <c r="M6" s="285"/>
      <c r="N6" s="284"/>
      <c r="O6" s="285"/>
      <c r="P6" s="284"/>
      <c r="Q6" s="285"/>
    </row>
    <row r="7" spans="1:17" ht="15.75" customHeight="1">
      <c r="A7" s="299"/>
      <c r="B7" s="300"/>
      <c r="C7" s="300"/>
      <c r="D7" s="300"/>
      <c r="E7" s="301"/>
      <c r="F7" s="105" t="s">
        <v>246</v>
      </c>
      <c r="G7" s="38" t="s">
        <v>2</v>
      </c>
      <c r="H7" s="105" t="s">
        <v>246</v>
      </c>
      <c r="I7" s="38" t="s">
        <v>2</v>
      </c>
      <c r="J7" s="105" t="s">
        <v>246</v>
      </c>
      <c r="K7" s="38" t="s">
        <v>2</v>
      </c>
      <c r="L7" s="105" t="s">
        <v>246</v>
      </c>
      <c r="M7" s="38" t="s">
        <v>2</v>
      </c>
      <c r="N7" s="105" t="s">
        <v>246</v>
      </c>
      <c r="O7" s="38" t="s">
        <v>2</v>
      </c>
      <c r="P7" s="105" t="s">
        <v>246</v>
      </c>
      <c r="Q7" s="38" t="s">
        <v>2</v>
      </c>
    </row>
    <row r="8" spans="1:27" ht="15.75" customHeight="1">
      <c r="A8" s="286" t="s">
        <v>83</v>
      </c>
      <c r="B8" s="55" t="s">
        <v>50</v>
      </c>
      <c r="C8" s="56"/>
      <c r="D8" s="56"/>
      <c r="E8" s="88" t="s">
        <v>41</v>
      </c>
      <c r="F8" s="250">
        <v>27301</v>
      </c>
      <c r="G8" s="107">
        <v>25601</v>
      </c>
      <c r="H8" s="106">
        <v>936</v>
      </c>
      <c r="I8" s="108">
        <v>939</v>
      </c>
      <c r="J8" s="106"/>
      <c r="K8" s="109"/>
      <c r="L8" s="106"/>
      <c r="M8" s="108"/>
      <c r="N8" s="106"/>
      <c r="O8" s="108"/>
      <c r="P8" s="106"/>
      <c r="Q8" s="109"/>
      <c r="R8" s="110"/>
      <c r="S8" s="110"/>
      <c r="T8" s="110"/>
      <c r="U8" s="110"/>
      <c r="V8" s="110"/>
      <c r="W8" s="110"/>
      <c r="X8" s="110"/>
      <c r="Y8" s="110"/>
      <c r="Z8" s="110"/>
      <c r="AA8" s="110"/>
    </row>
    <row r="9" spans="1:27" ht="15.75" customHeight="1">
      <c r="A9" s="308"/>
      <c r="B9" s="8"/>
      <c r="C9" s="30" t="s">
        <v>51</v>
      </c>
      <c r="D9" s="43"/>
      <c r="E9" s="86" t="s">
        <v>42</v>
      </c>
      <c r="F9" s="251">
        <v>27301</v>
      </c>
      <c r="G9" s="111">
        <v>25601</v>
      </c>
      <c r="H9" s="70">
        <v>936</v>
      </c>
      <c r="I9" s="112">
        <v>939</v>
      </c>
      <c r="J9" s="70"/>
      <c r="K9" s="113"/>
      <c r="L9" s="70"/>
      <c r="M9" s="112"/>
      <c r="N9" s="70"/>
      <c r="O9" s="112"/>
      <c r="P9" s="70"/>
      <c r="Q9" s="113"/>
      <c r="R9" s="110"/>
      <c r="S9" s="110"/>
      <c r="T9" s="110"/>
      <c r="U9" s="110"/>
      <c r="V9" s="110"/>
      <c r="W9" s="110"/>
      <c r="X9" s="110"/>
      <c r="Y9" s="110"/>
      <c r="Z9" s="110"/>
      <c r="AA9" s="110"/>
    </row>
    <row r="10" spans="1:27" ht="15.75" customHeight="1">
      <c r="A10" s="308"/>
      <c r="B10" s="10"/>
      <c r="C10" s="30" t="s">
        <v>52</v>
      </c>
      <c r="D10" s="43"/>
      <c r="E10" s="86" t="s">
        <v>43</v>
      </c>
      <c r="F10" s="251">
        <v>0</v>
      </c>
      <c r="G10" s="111">
        <v>0</v>
      </c>
      <c r="H10" s="70">
        <v>0</v>
      </c>
      <c r="I10" s="112">
        <v>0</v>
      </c>
      <c r="J10" s="114"/>
      <c r="K10" s="115"/>
      <c r="L10" s="70"/>
      <c r="M10" s="112"/>
      <c r="N10" s="70"/>
      <c r="O10" s="112"/>
      <c r="P10" s="70"/>
      <c r="Q10" s="113"/>
      <c r="R10" s="110"/>
      <c r="S10" s="110"/>
      <c r="T10" s="110"/>
      <c r="U10" s="110"/>
      <c r="V10" s="110"/>
      <c r="W10" s="110"/>
      <c r="X10" s="110"/>
      <c r="Y10" s="110"/>
      <c r="Z10" s="110"/>
      <c r="AA10" s="110"/>
    </row>
    <row r="11" spans="1:27" ht="15.75" customHeight="1">
      <c r="A11" s="308"/>
      <c r="B11" s="50" t="s">
        <v>53</v>
      </c>
      <c r="C11" s="63"/>
      <c r="D11" s="63"/>
      <c r="E11" s="85" t="s">
        <v>44</v>
      </c>
      <c r="F11" s="252">
        <v>27535</v>
      </c>
      <c r="G11" s="117">
        <v>26163</v>
      </c>
      <c r="H11" s="116">
        <v>918</v>
      </c>
      <c r="I11" s="118">
        <v>899</v>
      </c>
      <c r="J11" s="116"/>
      <c r="K11" s="119"/>
      <c r="L11" s="116"/>
      <c r="M11" s="118"/>
      <c r="N11" s="116"/>
      <c r="O11" s="118"/>
      <c r="P11" s="116"/>
      <c r="Q11" s="119"/>
      <c r="R11" s="110"/>
      <c r="S11" s="110"/>
      <c r="T11" s="110"/>
      <c r="U11" s="110"/>
      <c r="V11" s="110"/>
      <c r="W11" s="110"/>
      <c r="X11" s="110"/>
      <c r="Y11" s="110"/>
      <c r="Z11" s="110"/>
      <c r="AA11" s="110"/>
    </row>
    <row r="12" spans="1:27" ht="15.75" customHeight="1">
      <c r="A12" s="308"/>
      <c r="B12" s="7"/>
      <c r="C12" s="30" t="s">
        <v>54</v>
      </c>
      <c r="D12" s="43"/>
      <c r="E12" s="86" t="s">
        <v>45</v>
      </c>
      <c r="F12" s="251">
        <v>27524</v>
      </c>
      <c r="G12" s="111">
        <v>26152</v>
      </c>
      <c r="H12" s="116">
        <v>918</v>
      </c>
      <c r="I12" s="112">
        <v>899</v>
      </c>
      <c r="J12" s="116"/>
      <c r="K12" s="113"/>
      <c r="L12" s="70"/>
      <c r="M12" s="112"/>
      <c r="N12" s="70"/>
      <c r="O12" s="112"/>
      <c r="P12" s="70"/>
      <c r="Q12" s="113"/>
      <c r="R12" s="110"/>
      <c r="S12" s="110"/>
      <c r="T12" s="110"/>
      <c r="U12" s="110"/>
      <c r="V12" s="110"/>
      <c r="W12" s="110"/>
      <c r="X12" s="110"/>
      <c r="Y12" s="110"/>
      <c r="Z12" s="110"/>
      <c r="AA12" s="110"/>
    </row>
    <row r="13" spans="1:27" ht="15.75" customHeight="1">
      <c r="A13" s="308"/>
      <c r="B13" s="8"/>
      <c r="C13" s="52" t="s">
        <v>55</v>
      </c>
      <c r="D13" s="53"/>
      <c r="E13" s="90" t="s">
        <v>46</v>
      </c>
      <c r="F13" s="253">
        <v>11</v>
      </c>
      <c r="G13" s="120">
        <v>11</v>
      </c>
      <c r="H13" s="114">
        <v>0</v>
      </c>
      <c r="I13" s="115">
        <v>0</v>
      </c>
      <c r="J13" s="114"/>
      <c r="K13" s="115"/>
      <c r="L13" s="68"/>
      <c r="M13" s="121"/>
      <c r="N13" s="68"/>
      <c r="O13" s="121"/>
      <c r="P13" s="68"/>
      <c r="Q13" s="122"/>
      <c r="R13" s="110"/>
      <c r="S13" s="110"/>
      <c r="T13" s="110"/>
      <c r="U13" s="110"/>
      <c r="V13" s="110"/>
      <c r="W13" s="110"/>
      <c r="X13" s="110"/>
      <c r="Y13" s="110"/>
      <c r="Z13" s="110"/>
      <c r="AA13" s="110"/>
    </row>
    <row r="14" spans="1:27" ht="15.75" customHeight="1">
      <c r="A14" s="308"/>
      <c r="B14" s="44" t="s">
        <v>56</v>
      </c>
      <c r="C14" s="43"/>
      <c r="D14" s="43"/>
      <c r="E14" s="86" t="s">
        <v>97</v>
      </c>
      <c r="F14" s="231">
        <f aca="true" t="shared" si="0" ref="F14:Q14">F9-F12</f>
        <v>-223</v>
      </c>
      <c r="G14" s="123">
        <f t="shared" si="0"/>
        <v>-551</v>
      </c>
      <c r="H14" s="69">
        <f t="shared" si="0"/>
        <v>18</v>
      </c>
      <c r="I14" s="123">
        <f t="shared" si="0"/>
        <v>40</v>
      </c>
      <c r="J14" s="69">
        <f t="shared" si="0"/>
        <v>0</v>
      </c>
      <c r="K14" s="123">
        <f t="shared" si="0"/>
        <v>0</v>
      </c>
      <c r="L14" s="69">
        <f t="shared" si="0"/>
        <v>0</v>
      </c>
      <c r="M14" s="123">
        <f t="shared" si="0"/>
        <v>0</v>
      </c>
      <c r="N14" s="69">
        <f t="shared" si="0"/>
        <v>0</v>
      </c>
      <c r="O14" s="123">
        <f t="shared" si="0"/>
        <v>0</v>
      </c>
      <c r="P14" s="69">
        <f t="shared" si="0"/>
        <v>0</v>
      </c>
      <c r="Q14" s="123">
        <f t="shared" si="0"/>
        <v>0</v>
      </c>
      <c r="R14" s="110"/>
      <c r="S14" s="110"/>
      <c r="T14" s="110"/>
      <c r="U14" s="110"/>
      <c r="V14" s="110"/>
      <c r="W14" s="110"/>
      <c r="X14" s="110"/>
      <c r="Y14" s="110"/>
      <c r="Z14" s="110"/>
      <c r="AA14" s="110"/>
    </row>
    <row r="15" spans="1:27" ht="15.75" customHeight="1">
      <c r="A15" s="308"/>
      <c r="B15" s="44" t="s">
        <v>57</v>
      </c>
      <c r="C15" s="43"/>
      <c r="D15" s="43"/>
      <c r="E15" s="86" t="s">
        <v>98</v>
      </c>
      <c r="F15" s="231">
        <f>F10-F13</f>
        <v>-11</v>
      </c>
      <c r="G15" s="123">
        <f aca="true" t="shared" si="1" ref="G15:Q15">G10-G13</f>
        <v>-11</v>
      </c>
      <c r="H15" s="69">
        <f>H10-H13</f>
        <v>0</v>
      </c>
      <c r="I15" s="123">
        <f t="shared" si="1"/>
        <v>0</v>
      </c>
      <c r="J15" s="69">
        <f t="shared" si="1"/>
        <v>0</v>
      </c>
      <c r="K15" s="123">
        <f t="shared" si="1"/>
        <v>0</v>
      </c>
      <c r="L15" s="69">
        <f>L10-L13</f>
        <v>0</v>
      </c>
      <c r="M15" s="123">
        <f>M10-M13</f>
        <v>0</v>
      </c>
      <c r="N15" s="69">
        <f t="shared" si="1"/>
        <v>0</v>
      </c>
      <c r="O15" s="123">
        <f t="shared" si="1"/>
        <v>0</v>
      </c>
      <c r="P15" s="69">
        <f t="shared" si="1"/>
        <v>0</v>
      </c>
      <c r="Q15" s="123">
        <f t="shared" si="1"/>
        <v>0</v>
      </c>
      <c r="R15" s="110"/>
      <c r="S15" s="110"/>
      <c r="T15" s="110"/>
      <c r="U15" s="110"/>
      <c r="V15" s="110"/>
      <c r="W15" s="110"/>
      <c r="X15" s="110"/>
      <c r="Y15" s="110"/>
      <c r="Z15" s="110"/>
      <c r="AA15" s="110"/>
    </row>
    <row r="16" spans="1:27" ht="15.75" customHeight="1">
      <c r="A16" s="308"/>
      <c r="B16" s="44" t="s">
        <v>58</v>
      </c>
      <c r="C16" s="43"/>
      <c r="D16" s="43"/>
      <c r="E16" s="86" t="s">
        <v>99</v>
      </c>
      <c r="F16" s="253">
        <f>F8-F11</f>
        <v>-234</v>
      </c>
      <c r="G16" s="120">
        <f aca="true" t="shared" si="2" ref="G16:Q16">G8-G11</f>
        <v>-562</v>
      </c>
      <c r="H16" s="67">
        <f t="shared" si="2"/>
        <v>18</v>
      </c>
      <c r="I16" s="120">
        <f t="shared" si="2"/>
        <v>40</v>
      </c>
      <c r="J16" s="67">
        <f t="shared" si="2"/>
        <v>0</v>
      </c>
      <c r="K16" s="120">
        <f t="shared" si="2"/>
        <v>0</v>
      </c>
      <c r="L16" s="67">
        <f>L8-L11</f>
        <v>0</v>
      </c>
      <c r="M16" s="120">
        <f>M8-M11</f>
        <v>0</v>
      </c>
      <c r="N16" s="67">
        <f t="shared" si="2"/>
        <v>0</v>
      </c>
      <c r="O16" s="120">
        <f t="shared" si="2"/>
        <v>0</v>
      </c>
      <c r="P16" s="67">
        <f t="shared" si="2"/>
        <v>0</v>
      </c>
      <c r="Q16" s="120">
        <f t="shared" si="2"/>
        <v>0</v>
      </c>
      <c r="R16" s="110"/>
      <c r="S16" s="110"/>
      <c r="T16" s="110"/>
      <c r="U16" s="110"/>
      <c r="V16" s="110"/>
      <c r="W16" s="110"/>
      <c r="X16" s="110"/>
      <c r="Y16" s="110"/>
      <c r="Z16" s="110"/>
      <c r="AA16" s="110"/>
    </row>
    <row r="17" spans="1:27" ht="15.75" customHeight="1">
      <c r="A17" s="308"/>
      <c r="B17" s="44" t="s">
        <v>59</v>
      </c>
      <c r="C17" s="43"/>
      <c r="D17" s="43"/>
      <c r="E17" s="34"/>
      <c r="F17" s="254">
        <v>394</v>
      </c>
      <c r="G17" s="123">
        <v>742</v>
      </c>
      <c r="H17" s="114">
        <v>0</v>
      </c>
      <c r="I17" s="115">
        <v>0</v>
      </c>
      <c r="J17" s="70"/>
      <c r="K17" s="113"/>
      <c r="L17" s="70"/>
      <c r="M17" s="112"/>
      <c r="N17" s="70"/>
      <c r="O17" s="112"/>
      <c r="P17" s="114"/>
      <c r="Q17" s="124"/>
      <c r="R17" s="110"/>
      <c r="S17" s="110"/>
      <c r="T17" s="110"/>
      <c r="U17" s="110"/>
      <c r="V17" s="110"/>
      <c r="W17" s="110"/>
      <c r="X17" s="110"/>
      <c r="Y17" s="110"/>
      <c r="Z17" s="110"/>
      <c r="AA17" s="110"/>
    </row>
    <row r="18" spans="1:27" ht="15.75" customHeight="1">
      <c r="A18" s="309"/>
      <c r="B18" s="47" t="s">
        <v>60</v>
      </c>
      <c r="C18" s="31"/>
      <c r="D18" s="31"/>
      <c r="E18" s="17"/>
      <c r="F18" s="255">
        <v>0</v>
      </c>
      <c r="G18" s="126">
        <v>0</v>
      </c>
      <c r="H18" s="127">
        <v>0</v>
      </c>
      <c r="I18" s="128">
        <v>0</v>
      </c>
      <c r="J18" s="127"/>
      <c r="K18" s="128"/>
      <c r="L18" s="127"/>
      <c r="M18" s="128"/>
      <c r="N18" s="127"/>
      <c r="O18" s="128"/>
      <c r="P18" s="127"/>
      <c r="Q18" s="129"/>
      <c r="R18" s="110"/>
      <c r="S18" s="110"/>
      <c r="T18" s="110"/>
      <c r="U18" s="110"/>
      <c r="V18" s="110"/>
      <c r="W18" s="110"/>
      <c r="X18" s="110"/>
      <c r="Y18" s="110"/>
      <c r="Z18" s="110"/>
      <c r="AA18" s="110"/>
    </row>
    <row r="19" spans="1:27" ht="15.75" customHeight="1">
      <c r="A19" s="308" t="s">
        <v>84</v>
      </c>
      <c r="B19" s="50" t="s">
        <v>61</v>
      </c>
      <c r="C19" s="51"/>
      <c r="D19" s="51"/>
      <c r="E19" s="91"/>
      <c r="F19" s="256">
        <v>1663</v>
      </c>
      <c r="G19" s="130">
        <v>1989</v>
      </c>
      <c r="H19" s="66">
        <v>0</v>
      </c>
      <c r="I19" s="131">
        <v>0</v>
      </c>
      <c r="J19" s="66"/>
      <c r="K19" s="132"/>
      <c r="L19" s="66"/>
      <c r="M19" s="131"/>
      <c r="N19" s="66"/>
      <c r="O19" s="131"/>
      <c r="P19" s="66"/>
      <c r="Q19" s="132"/>
      <c r="R19" s="110"/>
      <c r="S19" s="110"/>
      <c r="T19" s="110"/>
      <c r="U19" s="110"/>
      <c r="V19" s="110"/>
      <c r="W19" s="110"/>
      <c r="X19" s="110"/>
      <c r="Y19" s="110"/>
      <c r="Z19" s="110"/>
      <c r="AA19" s="110"/>
    </row>
    <row r="20" spans="1:27" ht="15.75" customHeight="1">
      <c r="A20" s="308"/>
      <c r="B20" s="19"/>
      <c r="C20" s="30" t="s">
        <v>62</v>
      </c>
      <c r="D20" s="43"/>
      <c r="E20" s="86"/>
      <c r="F20" s="231">
        <v>880</v>
      </c>
      <c r="G20" s="123">
        <v>881</v>
      </c>
      <c r="H20" s="70">
        <v>0</v>
      </c>
      <c r="I20" s="112">
        <v>0</v>
      </c>
      <c r="J20" s="70"/>
      <c r="K20" s="115"/>
      <c r="L20" s="70"/>
      <c r="M20" s="112"/>
      <c r="N20" s="70"/>
      <c r="O20" s="112"/>
      <c r="P20" s="70"/>
      <c r="Q20" s="113"/>
      <c r="R20" s="110"/>
      <c r="S20" s="110"/>
      <c r="T20" s="110"/>
      <c r="U20" s="110"/>
      <c r="V20" s="110"/>
      <c r="W20" s="110"/>
      <c r="X20" s="110"/>
      <c r="Y20" s="110"/>
      <c r="Z20" s="110"/>
      <c r="AA20" s="110"/>
    </row>
    <row r="21" spans="1:27" ht="15.75" customHeight="1">
      <c r="A21" s="308"/>
      <c r="B21" s="9" t="s">
        <v>63</v>
      </c>
      <c r="C21" s="63"/>
      <c r="D21" s="63"/>
      <c r="E21" s="85" t="s">
        <v>100</v>
      </c>
      <c r="F21" s="257">
        <v>1663</v>
      </c>
      <c r="G21" s="133">
        <v>1989</v>
      </c>
      <c r="H21" s="116">
        <v>0</v>
      </c>
      <c r="I21" s="118">
        <v>0</v>
      </c>
      <c r="J21" s="116"/>
      <c r="K21" s="119"/>
      <c r="L21" s="116"/>
      <c r="M21" s="118"/>
      <c r="N21" s="116"/>
      <c r="O21" s="118"/>
      <c r="P21" s="116"/>
      <c r="Q21" s="119"/>
      <c r="R21" s="110"/>
      <c r="S21" s="110"/>
      <c r="T21" s="110"/>
      <c r="U21" s="110"/>
      <c r="V21" s="110"/>
      <c r="W21" s="110"/>
      <c r="X21" s="110"/>
      <c r="Y21" s="110"/>
      <c r="Z21" s="110"/>
      <c r="AA21" s="110"/>
    </row>
    <row r="22" spans="1:27" ht="15.75" customHeight="1">
      <c r="A22" s="308"/>
      <c r="B22" s="50" t="s">
        <v>64</v>
      </c>
      <c r="C22" s="51"/>
      <c r="D22" s="51"/>
      <c r="E22" s="91" t="s">
        <v>101</v>
      </c>
      <c r="F22" s="256">
        <v>2269</v>
      </c>
      <c r="G22" s="130">
        <v>2430</v>
      </c>
      <c r="H22" s="66">
        <v>162</v>
      </c>
      <c r="I22" s="131">
        <v>426</v>
      </c>
      <c r="J22" s="66"/>
      <c r="K22" s="132"/>
      <c r="L22" s="66"/>
      <c r="M22" s="131"/>
      <c r="N22" s="66"/>
      <c r="O22" s="131"/>
      <c r="P22" s="66"/>
      <c r="Q22" s="132"/>
      <c r="R22" s="110"/>
      <c r="S22" s="110"/>
      <c r="T22" s="110"/>
      <c r="U22" s="110"/>
      <c r="V22" s="110"/>
      <c r="W22" s="110"/>
      <c r="X22" s="110"/>
      <c r="Y22" s="110"/>
      <c r="Z22" s="110"/>
      <c r="AA22" s="110"/>
    </row>
    <row r="23" spans="1:27" ht="15.75" customHeight="1">
      <c r="A23" s="308"/>
      <c r="B23" s="7" t="s">
        <v>65</v>
      </c>
      <c r="C23" s="52" t="s">
        <v>66</v>
      </c>
      <c r="D23" s="53"/>
      <c r="E23" s="90"/>
      <c r="F23" s="253">
        <v>984</v>
      </c>
      <c r="G23" s="120">
        <v>880</v>
      </c>
      <c r="H23" s="68">
        <v>99</v>
      </c>
      <c r="I23" s="121">
        <v>97</v>
      </c>
      <c r="J23" s="68"/>
      <c r="K23" s="122"/>
      <c r="L23" s="68"/>
      <c r="M23" s="121"/>
      <c r="N23" s="68"/>
      <c r="O23" s="121"/>
      <c r="P23" s="68"/>
      <c r="Q23" s="122"/>
      <c r="R23" s="110"/>
      <c r="S23" s="110"/>
      <c r="T23" s="110"/>
      <c r="U23" s="110"/>
      <c r="V23" s="110"/>
      <c r="W23" s="110"/>
      <c r="X23" s="110"/>
      <c r="Y23" s="110"/>
      <c r="Z23" s="110"/>
      <c r="AA23" s="110"/>
    </row>
    <row r="24" spans="1:27" ht="15.75" customHeight="1">
      <c r="A24" s="308"/>
      <c r="B24" s="44" t="s">
        <v>102</v>
      </c>
      <c r="C24" s="43"/>
      <c r="D24" s="43"/>
      <c r="E24" s="86" t="s">
        <v>103</v>
      </c>
      <c r="F24" s="231">
        <f>F21-F22</f>
        <v>-606</v>
      </c>
      <c r="G24" s="123">
        <f>G21-G22</f>
        <v>-441</v>
      </c>
      <c r="H24" s="69">
        <f>H21-H22</f>
        <v>-162</v>
      </c>
      <c r="I24" s="123">
        <f aca="true" t="shared" si="3" ref="I24:Q24">I21-I22</f>
        <v>-426</v>
      </c>
      <c r="J24" s="69">
        <f t="shared" si="3"/>
        <v>0</v>
      </c>
      <c r="K24" s="123">
        <f t="shared" si="3"/>
        <v>0</v>
      </c>
      <c r="L24" s="69">
        <f>L21-L22</f>
        <v>0</v>
      </c>
      <c r="M24" s="123">
        <f>M21-M22</f>
        <v>0</v>
      </c>
      <c r="N24" s="69">
        <f t="shared" si="3"/>
        <v>0</v>
      </c>
      <c r="O24" s="123">
        <f t="shared" si="3"/>
        <v>0</v>
      </c>
      <c r="P24" s="69">
        <f t="shared" si="3"/>
        <v>0</v>
      </c>
      <c r="Q24" s="123">
        <f t="shared" si="3"/>
        <v>0</v>
      </c>
      <c r="R24" s="110"/>
      <c r="S24" s="110"/>
      <c r="T24" s="110"/>
      <c r="U24" s="110"/>
      <c r="V24" s="110"/>
      <c r="W24" s="110"/>
      <c r="X24" s="110"/>
      <c r="Y24" s="110"/>
      <c r="Z24" s="110"/>
      <c r="AA24" s="110"/>
    </row>
    <row r="25" spans="1:27" ht="15.75" customHeight="1">
      <c r="A25" s="308"/>
      <c r="B25" s="96" t="s">
        <v>67</v>
      </c>
      <c r="C25" s="53"/>
      <c r="D25" s="53"/>
      <c r="E25" s="310" t="s">
        <v>104</v>
      </c>
      <c r="F25" s="291">
        <v>606</v>
      </c>
      <c r="G25" s="282">
        <v>441</v>
      </c>
      <c r="H25" s="280">
        <v>162</v>
      </c>
      <c r="I25" s="282">
        <v>426</v>
      </c>
      <c r="J25" s="280"/>
      <c r="K25" s="282"/>
      <c r="L25" s="280"/>
      <c r="M25" s="282"/>
      <c r="N25" s="280"/>
      <c r="O25" s="282"/>
      <c r="P25" s="280"/>
      <c r="Q25" s="282"/>
      <c r="R25" s="110"/>
      <c r="S25" s="110"/>
      <c r="T25" s="110"/>
      <c r="U25" s="110"/>
      <c r="V25" s="110"/>
      <c r="W25" s="110"/>
      <c r="X25" s="110"/>
      <c r="Y25" s="110"/>
      <c r="Z25" s="110"/>
      <c r="AA25" s="110"/>
    </row>
    <row r="26" spans="1:27" ht="15.75" customHeight="1">
      <c r="A26" s="308"/>
      <c r="B26" s="9" t="s">
        <v>68</v>
      </c>
      <c r="C26" s="63"/>
      <c r="D26" s="63"/>
      <c r="E26" s="311"/>
      <c r="F26" s="292"/>
      <c r="G26" s="283"/>
      <c r="H26" s="281"/>
      <c r="I26" s="283"/>
      <c r="J26" s="281"/>
      <c r="K26" s="283"/>
      <c r="L26" s="281"/>
      <c r="M26" s="283"/>
      <c r="N26" s="281"/>
      <c r="O26" s="283"/>
      <c r="P26" s="281"/>
      <c r="Q26" s="283"/>
      <c r="R26" s="110"/>
      <c r="S26" s="110"/>
      <c r="T26" s="110"/>
      <c r="U26" s="110"/>
      <c r="V26" s="110"/>
      <c r="W26" s="110"/>
      <c r="X26" s="110"/>
      <c r="Y26" s="110"/>
      <c r="Z26" s="110"/>
      <c r="AA26" s="110"/>
    </row>
    <row r="27" spans="1:27" ht="15.75" customHeight="1">
      <c r="A27" s="309"/>
      <c r="B27" s="47" t="s">
        <v>105</v>
      </c>
      <c r="C27" s="31"/>
      <c r="D27" s="31"/>
      <c r="E27" s="87" t="s">
        <v>106</v>
      </c>
      <c r="F27" s="258">
        <f>F24+F25</f>
        <v>0</v>
      </c>
      <c r="G27" s="134">
        <f>G24+G25</f>
        <v>0</v>
      </c>
      <c r="H27" s="72">
        <f>H24+H25</f>
        <v>0</v>
      </c>
      <c r="I27" s="134">
        <f aca="true" t="shared" si="4" ref="I27:Q27">I24+I25</f>
        <v>0</v>
      </c>
      <c r="J27" s="72">
        <f t="shared" si="4"/>
        <v>0</v>
      </c>
      <c r="K27" s="134">
        <f t="shared" si="4"/>
        <v>0</v>
      </c>
      <c r="L27" s="72">
        <f>L24+L25</f>
        <v>0</v>
      </c>
      <c r="M27" s="134">
        <f>M24+M25</f>
        <v>0</v>
      </c>
      <c r="N27" s="72">
        <f t="shared" si="4"/>
        <v>0</v>
      </c>
      <c r="O27" s="134">
        <f t="shared" si="4"/>
        <v>0</v>
      </c>
      <c r="P27" s="72">
        <f t="shared" si="4"/>
        <v>0</v>
      </c>
      <c r="Q27" s="134">
        <f t="shared" si="4"/>
        <v>0</v>
      </c>
      <c r="R27" s="110"/>
      <c r="S27" s="110"/>
      <c r="T27" s="110"/>
      <c r="U27" s="110"/>
      <c r="V27" s="110"/>
      <c r="W27" s="110"/>
      <c r="X27" s="110"/>
      <c r="Y27" s="110"/>
      <c r="Z27" s="110"/>
      <c r="AA27" s="110"/>
    </row>
    <row r="28" spans="1:27" ht="15.75" customHeight="1">
      <c r="A28" s="13"/>
      <c r="F28" s="110"/>
      <c r="G28" s="110"/>
      <c r="H28" s="110"/>
      <c r="I28" s="110"/>
      <c r="J28" s="110"/>
      <c r="K28" s="110"/>
      <c r="L28" s="135"/>
      <c r="M28" s="110"/>
      <c r="N28" s="135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</row>
    <row r="29" spans="1:27" ht="15.75" customHeight="1">
      <c r="A29" s="31"/>
      <c r="F29" s="110"/>
      <c r="G29" s="110"/>
      <c r="H29" s="110"/>
      <c r="I29" s="110"/>
      <c r="J29" s="136"/>
      <c r="K29" s="136"/>
      <c r="L29" s="135"/>
      <c r="M29" s="110"/>
      <c r="N29" s="135"/>
      <c r="O29" s="110"/>
      <c r="P29" s="110"/>
      <c r="Q29" s="136" t="s">
        <v>107</v>
      </c>
      <c r="R29" s="110"/>
      <c r="S29" s="110"/>
      <c r="T29" s="110"/>
      <c r="U29" s="110"/>
      <c r="V29" s="110"/>
      <c r="W29" s="110"/>
      <c r="X29" s="110"/>
      <c r="Y29" s="110"/>
      <c r="Z29" s="110"/>
      <c r="AA29" s="136"/>
    </row>
    <row r="30" spans="1:27" ht="15.75" customHeight="1">
      <c r="A30" s="302" t="s">
        <v>69</v>
      </c>
      <c r="B30" s="303"/>
      <c r="C30" s="303"/>
      <c r="D30" s="303"/>
      <c r="E30" s="304"/>
      <c r="F30" s="278" t="s">
        <v>251</v>
      </c>
      <c r="G30" s="279"/>
      <c r="H30" s="278" t="s">
        <v>252</v>
      </c>
      <c r="I30" s="279"/>
      <c r="J30" s="278" t="s">
        <v>253</v>
      </c>
      <c r="K30" s="279"/>
      <c r="L30" s="278" t="s">
        <v>254</v>
      </c>
      <c r="M30" s="279"/>
      <c r="N30" s="278" t="s">
        <v>255</v>
      </c>
      <c r="O30" s="279"/>
      <c r="P30" s="278" t="s">
        <v>256</v>
      </c>
      <c r="Q30" s="279"/>
      <c r="R30" s="137"/>
      <c r="S30" s="135"/>
      <c r="T30" s="137"/>
      <c r="U30" s="135"/>
      <c r="V30" s="137"/>
      <c r="W30" s="135"/>
      <c r="X30" s="137"/>
      <c r="Y30" s="135"/>
      <c r="Z30" s="137"/>
      <c r="AA30" s="135"/>
    </row>
    <row r="31" spans="1:27" ht="15.75" customHeight="1">
      <c r="A31" s="305"/>
      <c r="B31" s="306"/>
      <c r="C31" s="306"/>
      <c r="D31" s="306"/>
      <c r="E31" s="307"/>
      <c r="F31" s="105" t="s">
        <v>246</v>
      </c>
      <c r="G31" s="138" t="s">
        <v>2</v>
      </c>
      <c r="H31" s="105" t="s">
        <v>246</v>
      </c>
      <c r="I31" s="138" t="s">
        <v>2</v>
      </c>
      <c r="J31" s="105" t="s">
        <v>246</v>
      </c>
      <c r="K31" s="139" t="s">
        <v>2</v>
      </c>
      <c r="L31" s="105" t="s">
        <v>246</v>
      </c>
      <c r="M31" s="138" t="s">
        <v>2</v>
      </c>
      <c r="N31" s="105" t="s">
        <v>246</v>
      </c>
      <c r="O31" s="138" t="s">
        <v>2</v>
      </c>
      <c r="P31" s="18" t="s">
        <v>246</v>
      </c>
      <c r="Q31" s="244" t="s">
        <v>2</v>
      </c>
      <c r="R31" s="140"/>
      <c r="S31" s="140"/>
      <c r="T31" s="140"/>
      <c r="U31" s="140"/>
      <c r="V31" s="140"/>
      <c r="W31" s="140"/>
      <c r="X31" s="140"/>
      <c r="Y31" s="140"/>
      <c r="Z31" s="140"/>
      <c r="AA31" s="140"/>
    </row>
    <row r="32" spans="1:27" ht="15.75" customHeight="1">
      <c r="A32" s="286" t="s">
        <v>85</v>
      </c>
      <c r="B32" s="55" t="s">
        <v>50</v>
      </c>
      <c r="C32" s="56"/>
      <c r="D32" s="56"/>
      <c r="E32" s="15" t="s">
        <v>41</v>
      </c>
      <c r="F32" s="66">
        <v>449</v>
      </c>
      <c r="G32" s="141">
        <v>460</v>
      </c>
      <c r="H32" s="106">
        <v>10</v>
      </c>
      <c r="I32" s="108">
        <v>30</v>
      </c>
      <c r="J32" s="106">
        <v>1907</v>
      </c>
      <c r="K32" s="109">
        <v>1950</v>
      </c>
      <c r="L32" s="66">
        <v>170</v>
      </c>
      <c r="M32" s="141">
        <v>170</v>
      </c>
      <c r="N32" s="66">
        <v>233</v>
      </c>
      <c r="O32" s="141">
        <v>202</v>
      </c>
      <c r="P32" s="264">
        <v>8</v>
      </c>
      <c r="Q32" s="142">
        <v>8</v>
      </c>
      <c r="R32" s="141"/>
      <c r="S32" s="141"/>
      <c r="T32" s="141"/>
      <c r="U32" s="141"/>
      <c r="V32" s="143"/>
      <c r="W32" s="143"/>
      <c r="X32" s="141"/>
      <c r="Y32" s="141"/>
      <c r="Z32" s="143"/>
      <c r="AA32" s="143"/>
    </row>
    <row r="33" spans="1:27" ht="15.75" customHeight="1">
      <c r="A33" s="287"/>
      <c r="B33" s="8"/>
      <c r="C33" s="52" t="s">
        <v>70</v>
      </c>
      <c r="D33" s="53"/>
      <c r="E33" s="94"/>
      <c r="F33" s="68">
        <v>449</v>
      </c>
      <c r="G33" s="144">
        <v>460</v>
      </c>
      <c r="H33" s="68">
        <v>10</v>
      </c>
      <c r="I33" s="121">
        <v>9</v>
      </c>
      <c r="J33" s="68">
        <v>1742</v>
      </c>
      <c r="K33" s="122">
        <v>1773</v>
      </c>
      <c r="L33" s="68">
        <v>164</v>
      </c>
      <c r="M33" s="144">
        <v>165</v>
      </c>
      <c r="N33" s="68">
        <v>84</v>
      </c>
      <c r="O33" s="144">
        <v>79</v>
      </c>
      <c r="P33" s="253">
        <v>0</v>
      </c>
      <c r="Q33" s="120">
        <v>0</v>
      </c>
      <c r="R33" s="141"/>
      <c r="S33" s="141"/>
      <c r="T33" s="141"/>
      <c r="U33" s="141"/>
      <c r="V33" s="143"/>
      <c r="W33" s="143"/>
      <c r="X33" s="141"/>
      <c r="Y33" s="141"/>
      <c r="Z33" s="143"/>
      <c r="AA33" s="143"/>
    </row>
    <row r="34" spans="1:27" ht="15.75" customHeight="1">
      <c r="A34" s="287"/>
      <c r="B34" s="8"/>
      <c r="C34" s="24"/>
      <c r="D34" s="30" t="s">
        <v>71</v>
      </c>
      <c r="E34" s="89"/>
      <c r="F34" s="70">
        <v>449</v>
      </c>
      <c r="G34" s="111">
        <v>460</v>
      </c>
      <c r="H34" s="70">
        <v>0</v>
      </c>
      <c r="I34" s="112">
        <v>0</v>
      </c>
      <c r="J34" s="70">
        <v>0</v>
      </c>
      <c r="K34" s="113">
        <v>0</v>
      </c>
      <c r="L34" s="70">
        <v>164</v>
      </c>
      <c r="M34" s="111">
        <v>165</v>
      </c>
      <c r="N34" s="70">
        <v>22</v>
      </c>
      <c r="O34" s="111">
        <v>24</v>
      </c>
      <c r="P34" s="231">
        <v>0</v>
      </c>
      <c r="Q34" s="123">
        <v>0</v>
      </c>
      <c r="R34" s="141"/>
      <c r="S34" s="141"/>
      <c r="T34" s="141"/>
      <c r="U34" s="141"/>
      <c r="V34" s="143"/>
      <c r="W34" s="143"/>
      <c r="X34" s="141"/>
      <c r="Y34" s="141"/>
      <c r="Z34" s="143"/>
      <c r="AA34" s="143"/>
    </row>
    <row r="35" spans="1:27" ht="15.75" customHeight="1">
      <c r="A35" s="287"/>
      <c r="B35" s="10"/>
      <c r="C35" s="62" t="s">
        <v>72</v>
      </c>
      <c r="D35" s="63"/>
      <c r="E35" s="95"/>
      <c r="F35" s="116">
        <v>0</v>
      </c>
      <c r="G35" s="117">
        <v>0</v>
      </c>
      <c r="H35" s="116">
        <v>0</v>
      </c>
      <c r="I35" s="118">
        <v>21</v>
      </c>
      <c r="J35" s="145">
        <v>165</v>
      </c>
      <c r="K35" s="146">
        <v>177</v>
      </c>
      <c r="L35" s="116">
        <v>6</v>
      </c>
      <c r="M35" s="117">
        <v>5</v>
      </c>
      <c r="N35" s="116">
        <v>149</v>
      </c>
      <c r="O35" s="117">
        <v>123</v>
      </c>
      <c r="P35" s="257">
        <v>8</v>
      </c>
      <c r="Q35" s="133">
        <v>8</v>
      </c>
      <c r="R35" s="141"/>
      <c r="S35" s="141"/>
      <c r="T35" s="141"/>
      <c r="U35" s="141"/>
      <c r="V35" s="143"/>
      <c r="W35" s="143"/>
      <c r="X35" s="141"/>
      <c r="Y35" s="141"/>
      <c r="Z35" s="143"/>
      <c r="AA35" s="143"/>
    </row>
    <row r="36" spans="1:27" ht="15.75" customHeight="1">
      <c r="A36" s="287"/>
      <c r="B36" s="50" t="s">
        <v>53</v>
      </c>
      <c r="C36" s="51"/>
      <c r="D36" s="51"/>
      <c r="E36" s="15" t="s">
        <v>42</v>
      </c>
      <c r="F36" s="65">
        <v>174</v>
      </c>
      <c r="G36" s="120">
        <v>181</v>
      </c>
      <c r="H36" s="66">
        <v>25</v>
      </c>
      <c r="I36" s="131">
        <v>30</v>
      </c>
      <c r="J36" s="66">
        <v>1907</v>
      </c>
      <c r="K36" s="132">
        <v>1950</v>
      </c>
      <c r="L36" s="66">
        <v>97</v>
      </c>
      <c r="M36" s="141">
        <v>103</v>
      </c>
      <c r="N36" s="66">
        <v>233</v>
      </c>
      <c r="O36" s="141">
        <v>202</v>
      </c>
      <c r="P36" s="256">
        <v>8</v>
      </c>
      <c r="Q36" s="130">
        <v>8</v>
      </c>
      <c r="R36" s="141"/>
      <c r="S36" s="141"/>
      <c r="T36" s="141"/>
      <c r="U36" s="141"/>
      <c r="V36" s="141"/>
      <c r="W36" s="141"/>
      <c r="X36" s="141"/>
      <c r="Y36" s="141"/>
      <c r="Z36" s="143"/>
      <c r="AA36" s="143"/>
    </row>
    <row r="37" spans="1:27" ht="15.75" customHeight="1">
      <c r="A37" s="287"/>
      <c r="B37" s="8"/>
      <c r="C37" s="30" t="s">
        <v>73</v>
      </c>
      <c r="D37" s="43"/>
      <c r="E37" s="89"/>
      <c r="F37" s="69">
        <v>142</v>
      </c>
      <c r="G37" s="123">
        <v>132</v>
      </c>
      <c r="H37" s="70">
        <v>8</v>
      </c>
      <c r="I37" s="112">
        <v>7</v>
      </c>
      <c r="J37" s="70">
        <v>1742</v>
      </c>
      <c r="K37" s="113">
        <v>1773</v>
      </c>
      <c r="L37" s="263">
        <v>87</v>
      </c>
      <c r="M37" s="111">
        <v>87</v>
      </c>
      <c r="N37" s="70">
        <v>233</v>
      </c>
      <c r="O37" s="111">
        <v>202</v>
      </c>
      <c r="P37" s="231">
        <v>0</v>
      </c>
      <c r="Q37" s="123">
        <v>0</v>
      </c>
      <c r="R37" s="141"/>
      <c r="S37" s="141"/>
      <c r="T37" s="141"/>
      <c r="U37" s="141"/>
      <c r="V37" s="141"/>
      <c r="W37" s="141"/>
      <c r="X37" s="141"/>
      <c r="Y37" s="141"/>
      <c r="Z37" s="143"/>
      <c r="AA37" s="143"/>
    </row>
    <row r="38" spans="1:27" ht="15.75" customHeight="1">
      <c r="A38" s="287"/>
      <c r="B38" s="10"/>
      <c r="C38" s="30" t="s">
        <v>74</v>
      </c>
      <c r="D38" s="43"/>
      <c r="E38" s="89"/>
      <c r="F38" s="69">
        <v>32</v>
      </c>
      <c r="G38" s="123">
        <v>49</v>
      </c>
      <c r="H38" s="70">
        <v>17</v>
      </c>
      <c r="I38" s="112">
        <v>23</v>
      </c>
      <c r="J38" s="70">
        <v>165</v>
      </c>
      <c r="K38" s="146">
        <v>177</v>
      </c>
      <c r="L38" s="70">
        <v>10</v>
      </c>
      <c r="M38" s="111">
        <v>16</v>
      </c>
      <c r="N38" s="70">
        <v>0</v>
      </c>
      <c r="O38" s="111">
        <v>0</v>
      </c>
      <c r="P38" s="231">
        <v>8</v>
      </c>
      <c r="Q38" s="123">
        <v>8</v>
      </c>
      <c r="R38" s="141"/>
      <c r="S38" s="141"/>
      <c r="T38" s="143"/>
      <c r="U38" s="143"/>
      <c r="V38" s="141"/>
      <c r="W38" s="141"/>
      <c r="X38" s="141"/>
      <c r="Y38" s="141"/>
      <c r="Z38" s="143"/>
      <c r="AA38" s="143"/>
    </row>
    <row r="39" spans="1:27" ht="15.75" customHeight="1">
      <c r="A39" s="288"/>
      <c r="B39" s="11" t="s">
        <v>75</v>
      </c>
      <c r="C39" s="12"/>
      <c r="D39" s="12"/>
      <c r="E39" s="93" t="s">
        <v>108</v>
      </c>
      <c r="F39" s="72">
        <f>F32-F36</f>
        <v>275</v>
      </c>
      <c r="G39" s="134">
        <f aca="true" t="shared" si="5" ref="G39:P39">G32-G36</f>
        <v>279</v>
      </c>
      <c r="H39" s="72">
        <f t="shared" si="5"/>
        <v>-15</v>
      </c>
      <c r="I39" s="134">
        <f t="shared" si="5"/>
        <v>0</v>
      </c>
      <c r="J39" s="72">
        <f t="shared" si="5"/>
        <v>0</v>
      </c>
      <c r="K39" s="134">
        <f t="shared" si="5"/>
        <v>0</v>
      </c>
      <c r="L39" s="72">
        <f>L32-L36</f>
        <v>73</v>
      </c>
      <c r="M39" s="134">
        <f>M32-M36</f>
        <v>67</v>
      </c>
      <c r="N39" s="72">
        <f t="shared" si="5"/>
        <v>0</v>
      </c>
      <c r="O39" s="134">
        <f t="shared" si="5"/>
        <v>0</v>
      </c>
      <c r="P39" s="258">
        <f t="shared" si="5"/>
        <v>0</v>
      </c>
      <c r="Q39" s="134">
        <f>Q32-Q36</f>
        <v>0</v>
      </c>
      <c r="R39" s="141"/>
      <c r="S39" s="141"/>
      <c r="T39" s="141"/>
      <c r="U39" s="141"/>
      <c r="V39" s="141"/>
      <c r="W39" s="141"/>
      <c r="X39" s="141"/>
      <c r="Y39" s="141"/>
      <c r="Z39" s="143"/>
      <c r="AA39" s="143"/>
    </row>
    <row r="40" spans="1:27" ht="15.75" customHeight="1">
      <c r="A40" s="286" t="s">
        <v>86</v>
      </c>
      <c r="B40" s="50" t="s">
        <v>76</v>
      </c>
      <c r="C40" s="51"/>
      <c r="D40" s="51"/>
      <c r="E40" s="15" t="s">
        <v>44</v>
      </c>
      <c r="F40" s="65">
        <v>359</v>
      </c>
      <c r="G40" s="130">
        <v>864</v>
      </c>
      <c r="H40" s="66">
        <v>84</v>
      </c>
      <c r="I40" s="131">
        <v>108</v>
      </c>
      <c r="J40" s="66">
        <v>1468</v>
      </c>
      <c r="K40" s="132">
        <v>1806</v>
      </c>
      <c r="L40" s="66">
        <v>31</v>
      </c>
      <c r="M40" s="141">
        <v>76</v>
      </c>
      <c r="N40" s="66">
        <v>133</v>
      </c>
      <c r="O40" s="141">
        <v>260</v>
      </c>
      <c r="P40" s="256">
        <v>25</v>
      </c>
      <c r="Q40" s="130">
        <v>25</v>
      </c>
      <c r="R40" s="141"/>
      <c r="S40" s="141"/>
      <c r="T40" s="141"/>
      <c r="U40" s="141"/>
      <c r="V40" s="143"/>
      <c r="W40" s="143"/>
      <c r="X40" s="143"/>
      <c r="Y40" s="143"/>
      <c r="Z40" s="141"/>
      <c r="AA40" s="141"/>
    </row>
    <row r="41" spans="1:27" ht="15.75" customHeight="1">
      <c r="A41" s="289"/>
      <c r="B41" s="10"/>
      <c r="C41" s="30" t="s">
        <v>77</v>
      </c>
      <c r="D41" s="43"/>
      <c r="E41" s="89"/>
      <c r="F41" s="147">
        <v>232</v>
      </c>
      <c r="G41" s="148">
        <v>0</v>
      </c>
      <c r="H41" s="145">
        <v>0</v>
      </c>
      <c r="I41" s="146">
        <v>0</v>
      </c>
      <c r="J41" s="70">
        <v>310</v>
      </c>
      <c r="K41" s="113">
        <v>304</v>
      </c>
      <c r="L41" s="70">
        <v>0</v>
      </c>
      <c r="M41" s="111">
        <v>0</v>
      </c>
      <c r="N41" s="70">
        <v>0</v>
      </c>
      <c r="O41" s="111">
        <v>0</v>
      </c>
      <c r="P41" s="231">
        <v>0</v>
      </c>
      <c r="Q41" s="123">
        <v>0</v>
      </c>
      <c r="R41" s="143"/>
      <c r="S41" s="143"/>
      <c r="T41" s="143"/>
      <c r="U41" s="143"/>
      <c r="V41" s="143"/>
      <c r="W41" s="143"/>
      <c r="X41" s="143"/>
      <c r="Y41" s="143"/>
      <c r="Z41" s="141"/>
      <c r="AA41" s="141"/>
    </row>
    <row r="42" spans="1:27" ht="15.75" customHeight="1">
      <c r="A42" s="289"/>
      <c r="B42" s="50" t="s">
        <v>64</v>
      </c>
      <c r="C42" s="51"/>
      <c r="D42" s="51"/>
      <c r="E42" s="15" t="s">
        <v>45</v>
      </c>
      <c r="F42" s="65">
        <v>634</v>
      </c>
      <c r="G42" s="130">
        <v>1143</v>
      </c>
      <c r="H42" s="66">
        <v>69</v>
      </c>
      <c r="I42" s="131">
        <v>108</v>
      </c>
      <c r="J42" s="66">
        <v>1468</v>
      </c>
      <c r="K42" s="132">
        <v>1806</v>
      </c>
      <c r="L42" s="66">
        <v>104</v>
      </c>
      <c r="M42" s="141">
        <v>143</v>
      </c>
      <c r="N42" s="66">
        <v>133</v>
      </c>
      <c r="O42" s="141">
        <v>260</v>
      </c>
      <c r="P42" s="256">
        <v>25</v>
      </c>
      <c r="Q42" s="130">
        <v>25</v>
      </c>
      <c r="R42" s="141"/>
      <c r="S42" s="141"/>
      <c r="T42" s="141"/>
      <c r="U42" s="141"/>
      <c r="V42" s="143"/>
      <c r="W42" s="143"/>
      <c r="X42" s="141"/>
      <c r="Y42" s="141"/>
      <c r="Z42" s="141"/>
      <c r="AA42" s="141"/>
    </row>
    <row r="43" spans="1:27" ht="15.75" customHeight="1">
      <c r="A43" s="289"/>
      <c r="B43" s="10"/>
      <c r="C43" s="30" t="s">
        <v>78</v>
      </c>
      <c r="D43" s="43"/>
      <c r="E43" s="89"/>
      <c r="F43" s="69">
        <v>402</v>
      </c>
      <c r="G43" s="123">
        <v>724</v>
      </c>
      <c r="H43" s="70">
        <v>69</v>
      </c>
      <c r="I43" s="112">
        <v>108</v>
      </c>
      <c r="J43" s="145">
        <v>611</v>
      </c>
      <c r="K43" s="146">
        <v>629</v>
      </c>
      <c r="L43" s="70">
        <v>36</v>
      </c>
      <c r="M43" s="111">
        <v>78</v>
      </c>
      <c r="N43" s="70">
        <v>0</v>
      </c>
      <c r="O43" s="111">
        <v>0</v>
      </c>
      <c r="P43" s="231">
        <v>25</v>
      </c>
      <c r="Q43" s="123">
        <v>25</v>
      </c>
      <c r="R43" s="141"/>
      <c r="S43" s="141"/>
      <c r="T43" s="143"/>
      <c r="U43" s="141"/>
      <c r="V43" s="143"/>
      <c r="W43" s="143"/>
      <c r="X43" s="141"/>
      <c r="Y43" s="141"/>
      <c r="Z43" s="143"/>
      <c r="AA43" s="143"/>
    </row>
    <row r="44" spans="1:27" ht="15.75" customHeight="1">
      <c r="A44" s="290"/>
      <c r="B44" s="47" t="s">
        <v>75</v>
      </c>
      <c r="C44" s="31"/>
      <c r="D44" s="31"/>
      <c r="E44" s="93" t="s">
        <v>109</v>
      </c>
      <c r="F44" s="125">
        <f>F40-F42</f>
        <v>-275</v>
      </c>
      <c r="G44" s="126">
        <f aca="true" t="shared" si="6" ref="G44:P44">G40-G42</f>
        <v>-279</v>
      </c>
      <c r="H44" s="125">
        <f t="shared" si="6"/>
        <v>15</v>
      </c>
      <c r="I44" s="126">
        <f t="shared" si="6"/>
        <v>0</v>
      </c>
      <c r="J44" s="125">
        <f t="shared" si="6"/>
        <v>0</v>
      </c>
      <c r="K44" s="126">
        <f t="shared" si="6"/>
        <v>0</v>
      </c>
      <c r="L44" s="125">
        <f>L40-L42</f>
        <v>-73</v>
      </c>
      <c r="M44" s="126">
        <f>M40-M42</f>
        <v>-67</v>
      </c>
      <c r="N44" s="125">
        <f t="shared" si="6"/>
        <v>0</v>
      </c>
      <c r="O44" s="126">
        <f t="shared" si="6"/>
        <v>0</v>
      </c>
      <c r="P44" s="255">
        <f t="shared" si="6"/>
        <v>0</v>
      </c>
      <c r="Q44" s="126">
        <f>Q40-Q42</f>
        <v>0</v>
      </c>
      <c r="R44" s="143"/>
      <c r="S44" s="143"/>
      <c r="T44" s="141"/>
      <c r="U44" s="141"/>
      <c r="V44" s="143"/>
      <c r="W44" s="143"/>
      <c r="X44" s="141"/>
      <c r="Y44" s="141"/>
      <c r="Z44" s="141"/>
      <c r="AA44" s="141"/>
    </row>
    <row r="45" spans="1:27" ht="15.75" customHeight="1">
      <c r="A45" s="293" t="s">
        <v>87</v>
      </c>
      <c r="B45" s="25" t="s">
        <v>79</v>
      </c>
      <c r="C45" s="20"/>
      <c r="D45" s="20"/>
      <c r="E45" s="92" t="s">
        <v>110</v>
      </c>
      <c r="F45" s="149">
        <f>F39+F44</f>
        <v>0</v>
      </c>
      <c r="G45" s="150">
        <f aca="true" t="shared" si="7" ref="G45:P45">G39+G44</f>
        <v>0</v>
      </c>
      <c r="H45" s="149">
        <f t="shared" si="7"/>
        <v>0</v>
      </c>
      <c r="I45" s="150">
        <f t="shared" si="7"/>
        <v>0</v>
      </c>
      <c r="J45" s="149">
        <f t="shared" si="7"/>
        <v>0</v>
      </c>
      <c r="K45" s="150">
        <f t="shared" si="7"/>
        <v>0</v>
      </c>
      <c r="L45" s="149">
        <f>L39+L44</f>
        <v>0</v>
      </c>
      <c r="M45" s="150">
        <f>M39+M44</f>
        <v>0</v>
      </c>
      <c r="N45" s="149">
        <f t="shared" si="7"/>
        <v>0</v>
      </c>
      <c r="O45" s="150">
        <f t="shared" si="7"/>
        <v>0</v>
      </c>
      <c r="P45" s="265">
        <f t="shared" si="7"/>
        <v>0</v>
      </c>
      <c r="Q45" s="150">
        <f>Q39+Q44</f>
        <v>0</v>
      </c>
      <c r="R45" s="141"/>
      <c r="S45" s="141"/>
      <c r="T45" s="141"/>
      <c r="U45" s="141"/>
      <c r="V45" s="141"/>
      <c r="W45" s="141"/>
      <c r="X45" s="141"/>
      <c r="Y45" s="141"/>
      <c r="Z45" s="141"/>
      <c r="AA45" s="141"/>
    </row>
    <row r="46" spans="1:27" ht="15.75" customHeight="1">
      <c r="A46" s="294"/>
      <c r="B46" s="44" t="s">
        <v>80</v>
      </c>
      <c r="C46" s="43"/>
      <c r="D46" s="43"/>
      <c r="E46" s="43"/>
      <c r="F46" s="147">
        <v>0</v>
      </c>
      <c r="G46" s="148">
        <v>0</v>
      </c>
      <c r="H46" s="145">
        <v>0</v>
      </c>
      <c r="I46" s="146">
        <v>0</v>
      </c>
      <c r="J46" s="145">
        <v>0</v>
      </c>
      <c r="K46" s="146">
        <v>0</v>
      </c>
      <c r="L46" s="70">
        <v>0</v>
      </c>
      <c r="M46" s="111">
        <v>0</v>
      </c>
      <c r="N46" s="70">
        <v>0</v>
      </c>
      <c r="O46" s="111">
        <v>0</v>
      </c>
      <c r="P46" s="266">
        <v>0</v>
      </c>
      <c r="Q46" s="148">
        <v>0</v>
      </c>
      <c r="R46" s="143"/>
      <c r="S46" s="143"/>
      <c r="T46" s="143"/>
      <c r="U46" s="143"/>
      <c r="V46" s="143"/>
      <c r="W46" s="143"/>
      <c r="X46" s="143"/>
      <c r="Y46" s="143"/>
      <c r="Z46" s="143"/>
      <c r="AA46" s="143"/>
    </row>
    <row r="47" spans="1:27" ht="15.75" customHeight="1">
      <c r="A47" s="294"/>
      <c r="B47" s="44" t="s">
        <v>81</v>
      </c>
      <c r="C47" s="43"/>
      <c r="D47" s="43"/>
      <c r="E47" s="43"/>
      <c r="F47" s="69">
        <v>0</v>
      </c>
      <c r="G47" s="123">
        <v>0</v>
      </c>
      <c r="H47" s="70">
        <v>0</v>
      </c>
      <c r="I47" s="112">
        <v>0</v>
      </c>
      <c r="J47" s="70">
        <v>0</v>
      </c>
      <c r="K47" s="113">
        <v>0</v>
      </c>
      <c r="L47" s="70">
        <v>0</v>
      </c>
      <c r="M47" s="111">
        <v>0</v>
      </c>
      <c r="N47" s="70">
        <v>0</v>
      </c>
      <c r="O47" s="111">
        <v>0</v>
      </c>
      <c r="P47" s="231">
        <v>0</v>
      </c>
      <c r="Q47" s="123">
        <v>0</v>
      </c>
      <c r="R47" s="141"/>
      <c r="S47" s="141"/>
      <c r="T47" s="141"/>
      <c r="U47" s="141"/>
      <c r="V47" s="141"/>
      <c r="W47" s="141"/>
      <c r="X47" s="141"/>
      <c r="Y47" s="141"/>
      <c r="Z47" s="141"/>
      <c r="AA47" s="141"/>
    </row>
    <row r="48" spans="1:27" ht="15.75" customHeight="1">
      <c r="A48" s="295"/>
      <c r="B48" s="47" t="s">
        <v>82</v>
      </c>
      <c r="C48" s="31"/>
      <c r="D48" s="31"/>
      <c r="E48" s="31"/>
      <c r="F48" s="73">
        <v>0</v>
      </c>
      <c r="G48" s="151">
        <v>0</v>
      </c>
      <c r="H48" s="73">
        <v>0</v>
      </c>
      <c r="I48" s="152">
        <v>0</v>
      </c>
      <c r="J48" s="73">
        <v>0</v>
      </c>
      <c r="K48" s="153">
        <v>0</v>
      </c>
      <c r="L48" s="73">
        <v>0</v>
      </c>
      <c r="M48" s="151">
        <v>0</v>
      </c>
      <c r="N48" s="73">
        <v>0</v>
      </c>
      <c r="O48" s="151">
        <v>0</v>
      </c>
      <c r="P48" s="258">
        <v>0</v>
      </c>
      <c r="Q48" s="134">
        <v>0</v>
      </c>
      <c r="R48" s="141"/>
      <c r="S48" s="141"/>
      <c r="T48" s="141"/>
      <c r="U48" s="141"/>
      <c r="V48" s="141"/>
      <c r="W48" s="141"/>
      <c r="X48" s="141"/>
      <c r="Y48" s="141"/>
      <c r="Z48" s="141"/>
      <c r="AA48" s="141"/>
    </row>
    <row r="49" spans="1:18" ht="15.75" customHeight="1">
      <c r="A49" s="13" t="s">
        <v>111</v>
      </c>
      <c r="Q49" s="8"/>
      <c r="R49" s="8"/>
    </row>
    <row r="50" spans="1:18" ht="15.75" customHeight="1">
      <c r="A50" s="13"/>
      <c r="Q50" s="8"/>
      <c r="R50" s="8"/>
    </row>
  </sheetData>
  <sheetProtection/>
  <mergeCells count="32">
    <mergeCell ref="L6:M6"/>
    <mergeCell ref="L25:L26"/>
    <mergeCell ref="M25:M26"/>
    <mergeCell ref="L30:M30"/>
    <mergeCell ref="F6:G6"/>
    <mergeCell ref="H6:I6"/>
    <mergeCell ref="J6:K6"/>
    <mergeCell ref="A45:A48"/>
    <mergeCell ref="A6:E7"/>
    <mergeCell ref="A30:E31"/>
    <mergeCell ref="A8:A18"/>
    <mergeCell ref="A19:A27"/>
    <mergeCell ref="E25:E26"/>
    <mergeCell ref="P6:Q6"/>
    <mergeCell ref="N6:O6"/>
    <mergeCell ref="A32:A39"/>
    <mergeCell ref="A40:A44"/>
    <mergeCell ref="J25:J26"/>
    <mergeCell ref="K25:K26"/>
    <mergeCell ref="F25:F26"/>
    <mergeCell ref="G25:G26"/>
    <mergeCell ref="H25:H26"/>
    <mergeCell ref="I25:I26"/>
    <mergeCell ref="P30:Q30"/>
    <mergeCell ref="F30:G30"/>
    <mergeCell ref="H30:I30"/>
    <mergeCell ref="J30:K30"/>
    <mergeCell ref="N30:O30"/>
    <mergeCell ref="N25:N26"/>
    <mergeCell ref="O25:O26"/>
    <mergeCell ref="P25:P26"/>
    <mergeCell ref="Q25:Q26"/>
  </mergeCells>
  <printOptions horizontalCentered="1"/>
  <pageMargins left="0.7874015748031497" right="0.27" top="0.38" bottom="0.34" header="0.1968503937007874" footer="0.1968503937007874"/>
  <pageSetup horizontalDpi="600" verticalDpi="600" orientation="landscape" paperSize="9" scale="73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="160" zoomScaleSheetLayoutView="160" zoomScalePageLayoutView="0" workbookViewId="0" topLeftCell="A1">
      <pane xSplit="5" ySplit="8" topLeftCell="F36" activePane="bottomRight" state="frozen"/>
      <selection pane="topLeft" activeCell="F4" sqref="F4"/>
      <selection pane="topRight" activeCell="F4" sqref="F4"/>
      <selection pane="bottomLeft" activeCell="F4" sqref="F4"/>
      <selection pane="bottomRight" activeCell="F45" sqref="F45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97" t="s">
        <v>257</v>
      </c>
      <c r="F1" s="1"/>
    </row>
    <row r="3" ht="14.25">
      <c r="A3" s="27" t="s">
        <v>112</v>
      </c>
    </row>
    <row r="5" spans="1:5" ht="13.5">
      <c r="A5" s="58" t="s">
        <v>240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241</v>
      </c>
      <c r="G7" s="22"/>
      <c r="H7" s="39" t="s">
        <v>2</v>
      </c>
      <c r="I7" s="245" t="s">
        <v>22</v>
      </c>
    </row>
    <row r="8" spans="1:9" ht="16.5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246"/>
    </row>
    <row r="9" spans="1:9" ht="18" customHeight="1">
      <c r="A9" s="271" t="s">
        <v>88</v>
      </c>
      <c r="B9" s="271" t="s">
        <v>90</v>
      </c>
      <c r="C9" s="55" t="s">
        <v>4</v>
      </c>
      <c r="D9" s="56"/>
      <c r="E9" s="56"/>
      <c r="F9" s="65">
        <v>143649</v>
      </c>
      <c r="G9" s="74">
        <f>F9/$F$27*100</f>
        <v>20.179077389021323</v>
      </c>
      <c r="H9" s="66">
        <v>135733</v>
      </c>
      <c r="I9" s="79">
        <f aca="true" t="shared" si="0" ref="I9:I45">(F9/H9-1)*100</f>
        <v>5.832037897931963</v>
      </c>
    </row>
    <row r="10" spans="1:9" ht="18" customHeight="1">
      <c r="A10" s="272"/>
      <c r="B10" s="272"/>
      <c r="C10" s="7"/>
      <c r="D10" s="52" t="s">
        <v>23</v>
      </c>
      <c r="E10" s="53"/>
      <c r="F10" s="67">
        <v>37901</v>
      </c>
      <c r="G10" s="75">
        <f aca="true" t="shared" si="1" ref="G10:G27">F10/$F$27*100</f>
        <v>5.324138783571743</v>
      </c>
      <c r="H10" s="68">
        <v>37232</v>
      </c>
      <c r="I10" s="80">
        <f t="shared" si="0"/>
        <v>1.7968414267296895</v>
      </c>
    </row>
    <row r="11" spans="1:9" ht="18" customHeight="1">
      <c r="A11" s="272"/>
      <c r="B11" s="272"/>
      <c r="C11" s="7"/>
      <c r="D11" s="16"/>
      <c r="E11" s="23" t="s">
        <v>24</v>
      </c>
      <c r="F11" s="69">
        <v>30403</v>
      </c>
      <c r="G11" s="76">
        <f t="shared" si="1"/>
        <v>4.270858062766989</v>
      </c>
      <c r="H11" s="70">
        <v>30670</v>
      </c>
      <c r="I11" s="81">
        <f t="shared" si="0"/>
        <v>-0.8705575480925987</v>
      </c>
    </row>
    <row r="12" spans="1:9" ht="18" customHeight="1">
      <c r="A12" s="272"/>
      <c r="B12" s="272"/>
      <c r="C12" s="7"/>
      <c r="D12" s="16"/>
      <c r="E12" s="23" t="s">
        <v>25</v>
      </c>
      <c r="F12" s="69">
        <v>3510</v>
      </c>
      <c r="G12" s="76">
        <f t="shared" si="1"/>
        <v>0.49306686183311305</v>
      </c>
      <c r="H12" s="70">
        <v>3154</v>
      </c>
      <c r="I12" s="81">
        <f t="shared" si="0"/>
        <v>11.287254280279013</v>
      </c>
    </row>
    <row r="13" spans="1:9" ht="18" customHeight="1">
      <c r="A13" s="272"/>
      <c r="B13" s="272"/>
      <c r="C13" s="7"/>
      <c r="D13" s="33"/>
      <c r="E13" s="23" t="s">
        <v>26</v>
      </c>
      <c r="F13" s="69">
        <v>460</v>
      </c>
      <c r="G13" s="76">
        <f t="shared" si="1"/>
        <v>0.06461844912912593</v>
      </c>
      <c r="H13" s="70">
        <v>497</v>
      </c>
      <c r="I13" s="81">
        <f t="shared" si="0"/>
        <v>-7.4446680080482945</v>
      </c>
    </row>
    <row r="14" spans="1:9" ht="18" customHeight="1">
      <c r="A14" s="272"/>
      <c r="B14" s="272"/>
      <c r="C14" s="7"/>
      <c r="D14" s="61" t="s">
        <v>27</v>
      </c>
      <c r="E14" s="51"/>
      <c r="F14" s="65">
        <v>18831</v>
      </c>
      <c r="G14" s="74">
        <f t="shared" si="1"/>
        <v>2.6452826425012397</v>
      </c>
      <c r="H14" s="66">
        <v>17722</v>
      </c>
      <c r="I14" s="82">
        <f t="shared" si="0"/>
        <v>6.257758717977646</v>
      </c>
    </row>
    <row r="15" spans="1:9" ht="18" customHeight="1">
      <c r="A15" s="272"/>
      <c r="B15" s="272"/>
      <c r="C15" s="7"/>
      <c r="D15" s="16"/>
      <c r="E15" s="23" t="s">
        <v>28</v>
      </c>
      <c r="F15" s="69">
        <v>885</v>
      </c>
      <c r="G15" s="76">
        <f t="shared" si="1"/>
        <v>0.12432027712886183</v>
      </c>
      <c r="H15" s="70">
        <v>842</v>
      </c>
      <c r="I15" s="81">
        <f t="shared" si="0"/>
        <v>5.1068883610451365</v>
      </c>
    </row>
    <row r="16" spans="1:9" ht="18" customHeight="1">
      <c r="A16" s="272"/>
      <c r="B16" s="272"/>
      <c r="C16" s="7"/>
      <c r="D16" s="16"/>
      <c r="E16" s="29" t="s">
        <v>29</v>
      </c>
      <c r="F16" s="67">
        <v>17946</v>
      </c>
      <c r="G16" s="75">
        <f t="shared" si="1"/>
        <v>2.5209623653723776</v>
      </c>
      <c r="H16" s="68">
        <v>16880</v>
      </c>
      <c r="I16" s="80">
        <f t="shared" si="0"/>
        <v>6.315165876777251</v>
      </c>
    </row>
    <row r="17" spans="1:9" ht="18" customHeight="1">
      <c r="A17" s="272"/>
      <c r="B17" s="272"/>
      <c r="C17" s="7"/>
      <c r="D17" s="276" t="s">
        <v>30</v>
      </c>
      <c r="E17" s="312"/>
      <c r="F17" s="67">
        <v>15246</v>
      </c>
      <c r="G17" s="75">
        <f t="shared" si="1"/>
        <v>2.141680163962291</v>
      </c>
      <c r="H17" s="68">
        <v>13483</v>
      </c>
      <c r="I17" s="80">
        <f t="shared" si="0"/>
        <v>13.075724987020699</v>
      </c>
    </row>
    <row r="18" spans="1:9" ht="18" customHeight="1">
      <c r="A18" s="272"/>
      <c r="B18" s="272"/>
      <c r="C18" s="7"/>
      <c r="D18" s="276" t="s">
        <v>94</v>
      </c>
      <c r="E18" s="277"/>
      <c r="F18" s="69">
        <v>2596</v>
      </c>
      <c r="G18" s="76">
        <f t="shared" si="1"/>
        <v>0.364672812911328</v>
      </c>
      <c r="H18" s="70">
        <v>2182</v>
      </c>
      <c r="I18" s="81">
        <f t="shared" si="0"/>
        <v>18.97341888175985</v>
      </c>
    </row>
    <row r="19" spans="1:9" ht="18" customHeight="1">
      <c r="A19" s="272"/>
      <c r="B19" s="272"/>
      <c r="C19" s="10"/>
      <c r="D19" s="276" t="s">
        <v>95</v>
      </c>
      <c r="E19" s="277"/>
      <c r="F19" s="69">
        <v>73</v>
      </c>
      <c r="G19" s="76">
        <f t="shared" si="1"/>
        <v>0.010254666927013462</v>
      </c>
      <c r="H19" s="70">
        <v>115</v>
      </c>
      <c r="I19" s="81">
        <f t="shared" si="0"/>
        <v>-36.52173913043478</v>
      </c>
    </row>
    <row r="20" spans="1:9" ht="18" customHeight="1">
      <c r="A20" s="272"/>
      <c r="B20" s="272"/>
      <c r="C20" s="44" t="s">
        <v>5</v>
      </c>
      <c r="D20" s="43"/>
      <c r="E20" s="43"/>
      <c r="F20" s="69">
        <v>26625</v>
      </c>
      <c r="G20" s="76">
        <f t="shared" si="1"/>
        <v>3.7401439305716906</v>
      </c>
      <c r="H20" s="70">
        <v>22785</v>
      </c>
      <c r="I20" s="81">
        <f t="shared" si="0"/>
        <v>16.853192890059244</v>
      </c>
    </row>
    <row r="21" spans="1:9" ht="18" customHeight="1">
      <c r="A21" s="272"/>
      <c r="B21" s="272"/>
      <c r="C21" s="44" t="s">
        <v>6</v>
      </c>
      <c r="D21" s="43"/>
      <c r="E21" s="43"/>
      <c r="F21" s="69">
        <v>223797</v>
      </c>
      <c r="G21" s="76">
        <f t="shared" si="1"/>
        <v>31.43785882554564</v>
      </c>
      <c r="H21" s="70">
        <v>226423</v>
      </c>
      <c r="I21" s="81">
        <f t="shared" si="0"/>
        <v>-1.1597761711486854</v>
      </c>
    </row>
    <row r="22" spans="1:9" ht="18" customHeight="1">
      <c r="A22" s="272"/>
      <c r="B22" s="272"/>
      <c r="C22" s="44" t="s">
        <v>31</v>
      </c>
      <c r="D22" s="43"/>
      <c r="E22" s="43"/>
      <c r="F22" s="69">
        <v>10932</v>
      </c>
      <c r="G22" s="76">
        <f t="shared" si="1"/>
        <v>1.5356714910426186</v>
      </c>
      <c r="H22" s="70">
        <v>10046</v>
      </c>
      <c r="I22" s="81">
        <f t="shared" si="0"/>
        <v>8.819430619151891</v>
      </c>
    </row>
    <row r="23" spans="1:9" ht="18" customHeight="1">
      <c r="A23" s="272"/>
      <c r="B23" s="272"/>
      <c r="C23" s="44" t="s">
        <v>7</v>
      </c>
      <c r="D23" s="43"/>
      <c r="E23" s="43"/>
      <c r="F23" s="69">
        <v>111829</v>
      </c>
      <c r="G23" s="76">
        <f t="shared" si="1"/>
        <v>15.709166407958744</v>
      </c>
      <c r="H23" s="70">
        <v>128772</v>
      </c>
      <c r="I23" s="81">
        <f t="shared" si="0"/>
        <v>-13.157363401981792</v>
      </c>
    </row>
    <row r="24" spans="1:9" ht="18" customHeight="1">
      <c r="A24" s="272"/>
      <c r="B24" s="272"/>
      <c r="C24" s="44" t="s">
        <v>32</v>
      </c>
      <c r="D24" s="43"/>
      <c r="E24" s="43"/>
      <c r="F24" s="69">
        <v>1702</v>
      </c>
      <c r="G24" s="76">
        <f t="shared" si="1"/>
        <v>0.23908826177776593</v>
      </c>
      <c r="H24" s="70">
        <v>6049</v>
      </c>
      <c r="I24" s="81">
        <f t="shared" si="0"/>
        <v>-71.86311787072243</v>
      </c>
    </row>
    <row r="25" spans="1:9" ht="18" customHeight="1">
      <c r="A25" s="272"/>
      <c r="B25" s="272"/>
      <c r="C25" s="44" t="s">
        <v>8</v>
      </c>
      <c r="D25" s="43"/>
      <c r="E25" s="43"/>
      <c r="F25" s="69">
        <v>76736</v>
      </c>
      <c r="G25" s="76">
        <f t="shared" si="1"/>
        <v>10.779481113853494</v>
      </c>
      <c r="H25" s="70">
        <v>104740</v>
      </c>
      <c r="I25" s="81">
        <f t="shared" si="0"/>
        <v>-26.73668130609127</v>
      </c>
    </row>
    <row r="26" spans="1:9" ht="18" customHeight="1">
      <c r="A26" s="272"/>
      <c r="B26" s="272"/>
      <c r="C26" s="45" t="s">
        <v>9</v>
      </c>
      <c r="D26" s="46"/>
      <c r="E26" s="46"/>
      <c r="F26" s="71">
        <v>116601</v>
      </c>
      <c r="G26" s="77">
        <f t="shared" si="1"/>
        <v>16.379512580228724</v>
      </c>
      <c r="H26" s="243">
        <v>112785</v>
      </c>
      <c r="I26" s="83">
        <f t="shared" si="0"/>
        <v>3.383428647426512</v>
      </c>
    </row>
    <row r="27" spans="1:9" ht="18" customHeight="1">
      <c r="A27" s="272"/>
      <c r="B27" s="273"/>
      <c r="C27" s="47" t="s">
        <v>10</v>
      </c>
      <c r="D27" s="31"/>
      <c r="E27" s="31"/>
      <c r="F27" s="72">
        <f>SUM(F9,F20:F26)</f>
        <v>711871</v>
      </c>
      <c r="G27" s="78">
        <f t="shared" si="1"/>
        <v>100</v>
      </c>
      <c r="H27" s="73">
        <f>SUM(H9,H20:H26)</f>
        <v>747333</v>
      </c>
      <c r="I27" s="240">
        <f t="shared" si="0"/>
        <v>-4.745140385878854</v>
      </c>
    </row>
    <row r="28" spans="1:9" ht="18" customHeight="1">
      <c r="A28" s="272"/>
      <c r="B28" s="271" t="s">
        <v>89</v>
      </c>
      <c r="C28" s="55" t="s">
        <v>11</v>
      </c>
      <c r="D28" s="56"/>
      <c r="E28" s="56"/>
      <c r="F28" s="65">
        <v>314099</v>
      </c>
      <c r="G28" s="74">
        <f aca="true" t="shared" si="2" ref="G28:G45">F28/$F$45*100</f>
        <v>45.67623141534238</v>
      </c>
      <c r="H28" s="66">
        <v>311193</v>
      </c>
      <c r="I28" s="82">
        <f t="shared" si="0"/>
        <v>0.9338256323246252</v>
      </c>
    </row>
    <row r="29" spans="1:9" ht="18" customHeight="1">
      <c r="A29" s="272"/>
      <c r="B29" s="272"/>
      <c r="C29" s="7"/>
      <c r="D29" s="30" t="s">
        <v>12</v>
      </c>
      <c r="E29" s="43"/>
      <c r="F29" s="69">
        <v>170486</v>
      </c>
      <c r="G29" s="76">
        <f t="shared" si="2"/>
        <v>24.79204960562135</v>
      </c>
      <c r="H29" s="70">
        <v>167697</v>
      </c>
      <c r="I29" s="81">
        <f t="shared" si="0"/>
        <v>1.6631186008097876</v>
      </c>
    </row>
    <row r="30" spans="1:9" ht="18" customHeight="1">
      <c r="A30" s="272"/>
      <c r="B30" s="272"/>
      <c r="C30" s="7"/>
      <c r="D30" s="30" t="s">
        <v>33</v>
      </c>
      <c r="E30" s="43"/>
      <c r="F30" s="69">
        <v>18738</v>
      </c>
      <c r="G30" s="76">
        <f t="shared" si="2"/>
        <v>2.72487726564136</v>
      </c>
      <c r="H30" s="70">
        <v>18382</v>
      </c>
      <c r="I30" s="81">
        <f t="shared" si="0"/>
        <v>1.9366771842019403</v>
      </c>
    </row>
    <row r="31" spans="1:9" ht="18" customHeight="1">
      <c r="A31" s="272"/>
      <c r="B31" s="272"/>
      <c r="C31" s="19"/>
      <c r="D31" s="30" t="s">
        <v>13</v>
      </c>
      <c r="E31" s="43"/>
      <c r="F31" s="69">
        <v>124875</v>
      </c>
      <c r="G31" s="76">
        <f t="shared" si="2"/>
        <v>18.159304544079667</v>
      </c>
      <c r="H31" s="70">
        <v>125114</v>
      </c>
      <c r="I31" s="81">
        <f t="shared" si="0"/>
        <v>-0.19102578448455532</v>
      </c>
    </row>
    <row r="32" spans="1:9" ht="18" customHeight="1">
      <c r="A32" s="272"/>
      <c r="B32" s="272"/>
      <c r="C32" s="50" t="s">
        <v>14</v>
      </c>
      <c r="D32" s="51"/>
      <c r="E32" s="51"/>
      <c r="F32" s="65">
        <v>227432</v>
      </c>
      <c r="G32" s="74">
        <f t="shared" si="2"/>
        <v>33.073128737290304</v>
      </c>
      <c r="H32" s="66">
        <v>259824</v>
      </c>
      <c r="I32" s="82">
        <f t="shared" si="0"/>
        <v>-12.466900671223602</v>
      </c>
    </row>
    <row r="33" spans="1:9" ht="18" customHeight="1">
      <c r="A33" s="272"/>
      <c r="B33" s="272"/>
      <c r="C33" s="7"/>
      <c r="D33" s="30" t="s">
        <v>15</v>
      </c>
      <c r="E33" s="43"/>
      <c r="F33" s="69">
        <v>26779</v>
      </c>
      <c r="G33" s="76">
        <f t="shared" si="2"/>
        <v>3.894198329416692</v>
      </c>
      <c r="H33" s="70">
        <v>26968</v>
      </c>
      <c r="I33" s="81">
        <f t="shared" si="0"/>
        <v>-0.7008306140611098</v>
      </c>
    </row>
    <row r="34" spans="1:9" ht="18" customHeight="1">
      <c r="A34" s="272"/>
      <c r="B34" s="272"/>
      <c r="C34" s="7"/>
      <c r="D34" s="30" t="s">
        <v>34</v>
      </c>
      <c r="E34" s="43"/>
      <c r="F34" s="69">
        <v>15017</v>
      </c>
      <c r="G34" s="76">
        <f t="shared" si="2"/>
        <v>2.183769980688243</v>
      </c>
      <c r="H34" s="70">
        <v>14639</v>
      </c>
      <c r="I34" s="81">
        <f t="shared" si="0"/>
        <v>2.5821435890429623</v>
      </c>
    </row>
    <row r="35" spans="1:9" ht="18" customHeight="1">
      <c r="A35" s="272"/>
      <c r="B35" s="272"/>
      <c r="C35" s="7"/>
      <c r="D35" s="30" t="s">
        <v>35</v>
      </c>
      <c r="E35" s="43"/>
      <c r="F35" s="69">
        <v>123397</v>
      </c>
      <c r="G35" s="76">
        <f t="shared" si="2"/>
        <v>17.94437399660299</v>
      </c>
      <c r="H35" s="70">
        <v>132984</v>
      </c>
      <c r="I35" s="81">
        <f t="shared" si="0"/>
        <v>-7.209137941406485</v>
      </c>
    </row>
    <row r="36" spans="1:9" ht="18" customHeight="1">
      <c r="A36" s="272"/>
      <c r="B36" s="272"/>
      <c r="C36" s="7"/>
      <c r="D36" s="30" t="s">
        <v>36</v>
      </c>
      <c r="E36" s="43"/>
      <c r="F36" s="69">
        <v>1242</v>
      </c>
      <c r="G36" s="76">
        <f t="shared" si="2"/>
        <v>0.18061146141138695</v>
      </c>
      <c r="H36" s="70">
        <v>1762</v>
      </c>
      <c r="I36" s="81">
        <f t="shared" si="0"/>
        <v>-29.511918274687854</v>
      </c>
    </row>
    <row r="37" spans="1:9" ht="18" customHeight="1">
      <c r="A37" s="272"/>
      <c r="B37" s="272"/>
      <c r="C37" s="7"/>
      <c r="D37" s="30" t="s">
        <v>16</v>
      </c>
      <c r="E37" s="43"/>
      <c r="F37" s="69">
        <v>11400</v>
      </c>
      <c r="G37" s="76">
        <f t="shared" si="2"/>
        <v>1.6577863607808465</v>
      </c>
      <c r="H37" s="70">
        <v>33328</v>
      </c>
      <c r="I37" s="81">
        <f t="shared" si="0"/>
        <v>-65.7945271243399</v>
      </c>
    </row>
    <row r="38" spans="1:9" ht="18" customHeight="1">
      <c r="A38" s="272"/>
      <c r="B38" s="272"/>
      <c r="C38" s="19"/>
      <c r="D38" s="30" t="s">
        <v>37</v>
      </c>
      <c r="E38" s="43"/>
      <c r="F38" s="69">
        <v>49597</v>
      </c>
      <c r="G38" s="76">
        <f t="shared" si="2"/>
        <v>7.212388608390144</v>
      </c>
      <c r="H38" s="70">
        <v>50143</v>
      </c>
      <c r="I38" s="81">
        <f t="shared" si="0"/>
        <v>-1.0888857866501844</v>
      </c>
    </row>
    <row r="39" spans="1:9" ht="18" customHeight="1">
      <c r="A39" s="272"/>
      <c r="B39" s="272"/>
      <c r="C39" s="50" t="s">
        <v>17</v>
      </c>
      <c r="D39" s="51"/>
      <c r="E39" s="51"/>
      <c r="F39" s="65">
        <v>146134</v>
      </c>
      <c r="G39" s="74">
        <f t="shared" si="2"/>
        <v>21.250785267223527</v>
      </c>
      <c r="H39" s="66">
        <v>147960</v>
      </c>
      <c r="I39" s="82">
        <f t="shared" si="0"/>
        <v>-1.2341173290078444</v>
      </c>
    </row>
    <row r="40" spans="1:9" ht="18" customHeight="1">
      <c r="A40" s="272"/>
      <c r="B40" s="272"/>
      <c r="C40" s="7"/>
      <c r="D40" s="52" t="s">
        <v>18</v>
      </c>
      <c r="E40" s="53"/>
      <c r="F40" s="67">
        <v>141498</v>
      </c>
      <c r="G40" s="75">
        <f t="shared" si="2"/>
        <v>20.576618813839318</v>
      </c>
      <c r="H40" s="68">
        <v>145862</v>
      </c>
      <c r="I40" s="80">
        <f t="shared" si="0"/>
        <v>-2.9918690268884274</v>
      </c>
    </row>
    <row r="41" spans="1:9" ht="18" customHeight="1">
      <c r="A41" s="272"/>
      <c r="B41" s="272"/>
      <c r="C41" s="7"/>
      <c r="D41" s="16"/>
      <c r="E41" s="99" t="s">
        <v>92</v>
      </c>
      <c r="F41" s="69">
        <v>89583</v>
      </c>
      <c r="G41" s="76">
        <f t="shared" si="2"/>
        <v>13.027146978757068</v>
      </c>
      <c r="H41" s="70">
        <v>96915</v>
      </c>
      <c r="I41" s="241">
        <f t="shared" si="0"/>
        <v>-7.565392354124745</v>
      </c>
    </row>
    <row r="42" spans="1:9" ht="18" customHeight="1">
      <c r="A42" s="272"/>
      <c r="B42" s="272"/>
      <c r="C42" s="7"/>
      <c r="D42" s="33"/>
      <c r="E42" s="32" t="s">
        <v>38</v>
      </c>
      <c r="F42" s="69">
        <v>51915</v>
      </c>
      <c r="G42" s="76">
        <f t="shared" si="2"/>
        <v>7.54947183508225</v>
      </c>
      <c r="H42" s="70">
        <v>48947</v>
      </c>
      <c r="I42" s="241">
        <f t="shared" si="0"/>
        <v>6.063701554742895</v>
      </c>
    </row>
    <row r="43" spans="1:9" ht="18" customHeight="1">
      <c r="A43" s="272"/>
      <c r="B43" s="272"/>
      <c r="C43" s="7"/>
      <c r="D43" s="30" t="s">
        <v>39</v>
      </c>
      <c r="E43" s="54"/>
      <c r="F43" s="69">
        <v>4635</v>
      </c>
      <c r="G43" s="76">
        <f t="shared" si="2"/>
        <v>0.674021033528002</v>
      </c>
      <c r="H43" s="70">
        <v>2098</v>
      </c>
      <c r="I43" s="247">
        <f t="shared" si="0"/>
        <v>120.92469018112486</v>
      </c>
    </row>
    <row r="44" spans="1:9" ht="18" customHeight="1">
      <c r="A44" s="272"/>
      <c r="B44" s="272"/>
      <c r="C44" s="11"/>
      <c r="D44" s="48" t="s">
        <v>40</v>
      </c>
      <c r="E44" s="49"/>
      <c r="F44" s="72">
        <v>0</v>
      </c>
      <c r="G44" s="78">
        <f t="shared" si="2"/>
        <v>0</v>
      </c>
      <c r="H44" s="73">
        <v>0</v>
      </c>
      <c r="I44" s="83" t="e">
        <f t="shared" si="0"/>
        <v>#DIV/0!</v>
      </c>
    </row>
    <row r="45" spans="1:9" ht="18" customHeight="1">
      <c r="A45" s="273"/>
      <c r="B45" s="273"/>
      <c r="C45" s="11" t="s">
        <v>19</v>
      </c>
      <c r="D45" s="12"/>
      <c r="E45" s="12"/>
      <c r="F45" s="73">
        <v>687664</v>
      </c>
      <c r="G45" s="78">
        <f t="shared" si="2"/>
        <v>100</v>
      </c>
      <c r="H45" s="73">
        <f>SUM(H28,H32,H39)</f>
        <v>718977</v>
      </c>
      <c r="I45" s="248">
        <f t="shared" si="0"/>
        <v>-4.355215813579571</v>
      </c>
    </row>
    <row r="46" ht="13.5">
      <c r="A46" s="100" t="s">
        <v>20</v>
      </c>
    </row>
    <row r="47" ht="13.5">
      <c r="A47" s="101" t="s">
        <v>21</v>
      </c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firstPageNumber="1" useFirstPageNumber="1" horizontalDpi="300" verticalDpi="300" orientation="portrait" paperSize="9" r:id="rId2"/>
  <headerFooter alignWithMargins="0">
    <oddHeader>&amp;R&amp;"明朝,斜体"&amp;9都道府県－3-1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130" zoomScaleSheetLayoutView="130" zoomScalePageLayoutView="0" workbookViewId="0" topLeftCell="A1">
      <pane xSplit="4" ySplit="6" topLeftCell="E26" activePane="bottomRight" state="frozen"/>
      <selection pane="topLeft" activeCell="F4" sqref="F4"/>
      <selection pane="topRight" activeCell="F4" sqref="F4"/>
      <selection pane="bottomLeft" activeCell="F4" sqref="F4"/>
      <selection pane="bottomRight" activeCell="I34" sqref="I34"/>
    </sheetView>
  </sheetViews>
  <sheetFormatPr defaultColWidth="8.796875" defaultRowHeight="14.25"/>
  <cols>
    <col min="1" max="1" width="5.3984375" style="2" customWidth="1"/>
    <col min="2" max="2" width="3.09765625" style="2" customWidth="1"/>
    <col min="3" max="3" width="34.69921875" style="2" customWidth="1"/>
    <col min="4" max="9" width="11.8984375" style="2" customWidth="1"/>
    <col min="10" max="16384" width="9" style="2" customWidth="1"/>
  </cols>
  <sheetData>
    <row r="1" spans="1:5" ht="33.75" customHeight="1">
      <c r="A1" s="154" t="s">
        <v>0</v>
      </c>
      <c r="B1" s="154"/>
      <c r="C1" s="97" t="s">
        <v>257</v>
      </c>
      <c r="D1" s="155"/>
      <c r="E1" s="155"/>
    </row>
    <row r="4" ht="13.5">
      <c r="A4" s="156" t="s">
        <v>114</v>
      </c>
    </row>
    <row r="5" ht="13.5">
      <c r="I5" s="14" t="s">
        <v>115</v>
      </c>
    </row>
    <row r="6" spans="1:9" s="161" customFormat="1" ht="29.25" customHeight="1">
      <c r="A6" s="157" t="s">
        <v>116</v>
      </c>
      <c r="B6" s="158"/>
      <c r="C6" s="158"/>
      <c r="D6" s="159"/>
      <c r="E6" s="160" t="s">
        <v>233</v>
      </c>
      <c r="F6" s="160" t="s">
        <v>234</v>
      </c>
      <c r="G6" s="160" t="s">
        <v>235</v>
      </c>
      <c r="H6" s="160" t="s">
        <v>236</v>
      </c>
      <c r="I6" s="160" t="s">
        <v>242</v>
      </c>
    </row>
    <row r="7" spans="1:9" ht="27" customHeight="1">
      <c r="A7" s="313" t="s">
        <v>117</v>
      </c>
      <c r="B7" s="55" t="s">
        <v>118</v>
      </c>
      <c r="C7" s="56"/>
      <c r="D7" s="88" t="s">
        <v>119</v>
      </c>
      <c r="E7" s="162">
        <v>743010</v>
      </c>
      <c r="F7" s="162">
        <v>786232</v>
      </c>
      <c r="G7" s="162">
        <v>732880</v>
      </c>
      <c r="H7" s="162">
        <v>747333</v>
      </c>
      <c r="I7" s="162">
        <v>711871</v>
      </c>
    </row>
    <row r="8" spans="1:9" ht="27" customHeight="1">
      <c r="A8" s="272"/>
      <c r="B8" s="9"/>
      <c r="C8" s="30" t="s">
        <v>120</v>
      </c>
      <c r="D8" s="86" t="s">
        <v>42</v>
      </c>
      <c r="E8" s="163">
        <v>378346</v>
      </c>
      <c r="F8" s="163">
        <v>402179</v>
      </c>
      <c r="G8" s="163">
        <v>395031</v>
      </c>
      <c r="H8" s="164">
        <v>385684</v>
      </c>
      <c r="I8" s="164">
        <v>394754</v>
      </c>
    </row>
    <row r="9" spans="1:9" ht="27" customHeight="1">
      <c r="A9" s="272"/>
      <c r="B9" s="44" t="s">
        <v>121</v>
      </c>
      <c r="C9" s="43"/>
      <c r="D9" s="89"/>
      <c r="E9" s="165">
        <v>727316</v>
      </c>
      <c r="F9" s="165">
        <v>764532</v>
      </c>
      <c r="G9" s="165">
        <v>709355</v>
      </c>
      <c r="H9" s="166">
        <v>718977</v>
      </c>
      <c r="I9" s="166">
        <v>687664</v>
      </c>
    </row>
    <row r="10" spans="1:9" ht="27" customHeight="1">
      <c r="A10" s="272"/>
      <c r="B10" s="44" t="s">
        <v>122</v>
      </c>
      <c r="C10" s="43"/>
      <c r="D10" s="89"/>
      <c r="E10" s="165">
        <v>15693</v>
      </c>
      <c r="F10" s="165">
        <v>21700</v>
      </c>
      <c r="G10" s="165">
        <v>23525</v>
      </c>
      <c r="H10" s="166">
        <v>28355</v>
      </c>
      <c r="I10" s="166">
        <v>24208</v>
      </c>
    </row>
    <row r="11" spans="1:9" ht="27" customHeight="1">
      <c r="A11" s="272"/>
      <c r="B11" s="44" t="s">
        <v>123</v>
      </c>
      <c r="C11" s="43"/>
      <c r="D11" s="89"/>
      <c r="E11" s="165">
        <v>12736</v>
      </c>
      <c r="F11" s="165">
        <v>19094</v>
      </c>
      <c r="G11" s="165">
        <v>21120</v>
      </c>
      <c r="H11" s="166">
        <v>26172</v>
      </c>
      <c r="I11" s="166">
        <v>21759</v>
      </c>
    </row>
    <row r="12" spans="1:9" ht="27" customHeight="1">
      <c r="A12" s="272"/>
      <c r="B12" s="44" t="s">
        <v>124</v>
      </c>
      <c r="C12" s="43"/>
      <c r="D12" s="89"/>
      <c r="E12" s="165">
        <v>2958</v>
      </c>
      <c r="F12" s="165">
        <v>2606</v>
      </c>
      <c r="G12" s="165">
        <v>2405</v>
      </c>
      <c r="H12" s="166">
        <v>2183</v>
      </c>
      <c r="I12" s="166">
        <v>2448</v>
      </c>
    </row>
    <row r="13" spans="1:9" ht="27" customHeight="1">
      <c r="A13" s="272"/>
      <c r="B13" s="44" t="s">
        <v>125</v>
      </c>
      <c r="C13" s="43"/>
      <c r="D13" s="94"/>
      <c r="E13" s="167">
        <v>1431</v>
      </c>
      <c r="F13" s="167">
        <v>-351</v>
      </c>
      <c r="G13" s="167">
        <v>-201</v>
      </c>
      <c r="H13" s="168">
        <v>-222</v>
      </c>
      <c r="I13" s="168">
        <v>265</v>
      </c>
    </row>
    <row r="14" spans="1:9" ht="27" customHeight="1">
      <c r="A14" s="272"/>
      <c r="B14" s="96" t="s">
        <v>126</v>
      </c>
      <c r="C14" s="53"/>
      <c r="D14" s="94"/>
      <c r="E14" s="167">
        <v>2246</v>
      </c>
      <c r="F14" s="167">
        <v>0</v>
      </c>
      <c r="G14" s="167">
        <v>0</v>
      </c>
      <c r="H14" s="168">
        <v>322</v>
      </c>
      <c r="I14" s="168">
        <v>0</v>
      </c>
    </row>
    <row r="15" spans="1:9" ht="27" customHeight="1">
      <c r="A15" s="272"/>
      <c r="B15" s="45" t="s">
        <v>127</v>
      </c>
      <c r="C15" s="46"/>
      <c r="D15" s="169"/>
      <c r="E15" s="170">
        <v>3899</v>
      </c>
      <c r="F15" s="170">
        <v>-2085</v>
      </c>
      <c r="G15" s="170">
        <v>-577</v>
      </c>
      <c r="H15" s="171">
        <v>1491</v>
      </c>
      <c r="I15" s="171">
        <v>272</v>
      </c>
    </row>
    <row r="16" spans="1:9" ht="27" customHeight="1">
      <c r="A16" s="272"/>
      <c r="B16" s="172" t="s">
        <v>128</v>
      </c>
      <c r="C16" s="173"/>
      <c r="D16" s="174" t="s">
        <v>43</v>
      </c>
      <c r="E16" s="175">
        <v>92313</v>
      </c>
      <c r="F16" s="175">
        <v>98633</v>
      </c>
      <c r="G16" s="175">
        <v>98325</v>
      </c>
      <c r="H16" s="176">
        <v>105170</v>
      </c>
      <c r="I16" s="176">
        <v>95584</v>
      </c>
    </row>
    <row r="17" spans="1:9" ht="27" customHeight="1">
      <c r="A17" s="272"/>
      <c r="B17" s="44" t="s">
        <v>129</v>
      </c>
      <c r="C17" s="43"/>
      <c r="D17" s="86" t="s">
        <v>44</v>
      </c>
      <c r="E17" s="165">
        <v>55186</v>
      </c>
      <c r="F17" s="165">
        <v>42535</v>
      </c>
      <c r="G17" s="165">
        <v>42313</v>
      </c>
      <c r="H17" s="166">
        <v>34112</v>
      </c>
      <c r="I17" s="166">
        <v>30417</v>
      </c>
    </row>
    <row r="18" spans="1:9" ht="27" customHeight="1">
      <c r="A18" s="272"/>
      <c r="B18" s="44" t="s">
        <v>130</v>
      </c>
      <c r="C18" s="43"/>
      <c r="D18" s="86" t="s">
        <v>45</v>
      </c>
      <c r="E18" s="165">
        <v>1329894</v>
      </c>
      <c r="F18" s="165">
        <v>1325779</v>
      </c>
      <c r="G18" s="165">
        <v>1313236</v>
      </c>
      <c r="H18" s="166">
        <v>1310700</v>
      </c>
      <c r="I18" s="166">
        <v>1279107</v>
      </c>
    </row>
    <row r="19" spans="1:9" ht="27" customHeight="1">
      <c r="A19" s="272"/>
      <c r="B19" s="44" t="s">
        <v>131</v>
      </c>
      <c r="C19" s="43"/>
      <c r="D19" s="86" t="s">
        <v>132</v>
      </c>
      <c r="E19" s="165">
        <f>E17+E18-E16</f>
        <v>1292767</v>
      </c>
      <c r="F19" s="165">
        <f>F17+F18-F16</f>
        <v>1269681</v>
      </c>
      <c r="G19" s="165">
        <f>G17+G18-G16</f>
        <v>1257224</v>
      </c>
      <c r="H19" s="165">
        <f>H17+H18-H16</f>
        <v>1239642</v>
      </c>
      <c r="I19" s="165">
        <f>I17+I18-I16</f>
        <v>1213940</v>
      </c>
    </row>
    <row r="20" spans="1:9" ht="27" customHeight="1">
      <c r="A20" s="272"/>
      <c r="B20" s="44" t="s">
        <v>133</v>
      </c>
      <c r="C20" s="43"/>
      <c r="D20" s="89" t="s">
        <v>134</v>
      </c>
      <c r="E20" s="177">
        <f>E18/E8</f>
        <v>3.5150206424806925</v>
      </c>
      <c r="F20" s="177">
        <f>F18/F8</f>
        <v>3.2964898714254103</v>
      </c>
      <c r="G20" s="177">
        <f>G18/G8</f>
        <v>3.3243871999918992</v>
      </c>
      <c r="H20" s="177">
        <f>H18/H8</f>
        <v>3.398377946712853</v>
      </c>
      <c r="I20" s="177">
        <f>I18/I8</f>
        <v>3.2402635565440754</v>
      </c>
    </row>
    <row r="21" spans="1:9" ht="27" customHeight="1">
      <c r="A21" s="272"/>
      <c r="B21" s="44" t="s">
        <v>135</v>
      </c>
      <c r="C21" s="43"/>
      <c r="D21" s="89" t="s">
        <v>136</v>
      </c>
      <c r="E21" s="177">
        <f>E19/E8</f>
        <v>3.4168908882345788</v>
      </c>
      <c r="F21" s="177">
        <f>F19/F8</f>
        <v>3.157004716805204</v>
      </c>
      <c r="G21" s="177">
        <f>G19/G8</f>
        <v>3.1825957962792795</v>
      </c>
      <c r="H21" s="177">
        <f>H19/H8</f>
        <v>3.214139036102094</v>
      </c>
      <c r="I21" s="177">
        <f>I19/I8</f>
        <v>3.075180998799252</v>
      </c>
    </row>
    <row r="22" spans="1:9" ht="27" customHeight="1">
      <c r="A22" s="272"/>
      <c r="B22" s="44" t="s">
        <v>137</v>
      </c>
      <c r="C22" s="43"/>
      <c r="D22" s="89" t="s">
        <v>138</v>
      </c>
      <c r="E22" s="165">
        <f>E18/E24*1000000</f>
        <v>925686.5069393738</v>
      </c>
      <c r="F22" s="165">
        <f>F18/F24*1000000</f>
        <v>965369.0749334287</v>
      </c>
      <c r="G22" s="165">
        <f>G18/G24*1000000</f>
        <v>956235.860191839</v>
      </c>
      <c r="H22" s="165">
        <f>H18/H24*1000000</f>
        <v>954389.265869534</v>
      </c>
      <c r="I22" s="165">
        <f>I18/I24*1000000</f>
        <v>931384.7491405982</v>
      </c>
    </row>
    <row r="23" spans="1:9" ht="27" customHeight="1">
      <c r="A23" s="272"/>
      <c r="B23" s="44" t="s">
        <v>139</v>
      </c>
      <c r="C23" s="43"/>
      <c r="D23" s="89" t="s">
        <v>140</v>
      </c>
      <c r="E23" s="165">
        <f>E19/E24*1000000</f>
        <v>899843.8736594747</v>
      </c>
      <c r="F23" s="165">
        <f>F19/F24*1000000</f>
        <v>924521.1852281193</v>
      </c>
      <c r="G23" s="165">
        <f>G19/G24*1000000</f>
        <v>915450.5915873649</v>
      </c>
      <c r="H23" s="165">
        <f>H19/H24*1000000</f>
        <v>902648.2172282299</v>
      </c>
      <c r="I23" s="165">
        <f>I19/I24*1000000</f>
        <v>883933.2459065096</v>
      </c>
    </row>
    <row r="24" spans="1:9" ht="27" customHeight="1">
      <c r="A24" s="272"/>
      <c r="B24" s="178" t="s">
        <v>141</v>
      </c>
      <c r="C24" s="179"/>
      <c r="D24" s="180" t="s">
        <v>142</v>
      </c>
      <c r="E24" s="170">
        <v>1436657</v>
      </c>
      <c r="F24" s="170">
        <v>1373339</v>
      </c>
      <c r="G24" s="171">
        <f>F24</f>
        <v>1373339</v>
      </c>
      <c r="H24" s="171">
        <f>G24</f>
        <v>1373339</v>
      </c>
      <c r="I24" s="171">
        <f>H24</f>
        <v>1373339</v>
      </c>
    </row>
    <row r="25" spans="1:9" ht="27" customHeight="1">
      <c r="A25" s="272"/>
      <c r="B25" s="10" t="s">
        <v>143</v>
      </c>
      <c r="C25" s="181"/>
      <c r="D25" s="182"/>
      <c r="E25" s="163">
        <v>394028</v>
      </c>
      <c r="F25" s="163">
        <v>390394</v>
      </c>
      <c r="G25" s="163">
        <v>394469</v>
      </c>
      <c r="H25" s="183">
        <v>391409</v>
      </c>
      <c r="I25" s="183">
        <v>390316</v>
      </c>
    </row>
    <row r="26" spans="1:9" ht="27" customHeight="1">
      <c r="A26" s="272"/>
      <c r="B26" s="184" t="s">
        <v>144</v>
      </c>
      <c r="C26" s="185"/>
      <c r="D26" s="186"/>
      <c r="E26" s="187">
        <v>0.316</v>
      </c>
      <c r="F26" s="187">
        <v>0.307</v>
      </c>
      <c r="G26" s="187">
        <v>0.303</v>
      </c>
      <c r="H26" s="188">
        <v>0.309</v>
      </c>
      <c r="I26" s="188">
        <v>0.317</v>
      </c>
    </row>
    <row r="27" spans="1:9" ht="27" customHeight="1">
      <c r="A27" s="272"/>
      <c r="B27" s="184" t="s">
        <v>145</v>
      </c>
      <c r="C27" s="185"/>
      <c r="D27" s="186"/>
      <c r="E27" s="189">
        <v>0.8</v>
      </c>
      <c r="F27" s="189">
        <v>0.7</v>
      </c>
      <c r="G27" s="189">
        <v>0.6</v>
      </c>
      <c r="H27" s="190">
        <v>0.6</v>
      </c>
      <c r="I27" s="190">
        <v>0.6</v>
      </c>
    </row>
    <row r="28" spans="1:9" ht="27" customHeight="1">
      <c r="A28" s="272"/>
      <c r="B28" s="184" t="s">
        <v>146</v>
      </c>
      <c r="C28" s="185"/>
      <c r="D28" s="186"/>
      <c r="E28" s="189">
        <v>92.3</v>
      </c>
      <c r="F28" s="189">
        <v>96.2</v>
      </c>
      <c r="G28" s="189">
        <v>95.8</v>
      </c>
      <c r="H28" s="190">
        <v>93.9</v>
      </c>
      <c r="I28" s="190">
        <v>95.8</v>
      </c>
    </row>
    <row r="29" spans="1:9" ht="27" customHeight="1">
      <c r="A29" s="272"/>
      <c r="B29" s="191" t="s">
        <v>147</v>
      </c>
      <c r="C29" s="192"/>
      <c r="D29" s="193"/>
      <c r="E29" s="194">
        <v>34.6</v>
      </c>
      <c r="F29" s="194">
        <v>32.7</v>
      </c>
      <c r="G29" s="194">
        <v>35.1</v>
      </c>
      <c r="H29" s="195">
        <v>35.3</v>
      </c>
      <c r="I29" s="195">
        <v>37.1</v>
      </c>
    </row>
    <row r="30" spans="1:9" ht="27" customHeight="1">
      <c r="A30" s="272"/>
      <c r="B30" s="313" t="s">
        <v>148</v>
      </c>
      <c r="C30" s="25" t="s">
        <v>149</v>
      </c>
      <c r="D30" s="196"/>
      <c r="E30" s="197">
        <v>0</v>
      </c>
      <c r="F30" s="197">
        <v>0</v>
      </c>
      <c r="G30" s="197">
        <v>0</v>
      </c>
      <c r="H30" s="198">
        <v>0</v>
      </c>
      <c r="I30" s="198">
        <v>0</v>
      </c>
    </row>
    <row r="31" spans="1:9" ht="27" customHeight="1">
      <c r="A31" s="272"/>
      <c r="B31" s="272"/>
      <c r="C31" s="184" t="s">
        <v>150</v>
      </c>
      <c r="D31" s="186"/>
      <c r="E31" s="189">
        <v>0</v>
      </c>
      <c r="F31" s="189">
        <v>0</v>
      </c>
      <c r="G31" s="189">
        <v>0</v>
      </c>
      <c r="H31" s="190">
        <v>0</v>
      </c>
      <c r="I31" s="190">
        <v>0</v>
      </c>
    </row>
    <row r="32" spans="1:9" ht="27" customHeight="1">
      <c r="A32" s="272"/>
      <c r="B32" s="272"/>
      <c r="C32" s="184" t="s">
        <v>151</v>
      </c>
      <c r="D32" s="186"/>
      <c r="E32" s="189">
        <v>18.1</v>
      </c>
      <c r="F32" s="189">
        <v>18</v>
      </c>
      <c r="G32" s="189">
        <v>17.1</v>
      </c>
      <c r="H32" s="190">
        <v>16.3</v>
      </c>
      <c r="I32" s="190">
        <v>15.5</v>
      </c>
    </row>
    <row r="33" spans="1:9" ht="27" customHeight="1">
      <c r="A33" s="273"/>
      <c r="B33" s="273"/>
      <c r="C33" s="191" t="s">
        <v>152</v>
      </c>
      <c r="D33" s="193"/>
      <c r="E33" s="194">
        <v>204.3</v>
      </c>
      <c r="F33" s="194">
        <v>195</v>
      </c>
      <c r="G33" s="194">
        <v>182.1</v>
      </c>
      <c r="H33" s="199">
        <v>166.3</v>
      </c>
      <c r="I33" s="199">
        <v>153.2</v>
      </c>
    </row>
    <row r="34" spans="1:9" ht="27" customHeight="1">
      <c r="A34" s="2" t="s">
        <v>247</v>
      </c>
      <c r="B34" s="8"/>
      <c r="C34" s="8"/>
      <c r="D34" s="8"/>
      <c r="E34" s="200"/>
      <c r="F34" s="200"/>
      <c r="G34" s="200"/>
      <c r="H34" s="200"/>
      <c r="I34" s="201"/>
    </row>
    <row r="35" ht="27" customHeight="1">
      <c r="A35" s="13" t="s">
        <v>111</v>
      </c>
    </row>
    <row r="36" ht="13.5">
      <c r="A36" s="202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5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50"/>
  <sheetViews>
    <sheetView view="pageBreakPreview" zoomScale="115" zoomScaleSheetLayoutView="115" zoomScalePageLayoutView="0" workbookViewId="0" topLeftCell="A1">
      <pane xSplit="5" ySplit="7" topLeftCell="F19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38" sqref="H38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9" style="2" customWidth="1"/>
    <col min="6" max="11" width="12.09765625" style="2" customWidth="1"/>
    <col min="12" max="12" width="12.09765625" style="8" customWidth="1"/>
    <col min="13" max="13" width="12.09765625" style="2" customWidth="1"/>
    <col min="14" max="14" width="12.09765625" style="8" customWidth="1"/>
    <col min="15" max="17" width="12.09765625" style="2" customWidth="1"/>
    <col min="18" max="23" width="13.59765625" style="2" customWidth="1"/>
    <col min="24" max="27" width="12" style="2" customWidth="1"/>
    <col min="28" max="16384" width="9" style="2" customWidth="1"/>
  </cols>
  <sheetData>
    <row r="1" spans="1:7" ht="33.75" customHeight="1">
      <c r="A1" s="64" t="s">
        <v>0</v>
      </c>
      <c r="B1" s="28"/>
      <c r="C1" s="28"/>
      <c r="D1" s="98" t="s">
        <v>257</v>
      </c>
      <c r="E1" s="35"/>
      <c r="F1" s="35"/>
      <c r="G1" s="35"/>
    </row>
    <row r="2" ht="15" customHeight="1"/>
    <row r="3" spans="1:4" ht="15" customHeight="1">
      <c r="A3" s="36" t="s">
        <v>153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7" ht="15.75" customHeight="1">
      <c r="A5" s="31" t="s">
        <v>243</v>
      </c>
      <c r="B5" s="31"/>
      <c r="C5" s="31"/>
      <c r="D5" s="31"/>
      <c r="K5" s="37"/>
      <c r="Q5" s="37" t="s">
        <v>48</v>
      </c>
    </row>
    <row r="6" spans="1:17" ht="15.75" customHeight="1">
      <c r="A6" s="296" t="s">
        <v>49</v>
      </c>
      <c r="B6" s="297"/>
      <c r="C6" s="297"/>
      <c r="D6" s="297"/>
      <c r="E6" s="298"/>
      <c r="F6" s="284" t="s">
        <v>258</v>
      </c>
      <c r="G6" s="285"/>
      <c r="H6" s="284" t="s">
        <v>259</v>
      </c>
      <c r="I6" s="285"/>
      <c r="J6" s="284"/>
      <c r="K6" s="285"/>
      <c r="L6" s="284"/>
      <c r="M6" s="285"/>
      <c r="N6" s="284"/>
      <c r="O6" s="285"/>
      <c r="P6" s="284"/>
      <c r="Q6" s="285"/>
    </row>
    <row r="7" spans="1:17" ht="15.75" customHeight="1">
      <c r="A7" s="299"/>
      <c r="B7" s="300"/>
      <c r="C7" s="300"/>
      <c r="D7" s="300"/>
      <c r="E7" s="301"/>
      <c r="F7" s="105" t="s">
        <v>244</v>
      </c>
      <c r="G7" s="38" t="s">
        <v>2</v>
      </c>
      <c r="H7" s="105" t="s">
        <v>244</v>
      </c>
      <c r="I7" s="38" t="s">
        <v>2</v>
      </c>
      <c r="J7" s="105" t="s">
        <v>244</v>
      </c>
      <c r="K7" s="38" t="s">
        <v>2</v>
      </c>
      <c r="L7" s="105" t="s">
        <v>244</v>
      </c>
      <c r="M7" s="38" t="s">
        <v>2</v>
      </c>
      <c r="N7" s="105" t="s">
        <v>244</v>
      </c>
      <c r="O7" s="38" t="s">
        <v>2</v>
      </c>
      <c r="P7" s="105" t="s">
        <v>244</v>
      </c>
      <c r="Q7" s="38" t="s">
        <v>2</v>
      </c>
    </row>
    <row r="8" spans="1:27" ht="15.75" customHeight="1">
      <c r="A8" s="286" t="s">
        <v>83</v>
      </c>
      <c r="B8" s="55" t="s">
        <v>50</v>
      </c>
      <c r="C8" s="56"/>
      <c r="D8" s="56"/>
      <c r="E8" s="88" t="s">
        <v>41</v>
      </c>
      <c r="F8" s="250">
        <v>25273</v>
      </c>
      <c r="G8" s="107">
        <v>22613</v>
      </c>
      <c r="H8" s="106">
        <v>966</v>
      </c>
      <c r="I8" s="108">
        <v>877</v>
      </c>
      <c r="J8" s="106"/>
      <c r="K8" s="109"/>
      <c r="L8" s="106"/>
      <c r="M8" s="108"/>
      <c r="N8" s="106"/>
      <c r="O8" s="108"/>
      <c r="P8" s="106"/>
      <c r="Q8" s="109"/>
      <c r="R8" s="110"/>
      <c r="S8" s="110"/>
      <c r="T8" s="110"/>
      <c r="U8" s="110"/>
      <c r="V8" s="110"/>
      <c r="W8" s="110"/>
      <c r="X8" s="110"/>
      <c r="Y8" s="110"/>
      <c r="Z8" s="110"/>
      <c r="AA8" s="110"/>
    </row>
    <row r="9" spans="1:27" ht="15.75" customHeight="1">
      <c r="A9" s="308"/>
      <c r="B9" s="8"/>
      <c r="C9" s="30" t="s">
        <v>51</v>
      </c>
      <c r="D9" s="43"/>
      <c r="E9" s="86" t="s">
        <v>42</v>
      </c>
      <c r="F9" s="251">
        <v>25273</v>
      </c>
      <c r="G9" s="111">
        <v>22613</v>
      </c>
      <c r="H9" s="70">
        <v>884</v>
      </c>
      <c r="I9" s="112">
        <v>877</v>
      </c>
      <c r="J9" s="70"/>
      <c r="K9" s="113"/>
      <c r="L9" s="70"/>
      <c r="M9" s="112"/>
      <c r="N9" s="70"/>
      <c r="O9" s="112"/>
      <c r="P9" s="70"/>
      <c r="Q9" s="113"/>
      <c r="R9" s="110"/>
      <c r="S9" s="110"/>
      <c r="T9" s="110"/>
      <c r="U9" s="110"/>
      <c r="V9" s="110"/>
      <c r="W9" s="110"/>
      <c r="X9" s="110"/>
      <c r="Y9" s="110"/>
      <c r="Z9" s="110"/>
      <c r="AA9" s="110"/>
    </row>
    <row r="10" spans="1:27" ht="15.75" customHeight="1">
      <c r="A10" s="308"/>
      <c r="B10" s="10"/>
      <c r="C10" s="30" t="s">
        <v>52</v>
      </c>
      <c r="D10" s="43"/>
      <c r="E10" s="86" t="s">
        <v>43</v>
      </c>
      <c r="F10" s="251"/>
      <c r="G10" s="111">
        <v>0</v>
      </c>
      <c r="H10" s="70">
        <v>81</v>
      </c>
      <c r="I10" s="112">
        <v>0</v>
      </c>
      <c r="J10" s="114"/>
      <c r="K10" s="115"/>
      <c r="L10" s="70"/>
      <c r="M10" s="112"/>
      <c r="N10" s="70"/>
      <c r="O10" s="112"/>
      <c r="P10" s="70"/>
      <c r="Q10" s="113"/>
      <c r="R10" s="110"/>
      <c r="S10" s="110"/>
      <c r="T10" s="110"/>
      <c r="U10" s="110"/>
      <c r="V10" s="110"/>
      <c r="W10" s="110"/>
      <c r="X10" s="110"/>
      <c r="Y10" s="110"/>
      <c r="Z10" s="110"/>
      <c r="AA10" s="110"/>
    </row>
    <row r="11" spans="1:27" ht="15.75" customHeight="1">
      <c r="A11" s="308"/>
      <c r="B11" s="50" t="s">
        <v>53</v>
      </c>
      <c r="C11" s="63"/>
      <c r="D11" s="63"/>
      <c r="E11" s="85" t="s">
        <v>44</v>
      </c>
      <c r="F11" s="259">
        <v>25379</v>
      </c>
      <c r="G11" s="117">
        <v>22477</v>
      </c>
      <c r="H11" s="116">
        <v>759</v>
      </c>
      <c r="I11" s="118">
        <v>703</v>
      </c>
      <c r="J11" s="116"/>
      <c r="K11" s="119"/>
      <c r="L11" s="116"/>
      <c r="M11" s="118"/>
      <c r="N11" s="116"/>
      <c r="O11" s="118"/>
      <c r="P11" s="116"/>
      <c r="Q11" s="119"/>
      <c r="R11" s="110"/>
      <c r="S11" s="110"/>
      <c r="T11" s="110"/>
      <c r="U11" s="110"/>
      <c r="V11" s="110"/>
      <c r="W11" s="110"/>
      <c r="X11" s="110"/>
      <c r="Y11" s="110"/>
      <c r="Z11" s="110"/>
      <c r="AA11" s="110"/>
    </row>
    <row r="12" spans="1:27" ht="15.75" customHeight="1">
      <c r="A12" s="308"/>
      <c r="B12" s="7"/>
      <c r="C12" s="30" t="s">
        <v>54</v>
      </c>
      <c r="D12" s="43"/>
      <c r="E12" s="86" t="s">
        <v>45</v>
      </c>
      <c r="F12" s="260">
        <v>24834</v>
      </c>
      <c r="G12" s="111">
        <v>22477</v>
      </c>
      <c r="H12" s="116">
        <v>759</v>
      </c>
      <c r="I12" s="112">
        <v>703</v>
      </c>
      <c r="J12" s="116"/>
      <c r="K12" s="113"/>
      <c r="L12" s="70"/>
      <c r="M12" s="112"/>
      <c r="N12" s="70"/>
      <c r="O12" s="112"/>
      <c r="P12" s="70"/>
      <c r="Q12" s="113"/>
      <c r="R12" s="110"/>
      <c r="S12" s="110"/>
      <c r="T12" s="110"/>
      <c r="U12" s="110"/>
      <c r="V12" s="110"/>
      <c r="W12" s="110"/>
      <c r="X12" s="110"/>
      <c r="Y12" s="110"/>
      <c r="Z12" s="110"/>
      <c r="AA12" s="110"/>
    </row>
    <row r="13" spans="1:27" ht="15.75" customHeight="1">
      <c r="A13" s="308"/>
      <c r="B13" s="8"/>
      <c r="C13" s="52" t="s">
        <v>55</v>
      </c>
      <c r="D13" s="53"/>
      <c r="E13" s="90" t="s">
        <v>46</v>
      </c>
      <c r="F13" s="261">
        <v>545</v>
      </c>
      <c r="G13" s="144">
        <v>0</v>
      </c>
      <c r="H13" s="114">
        <v>0</v>
      </c>
      <c r="I13" s="115">
        <v>0</v>
      </c>
      <c r="J13" s="114"/>
      <c r="K13" s="115"/>
      <c r="L13" s="68"/>
      <c r="M13" s="121"/>
      <c r="N13" s="68"/>
      <c r="O13" s="121"/>
      <c r="P13" s="68"/>
      <c r="Q13" s="122"/>
      <c r="R13" s="110"/>
      <c r="S13" s="110"/>
      <c r="T13" s="110"/>
      <c r="U13" s="110"/>
      <c r="V13" s="110"/>
      <c r="W13" s="110"/>
      <c r="X13" s="110"/>
      <c r="Y13" s="110"/>
      <c r="Z13" s="110"/>
      <c r="AA13" s="110"/>
    </row>
    <row r="14" spans="1:27" ht="15.75" customHeight="1">
      <c r="A14" s="308"/>
      <c r="B14" s="44" t="s">
        <v>56</v>
      </c>
      <c r="C14" s="43"/>
      <c r="D14" s="43"/>
      <c r="E14" s="86" t="s">
        <v>154</v>
      </c>
      <c r="F14" s="254">
        <f>F9-F12</f>
        <v>439</v>
      </c>
      <c r="G14" s="123">
        <f aca="true" t="shared" si="0" ref="G14:Q15">G9-G12</f>
        <v>136</v>
      </c>
      <c r="H14" s="69">
        <f t="shared" si="0"/>
        <v>125</v>
      </c>
      <c r="I14" s="123">
        <f t="shared" si="0"/>
        <v>174</v>
      </c>
      <c r="J14" s="69">
        <f t="shared" si="0"/>
        <v>0</v>
      </c>
      <c r="K14" s="123">
        <f t="shared" si="0"/>
        <v>0</v>
      </c>
      <c r="L14" s="69">
        <f>L9-L12</f>
        <v>0</v>
      </c>
      <c r="M14" s="123">
        <f>M9-M12</f>
        <v>0</v>
      </c>
      <c r="N14" s="69">
        <f t="shared" si="0"/>
        <v>0</v>
      </c>
      <c r="O14" s="123">
        <f t="shared" si="0"/>
        <v>0</v>
      </c>
      <c r="P14" s="69">
        <f t="shared" si="0"/>
        <v>0</v>
      </c>
      <c r="Q14" s="123">
        <f t="shared" si="0"/>
        <v>0</v>
      </c>
      <c r="R14" s="110"/>
      <c r="S14" s="110"/>
      <c r="T14" s="110"/>
      <c r="U14" s="110"/>
      <c r="V14" s="110"/>
      <c r="W14" s="110"/>
      <c r="X14" s="110"/>
      <c r="Y14" s="110"/>
      <c r="Z14" s="110"/>
      <c r="AA14" s="110"/>
    </row>
    <row r="15" spans="1:27" ht="15.75" customHeight="1">
      <c r="A15" s="308"/>
      <c r="B15" s="44" t="s">
        <v>57</v>
      </c>
      <c r="C15" s="43"/>
      <c r="D15" s="43"/>
      <c r="E15" s="86" t="s">
        <v>155</v>
      </c>
      <c r="F15" s="254">
        <f>F10-F13</f>
        <v>-545</v>
      </c>
      <c r="G15" s="123">
        <f t="shared" si="0"/>
        <v>0</v>
      </c>
      <c r="H15" s="69">
        <f t="shared" si="0"/>
        <v>81</v>
      </c>
      <c r="I15" s="123">
        <f t="shared" si="0"/>
        <v>0</v>
      </c>
      <c r="J15" s="69">
        <f t="shared" si="0"/>
        <v>0</v>
      </c>
      <c r="K15" s="123">
        <f t="shared" si="0"/>
        <v>0</v>
      </c>
      <c r="L15" s="69">
        <f>L10-L13</f>
        <v>0</v>
      </c>
      <c r="M15" s="123">
        <f>M10-M13</f>
        <v>0</v>
      </c>
      <c r="N15" s="69">
        <f t="shared" si="0"/>
        <v>0</v>
      </c>
      <c r="O15" s="123">
        <f t="shared" si="0"/>
        <v>0</v>
      </c>
      <c r="P15" s="69">
        <f t="shared" si="0"/>
        <v>0</v>
      </c>
      <c r="Q15" s="123">
        <f t="shared" si="0"/>
        <v>0</v>
      </c>
      <c r="R15" s="110"/>
      <c r="S15" s="110"/>
      <c r="T15" s="110"/>
      <c r="U15" s="110"/>
      <c r="V15" s="110"/>
      <c r="W15" s="110"/>
      <c r="X15" s="110"/>
      <c r="Y15" s="110"/>
      <c r="Z15" s="110"/>
      <c r="AA15" s="110"/>
    </row>
    <row r="16" spans="1:27" ht="15.75" customHeight="1">
      <c r="A16" s="308"/>
      <c r="B16" s="44" t="s">
        <v>58</v>
      </c>
      <c r="C16" s="43"/>
      <c r="D16" s="43"/>
      <c r="E16" s="86" t="s">
        <v>156</v>
      </c>
      <c r="F16" s="254">
        <f>F8-F11</f>
        <v>-106</v>
      </c>
      <c r="G16" s="123">
        <f aca="true" t="shared" si="1" ref="G16:Q16">G8-G11</f>
        <v>136</v>
      </c>
      <c r="H16" s="69">
        <f t="shared" si="1"/>
        <v>207</v>
      </c>
      <c r="I16" s="123">
        <f t="shared" si="1"/>
        <v>174</v>
      </c>
      <c r="J16" s="69">
        <f t="shared" si="1"/>
        <v>0</v>
      </c>
      <c r="K16" s="123">
        <f t="shared" si="1"/>
        <v>0</v>
      </c>
      <c r="L16" s="69">
        <f>L8-L11</f>
        <v>0</v>
      </c>
      <c r="M16" s="123">
        <f>M8-M11</f>
        <v>0</v>
      </c>
      <c r="N16" s="69">
        <f t="shared" si="1"/>
        <v>0</v>
      </c>
      <c r="O16" s="123">
        <f t="shared" si="1"/>
        <v>0</v>
      </c>
      <c r="P16" s="69">
        <f t="shared" si="1"/>
        <v>0</v>
      </c>
      <c r="Q16" s="123">
        <f t="shared" si="1"/>
        <v>0</v>
      </c>
      <c r="R16" s="110"/>
      <c r="S16" s="110"/>
      <c r="T16" s="110"/>
      <c r="U16" s="110"/>
      <c r="V16" s="110"/>
      <c r="W16" s="110"/>
      <c r="X16" s="110"/>
      <c r="Y16" s="110"/>
      <c r="Z16" s="110"/>
      <c r="AA16" s="110"/>
    </row>
    <row r="17" spans="1:27" ht="15.75" customHeight="1">
      <c r="A17" s="308"/>
      <c r="B17" s="44" t="s">
        <v>59</v>
      </c>
      <c r="C17" s="43"/>
      <c r="D17" s="43"/>
      <c r="E17" s="34"/>
      <c r="F17" s="262">
        <v>0</v>
      </c>
      <c r="G17" s="204">
        <v>0</v>
      </c>
      <c r="H17" s="114">
        <v>0</v>
      </c>
      <c r="I17" s="115">
        <v>0</v>
      </c>
      <c r="J17" s="70"/>
      <c r="K17" s="113"/>
      <c r="L17" s="70"/>
      <c r="M17" s="112"/>
      <c r="N17" s="70"/>
      <c r="O17" s="112"/>
      <c r="P17" s="114"/>
      <c r="Q17" s="124"/>
      <c r="R17" s="110"/>
      <c r="S17" s="110"/>
      <c r="T17" s="110"/>
      <c r="U17" s="110"/>
      <c r="V17" s="110"/>
      <c r="W17" s="110"/>
      <c r="X17" s="110"/>
      <c r="Y17" s="110"/>
      <c r="Z17" s="110"/>
      <c r="AA17" s="110"/>
    </row>
    <row r="18" spans="1:27" ht="15.75" customHeight="1">
      <c r="A18" s="309"/>
      <c r="B18" s="47" t="s">
        <v>60</v>
      </c>
      <c r="C18" s="31"/>
      <c r="D18" s="31"/>
      <c r="E18" s="17"/>
      <c r="F18" s="255">
        <v>0</v>
      </c>
      <c r="G18" s="126">
        <v>0</v>
      </c>
      <c r="H18" s="127">
        <v>0</v>
      </c>
      <c r="I18" s="128">
        <v>0</v>
      </c>
      <c r="J18" s="127"/>
      <c r="K18" s="128"/>
      <c r="L18" s="127"/>
      <c r="M18" s="128"/>
      <c r="N18" s="127"/>
      <c r="O18" s="128"/>
      <c r="P18" s="127"/>
      <c r="Q18" s="129"/>
      <c r="R18" s="110"/>
      <c r="S18" s="110"/>
      <c r="T18" s="110"/>
      <c r="U18" s="110"/>
      <c r="V18" s="110"/>
      <c r="W18" s="110"/>
      <c r="X18" s="110"/>
      <c r="Y18" s="110"/>
      <c r="Z18" s="110"/>
      <c r="AA18" s="110"/>
    </row>
    <row r="19" spans="1:27" ht="15.75" customHeight="1">
      <c r="A19" s="308" t="s">
        <v>84</v>
      </c>
      <c r="B19" s="50" t="s">
        <v>61</v>
      </c>
      <c r="C19" s="51"/>
      <c r="D19" s="51"/>
      <c r="E19" s="91"/>
      <c r="F19" s="256">
        <v>1820</v>
      </c>
      <c r="G19" s="130">
        <v>2499</v>
      </c>
      <c r="H19" s="66">
        <v>477</v>
      </c>
      <c r="I19" s="131">
        <v>25</v>
      </c>
      <c r="J19" s="66"/>
      <c r="K19" s="132"/>
      <c r="L19" s="66"/>
      <c r="M19" s="131"/>
      <c r="N19" s="66"/>
      <c r="O19" s="131"/>
      <c r="P19" s="66"/>
      <c r="Q19" s="132"/>
      <c r="R19" s="110"/>
      <c r="S19" s="110"/>
      <c r="T19" s="110"/>
      <c r="U19" s="110"/>
      <c r="V19" s="110"/>
      <c r="W19" s="110"/>
      <c r="X19" s="110"/>
      <c r="Y19" s="110"/>
      <c r="Z19" s="110"/>
      <c r="AA19" s="110"/>
    </row>
    <row r="20" spans="1:27" ht="15.75" customHeight="1">
      <c r="A20" s="308"/>
      <c r="B20" s="19"/>
      <c r="C20" s="30" t="s">
        <v>62</v>
      </c>
      <c r="D20" s="43"/>
      <c r="E20" s="86"/>
      <c r="F20" s="231">
        <v>766</v>
      </c>
      <c r="G20" s="123">
        <v>947</v>
      </c>
      <c r="H20" s="70">
        <v>0</v>
      </c>
      <c r="I20" s="112">
        <v>0</v>
      </c>
      <c r="J20" s="70"/>
      <c r="K20" s="115"/>
      <c r="L20" s="70"/>
      <c r="M20" s="112"/>
      <c r="N20" s="70"/>
      <c r="O20" s="112"/>
      <c r="P20" s="70"/>
      <c r="Q20" s="113"/>
      <c r="R20" s="110"/>
      <c r="S20" s="110"/>
      <c r="T20" s="110"/>
      <c r="U20" s="110"/>
      <c r="V20" s="110"/>
      <c r="W20" s="110"/>
      <c r="X20" s="110"/>
      <c r="Y20" s="110"/>
      <c r="Z20" s="110"/>
      <c r="AA20" s="110"/>
    </row>
    <row r="21" spans="1:27" ht="15.75" customHeight="1">
      <c r="A21" s="308"/>
      <c r="B21" s="9" t="s">
        <v>63</v>
      </c>
      <c r="C21" s="63"/>
      <c r="D21" s="63"/>
      <c r="E21" s="85" t="s">
        <v>157</v>
      </c>
      <c r="F21" s="257">
        <v>1772</v>
      </c>
      <c r="G21" s="133">
        <v>2499</v>
      </c>
      <c r="H21" s="116">
        <v>477</v>
      </c>
      <c r="I21" s="118">
        <v>25</v>
      </c>
      <c r="J21" s="116"/>
      <c r="K21" s="119"/>
      <c r="L21" s="116"/>
      <c r="M21" s="118"/>
      <c r="N21" s="116"/>
      <c r="O21" s="118"/>
      <c r="P21" s="116"/>
      <c r="Q21" s="119"/>
      <c r="R21" s="110"/>
      <c r="S21" s="110"/>
      <c r="T21" s="110"/>
      <c r="U21" s="110"/>
      <c r="V21" s="110"/>
      <c r="W21" s="110"/>
      <c r="X21" s="110"/>
      <c r="Y21" s="110"/>
      <c r="Z21" s="110"/>
      <c r="AA21" s="110"/>
    </row>
    <row r="22" spans="1:27" ht="15.75" customHeight="1">
      <c r="A22" s="308"/>
      <c r="B22" s="50" t="s">
        <v>64</v>
      </c>
      <c r="C22" s="51"/>
      <c r="D22" s="51"/>
      <c r="E22" s="91" t="s">
        <v>158</v>
      </c>
      <c r="F22" s="256">
        <v>2048</v>
      </c>
      <c r="G22" s="130">
        <v>2649</v>
      </c>
      <c r="H22" s="66">
        <v>862</v>
      </c>
      <c r="I22" s="131">
        <v>458</v>
      </c>
      <c r="J22" s="66"/>
      <c r="K22" s="132"/>
      <c r="L22" s="66"/>
      <c r="M22" s="131"/>
      <c r="N22" s="66"/>
      <c r="O22" s="131"/>
      <c r="P22" s="66"/>
      <c r="Q22" s="132"/>
      <c r="R22" s="110"/>
      <c r="S22" s="110"/>
      <c r="T22" s="110"/>
      <c r="U22" s="110"/>
      <c r="V22" s="110"/>
      <c r="W22" s="110"/>
      <c r="X22" s="110"/>
      <c r="Y22" s="110"/>
      <c r="Z22" s="110"/>
      <c r="AA22" s="110"/>
    </row>
    <row r="23" spans="1:27" ht="15.75" customHeight="1">
      <c r="A23" s="308"/>
      <c r="B23" s="7" t="s">
        <v>65</v>
      </c>
      <c r="C23" s="52" t="s">
        <v>66</v>
      </c>
      <c r="D23" s="53"/>
      <c r="E23" s="90"/>
      <c r="F23" s="253">
        <v>864</v>
      </c>
      <c r="G23" s="120">
        <v>968</v>
      </c>
      <c r="H23" s="68">
        <v>490</v>
      </c>
      <c r="I23" s="121">
        <v>331</v>
      </c>
      <c r="J23" s="68"/>
      <c r="K23" s="122"/>
      <c r="L23" s="68"/>
      <c r="M23" s="121"/>
      <c r="N23" s="68"/>
      <c r="O23" s="121"/>
      <c r="P23" s="68"/>
      <c r="Q23" s="122"/>
      <c r="R23" s="110"/>
      <c r="S23" s="110"/>
      <c r="T23" s="110"/>
      <c r="U23" s="110"/>
      <c r="V23" s="110"/>
      <c r="W23" s="110"/>
      <c r="X23" s="110"/>
      <c r="Y23" s="110"/>
      <c r="Z23" s="110"/>
      <c r="AA23" s="110"/>
    </row>
    <row r="24" spans="1:27" ht="15.75" customHeight="1">
      <c r="A24" s="308"/>
      <c r="B24" s="44" t="s">
        <v>159</v>
      </c>
      <c r="C24" s="43"/>
      <c r="D24" s="43"/>
      <c r="E24" s="86" t="s">
        <v>160</v>
      </c>
      <c r="F24" s="231">
        <f>F21-F22</f>
        <v>-276</v>
      </c>
      <c r="G24" s="123">
        <f aca="true" t="shared" si="2" ref="G24:Q24">G21-G22</f>
        <v>-150</v>
      </c>
      <c r="H24" s="69">
        <f t="shared" si="2"/>
        <v>-385</v>
      </c>
      <c r="I24" s="123">
        <f t="shared" si="2"/>
        <v>-433</v>
      </c>
      <c r="J24" s="69">
        <f t="shared" si="2"/>
        <v>0</v>
      </c>
      <c r="K24" s="123">
        <f t="shared" si="2"/>
        <v>0</v>
      </c>
      <c r="L24" s="69">
        <f>L21-L22</f>
        <v>0</v>
      </c>
      <c r="M24" s="123">
        <f>M21-M22</f>
        <v>0</v>
      </c>
      <c r="N24" s="69">
        <f t="shared" si="2"/>
        <v>0</v>
      </c>
      <c r="O24" s="123">
        <f t="shared" si="2"/>
        <v>0</v>
      </c>
      <c r="P24" s="69">
        <f t="shared" si="2"/>
        <v>0</v>
      </c>
      <c r="Q24" s="123">
        <f t="shared" si="2"/>
        <v>0</v>
      </c>
      <c r="R24" s="110"/>
      <c r="S24" s="110"/>
      <c r="T24" s="110"/>
      <c r="U24" s="110"/>
      <c r="V24" s="110"/>
      <c r="W24" s="110"/>
      <c r="X24" s="110"/>
      <c r="Y24" s="110"/>
      <c r="Z24" s="110"/>
      <c r="AA24" s="110"/>
    </row>
    <row r="25" spans="1:27" ht="15.75" customHeight="1">
      <c r="A25" s="308"/>
      <c r="B25" s="96" t="s">
        <v>67</v>
      </c>
      <c r="C25" s="53"/>
      <c r="D25" s="53"/>
      <c r="E25" s="310" t="s">
        <v>161</v>
      </c>
      <c r="F25" s="291">
        <v>276</v>
      </c>
      <c r="G25" s="282">
        <v>150</v>
      </c>
      <c r="H25" s="280">
        <v>385</v>
      </c>
      <c r="I25" s="282">
        <v>433</v>
      </c>
      <c r="J25" s="280"/>
      <c r="K25" s="282"/>
      <c r="L25" s="280"/>
      <c r="M25" s="282"/>
      <c r="N25" s="280"/>
      <c r="O25" s="282"/>
      <c r="P25" s="280"/>
      <c r="Q25" s="282"/>
      <c r="R25" s="110"/>
      <c r="S25" s="110"/>
      <c r="T25" s="110"/>
      <c r="U25" s="110"/>
      <c r="V25" s="110"/>
      <c r="W25" s="110"/>
      <c r="X25" s="110"/>
      <c r="Y25" s="110"/>
      <c r="Z25" s="110"/>
      <c r="AA25" s="110"/>
    </row>
    <row r="26" spans="1:27" ht="15.75" customHeight="1">
      <c r="A26" s="308"/>
      <c r="B26" s="9" t="s">
        <v>68</v>
      </c>
      <c r="C26" s="63"/>
      <c r="D26" s="63"/>
      <c r="E26" s="311"/>
      <c r="F26" s="292"/>
      <c r="G26" s="283"/>
      <c r="H26" s="281"/>
      <c r="I26" s="283"/>
      <c r="J26" s="281"/>
      <c r="K26" s="283"/>
      <c r="L26" s="314"/>
      <c r="M26" s="315"/>
      <c r="N26" s="314"/>
      <c r="O26" s="315"/>
      <c r="P26" s="281"/>
      <c r="Q26" s="283"/>
      <c r="R26" s="110"/>
      <c r="S26" s="110"/>
      <c r="T26" s="110"/>
      <c r="U26" s="110"/>
      <c r="V26" s="110"/>
      <c r="W26" s="110"/>
      <c r="X26" s="110"/>
      <c r="Y26" s="110"/>
      <c r="Z26" s="110"/>
      <c r="AA26" s="110"/>
    </row>
    <row r="27" spans="1:27" ht="15.75" customHeight="1">
      <c r="A27" s="309"/>
      <c r="B27" s="47" t="s">
        <v>162</v>
      </c>
      <c r="C27" s="31"/>
      <c r="D27" s="31"/>
      <c r="E27" s="87" t="s">
        <v>163</v>
      </c>
      <c r="F27" s="258">
        <f>F24+F25</f>
        <v>0</v>
      </c>
      <c r="G27" s="134">
        <f aca="true" t="shared" si="3" ref="G27:Q27">G24+G25</f>
        <v>0</v>
      </c>
      <c r="H27" s="72">
        <f t="shared" si="3"/>
        <v>0</v>
      </c>
      <c r="I27" s="134">
        <f t="shared" si="3"/>
        <v>0</v>
      </c>
      <c r="J27" s="72">
        <f t="shared" si="3"/>
        <v>0</v>
      </c>
      <c r="K27" s="134">
        <f t="shared" si="3"/>
        <v>0</v>
      </c>
      <c r="L27" s="72">
        <f>L24+L25</f>
        <v>0</v>
      </c>
      <c r="M27" s="134">
        <f>M24+M25</f>
        <v>0</v>
      </c>
      <c r="N27" s="72">
        <f t="shared" si="3"/>
        <v>0</v>
      </c>
      <c r="O27" s="134">
        <f t="shared" si="3"/>
        <v>0</v>
      </c>
      <c r="P27" s="72">
        <f t="shared" si="3"/>
        <v>0</v>
      </c>
      <c r="Q27" s="134">
        <f t="shared" si="3"/>
        <v>0</v>
      </c>
      <c r="R27" s="110"/>
      <c r="S27" s="110"/>
      <c r="T27" s="110"/>
      <c r="U27" s="110"/>
      <c r="V27" s="110"/>
      <c r="W27" s="110"/>
      <c r="X27" s="110"/>
      <c r="Y27" s="110"/>
      <c r="Z27" s="110"/>
      <c r="AA27" s="110"/>
    </row>
    <row r="28" spans="1:27" ht="15.75" customHeight="1">
      <c r="A28" s="13"/>
      <c r="F28" s="110"/>
      <c r="G28" s="110"/>
      <c r="H28" s="110"/>
      <c r="I28" s="110"/>
      <c r="J28" s="110"/>
      <c r="K28" s="110"/>
      <c r="L28" s="135"/>
      <c r="M28" s="110"/>
      <c r="N28" s="135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</row>
    <row r="29" spans="1:27" ht="15.75" customHeight="1">
      <c r="A29" s="31"/>
      <c r="F29" s="110"/>
      <c r="G29" s="110"/>
      <c r="H29" s="110"/>
      <c r="I29" s="110"/>
      <c r="J29" s="136"/>
      <c r="K29" s="136"/>
      <c r="L29" s="135"/>
      <c r="M29" s="110"/>
      <c r="N29" s="135"/>
      <c r="O29" s="110"/>
      <c r="P29" s="110"/>
      <c r="Q29" s="136" t="s">
        <v>164</v>
      </c>
      <c r="R29" s="110"/>
      <c r="S29" s="110"/>
      <c r="T29" s="110"/>
      <c r="U29" s="110"/>
      <c r="V29" s="110"/>
      <c r="W29" s="110"/>
      <c r="X29" s="110"/>
      <c r="Y29" s="110"/>
      <c r="Z29" s="110"/>
      <c r="AA29" s="136"/>
    </row>
    <row r="30" spans="1:27" ht="15.75" customHeight="1">
      <c r="A30" s="302" t="s">
        <v>69</v>
      </c>
      <c r="B30" s="303"/>
      <c r="C30" s="303"/>
      <c r="D30" s="303"/>
      <c r="E30" s="304"/>
      <c r="F30" s="278" t="s">
        <v>251</v>
      </c>
      <c r="G30" s="279"/>
      <c r="H30" s="278" t="s">
        <v>252</v>
      </c>
      <c r="I30" s="279"/>
      <c r="J30" s="278" t="s">
        <v>253</v>
      </c>
      <c r="K30" s="279"/>
      <c r="L30" s="278" t="s">
        <v>254</v>
      </c>
      <c r="M30" s="279"/>
      <c r="N30" s="278" t="s">
        <v>255</v>
      </c>
      <c r="O30" s="279"/>
      <c r="P30" s="278" t="s">
        <v>256</v>
      </c>
      <c r="Q30" s="279"/>
      <c r="R30" s="137"/>
      <c r="S30" s="135"/>
      <c r="T30" s="137"/>
      <c r="U30" s="135"/>
      <c r="V30" s="137"/>
      <c r="W30" s="135"/>
      <c r="X30" s="137"/>
      <c r="Y30" s="135"/>
      <c r="Z30" s="137"/>
      <c r="AA30" s="135"/>
    </row>
    <row r="31" spans="1:27" ht="15.75" customHeight="1">
      <c r="A31" s="305"/>
      <c r="B31" s="306"/>
      <c r="C31" s="306"/>
      <c r="D31" s="306"/>
      <c r="E31" s="307"/>
      <c r="F31" s="105" t="s">
        <v>244</v>
      </c>
      <c r="G31" s="38" t="s">
        <v>2</v>
      </c>
      <c r="H31" s="105" t="s">
        <v>244</v>
      </c>
      <c r="I31" s="38" t="s">
        <v>2</v>
      </c>
      <c r="J31" s="105" t="s">
        <v>244</v>
      </c>
      <c r="K31" s="38" t="s">
        <v>2</v>
      </c>
      <c r="L31" s="105" t="s">
        <v>244</v>
      </c>
      <c r="M31" s="38" t="s">
        <v>2</v>
      </c>
      <c r="N31" s="105" t="s">
        <v>244</v>
      </c>
      <c r="O31" s="38" t="s">
        <v>2</v>
      </c>
      <c r="P31" s="105" t="s">
        <v>244</v>
      </c>
      <c r="Q31" s="203" t="s">
        <v>2</v>
      </c>
      <c r="R31" s="140"/>
      <c r="S31" s="140"/>
      <c r="T31" s="140"/>
      <c r="U31" s="140"/>
      <c r="V31" s="140"/>
      <c r="W31" s="140"/>
      <c r="X31" s="140"/>
      <c r="Y31" s="140"/>
      <c r="Z31" s="140"/>
      <c r="AA31" s="140"/>
    </row>
    <row r="32" spans="1:27" ht="15.75" customHeight="1">
      <c r="A32" s="286" t="s">
        <v>85</v>
      </c>
      <c r="B32" s="55" t="s">
        <v>50</v>
      </c>
      <c r="C32" s="56"/>
      <c r="D32" s="56"/>
      <c r="E32" s="15" t="s">
        <v>41</v>
      </c>
      <c r="F32" s="66">
        <v>496</v>
      </c>
      <c r="G32" s="141">
        <v>751</v>
      </c>
      <c r="H32" s="106">
        <v>180</v>
      </c>
      <c r="I32" s="108">
        <v>189</v>
      </c>
      <c r="J32" s="106">
        <v>1791</v>
      </c>
      <c r="K32" s="109">
        <v>1633</v>
      </c>
      <c r="L32" s="66">
        <v>178</v>
      </c>
      <c r="M32" s="141">
        <v>170</v>
      </c>
      <c r="N32" s="66">
        <v>275</v>
      </c>
      <c r="O32" s="141">
        <v>225</v>
      </c>
      <c r="P32" s="250">
        <v>9</v>
      </c>
      <c r="Q32" s="142">
        <v>10</v>
      </c>
      <c r="R32" s="141"/>
      <c r="S32" s="141"/>
      <c r="T32" s="141"/>
      <c r="U32" s="141"/>
      <c r="V32" s="143"/>
      <c r="W32" s="143"/>
      <c r="X32" s="141"/>
      <c r="Y32" s="141"/>
      <c r="Z32" s="143"/>
      <c r="AA32" s="143"/>
    </row>
    <row r="33" spans="1:27" ht="15.75" customHeight="1">
      <c r="A33" s="287"/>
      <c r="B33" s="8"/>
      <c r="C33" s="52" t="s">
        <v>70</v>
      </c>
      <c r="D33" s="53"/>
      <c r="E33" s="94"/>
      <c r="F33" s="68">
        <v>476</v>
      </c>
      <c r="G33" s="144">
        <v>732</v>
      </c>
      <c r="H33" s="68">
        <v>180</v>
      </c>
      <c r="I33" s="121">
        <v>189</v>
      </c>
      <c r="J33" s="68">
        <v>1414</v>
      </c>
      <c r="K33" s="122">
        <v>1324</v>
      </c>
      <c r="L33" s="68">
        <v>174</v>
      </c>
      <c r="M33" s="144">
        <v>167</v>
      </c>
      <c r="N33" s="68">
        <v>81</v>
      </c>
      <c r="O33" s="144">
        <v>73</v>
      </c>
      <c r="P33" s="267">
        <v>0</v>
      </c>
      <c r="Q33" s="120">
        <v>0</v>
      </c>
      <c r="R33" s="141"/>
      <c r="S33" s="141"/>
      <c r="T33" s="141"/>
      <c r="U33" s="141"/>
      <c r="V33" s="143"/>
      <c r="W33" s="143"/>
      <c r="X33" s="141"/>
      <c r="Y33" s="141"/>
      <c r="Z33" s="143"/>
      <c r="AA33" s="143"/>
    </row>
    <row r="34" spans="1:27" ht="15.75" customHeight="1">
      <c r="A34" s="287"/>
      <c r="B34" s="8"/>
      <c r="C34" s="24"/>
      <c r="D34" s="30" t="s">
        <v>71</v>
      </c>
      <c r="E34" s="89"/>
      <c r="F34" s="70">
        <v>476</v>
      </c>
      <c r="G34" s="111">
        <v>492</v>
      </c>
      <c r="H34" s="70">
        <v>180</v>
      </c>
      <c r="I34" s="112">
        <v>189</v>
      </c>
      <c r="J34" s="70">
        <v>0</v>
      </c>
      <c r="K34" s="113">
        <v>0</v>
      </c>
      <c r="L34" s="70">
        <v>174</v>
      </c>
      <c r="M34" s="111">
        <v>167</v>
      </c>
      <c r="N34" s="70">
        <v>25</v>
      </c>
      <c r="O34" s="111">
        <v>26</v>
      </c>
      <c r="P34" s="251">
        <v>0</v>
      </c>
      <c r="Q34" s="123">
        <v>0</v>
      </c>
      <c r="R34" s="141"/>
      <c r="S34" s="141"/>
      <c r="T34" s="141"/>
      <c r="U34" s="141"/>
      <c r="V34" s="143"/>
      <c r="W34" s="143"/>
      <c r="X34" s="141"/>
      <c r="Y34" s="141"/>
      <c r="Z34" s="143"/>
      <c r="AA34" s="143"/>
    </row>
    <row r="35" spans="1:27" ht="15.75" customHeight="1">
      <c r="A35" s="287"/>
      <c r="B35" s="10"/>
      <c r="C35" s="62" t="s">
        <v>72</v>
      </c>
      <c r="D35" s="63"/>
      <c r="E35" s="95"/>
      <c r="F35" s="116">
        <v>20</v>
      </c>
      <c r="G35" s="117">
        <v>19</v>
      </c>
      <c r="H35" s="116">
        <v>0</v>
      </c>
      <c r="I35" s="118">
        <v>0</v>
      </c>
      <c r="J35" s="145">
        <v>377</v>
      </c>
      <c r="K35" s="146">
        <v>310</v>
      </c>
      <c r="L35" s="116">
        <v>4</v>
      </c>
      <c r="M35" s="117">
        <v>3</v>
      </c>
      <c r="N35" s="116">
        <v>195</v>
      </c>
      <c r="O35" s="117">
        <v>153</v>
      </c>
      <c r="P35" s="252">
        <v>9</v>
      </c>
      <c r="Q35" s="133">
        <v>10</v>
      </c>
      <c r="R35" s="141"/>
      <c r="S35" s="141"/>
      <c r="T35" s="141"/>
      <c r="U35" s="141"/>
      <c r="V35" s="143"/>
      <c r="W35" s="143"/>
      <c r="X35" s="141"/>
      <c r="Y35" s="141"/>
      <c r="Z35" s="143"/>
      <c r="AA35" s="143"/>
    </row>
    <row r="36" spans="1:27" ht="15.75" customHeight="1">
      <c r="A36" s="287"/>
      <c r="B36" s="50" t="s">
        <v>53</v>
      </c>
      <c r="C36" s="51"/>
      <c r="D36" s="51"/>
      <c r="E36" s="15" t="s">
        <v>42</v>
      </c>
      <c r="F36" s="66">
        <v>183</v>
      </c>
      <c r="G36" s="141">
        <v>210</v>
      </c>
      <c r="H36" s="66">
        <v>27</v>
      </c>
      <c r="I36" s="131">
        <v>58</v>
      </c>
      <c r="J36" s="66">
        <v>1671</v>
      </c>
      <c r="K36" s="132">
        <v>1562</v>
      </c>
      <c r="L36" s="66">
        <v>98</v>
      </c>
      <c r="M36" s="141">
        <v>103</v>
      </c>
      <c r="N36" s="66">
        <v>271</v>
      </c>
      <c r="O36" s="141">
        <v>219</v>
      </c>
      <c r="P36" s="268">
        <v>9</v>
      </c>
      <c r="Q36" s="130">
        <v>10</v>
      </c>
      <c r="R36" s="141"/>
      <c r="S36" s="141"/>
      <c r="T36" s="141"/>
      <c r="U36" s="141"/>
      <c r="V36" s="141"/>
      <c r="W36" s="141"/>
      <c r="X36" s="141"/>
      <c r="Y36" s="141"/>
      <c r="Z36" s="143"/>
      <c r="AA36" s="143"/>
    </row>
    <row r="37" spans="1:27" ht="15.75" customHeight="1">
      <c r="A37" s="287"/>
      <c r="B37" s="8"/>
      <c r="C37" s="30" t="s">
        <v>73</v>
      </c>
      <c r="D37" s="43"/>
      <c r="E37" s="89"/>
      <c r="F37" s="70">
        <v>116</v>
      </c>
      <c r="G37" s="111">
        <v>113</v>
      </c>
      <c r="H37" s="70">
        <v>16</v>
      </c>
      <c r="I37" s="112">
        <v>5</v>
      </c>
      <c r="J37" s="70">
        <v>1416</v>
      </c>
      <c r="K37" s="113">
        <v>1319</v>
      </c>
      <c r="L37" s="70">
        <v>82</v>
      </c>
      <c r="M37" s="111">
        <v>82</v>
      </c>
      <c r="N37" s="70">
        <v>213</v>
      </c>
      <c r="O37" s="111">
        <v>158</v>
      </c>
      <c r="P37" s="251">
        <v>0</v>
      </c>
      <c r="Q37" s="123">
        <v>0</v>
      </c>
      <c r="R37" s="141"/>
      <c r="S37" s="141"/>
      <c r="T37" s="141"/>
      <c r="U37" s="141"/>
      <c r="V37" s="141"/>
      <c r="W37" s="141"/>
      <c r="X37" s="141"/>
      <c r="Y37" s="141"/>
      <c r="Z37" s="143"/>
      <c r="AA37" s="143"/>
    </row>
    <row r="38" spans="1:27" ht="15.75" customHeight="1">
      <c r="A38" s="287"/>
      <c r="B38" s="10"/>
      <c r="C38" s="30" t="s">
        <v>74</v>
      </c>
      <c r="D38" s="43"/>
      <c r="E38" s="89"/>
      <c r="F38" s="69">
        <v>67</v>
      </c>
      <c r="G38" s="123">
        <v>97</v>
      </c>
      <c r="H38" s="70">
        <v>12</v>
      </c>
      <c r="I38" s="112">
        <v>53</v>
      </c>
      <c r="J38" s="70">
        <v>255</v>
      </c>
      <c r="K38" s="146">
        <v>243</v>
      </c>
      <c r="L38" s="70">
        <v>16</v>
      </c>
      <c r="M38" s="111">
        <v>21</v>
      </c>
      <c r="N38" s="70">
        <v>58</v>
      </c>
      <c r="O38" s="111">
        <v>61</v>
      </c>
      <c r="P38" s="251">
        <v>9</v>
      </c>
      <c r="Q38" s="123">
        <v>10</v>
      </c>
      <c r="R38" s="141"/>
      <c r="S38" s="141"/>
      <c r="T38" s="143"/>
      <c r="U38" s="143"/>
      <c r="V38" s="141"/>
      <c r="W38" s="141"/>
      <c r="X38" s="141"/>
      <c r="Y38" s="141"/>
      <c r="Z38" s="143"/>
      <c r="AA38" s="143"/>
    </row>
    <row r="39" spans="1:27" ht="15.75" customHeight="1">
      <c r="A39" s="288"/>
      <c r="B39" s="11" t="s">
        <v>75</v>
      </c>
      <c r="C39" s="12"/>
      <c r="D39" s="12"/>
      <c r="E39" s="93" t="s">
        <v>165</v>
      </c>
      <c r="F39" s="72">
        <f aca="true" t="shared" si="4" ref="F39:P39">F32-F36</f>
        <v>313</v>
      </c>
      <c r="G39" s="134">
        <f t="shared" si="4"/>
        <v>541</v>
      </c>
      <c r="H39" s="72">
        <f t="shared" si="4"/>
        <v>153</v>
      </c>
      <c r="I39" s="134">
        <f t="shared" si="4"/>
        <v>131</v>
      </c>
      <c r="J39" s="72">
        <f t="shared" si="4"/>
        <v>120</v>
      </c>
      <c r="K39" s="134">
        <f t="shared" si="4"/>
        <v>71</v>
      </c>
      <c r="L39" s="72">
        <f>L32-L36</f>
        <v>80</v>
      </c>
      <c r="M39" s="134">
        <f>M32-M36</f>
        <v>67</v>
      </c>
      <c r="N39" s="72">
        <f t="shared" si="4"/>
        <v>4</v>
      </c>
      <c r="O39" s="134">
        <f t="shared" si="4"/>
        <v>6</v>
      </c>
      <c r="P39" s="258">
        <f t="shared" si="4"/>
        <v>0</v>
      </c>
      <c r="Q39" s="134">
        <f>Q32-Q36</f>
        <v>0</v>
      </c>
      <c r="R39" s="141"/>
      <c r="S39" s="141"/>
      <c r="T39" s="141"/>
      <c r="U39" s="141"/>
      <c r="V39" s="141"/>
      <c r="W39" s="141"/>
      <c r="X39" s="141"/>
      <c r="Y39" s="141"/>
      <c r="Z39" s="143"/>
      <c r="AA39" s="143"/>
    </row>
    <row r="40" spans="1:27" ht="15.75" customHeight="1">
      <c r="A40" s="286" t="s">
        <v>86</v>
      </c>
      <c r="B40" s="50" t="s">
        <v>76</v>
      </c>
      <c r="C40" s="51"/>
      <c r="D40" s="51"/>
      <c r="E40" s="15" t="s">
        <v>44</v>
      </c>
      <c r="F40" s="65">
        <v>521</v>
      </c>
      <c r="G40" s="130">
        <v>1989</v>
      </c>
      <c r="H40" s="66">
        <v>58</v>
      </c>
      <c r="I40" s="131">
        <v>211</v>
      </c>
      <c r="J40" s="66">
        <v>1775</v>
      </c>
      <c r="K40" s="132">
        <v>2066</v>
      </c>
      <c r="L40" s="66">
        <v>115</v>
      </c>
      <c r="M40" s="141">
        <v>147</v>
      </c>
      <c r="N40" s="66">
        <v>280</v>
      </c>
      <c r="O40" s="141">
        <v>216</v>
      </c>
      <c r="P40" s="268">
        <v>24</v>
      </c>
      <c r="Q40" s="130">
        <v>34</v>
      </c>
      <c r="R40" s="141"/>
      <c r="S40" s="141"/>
      <c r="T40" s="141"/>
      <c r="U40" s="141"/>
      <c r="V40" s="143"/>
      <c r="W40" s="143"/>
      <c r="X40" s="143"/>
      <c r="Y40" s="143"/>
      <c r="Z40" s="141"/>
      <c r="AA40" s="141"/>
    </row>
    <row r="41" spans="1:27" ht="15.75" customHeight="1">
      <c r="A41" s="289"/>
      <c r="B41" s="10"/>
      <c r="C41" s="30" t="s">
        <v>77</v>
      </c>
      <c r="D41" s="43"/>
      <c r="E41" s="89"/>
      <c r="F41" s="147">
        <v>0</v>
      </c>
      <c r="G41" s="148">
        <v>619</v>
      </c>
      <c r="H41" s="145">
        <v>0</v>
      </c>
      <c r="I41" s="146">
        <v>0</v>
      </c>
      <c r="J41" s="70">
        <v>228</v>
      </c>
      <c r="K41" s="113">
        <v>640</v>
      </c>
      <c r="L41" s="70">
        <v>0</v>
      </c>
      <c r="M41" s="111">
        <v>0</v>
      </c>
      <c r="N41" s="70">
        <v>0</v>
      </c>
      <c r="O41" s="111">
        <v>0</v>
      </c>
      <c r="P41" s="251">
        <v>0</v>
      </c>
      <c r="Q41" s="123">
        <v>0</v>
      </c>
      <c r="R41" s="143"/>
      <c r="S41" s="143"/>
      <c r="T41" s="143"/>
      <c r="U41" s="143"/>
      <c r="V41" s="143"/>
      <c r="W41" s="143"/>
      <c r="X41" s="143"/>
      <c r="Y41" s="143"/>
      <c r="Z41" s="141"/>
      <c r="AA41" s="141"/>
    </row>
    <row r="42" spans="1:27" ht="15.75" customHeight="1">
      <c r="A42" s="289"/>
      <c r="B42" s="50" t="s">
        <v>64</v>
      </c>
      <c r="C42" s="51"/>
      <c r="D42" s="51"/>
      <c r="E42" s="15" t="s">
        <v>45</v>
      </c>
      <c r="F42" s="65">
        <v>865</v>
      </c>
      <c r="G42" s="130">
        <v>2534</v>
      </c>
      <c r="H42" s="66">
        <v>332</v>
      </c>
      <c r="I42" s="131">
        <v>165</v>
      </c>
      <c r="J42" s="66">
        <v>1771</v>
      </c>
      <c r="K42" s="132">
        <v>2127</v>
      </c>
      <c r="L42" s="66">
        <v>192</v>
      </c>
      <c r="M42" s="141">
        <v>215</v>
      </c>
      <c r="N42" s="66">
        <v>282</v>
      </c>
      <c r="O42" s="141">
        <v>203</v>
      </c>
      <c r="P42" s="268">
        <v>24</v>
      </c>
      <c r="Q42" s="130">
        <v>34</v>
      </c>
      <c r="R42" s="141"/>
      <c r="S42" s="141"/>
      <c r="T42" s="141"/>
      <c r="U42" s="141"/>
      <c r="V42" s="143"/>
      <c r="W42" s="143"/>
      <c r="X42" s="141"/>
      <c r="Y42" s="141"/>
      <c r="Z42" s="141"/>
      <c r="AA42" s="141"/>
    </row>
    <row r="43" spans="1:27" ht="15.75" customHeight="1">
      <c r="A43" s="289"/>
      <c r="B43" s="10"/>
      <c r="C43" s="30" t="s">
        <v>78</v>
      </c>
      <c r="D43" s="43"/>
      <c r="E43" s="89"/>
      <c r="F43" s="69">
        <v>838</v>
      </c>
      <c r="G43" s="123">
        <v>1631</v>
      </c>
      <c r="H43" s="70">
        <v>165</v>
      </c>
      <c r="I43" s="112">
        <v>165</v>
      </c>
      <c r="J43" s="145">
        <v>621</v>
      </c>
      <c r="K43" s="146">
        <v>1012</v>
      </c>
      <c r="L43" s="70">
        <v>126</v>
      </c>
      <c r="M43" s="111">
        <v>155</v>
      </c>
      <c r="N43" s="70">
        <v>160</v>
      </c>
      <c r="O43" s="111">
        <v>156</v>
      </c>
      <c r="P43" s="251">
        <v>24</v>
      </c>
      <c r="Q43" s="123">
        <v>34</v>
      </c>
      <c r="R43" s="141"/>
      <c r="S43" s="141"/>
      <c r="T43" s="143"/>
      <c r="U43" s="141"/>
      <c r="V43" s="143"/>
      <c r="W43" s="143"/>
      <c r="X43" s="141"/>
      <c r="Y43" s="141"/>
      <c r="Z43" s="143"/>
      <c r="AA43" s="143"/>
    </row>
    <row r="44" spans="1:27" ht="15.75" customHeight="1">
      <c r="A44" s="290"/>
      <c r="B44" s="47" t="s">
        <v>75</v>
      </c>
      <c r="C44" s="31"/>
      <c r="D44" s="31"/>
      <c r="E44" s="93" t="s">
        <v>166</v>
      </c>
      <c r="F44" s="125">
        <f aca="true" t="shared" si="5" ref="F44:P44">F40-F42</f>
        <v>-344</v>
      </c>
      <c r="G44" s="126">
        <f t="shared" si="5"/>
        <v>-545</v>
      </c>
      <c r="H44" s="125">
        <f t="shared" si="5"/>
        <v>-274</v>
      </c>
      <c r="I44" s="126">
        <v>46</v>
      </c>
      <c r="J44" s="125">
        <f t="shared" si="5"/>
        <v>4</v>
      </c>
      <c r="K44" s="126">
        <f t="shared" si="5"/>
        <v>-61</v>
      </c>
      <c r="L44" s="125">
        <f>L40-L42</f>
        <v>-77</v>
      </c>
      <c r="M44" s="126">
        <f>M40-M42</f>
        <v>-68</v>
      </c>
      <c r="N44" s="125">
        <f t="shared" si="5"/>
        <v>-2</v>
      </c>
      <c r="O44" s="126">
        <f t="shared" si="5"/>
        <v>13</v>
      </c>
      <c r="P44" s="255">
        <f t="shared" si="5"/>
        <v>0</v>
      </c>
      <c r="Q44" s="126">
        <f>Q40-Q42</f>
        <v>0</v>
      </c>
      <c r="R44" s="143"/>
      <c r="S44" s="143"/>
      <c r="T44" s="141"/>
      <c r="U44" s="141"/>
      <c r="V44" s="143"/>
      <c r="W44" s="143"/>
      <c r="X44" s="141"/>
      <c r="Y44" s="141"/>
      <c r="Z44" s="141"/>
      <c r="AA44" s="141"/>
    </row>
    <row r="45" spans="1:27" ht="15.75" customHeight="1">
      <c r="A45" s="293" t="s">
        <v>87</v>
      </c>
      <c r="B45" s="25" t="s">
        <v>79</v>
      </c>
      <c r="C45" s="20"/>
      <c r="D45" s="20"/>
      <c r="E45" s="92" t="s">
        <v>167</v>
      </c>
      <c r="F45" s="149">
        <f aca="true" t="shared" si="6" ref="F45:P45">F39+F44</f>
        <v>-31</v>
      </c>
      <c r="G45" s="150">
        <f t="shared" si="6"/>
        <v>-4</v>
      </c>
      <c r="H45" s="149">
        <f t="shared" si="6"/>
        <v>-121</v>
      </c>
      <c r="I45" s="150">
        <f t="shared" si="6"/>
        <v>177</v>
      </c>
      <c r="J45" s="149">
        <f t="shared" si="6"/>
        <v>124</v>
      </c>
      <c r="K45" s="150">
        <f t="shared" si="6"/>
        <v>10</v>
      </c>
      <c r="L45" s="149">
        <f>L39+L44</f>
        <v>3</v>
      </c>
      <c r="M45" s="150">
        <f>M39+M44</f>
        <v>-1</v>
      </c>
      <c r="N45" s="149">
        <f t="shared" si="6"/>
        <v>2</v>
      </c>
      <c r="O45" s="150">
        <f t="shared" si="6"/>
        <v>19</v>
      </c>
      <c r="P45" s="265">
        <f t="shared" si="6"/>
        <v>0</v>
      </c>
      <c r="Q45" s="150">
        <f>Q39+Q44</f>
        <v>0</v>
      </c>
      <c r="R45" s="141"/>
      <c r="S45" s="141"/>
      <c r="T45" s="141"/>
      <c r="U45" s="141"/>
      <c r="V45" s="141"/>
      <c r="W45" s="141"/>
      <c r="X45" s="141"/>
      <c r="Y45" s="141"/>
      <c r="Z45" s="141"/>
      <c r="AA45" s="141"/>
    </row>
    <row r="46" spans="1:27" ht="15.75" customHeight="1">
      <c r="A46" s="294"/>
      <c r="B46" s="44" t="s">
        <v>80</v>
      </c>
      <c r="C46" s="43"/>
      <c r="D46" s="43"/>
      <c r="E46" s="43"/>
      <c r="F46" s="147">
        <v>0</v>
      </c>
      <c r="G46" s="148">
        <v>0</v>
      </c>
      <c r="H46" s="145">
        <v>0</v>
      </c>
      <c r="I46" s="146">
        <v>0</v>
      </c>
      <c r="J46" s="145">
        <v>0</v>
      </c>
      <c r="K46" s="146">
        <v>0</v>
      </c>
      <c r="L46" s="70">
        <v>0</v>
      </c>
      <c r="M46" s="111">
        <v>0</v>
      </c>
      <c r="N46" s="70">
        <v>0</v>
      </c>
      <c r="O46" s="111">
        <v>0</v>
      </c>
      <c r="P46" s="269">
        <v>0</v>
      </c>
      <c r="Q46" s="124">
        <v>0</v>
      </c>
      <c r="R46" s="143"/>
      <c r="S46" s="143"/>
      <c r="T46" s="143"/>
      <c r="U46" s="143"/>
      <c r="V46" s="143"/>
      <c r="W46" s="143"/>
      <c r="X46" s="143"/>
      <c r="Y46" s="143"/>
      <c r="Z46" s="143"/>
      <c r="AA46" s="143"/>
    </row>
    <row r="47" spans="1:27" ht="15.75" customHeight="1">
      <c r="A47" s="294"/>
      <c r="B47" s="44" t="s">
        <v>81</v>
      </c>
      <c r="C47" s="43"/>
      <c r="D47" s="43"/>
      <c r="E47" s="43"/>
      <c r="F47" s="70">
        <v>50</v>
      </c>
      <c r="G47" s="111">
        <v>81</v>
      </c>
      <c r="H47" s="70">
        <v>60</v>
      </c>
      <c r="I47" s="112">
        <v>182</v>
      </c>
      <c r="J47" s="70">
        <v>158</v>
      </c>
      <c r="K47" s="113">
        <v>102</v>
      </c>
      <c r="L47" s="70">
        <v>8</v>
      </c>
      <c r="M47" s="111">
        <v>5</v>
      </c>
      <c r="N47" s="70">
        <v>14</v>
      </c>
      <c r="O47" s="111">
        <v>18</v>
      </c>
      <c r="P47" s="251">
        <v>0</v>
      </c>
      <c r="Q47" s="123">
        <v>0</v>
      </c>
      <c r="R47" s="141"/>
      <c r="S47" s="141"/>
      <c r="T47" s="141"/>
      <c r="U47" s="141"/>
      <c r="V47" s="141"/>
      <c r="W47" s="141"/>
      <c r="X47" s="141"/>
      <c r="Y47" s="141"/>
      <c r="Z47" s="141"/>
      <c r="AA47" s="141"/>
    </row>
    <row r="48" spans="1:27" ht="15.75" customHeight="1">
      <c r="A48" s="295"/>
      <c r="B48" s="47" t="s">
        <v>82</v>
      </c>
      <c r="C48" s="31"/>
      <c r="D48" s="31"/>
      <c r="E48" s="31"/>
      <c r="F48" s="73">
        <v>26</v>
      </c>
      <c r="G48" s="151">
        <v>81</v>
      </c>
      <c r="H48" s="73">
        <v>60</v>
      </c>
      <c r="I48" s="152">
        <v>182</v>
      </c>
      <c r="J48" s="73">
        <v>80</v>
      </c>
      <c r="K48" s="153">
        <v>68</v>
      </c>
      <c r="L48" s="73">
        <v>8</v>
      </c>
      <c r="M48" s="151">
        <v>5</v>
      </c>
      <c r="N48" s="73">
        <v>4</v>
      </c>
      <c r="O48" s="151">
        <v>6</v>
      </c>
      <c r="P48" s="270">
        <v>0</v>
      </c>
      <c r="Q48" s="134">
        <v>0</v>
      </c>
      <c r="R48" s="141"/>
      <c r="S48" s="141"/>
      <c r="T48" s="141"/>
      <c r="U48" s="141"/>
      <c r="V48" s="141"/>
      <c r="W48" s="141"/>
      <c r="X48" s="141"/>
      <c r="Y48" s="141"/>
      <c r="Z48" s="141"/>
      <c r="AA48" s="141"/>
    </row>
    <row r="49" spans="1:17" ht="15.75" customHeight="1">
      <c r="A49" s="13" t="s">
        <v>168</v>
      </c>
      <c r="Q49" s="6"/>
    </row>
    <row r="50" spans="1:17" ht="15.75" customHeight="1">
      <c r="A50" s="13"/>
      <c r="Q50" s="8"/>
    </row>
  </sheetData>
  <sheetProtection/>
  <mergeCells count="32">
    <mergeCell ref="N6:O6"/>
    <mergeCell ref="K25:K26"/>
    <mergeCell ref="N25:N26"/>
    <mergeCell ref="O25:O26"/>
    <mergeCell ref="H25:H26"/>
    <mergeCell ref="I25:I26"/>
    <mergeCell ref="J25:J26"/>
    <mergeCell ref="A6:E7"/>
    <mergeCell ref="F6:G6"/>
    <mergeCell ref="H6:I6"/>
    <mergeCell ref="J6:K6"/>
    <mergeCell ref="A32:A39"/>
    <mergeCell ref="A30:E31"/>
    <mergeCell ref="F30:G30"/>
    <mergeCell ref="H30:I30"/>
    <mergeCell ref="J30:K30"/>
    <mergeCell ref="A45:A48"/>
    <mergeCell ref="P6:Q6"/>
    <mergeCell ref="L6:M6"/>
    <mergeCell ref="A8:A18"/>
    <mergeCell ref="A19:A27"/>
    <mergeCell ref="E25:E26"/>
    <mergeCell ref="F25:F26"/>
    <mergeCell ref="G25:G26"/>
    <mergeCell ref="Q25:Q26"/>
    <mergeCell ref="L30:M30"/>
    <mergeCell ref="N30:O30"/>
    <mergeCell ref="P30:Q30"/>
    <mergeCell ref="P25:P26"/>
    <mergeCell ref="L25:L26"/>
    <mergeCell ref="M25:M26"/>
    <mergeCell ref="A40:A44"/>
  </mergeCells>
  <printOptions horizontalCentered="1"/>
  <pageMargins left="0.7874015748031497" right="0.2755905511811024" top="0.3937007874015748" bottom="0.35433070866141736" header="0.1968503937007874" footer="0.1968503937007874"/>
  <pageSetup horizontalDpi="300" verticalDpi="300" orientation="landscape" paperSize="9" scale="73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5" zoomScaleSheetLayoutView="85" zoomScalePageLayoutView="0" workbookViewId="0" topLeftCell="A1">
      <selection activeCell="K34" sqref="K34"/>
    </sheetView>
  </sheetViews>
  <sheetFormatPr defaultColWidth="8.796875" defaultRowHeight="14.25"/>
  <cols>
    <col min="1" max="2" width="3.59765625" style="2" customWidth="1"/>
    <col min="3" max="3" width="21.3984375" style="2" customWidth="1"/>
    <col min="4" max="4" width="20" style="2" customWidth="1"/>
    <col min="5" max="14" width="12.59765625" style="2" customWidth="1"/>
    <col min="15" max="16384" width="9" style="2" customWidth="1"/>
  </cols>
  <sheetData>
    <row r="1" spans="1:4" ht="33.75" customHeight="1">
      <c r="A1" s="154" t="s">
        <v>0</v>
      </c>
      <c r="B1" s="154"/>
      <c r="C1" s="205" t="s">
        <v>257</v>
      </c>
      <c r="D1" s="206"/>
    </row>
    <row r="3" spans="1:10" ht="15" customHeight="1">
      <c r="A3" s="36" t="s">
        <v>169</v>
      </c>
      <c r="B3" s="36"/>
      <c r="C3" s="36"/>
      <c r="D3" s="36"/>
      <c r="E3" s="36"/>
      <c r="F3" s="36"/>
      <c r="I3" s="36"/>
      <c r="J3" s="36"/>
    </row>
    <row r="4" spans="1:10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207"/>
      <c r="B5" s="207" t="s">
        <v>245</v>
      </c>
      <c r="C5" s="207"/>
      <c r="D5" s="207"/>
      <c r="H5" s="37"/>
      <c r="L5" s="37"/>
      <c r="N5" s="37" t="s">
        <v>170</v>
      </c>
    </row>
    <row r="6" spans="1:14" ht="15" customHeight="1">
      <c r="A6" s="208"/>
      <c r="B6" s="209"/>
      <c r="C6" s="209"/>
      <c r="D6" s="209"/>
      <c r="E6" s="318" t="s">
        <v>260</v>
      </c>
      <c r="F6" s="319"/>
      <c r="G6" s="318" t="s">
        <v>261</v>
      </c>
      <c r="H6" s="319"/>
      <c r="I6" s="318" t="s">
        <v>262</v>
      </c>
      <c r="J6" s="319"/>
      <c r="K6" s="318" t="s">
        <v>263</v>
      </c>
      <c r="L6" s="319"/>
      <c r="M6" s="318"/>
      <c r="N6" s="319"/>
    </row>
    <row r="7" spans="1:14" ht="15" customHeight="1">
      <c r="A7" s="59"/>
      <c r="B7" s="60"/>
      <c r="C7" s="60"/>
      <c r="D7" s="60"/>
      <c r="E7" s="210" t="s">
        <v>244</v>
      </c>
      <c r="F7" s="211" t="s">
        <v>2</v>
      </c>
      <c r="G7" s="210" t="s">
        <v>244</v>
      </c>
      <c r="H7" s="211" t="s">
        <v>2</v>
      </c>
      <c r="I7" s="210" t="s">
        <v>244</v>
      </c>
      <c r="J7" s="211" t="s">
        <v>2</v>
      </c>
      <c r="K7" s="210" t="s">
        <v>244</v>
      </c>
      <c r="L7" s="211" t="s">
        <v>2</v>
      </c>
      <c r="M7" s="210" t="s">
        <v>244</v>
      </c>
      <c r="N7" s="249" t="s">
        <v>2</v>
      </c>
    </row>
    <row r="8" spans="1:14" ht="18" customHeight="1">
      <c r="A8" s="271" t="s">
        <v>171</v>
      </c>
      <c r="B8" s="212" t="s">
        <v>172</v>
      </c>
      <c r="C8" s="213"/>
      <c r="D8" s="213"/>
      <c r="E8" s="214">
        <v>1</v>
      </c>
      <c r="F8" s="215">
        <v>1</v>
      </c>
      <c r="G8" s="214">
        <v>1</v>
      </c>
      <c r="H8" s="216">
        <v>1</v>
      </c>
      <c r="I8" s="214">
        <v>23</v>
      </c>
      <c r="J8" s="215">
        <v>23</v>
      </c>
      <c r="K8" s="214">
        <v>18</v>
      </c>
      <c r="L8" s="216">
        <v>18</v>
      </c>
      <c r="M8" s="214"/>
      <c r="N8" s="216"/>
    </row>
    <row r="9" spans="1:14" ht="18" customHeight="1">
      <c r="A9" s="272"/>
      <c r="B9" s="271" t="s">
        <v>173</v>
      </c>
      <c r="C9" s="172" t="s">
        <v>174</v>
      </c>
      <c r="D9" s="173"/>
      <c r="E9" s="217">
        <v>10</v>
      </c>
      <c r="F9" s="218">
        <v>10</v>
      </c>
      <c r="G9" s="217">
        <v>8236</v>
      </c>
      <c r="H9" s="219">
        <v>8236</v>
      </c>
      <c r="I9" s="217">
        <v>2900</v>
      </c>
      <c r="J9" s="218">
        <v>2900</v>
      </c>
      <c r="K9" s="217">
        <v>1620</v>
      </c>
      <c r="L9" s="219">
        <v>1620</v>
      </c>
      <c r="M9" s="217"/>
      <c r="N9" s="219"/>
    </row>
    <row r="10" spans="1:14" ht="18" customHeight="1">
      <c r="A10" s="272"/>
      <c r="B10" s="272"/>
      <c r="C10" s="44" t="s">
        <v>175</v>
      </c>
      <c r="D10" s="43"/>
      <c r="E10" s="220">
        <v>10</v>
      </c>
      <c r="F10" s="221">
        <v>10</v>
      </c>
      <c r="G10" s="220">
        <v>8236</v>
      </c>
      <c r="H10" s="222">
        <v>8236</v>
      </c>
      <c r="I10" s="220">
        <v>1995</v>
      </c>
      <c r="J10" s="221">
        <v>1995</v>
      </c>
      <c r="K10" s="220">
        <v>884</v>
      </c>
      <c r="L10" s="222">
        <v>884</v>
      </c>
      <c r="M10" s="220"/>
      <c r="N10" s="222"/>
    </row>
    <row r="11" spans="1:14" ht="18" customHeight="1">
      <c r="A11" s="272"/>
      <c r="B11" s="272"/>
      <c r="C11" s="44" t="s">
        <v>176</v>
      </c>
      <c r="D11" s="43"/>
      <c r="E11" s="220">
        <v>0</v>
      </c>
      <c r="F11" s="221">
        <v>0</v>
      </c>
      <c r="G11" s="220">
        <v>0</v>
      </c>
      <c r="H11" s="222">
        <v>0</v>
      </c>
      <c r="I11" s="220">
        <v>578</v>
      </c>
      <c r="J11" s="221">
        <v>578</v>
      </c>
      <c r="K11" s="220">
        <v>272</v>
      </c>
      <c r="L11" s="222">
        <v>272</v>
      </c>
      <c r="M11" s="220"/>
      <c r="N11" s="222"/>
    </row>
    <row r="12" spans="1:14" ht="18" customHeight="1">
      <c r="A12" s="272"/>
      <c r="B12" s="272"/>
      <c r="C12" s="44" t="s">
        <v>177</v>
      </c>
      <c r="D12" s="43"/>
      <c r="E12" s="220">
        <v>0</v>
      </c>
      <c r="F12" s="221">
        <v>0</v>
      </c>
      <c r="G12" s="220">
        <v>0</v>
      </c>
      <c r="H12" s="222">
        <v>0</v>
      </c>
      <c r="I12" s="220">
        <v>327</v>
      </c>
      <c r="J12" s="221">
        <v>327</v>
      </c>
      <c r="K12" s="220">
        <v>464</v>
      </c>
      <c r="L12" s="222">
        <v>464</v>
      </c>
      <c r="M12" s="220"/>
      <c r="N12" s="222"/>
    </row>
    <row r="13" spans="1:14" ht="18" customHeight="1">
      <c r="A13" s="272"/>
      <c r="B13" s="272"/>
      <c r="C13" s="44" t="s">
        <v>178</v>
      </c>
      <c r="D13" s="43"/>
      <c r="E13" s="220">
        <v>0</v>
      </c>
      <c r="F13" s="221">
        <v>0</v>
      </c>
      <c r="G13" s="220">
        <v>0</v>
      </c>
      <c r="H13" s="222">
        <v>0</v>
      </c>
      <c r="I13" s="220">
        <v>0</v>
      </c>
      <c r="J13" s="221">
        <v>0</v>
      </c>
      <c r="K13" s="220">
        <v>0</v>
      </c>
      <c r="L13" s="222">
        <v>0</v>
      </c>
      <c r="M13" s="220"/>
      <c r="N13" s="222"/>
    </row>
    <row r="14" spans="1:14" ht="18" customHeight="1">
      <c r="A14" s="273"/>
      <c r="B14" s="273"/>
      <c r="C14" s="47" t="s">
        <v>179</v>
      </c>
      <c r="D14" s="31"/>
      <c r="E14" s="223">
        <v>0</v>
      </c>
      <c r="F14" s="224">
        <v>0</v>
      </c>
      <c r="G14" s="223">
        <v>0</v>
      </c>
      <c r="H14" s="225">
        <v>0</v>
      </c>
      <c r="I14" s="223">
        <v>0</v>
      </c>
      <c r="J14" s="224">
        <v>0</v>
      </c>
      <c r="K14" s="223">
        <v>0</v>
      </c>
      <c r="L14" s="225">
        <v>0</v>
      </c>
      <c r="M14" s="223"/>
      <c r="N14" s="225"/>
    </row>
    <row r="15" spans="1:14" ht="18" customHeight="1">
      <c r="A15" s="313" t="s">
        <v>180</v>
      </c>
      <c r="B15" s="271" t="s">
        <v>181</v>
      </c>
      <c r="C15" s="172" t="s">
        <v>182</v>
      </c>
      <c r="D15" s="173"/>
      <c r="E15" s="226">
        <v>3519</v>
      </c>
      <c r="F15" s="227">
        <v>4780</v>
      </c>
      <c r="G15" s="226">
        <v>707</v>
      </c>
      <c r="H15" s="150">
        <v>1010</v>
      </c>
      <c r="I15" s="226">
        <v>2895</v>
      </c>
      <c r="J15" s="227">
        <v>2575</v>
      </c>
      <c r="K15" s="226">
        <v>1398</v>
      </c>
      <c r="L15" s="150">
        <v>1301</v>
      </c>
      <c r="M15" s="226"/>
      <c r="N15" s="150"/>
    </row>
    <row r="16" spans="1:14" ht="18" customHeight="1">
      <c r="A16" s="272"/>
      <c r="B16" s="272"/>
      <c r="C16" s="44" t="s">
        <v>183</v>
      </c>
      <c r="D16" s="43"/>
      <c r="E16" s="70">
        <v>860</v>
      </c>
      <c r="F16" s="112">
        <v>875</v>
      </c>
      <c r="G16" s="70">
        <v>32391</v>
      </c>
      <c r="H16" s="123">
        <v>32408</v>
      </c>
      <c r="I16" s="70">
        <v>1478</v>
      </c>
      <c r="J16" s="112">
        <v>1668</v>
      </c>
      <c r="K16" s="70">
        <v>1833</v>
      </c>
      <c r="L16" s="123">
        <v>1850</v>
      </c>
      <c r="M16" s="70"/>
      <c r="N16" s="123"/>
    </row>
    <row r="17" spans="1:14" ht="18" customHeight="1">
      <c r="A17" s="272"/>
      <c r="B17" s="272"/>
      <c r="C17" s="44" t="s">
        <v>184</v>
      </c>
      <c r="D17" s="43"/>
      <c r="E17" s="70">
        <v>0</v>
      </c>
      <c r="F17" s="112">
        <v>0</v>
      </c>
      <c r="G17" s="70">
        <v>0</v>
      </c>
      <c r="H17" s="123">
        <v>0</v>
      </c>
      <c r="I17" s="70">
        <v>0</v>
      </c>
      <c r="J17" s="112">
        <v>59</v>
      </c>
      <c r="K17" s="70">
        <v>0</v>
      </c>
      <c r="L17" s="123">
        <v>0</v>
      </c>
      <c r="M17" s="70"/>
      <c r="N17" s="123"/>
    </row>
    <row r="18" spans="1:14" ht="18" customHeight="1">
      <c r="A18" s="272"/>
      <c r="B18" s="273"/>
      <c r="C18" s="47" t="s">
        <v>185</v>
      </c>
      <c r="D18" s="31"/>
      <c r="E18" s="72">
        <v>4379</v>
      </c>
      <c r="F18" s="228">
        <v>5655</v>
      </c>
      <c r="G18" s="72">
        <v>33098</v>
      </c>
      <c r="H18" s="228">
        <v>33418</v>
      </c>
      <c r="I18" s="72">
        <v>4373</v>
      </c>
      <c r="J18" s="228">
        <v>4302</v>
      </c>
      <c r="K18" s="72">
        <v>3231</v>
      </c>
      <c r="L18" s="228">
        <v>3150</v>
      </c>
      <c r="M18" s="72"/>
      <c r="N18" s="228"/>
    </row>
    <row r="19" spans="1:14" ht="18" customHeight="1">
      <c r="A19" s="272"/>
      <c r="B19" s="271" t="s">
        <v>186</v>
      </c>
      <c r="C19" s="172" t="s">
        <v>187</v>
      </c>
      <c r="D19" s="173"/>
      <c r="E19" s="149">
        <v>51</v>
      </c>
      <c r="F19" s="150">
        <v>1484</v>
      </c>
      <c r="G19" s="149">
        <v>2035</v>
      </c>
      <c r="H19" s="150">
        <v>2413</v>
      </c>
      <c r="I19" s="149">
        <v>1222</v>
      </c>
      <c r="J19" s="150">
        <v>1190</v>
      </c>
      <c r="K19" s="149">
        <v>123</v>
      </c>
      <c r="L19" s="150">
        <v>106</v>
      </c>
      <c r="M19" s="149"/>
      <c r="N19" s="150"/>
    </row>
    <row r="20" spans="1:14" ht="18" customHeight="1">
      <c r="A20" s="272"/>
      <c r="B20" s="272"/>
      <c r="C20" s="44" t="s">
        <v>188</v>
      </c>
      <c r="D20" s="43"/>
      <c r="E20" s="69">
        <v>3817</v>
      </c>
      <c r="F20" s="123">
        <v>3811</v>
      </c>
      <c r="G20" s="69">
        <v>8317</v>
      </c>
      <c r="H20" s="123">
        <v>9282</v>
      </c>
      <c r="I20" s="69">
        <v>611</v>
      </c>
      <c r="J20" s="123">
        <v>575</v>
      </c>
      <c r="K20" s="69">
        <v>145</v>
      </c>
      <c r="L20" s="123">
        <v>133</v>
      </c>
      <c r="M20" s="69"/>
      <c r="N20" s="123"/>
    </row>
    <row r="21" spans="1:14" s="233" customFormat="1" ht="18" customHeight="1">
      <c r="A21" s="272"/>
      <c r="B21" s="272"/>
      <c r="C21" s="229" t="s">
        <v>189</v>
      </c>
      <c r="D21" s="230"/>
      <c r="E21" s="231">
        <v>0</v>
      </c>
      <c r="F21" s="232">
        <v>0</v>
      </c>
      <c r="G21" s="231">
        <v>14487</v>
      </c>
      <c r="H21" s="232">
        <v>13465</v>
      </c>
      <c r="I21" s="231">
        <v>0</v>
      </c>
      <c r="J21" s="232">
        <v>0</v>
      </c>
      <c r="K21" s="231">
        <v>0</v>
      </c>
      <c r="L21" s="232">
        <v>0</v>
      </c>
      <c r="M21" s="231"/>
      <c r="N21" s="232"/>
    </row>
    <row r="22" spans="1:14" ht="18" customHeight="1">
      <c r="A22" s="272"/>
      <c r="B22" s="273"/>
      <c r="C22" s="11" t="s">
        <v>190</v>
      </c>
      <c r="D22" s="12"/>
      <c r="E22" s="72">
        <v>3867</v>
      </c>
      <c r="F22" s="134">
        <v>5295</v>
      </c>
      <c r="G22" s="72">
        <v>24839</v>
      </c>
      <c r="H22" s="134">
        <v>25161</v>
      </c>
      <c r="I22" s="72">
        <v>1833</v>
      </c>
      <c r="J22" s="134">
        <v>1765</v>
      </c>
      <c r="K22" s="72">
        <v>268</v>
      </c>
      <c r="L22" s="134">
        <v>239</v>
      </c>
      <c r="M22" s="72"/>
      <c r="N22" s="134"/>
    </row>
    <row r="23" spans="1:14" ht="18" customHeight="1">
      <c r="A23" s="272"/>
      <c r="B23" s="271" t="s">
        <v>191</v>
      </c>
      <c r="C23" s="172" t="s">
        <v>192</v>
      </c>
      <c r="D23" s="173"/>
      <c r="E23" s="149">
        <v>10</v>
      </c>
      <c r="F23" s="150">
        <v>10</v>
      </c>
      <c r="G23" s="149">
        <v>8236</v>
      </c>
      <c r="H23" s="150">
        <v>8236</v>
      </c>
      <c r="I23" s="149">
        <v>2900</v>
      </c>
      <c r="J23" s="150">
        <v>2900</v>
      </c>
      <c r="K23" s="149">
        <v>1620</v>
      </c>
      <c r="L23" s="150">
        <v>1620</v>
      </c>
      <c r="M23" s="149"/>
      <c r="N23" s="150"/>
    </row>
    <row r="24" spans="1:14" ht="18" customHeight="1">
      <c r="A24" s="272"/>
      <c r="B24" s="272"/>
      <c r="C24" s="44" t="s">
        <v>193</v>
      </c>
      <c r="D24" s="43"/>
      <c r="E24" s="69">
        <v>501</v>
      </c>
      <c r="F24" s="123">
        <v>350</v>
      </c>
      <c r="G24" s="69">
        <v>23</v>
      </c>
      <c r="H24" s="123">
        <v>22</v>
      </c>
      <c r="I24" s="69">
        <v>-361</v>
      </c>
      <c r="J24" s="123">
        <v>-363</v>
      </c>
      <c r="K24" s="69">
        <v>1327</v>
      </c>
      <c r="L24" s="123">
        <v>1276</v>
      </c>
      <c r="M24" s="69"/>
      <c r="N24" s="123"/>
    </row>
    <row r="25" spans="1:14" ht="18" customHeight="1">
      <c r="A25" s="272"/>
      <c r="B25" s="272"/>
      <c r="C25" s="44" t="s">
        <v>194</v>
      </c>
      <c r="D25" s="43"/>
      <c r="E25" s="69">
        <v>0</v>
      </c>
      <c r="F25" s="123">
        <v>0</v>
      </c>
      <c r="G25" s="69">
        <v>0</v>
      </c>
      <c r="H25" s="123">
        <v>0</v>
      </c>
      <c r="I25" s="69">
        <v>0</v>
      </c>
      <c r="J25" s="123">
        <v>0</v>
      </c>
      <c r="K25" s="69">
        <v>16</v>
      </c>
      <c r="L25" s="123">
        <v>15</v>
      </c>
      <c r="M25" s="69"/>
      <c r="N25" s="123"/>
    </row>
    <row r="26" spans="1:14" ht="18" customHeight="1">
      <c r="A26" s="272"/>
      <c r="B26" s="273"/>
      <c r="C26" s="45" t="s">
        <v>195</v>
      </c>
      <c r="D26" s="46"/>
      <c r="E26" s="71">
        <v>511</v>
      </c>
      <c r="F26" s="134">
        <v>360</v>
      </c>
      <c r="G26" s="71">
        <v>8259</v>
      </c>
      <c r="H26" s="134">
        <v>8257</v>
      </c>
      <c r="I26" s="152">
        <v>2539</v>
      </c>
      <c r="J26" s="134">
        <v>2537</v>
      </c>
      <c r="K26" s="71">
        <v>2963</v>
      </c>
      <c r="L26" s="134">
        <v>2911</v>
      </c>
      <c r="M26" s="71"/>
      <c r="N26" s="134"/>
    </row>
    <row r="27" spans="1:14" ht="18" customHeight="1">
      <c r="A27" s="273"/>
      <c r="B27" s="47" t="s">
        <v>196</v>
      </c>
      <c r="C27" s="31"/>
      <c r="D27" s="31"/>
      <c r="E27" s="234">
        <v>4379</v>
      </c>
      <c r="F27" s="134">
        <v>5655</v>
      </c>
      <c r="G27" s="72">
        <v>33098</v>
      </c>
      <c r="H27" s="134">
        <v>33418</v>
      </c>
      <c r="I27" s="234">
        <v>4373</v>
      </c>
      <c r="J27" s="134">
        <v>4302</v>
      </c>
      <c r="K27" s="72">
        <v>3231</v>
      </c>
      <c r="L27" s="134">
        <v>3150</v>
      </c>
      <c r="M27" s="72"/>
      <c r="N27" s="134"/>
    </row>
    <row r="28" spans="1:14" ht="18" customHeight="1">
      <c r="A28" s="271" t="s">
        <v>197</v>
      </c>
      <c r="B28" s="271" t="s">
        <v>198</v>
      </c>
      <c r="C28" s="172" t="s">
        <v>199</v>
      </c>
      <c r="D28" s="235" t="s">
        <v>41</v>
      </c>
      <c r="E28" s="149">
        <v>605</v>
      </c>
      <c r="F28" s="150">
        <v>325</v>
      </c>
      <c r="G28" s="149">
        <v>2230</v>
      </c>
      <c r="H28" s="150">
        <v>2677</v>
      </c>
      <c r="I28" s="149">
        <v>5579</v>
      </c>
      <c r="J28" s="150">
        <v>5592</v>
      </c>
      <c r="K28" s="149">
        <v>583</v>
      </c>
      <c r="L28" s="150">
        <v>554</v>
      </c>
      <c r="M28" s="149"/>
      <c r="N28" s="150"/>
    </row>
    <row r="29" spans="1:14" ht="18" customHeight="1">
      <c r="A29" s="272"/>
      <c r="B29" s="272"/>
      <c r="C29" s="44" t="s">
        <v>200</v>
      </c>
      <c r="D29" s="236" t="s">
        <v>42</v>
      </c>
      <c r="E29" s="69">
        <v>429</v>
      </c>
      <c r="F29" s="123">
        <v>310</v>
      </c>
      <c r="G29" s="69">
        <v>1981</v>
      </c>
      <c r="H29" s="123">
        <v>2403</v>
      </c>
      <c r="I29" s="69">
        <v>5554</v>
      </c>
      <c r="J29" s="123">
        <v>5573</v>
      </c>
      <c r="K29" s="69">
        <v>31</v>
      </c>
      <c r="L29" s="123">
        <v>23</v>
      </c>
      <c r="M29" s="69"/>
      <c r="N29" s="123"/>
    </row>
    <row r="30" spans="1:14" ht="18" customHeight="1">
      <c r="A30" s="272"/>
      <c r="B30" s="272"/>
      <c r="C30" s="44" t="s">
        <v>201</v>
      </c>
      <c r="D30" s="236" t="s">
        <v>202</v>
      </c>
      <c r="E30" s="69">
        <v>29</v>
      </c>
      <c r="F30" s="123">
        <v>34</v>
      </c>
      <c r="G30" s="70">
        <v>90</v>
      </c>
      <c r="H30" s="123">
        <v>93</v>
      </c>
      <c r="I30" s="69">
        <v>0</v>
      </c>
      <c r="J30" s="123">
        <v>0</v>
      </c>
      <c r="K30" s="69">
        <v>461</v>
      </c>
      <c r="L30" s="123">
        <v>445</v>
      </c>
      <c r="M30" s="69"/>
      <c r="N30" s="123"/>
    </row>
    <row r="31" spans="1:15" ht="18" customHeight="1">
      <c r="A31" s="272"/>
      <c r="B31" s="272"/>
      <c r="C31" s="11" t="s">
        <v>203</v>
      </c>
      <c r="D31" s="237" t="s">
        <v>204</v>
      </c>
      <c r="E31" s="72">
        <f aca="true" t="shared" si="0" ref="E31:L31">E28-E29-E30</f>
        <v>147</v>
      </c>
      <c r="F31" s="228">
        <f t="shared" si="0"/>
        <v>-19</v>
      </c>
      <c r="G31" s="72">
        <f t="shared" si="0"/>
        <v>159</v>
      </c>
      <c r="H31" s="228">
        <f t="shared" si="0"/>
        <v>181</v>
      </c>
      <c r="I31" s="72">
        <f t="shared" si="0"/>
        <v>25</v>
      </c>
      <c r="J31" s="238">
        <f t="shared" si="0"/>
        <v>19</v>
      </c>
      <c r="K31" s="72">
        <f t="shared" si="0"/>
        <v>91</v>
      </c>
      <c r="L31" s="238">
        <f t="shared" si="0"/>
        <v>86</v>
      </c>
      <c r="M31" s="72">
        <f>M28-M29-M30</f>
        <v>0</v>
      </c>
      <c r="N31" s="228">
        <f>N28-N29-N30</f>
        <v>0</v>
      </c>
      <c r="O31" s="7"/>
    </row>
    <row r="32" spans="1:14" ht="18" customHeight="1">
      <c r="A32" s="272"/>
      <c r="B32" s="272"/>
      <c r="C32" s="172" t="s">
        <v>205</v>
      </c>
      <c r="D32" s="235" t="s">
        <v>206</v>
      </c>
      <c r="E32" s="149">
        <v>27</v>
      </c>
      <c r="F32" s="150">
        <v>28</v>
      </c>
      <c r="G32" s="149">
        <v>6</v>
      </c>
      <c r="H32" s="150">
        <v>7</v>
      </c>
      <c r="I32" s="149">
        <v>5</v>
      </c>
      <c r="J32" s="150">
        <v>5</v>
      </c>
      <c r="K32" s="149">
        <v>4</v>
      </c>
      <c r="L32" s="150">
        <v>6</v>
      </c>
      <c r="M32" s="149"/>
      <c r="N32" s="150"/>
    </row>
    <row r="33" spans="1:14" ht="18" customHeight="1">
      <c r="A33" s="272"/>
      <c r="B33" s="272"/>
      <c r="C33" s="44" t="s">
        <v>207</v>
      </c>
      <c r="D33" s="236" t="s">
        <v>208</v>
      </c>
      <c r="E33" s="69">
        <v>23</v>
      </c>
      <c r="F33" s="123">
        <v>18</v>
      </c>
      <c r="G33" s="69">
        <v>163</v>
      </c>
      <c r="H33" s="123">
        <v>186</v>
      </c>
      <c r="I33" s="69">
        <v>16</v>
      </c>
      <c r="J33" s="123">
        <v>6</v>
      </c>
      <c r="K33" s="69">
        <v>0</v>
      </c>
      <c r="L33" s="123">
        <v>0</v>
      </c>
      <c r="M33" s="69"/>
      <c r="N33" s="123"/>
    </row>
    <row r="34" spans="1:14" ht="18" customHeight="1">
      <c r="A34" s="272"/>
      <c r="B34" s="273"/>
      <c r="C34" s="11" t="s">
        <v>209</v>
      </c>
      <c r="D34" s="237" t="s">
        <v>210</v>
      </c>
      <c r="E34" s="72">
        <f aca="true" t="shared" si="1" ref="E34:L34">E31+E32-E33</f>
        <v>151</v>
      </c>
      <c r="F34" s="134">
        <f t="shared" si="1"/>
        <v>-9</v>
      </c>
      <c r="G34" s="72">
        <f t="shared" si="1"/>
        <v>2</v>
      </c>
      <c r="H34" s="134">
        <f t="shared" si="1"/>
        <v>2</v>
      </c>
      <c r="I34" s="72">
        <f t="shared" si="1"/>
        <v>14</v>
      </c>
      <c r="J34" s="134">
        <f t="shared" si="1"/>
        <v>18</v>
      </c>
      <c r="K34" s="72">
        <f t="shared" si="1"/>
        <v>95</v>
      </c>
      <c r="L34" s="134">
        <f t="shared" si="1"/>
        <v>92</v>
      </c>
      <c r="M34" s="72">
        <f>M31+M32-M33</f>
        <v>0</v>
      </c>
      <c r="N34" s="134">
        <f>N31+N32-N33</f>
        <v>0</v>
      </c>
    </row>
    <row r="35" spans="1:14" ht="18" customHeight="1">
      <c r="A35" s="272"/>
      <c r="B35" s="271" t="s">
        <v>211</v>
      </c>
      <c r="C35" s="172" t="s">
        <v>212</v>
      </c>
      <c r="D35" s="235" t="s">
        <v>213</v>
      </c>
      <c r="E35" s="149">
        <v>0</v>
      </c>
      <c r="F35" s="150">
        <v>0</v>
      </c>
      <c r="G35" s="149">
        <v>0</v>
      </c>
      <c r="H35" s="150">
        <v>0.494</v>
      </c>
      <c r="I35" s="149">
        <v>0</v>
      </c>
      <c r="J35" s="150">
        <v>0</v>
      </c>
      <c r="K35" s="149">
        <v>0</v>
      </c>
      <c r="L35" s="150">
        <v>0</v>
      </c>
      <c r="M35" s="149"/>
      <c r="N35" s="150"/>
    </row>
    <row r="36" spans="1:14" ht="18" customHeight="1">
      <c r="A36" s="272"/>
      <c r="B36" s="272"/>
      <c r="C36" s="44" t="s">
        <v>214</v>
      </c>
      <c r="D36" s="236" t="s">
        <v>215</v>
      </c>
      <c r="E36" s="69">
        <v>0</v>
      </c>
      <c r="F36" s="123">
        <v>0</v>
      </c>
      <c r="G36" s="69">
        <v>1</v>
      </c>
      <c r="H36" s="123">
        <v>0</v>
      </c>
      <c r="I36" s="69">
        <v>0</v>
      </c>
      <c r="J36" s="123">
        <v>4</v>
      </c>
      <c r="K36" s="69">
        <v>8</v>
      </c>
      <c r="L36" s="123">
        <v>0</v>
      </c>
      <c r="M36" s="69"/>
      <c r="N36" s="123"/>
    </row>
    <row r="37" spans="1:14" ht="18" customHeight="1">
      <c r="A37" s="272"/>
      <c r="B37" s="272"/>
      <c r="C37" s="44" t="s">
        <v>216</v>
      </c>
      <c r="D37" s="236" t="s">
        <v>217</v>
      </c>
      <c r="E37" s="69">
        <f aca="true" t="shared" si="2" ref="E37:L37">E34+E35-E36</f>
        <v>151</v>
      </c>
      <c r="F37" s="123">
        <f t="shared" si="2"/>
        <v>-9</v>
      </c>
      <c r="G37" s="69">
        <f t="shared" si="2"/>
        <v>1</v>
      </c>
      <c r="H37" s="123">
        <f t="shared" si="2"/>
        <v>2.4939999999999998</v>
      </c>
      <c r="I37" s="69">
        <f t="shared" si="2"/>
        <v>14</v>
      </c>
      <c r="J37" s="123">
        <f t="shared" si="2"/>
        <v>14</v>
      </c>
      <c r="K37" s="69">
        <f t="shared" si="2"/>
        <v>87</v>
      </c>
      <c r="L37" s="123">
        <f t="shared" si="2"/>
        <v>92</v>
      </c>
      <c r="M37" s="69">
        <f>M34+M35-M36</f>
        <v>0</v>
      </c>
      <c r="N37" s="123">
        <f>N34+N35-N36</f>
        <v>0</v>
      </c>
    </row>
    <row r="38" spans="1:14" ht="18" customHeight="1">
      <c r="A38" s="272"/>
      <c r="B38" s="272"/>
      <c r="C38" s="44" t="s">
        <v>218</v>
      </c>
      <c r="D38" s="236" t="s">
        <v>219</v>
      </c>
      <c r="E38" s="69">
        <v>0</v>
      </c>
      <c r="F38" s="123">
        <v>0</v>
      </c>
      <c r="G38" s="69">
        <v>0</v>
      </c>
      <c r="H38" s="123">
        <v>0</v>
      </c>
      <c r="I38" s="69">
        <v>0</v>
      </c>
      <c r="J38" s="123">
        <v>0</v>
      </c>
      <c r="K38" s="69">
        <v>0</v>
      </c>
      <c r="L38" s="123">
        <v>0</v>
      </c>
      <c r="M38" s="69"/>
      <c r="N38" s="123"/>
    </row>
    <row r="39" spans="1:14" ht="18" customHeight="1">
      <c r="A39" s="272"/>
      <c r="B39" s="272"/>
      <c r="C39" s="44" t="s">
        <v>220</v>
      </c>
      <c r="D39" s="236" t="s">
        <v>221</v>
      </c>
      <c r="E39" s="69">
        <v>0</v>
      </c>
      <c r="F39" s="123">
        <v>0</v>
      </c>
      <c r="G39" s="69">
        <v>0</v>
      </c>
      <c r="H39" s="123">
        <v>0</v>
      </c>
      <c r="I39" s="69">
        <v>0</v>
      </c>
      <c r="J39" s="123">
        <v>0</v>
      </c>
      <c r="K39" s="69">
        <v>0</v>
      </c>
      <c r="L39" s="123">
        <v>0</v>
      </c>
      <c r="M39" s="69"/>
      <c r="N39" s="123"/>
    </row>
    <row r="40" spans="1:14" ht="18" customHeight="1">
      <c r="A40" s="272"/>
      <c r="B40" s="272"/>
      <c r="C40" s="44" t="s">
        <v>222</v>
      </c>
      <c r="D40" s="236" t="s">
        <v>223</v>
      </c>
      <c r="E40" s="69">
        <v>0</v>
      </c>
      <c r="F40" s="123">
        <v>0</v>
      </c>
      <c r="G40" s="69">
        <v>0</v>
      </c>
      <c r="H40" s="123">
        <v>0</v>
      </c>
      <c r="I40" s="69">
        <v>12</v>
      </c>
      <c r="J40" s="123">
        <v>12</v>
      </c>
      <c r="K40" s="69">
        <v>37</v>
      </c>
      <c r="L40" s="123">
        <v>37</v>
      </c>
      <c r="M40" s="69"/>
      <c r="N40" s="123"/>
    </row>
    <row r="41" spans="1:14" ht="18" customHeight="1">
      <c r="A41" s="272"/>
      <c r="B41" s="272"/>
      <c r="C41" s="184" t="s">
        <v>224</v>
      </c>
      <c r="D41" s="236" t="s">
        <v>225</v>
      </c>
      <c r="E41" s="69">
        <f aca="true" t="shared" si="3" ref="E41:L41">E34+E35-E36-E40</f>
        <v>151</v>
      </c>
      <c r="F41" s="123">
        <f t="shared" si="3"/>
        <v>-9</v>
      </c>
      <c r="G41" s="69">
        <f t="shared" si="3"/>
        <v>1</v>
      </c>
      <c r="H41" s="123">
        <f t="shared" si="3"/>
        <v>2.4939999999999998</v>
      </c>
      <c r="I41" s="69">
        <f t="shared" si="3"/>
        <v>2</v>
      </c>
      <c r="J41" s="123">
        <f t="shared" si="3"/>
        <v>2</v>
      </c>
      <c r="K41" s="69">
        <f t="shared" si="3"/>
        <v>50</v>
      </c>
      <c r="L41" s="123">
        <f t="shared" si="3"/>
        <v>55</v>
      </c>
      <c r="M41" s="69">
        <f>M34+M35-M36-M40</f>
        <v>0</v>
      </c>
      <c r="N41" s="123">
        <f>N34+N35-N36-N40</f>
        <v>0</v>
      </c>
    </row>
    <row r="42" spans="1:14" ht="18" customHeight="1">
      <c r="A42" s="272"/>
      <c r="B42" s="272"/>
      <c r="C42" s="316" t="s">
        <v>226</v>
      </c>
      <c r="D42" s="317"/>
      <c r="E42" s="70">
        <f aca="true" t="shared" si="4" ref="E42:L42">E37+E38-E39-E40</f>
        <v>151</v>
      </c>
      <c r="F42" s="111">
        <f t="shared" si="4"/>
        <v>-9</v>
      </c>
      <c r="G42" s="70">
        <f t="shared" si="4"/>
        <v>1</v>
      </c>
      <c r="H42" s="111">
        <f t="shared" si="4"/>
        <v>2.4939999999999998</v>
      </c>
      <c r="I42" s="70">
        <f t="shared" si="4"/>
        <v>2</v>
      </c>
      <c r="J42" s="111">
        <f t="shared" si="4"/>
        <v>2</v>
      </c>
      <c r="K42" s="70">
        <f t="shared" si="4"/>
        <v>50</v>
      </c>
      <c r="L42" s="111">
        <f t="shared" si="4"/>
        <v>55</v>
      </c>
      <c r="M42" s="70">
        <f>M37+M38-M39-M40</f>
        <v>0</v>
      </c>
      <c r="N42" s="123">
        <f>N37+N38-N39-N40</f>
        <v>0</v>
      </c>
    </row>
    <row r="43" spans="1:14" ht="18" customHeight="1">
      <c r="A43" s="272"/>
      <c r="B43" s="272"/>
      <c r="C43" s="44" t="s">
        <v>227</v>
      </c>
      <c r="D43" s="236" t="s">
        <v>228</v>
      </c>
      <c r="E43" s="69">
        <v>0</v>
      </c>
      <c r="F43" s="123">
        <v>0</v>
      </c>
      <c r="G43" s="69">
        <v>0</v>
      </c>
      <c r="H43" s="123">
        <v>0</v>
      </c>
      <c r="I43" s="69">
        <v>0</v>
      </c>
      <c r="J43" s="123">
        <v>0</v>
      </c>
      <c r="K43" s="69">
        <v>0</v>
      </c>
      <c r="L43" s="123">
        <v>0</v>
      </c>
      <c r="M43" s="69"/>
      <c r="N43" s="123"/>
    </row>
    <row r="44" spans="1:14" ht="18" customHeight="1">
      <c r="A44" s="273"/>
      <c r="B44" s="273"/>
      <c r="C44" s="11" t="s">
        <v>229</v>
      </c>
      <c r="D44" s="93" t="s">
        <v>230</v>
      </c>
      <c r="E44" s="72">
        <f aca="true" t="shared" si="5" ref="E44:L44">E41+E43</f>
        <v>151</v>
      </c>
      <c r="F44" s="134">
        <f t="shared" si="5"/>
        <v>-9</v>
      </c>
      <c r="G44" s="72">
        <f t="shared" si="5"/>
        <v>1</v>
      </c>
      <c r="H44" s="134">
        <f t="shared" si="5"/>
        <v>2.4939999999999998</v>
      </c>
      <c r="I44" s="72">
        <f t="shared" si="5"/>
        <v>2</v>
      </c>
      <c r="J44" s="134">
        <f t="shared" si="5"/>
        <v>2</v>
      </c>
      <c r="K44" s="72">
        <f t="shared" si="5"/>
        <v>50</v>
      </c>
      <c r="L44" s="134">
        <f t="shared" si="5"/>
        <v>55</v>
      </c>
      <c r="M44" s="72">
        <f>M41+M43</f>
        <v>0</v>
      </c>
      <c r="N44" s="134">
        <f>N41+N43</f>
        <v>0</v>
      </c>
    </row>
    <row r="45" ht="13.5" customHeight="1">
      <c r="A45" s="13" t="s">
        <v>231</v>
      </c>
    </row>
    <row r="46" ht="13.5" customHeight="1">
      <c r="A46" s="13" t="s">
        <v>232</v>
      </c>
    </row>
    <row r="47" ht="13.5">
      <c r="A47" s="239"/>
    </row>
  </sheetData>
  <sheetProtection/>
  <mergeCells count="15">
    <mergeCell ref="E6:F6"/>
    <mergeCell ref="G6:H6"/>
    <mergeCell ref="K6:L6"/>
    <mergeCell ref="M6:N6"/>
    <mergeCell ref="A8:A14"/>
    <mergeCell ref="B9:B14"/>
    <mergeCell ref="I6:J6"/>
    <mergeCell ref="C42:D42"/>
    <mergeCell ref="A15:A27"/>
    <mergeCell ref="B15:B18"/>
    <mergeCell ref="B19:B22"/>
    <mergeCell ref="B23:B26"/>
    <mergeCell ref="A28:A44"/>
    <mergeCell ref="B28:B34"/>
    <mergeCell ref="B35:B44"/>
  </mergeCells>
  <printOptions/>
  <pageMargins left="0.7086614173228347" right="0.2362204724409449" top="0.1968503937007874" bottom="0.2362204724409449" header="0.1968503937007874" footer="0.1968503937007874"/>
  <pageSetup fitToHeight="1" fitToWidth="1" horizontalDpi="600" verticalDpi="600" orientation="landscape" paperSize="9" scale="75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201op</cp:lastModifiedBy>
  <cp:lastPrinted>2016-07-04T02:17:36Z</cp:lastPrinted>
  <dcterms:created xsi:type="dcterms:W3CDTF">1999-07-06T05:17:05Z</dcterms:created>
  <dcterms:modified xsi:type="dcterms:W3CDTF">2016-08-22T09:28:34Z</dcterms:modified>
  <cp:category/>
  <cp:version/>
  <cp:contentType/>
  <cp:contentStatus/>
</cp:coreProperties>
</file>