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15" windowHeight="10200" tabRatio="663" activeTab="0"/>
  </bookViews>
  <sheets>
    <sheet name="1.普通会計予算" sheetId="1" r:id="rId1"/>
    <sheet name="2.公営企業会計予算" sheetId="2" r:id="rId2"/>
    <sheet name="2.公営企業会計予算 (2)" sheetId="3" r:id="rId3"/>
    <sheet name="3.(1)普通会計決算" sheetId="4" r:id="rId4"/>
    <sheet name="3.(2)財政指標等" sheetId="5" r:id="rId5"/>
    <sheet name="4.公営企業会計決算" sheetId="6" r:id="rId6"/>
    <sheet name="4.公営企業会計決算 (2)" sheetId="7" r:id="rId7"/>
    <sheet name="5.三セク決算" sheetId="8" r:id="rId8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'2.公営企業会計予算 (2)'!$A$1:$O$49</definedName>
    <definedName name="_xlnm.Print_Area" localSheetId="3">'3.(1)普通会計決算'!$A$1:$I$47</definedName>
    <definedName name="_xlnm.Print_Area" localSheetId="4">'3.(2)財政指標等'!$A$1:$I$35</definedName>
    <definedName name="_xlnm.Print_Area" localSheetId="5">'4.公営企業会計決算'!$A$1:$O$49</definedName>
    <definedName name="_xlnm.Print_Area" localSheetId="6">'4.公営企業会計決算 (2)'!$A$1:$O$49</definedName>
    <definedName name="_xlnm.Print_Area" localSheetId="7">'5.三セク決算'!$A$1:$N$46</definedName>
  </definedNames>
  <calcPr fullCalcOnLoad="1"/>
</workbook>
</file>

<file path=xl/sharedStrings.xml><?xml version="1.0" encoding="utf-8"?>
<sst xmlns="http://schemas.openxmlformats.org/spreadsheetml/2006/main" count="635" uniqueCount="287">
  <si>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</si>
  <si>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</si>
  <si>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</si>
  <si>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</si>
  <si>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</si>
  <si>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</si>
  <si>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</si>
  <si>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</si>
  <si>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</si>
  <si>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</si>
  <si>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</si>
  <si>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</si>
  <si>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</si>
  <si>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</si>
  <si>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</si>
  <si>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</si>
  <si>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</si>
  <si>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</si>
  <si>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</si>
  <si>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</si>
  <si>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</si>
  <si>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</si>
  <si>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</si>
  <si>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</si>
  <si>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</si>
  <si>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</si>
  <si>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</si>
  <si>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</si>
  <si>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</si>
  <si>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</si>
  <si>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</si>
  <si>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</si>
  <si>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</si>
  <si>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</si>
  <si>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</si>
  <si>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</si>
  <si>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</si>
  <si>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</si>
  <si>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</si>
  <si>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</si>
  <si>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</si>
  <si>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</si>
  <si>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</si>
  <si>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</si>
  <si>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</si>
  <si>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</si>
  <si>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</si>
  <si>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</si>
  <si>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</si>
  <si>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</si>
  <si>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</si>
  <si>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</si>
  <si>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</si>
  <si>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</si>
  <si>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</si>
  <si>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</si>
  <si>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</si>
  <si>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</si>
  <si>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</si>
  <si>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</si>
  <si>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</si>
  <si>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</si>
  <si>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</si>
  <si>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</si>
  <si>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</si>
  <si>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</si>
  <si>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</si>
  <si>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</si>
  <si>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</si>
  <si>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</si>
  <si>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</si>
  <si>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</si>
  <si>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</si>
  <si>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</si>
  <si>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</si>
  <si>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</si>
  <si>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</si>
  <si>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</si>
  <si>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</si>
  <si>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</si>
  <si>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</si>
  <si>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</si>
  <si>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</si>
  <si>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</si>
  <si>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</si>
  <si>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</si>
  <si>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</si>
  <si>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</si>
  <si>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</si>
  <si>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</si>
  <si>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</si>
  <si>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</si>
  <si>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</si>
  <si>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</si>
  <si>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</si>
  <si>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</si>
  <si>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</si>
  <si>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</si>
  <si>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</si>
  <si>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</si>
  <si>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</si>
  <si>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</si>
  <si>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</si>
  <si>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</si>
  <si>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</si>
  <si>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</si>
  <si>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</si>
  <si>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</si>
  <si>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</si>
  <si>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</si>
  <si>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</si>
  <si>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</si>
  <si>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</si>
  <si>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</si>
  <si>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</si>
  <si>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</si>
  <si>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</si>
  <si>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</si>
  <si>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</si>
  <si>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</si>
  <si>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</si>
  <si>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</si>
  <si>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</si>
  <si>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</si>
  <si>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</si>
  <si>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</si>
  <si>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</si>
  <si>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</si>
  <si>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</si>
  <si>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</si>
  <si>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</si>
  <si>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</si>
  <si>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</si>
  <si>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</si>
  <si>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</si>
  <si>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</si>
  <si>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</si>
  <si>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</si>
  <si>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</si>
  <si>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</si>
  <si>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</si>
  <si>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</si>
  <si>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</si>
  <si>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</si>
  <si>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</si>
  <si>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</si>
  <si>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</si>
  <si>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</si>
  <si>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</si>
  <si>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</si>
  <si>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</si>
  <si>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</si>
  <si>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</si>
  <si>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</si>
  <si>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</si>
  <si>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</si>
  <si>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</si>
  <si>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</si>
  <si>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</si>
  <si>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</si>
  <si>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</si>
  <si>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</si>
  <si>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</si>
  <si>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</si>
  <si>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</si>
  <si>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</si>
  <si>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</si>
  <si>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</si>
  <si>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</si>
  <si>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</si>
  <si>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</si>
  <si>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</si>
  <si>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</si>
  <si>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</si>
  <si>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</si>
  <si>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</si>
  <si>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</si>
  <si>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</si>
  <si>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</si>
  <si>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</si>
  <si>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</si>
  <si>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</si>
  <si>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</si>
  <si>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</si>
  <si>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</si>
  <si>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</si>
  <si>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</si>
  <si>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</si>
  <si>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</si>
  <si>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</si>
  <si>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</si>
  <si>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</si>
  <si>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</si>
  <si>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</si>
  <si>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</si>
  <si>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</si>
  <si>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</si>
  <si>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</si>
  <si>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</si>
  <si>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</si>
  <si>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</si>
  <si>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</si>
  <si>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</si>
  <si>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</si>
  <si>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</si>
  <si>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</si>
  <si>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</si>
  <si>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</si>
  <si>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</si>
  <si>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</si>
  <si>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</si>
  <si>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</si>
  <si>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</si>
  <si>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</si>
  <si>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</si>
  <si>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</si>
  <si>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</si>
  <si>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22年度</t>
  </si>
  <si>
    <t>23年度</t>
  </si>
  <si>
    <t>24年度</t>
  </si>
  <si>
    <t>25年度</t>
  </si>
  <si>
    <t>（1）平成28年度普通会計予算の状況</t>
  </si>
  <si>
    <t>平成28年度</t>
  </si>
  <si>
    <t>(平成28年度予算ﾍﾞｰｽ）</t>
  </si>
  <si>
    <t>（1）平成26年度普通会計決算の状況</t>
  </si>
  <si>
    <t>平成26年度</t>
  </si>
  <si>
    <t>26年度</t>
  </si>
  <si>
    <t>(平成26年度決算ﾍﾞｰｽ）</t>
  </si>
  <si>
    <t>26年度</t>
  </si>
  <si>
    <t>(平成26年度決算額）</t>
  </si>
  <si>
    <t>28年度</t>
  </si>
  <si>
    <t>（注1）平成22年度～26年度は平成22年国勢調査を基に計上している。</t>
  </si>
  <si>
    <t>鳥取県</t>
  </si>
  <si>
    <t xml:space="preserve">                    －</t>
  </si>
  <si>
    <t>工業用水道事業</t>
  </si>
  <si>
    <t>電気事業</t>
  </si>
  <si>
    <t>埋立事業</t>
  </si>
  <si>
    <t>病院事業</t>
  </si>
  <si>
    <t>下水道事業（流域下水道）</t>
  </si>
  <si>
    <t>農業集落排水</t>
  </si>
  <si>
    <t>特定環境</t>
  </si>
  <si>
    <t>港湾整備</t>
  </si>
  <si>
    <t>県営境港水産施設事業特別会計</t>
  </si>
  <si>
    <t>宅地造成事業（臨海土地）</t>
  </si>
  <si>
    <t xml:space="preserve">              －</t>
  </si>
  <si>
    <t>４.公営企業会計の状況</t>
  </si>
  <si>
    <t>工業用水道事業</t>
  </si>
  <si>
    <t>電気事業</t>
  </si>
  <si>
    <t>埋立事業</t>
  </si>
  <si>
    <t>病院事業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</si>
  <si>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</si>
  <si>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</si>
  <si>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</si>
  <si>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</si>
  <si>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</si>
  <si>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</si>
  <si>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</si>
  <si>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</si>
  <si>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</si>
  <si>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</si>
  <si>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</si>
  <si>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下水道事業（流域下水道）</t>
  </si>
  <si>
    <t>農業用集落排水</t>
  </si>
  <si>
    <t>特定環境</t>
  </si>
  <si>
    <t>港湾整備事業</t>
  </si>
  <si>
    <t>市場事業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</si>
  <si>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</si>
  <si>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</si>
  <si>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</si>
  <si>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</si>
  <si>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</si>
  <si>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</si>
  <si>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</si>
  <si>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</si>
  <si>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</si>
  <si>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</si>
  <si>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</si>
  <si>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</si>
  <si>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</si>
  <si>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宅地造成事業（臨海土地）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</si>
  <si>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</si>
  <si>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</si>
  <si>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</si>
  <si>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</si>
  <si>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鳥取県</t>
  </si>
  <si>
    <t>鳥取県住宅供給公社</t>
  </si>
  <si>
    <t>鳥取県土地開発公社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</si>
</sst>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</numFmts>
  <fonts count="5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1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Border="1" applyAlignment="1">
      <alignment vertical="center"/>
    </xf>
    <xf numFmtId="217" fontId="0" fillId="0" borderId="38" xfId="48" applyNumberForma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40" xfId="48" applyNumberFormat="1" applyBorder="1" applyAlignment="1">
      <alignment vertical="center"/>
    </xf>
    <xf numFmtId="217" fontId="0" fillId="0" borderId="33" xfId="48" applyNumberFormat="1" applyBorder="1" applyAlignment="1">
      <alignment vertical="center"/>
    </xf>
    <xf numFmtId="217" fontId="0" fillId="0" borderId="41" xfId="48" applyNumberFormat="1" applyBorder="1" applyAlignment="1">
      <alignment vertical="center"/>
    </xf>
    <xf numFmtId="217" fontId="0" fillId="0" borderId="34" xfId="48" applyNumberFormat="1" applyBorder="1" applyAlignment="1">
      <alignment vertical="center"/>
    </xf>
    <xf numFmtId="217" fontId="0" fillId="0" borderId="14" xfId="48" applyNumberFormat="1" applyBorder="1" applyAlignment="1">
      <alignment vertical="center"/>
    </xf>
    <xf numFmtId="217" fontId="0" fillId="0" borderId="29" xfId="48" applyNumberFormat="1" applyBorder="1" applyAlignment="1">
      <alignment vertical="center"/>
    </xf>
    <xf numFmtId="218" fontId="0" fillId="0" borderId="16" xfId="48" applyNumberFormat="1" applyBorder="1" applyAlignment="1">
      <alignment vertical="center"/>
    </xf>
    <xf numFmtId="218" fontId="0" fillId="0" borderId="24" xfId="48" applyNumberFormat="1" applyBorder="1" applyAlignment="1">
      <alignment vertical="center"/>
    </xf>
    <xf numFmtId="218" fontId="0" fillId="0" borderId="21" xfId="48" applyNumberFormat="1" applyBorder="1" applyAlignment="1">
      <alignment vertical="center"/>
    </xf>
    <xf numFmtId="218" fontId="0" fillId="0" borderId="42" xfId="48" applyNumberFormat="1" applyBorder="1" applyAlignment="1">
      <alignment vertical="center"/>
    </xf>
    <xf numFmtId="218" fontId="0" fillId="0" borderId="23" xfId="48" applyNumberFormat="1" applyBorder="1" applyAlignment="1">
      <alignment vertical="center"/>
    </xf>
    <xf numFmtId="218" fontId="0" fillId="0" borderId="43" xfId="48" applyNumberFormat="1" applyBorder="1" applyAlignment="1">
      <alignment vertical="center"/>
    </xf>
    <xf numFmtId="218" fontId="0" fillId="0" borderId="44" xfId="48" applyNumberFormat="1" applyBorder="1" applyAlignment="1">
      <alignment vertical="center"/>
    </xf>
    <xf numFmtId="218" fontId="0" fillId="0" borderId="27" xfId="48" applyNumberFormat="1" applyBorder="1" applyAlignment="1">
      <alignment vertical="center"/>
    </xf>
    <xf numFmtId="218" fontId="0" fillId="0" borderId="45" xfId="48" applyNumberFormat="1" applyBorder="1" applyAlignment="1">
      <alignment vertical="center"/>
    </xf>
    <xf numFmtId="218" fontId="0" fillId="0" borderId="46" xfId="48" applyNumberFormat="1" applyBorder="1" applyAlignment="1">
      <alignment vertical="center"/>
    </xf>
    <xf numFmtId="218" fontId="0" fillId="0" borderId="47" xfId="48" applyNumberFormat="1" applyBorder="1" applyAlignment="1">
      <alignment vertical="center"/>
    </xf>
    <xf numFmtId="218" fontId="0" fillId="0" borderId="48" xfId="48" applyNumberFormat="1" applyBorder="1" applyAlignment="1">
      <alignment vertical="center"/>
    </xf>
    <xf numFmtId="218" fontId="0" fillId="0" borderId="25" xfId="48" applyNumberFormat="1" applyBorder="1" applyAlignment="1">
      <alignment vertical="center"/>
    </xf>
    <xf numFmtId="218" fontId="0" fillId="0" borderId="49" xfId="48" applyNumberForma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0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3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horizontal="distributed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8" applyNumberFormat="1" applyBorder="1" applyAlignment="1">
      <alignment vertical="center"/>
    </xf>
    <xf numFmtId="217" fontId="0" fillId="0" borderId="43" xfId="48" applyNumberForma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Border="1" applyAlignment="1">
      <alignment vertical="center"/>
    </xf>
    <xf numFmtId="217" fontId="0" fillId="0" borderId="21" xfId="48" applyNumberFormat="1" applyBorder="1" applyAlignment="1">
      <alignment vertical="center"/>
    </xf>
    <xf numFmtId="217" fontId="0" fillId="0" borderId="27" xfId="48" applyNumberForma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18" xfId="48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49" xfId="48" applyNumberFormat="1" applyBorder="1" applyAlignment="1">
      <alignment vertical="center"/>
    </xf>
    <xf numFmtId="217" fontId="0" fillId="0" borderId="44" xfId="48" applyNumberFormat="1" applyBorder="1" applyAlignment="1">
      <alignment vertical="center"/>
    </xf>
    <xf numFmtId="217" fontId="0" fillId="0" borderId="25" xfId="48" applyNumberForma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51" xfId="48" applyNumberFormat="1" applyFont="1" applyBorder="1" applyAlignment="1" quotePrefix="1">
      <alignment horizontal="right" vertical="center"/>
    </xf>
    <xf numFmtId="217" fontId="0" fillId="0" borderId="45" xfId="48" applyNumberFormat="1" applyBorder="1" applyAlignment="1">
      <alignment vertical="center"/>
    </xf>
    <xf numFmtId="217" fontId="0" fillId="0" borderId="31" xfId="48" applyNumberForma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17" xfId="0" applyNumberFormat="1" applyFont="1" applyBorder="1" applyAlignment="1">
      <alignment horizontal="center" vertical="center"/>
    </xf>
    <xf numFmtId="203" fontId="0" fillId="0" borderId="31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20" xfId="48" applyNumberFormat="1" applyBorder="1" applyAlignment="1">
      <alignment vertical="center"/>
    </xf>
    <xf numFmtId="217" fontId="0" fillId="0" borderId="52" xfId="48" applyNumberFormat="1" applyBorder="1" applyAlignment="1">
      <alignment vertical="center"/>
    </xf>
    <xf numFmtId="217" fontId="0" fillId="0" borderId="23" xfId="48" applyNumberForma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3" xfId="0" applyNumberFormat="1" applyBorder="1" applyAlignment="1">
      <alignment horizontal="centerContinuous" vertical="center"/>
    </xf>
    <xf numFmtId="0" fontId="0" fillId="0" borderId="54" xfId="0" applyBorder="1" applyAlignment="1">
      <alignment horizontal="centerContinuous" vertical="center"/>
    </xf>
    <xf numFmtId="0" fontId="0" fillId="0" borderId="55" xfId="0" applyBorder="1" applyAlignment="1">
      <alignment horizontal="centerContinuous" vertical="center"/>
    </xf>
    <xf numFmtId="41" fontId="0" fillId="0" borderId="56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7" xfId="0" applyNumberFormat="1" applyBorder="1" applyAlignment="1">
      <alignment horizontal="center" vertical="center" shrinkToFit="1"/>
    </xf>
    <xf numFmtId="41" fontId="0" fillId="0" borderId="57" xfId="0" applyNumberFormat="1" applyBorder="1" applyAlignment="1">
      <alignment horizontal="center" vertical="center"/>
    </xf>
    <xf numFmtId="217" fontId="0" fillId="0" borderId="58" xfId="0" applyNumberFormat="1" applyBorder="1" applyAlignment="1">
      <alignment vertical="center"/>
    </xf>
    <xf numFmtId="217" fontId="0" fillId="0" borderId="58" xfId="48" applyNumberFormat="1" applyFill="1" applyBorder="1" applyAlignment="1">
      <alignment horizontal="right" vertical="center"/>
    </xf>
    <xf numFmtId="217" fontId="0" fillId="0" borderId="59" xfId="0" applyNumberFormat="1" applyBorder="1" applyAlignment="1">
      <alignment vertical="center"/>
    </xf>
    <xf numFmtId="217" fontId="0" fillId="0" borderId="59" xfId="48" applyNumberFormat="1" applyBorder="1" applyAlignment="1">
      <alignment horizontal="right" vertical="center"/>
    </xf>
    <xf numFmtId="217" fontId="0" fillId="0" borderId="60" xfId="0" applyNumberFormat="1" applyBorder="1" applyAlignment="1">
      <alignment vertical="center"/>
    </xf>
    <xf numFmtId="217" fontId="0" fillId="0" borderId="60" xfId="48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217" fontId="0" fillId="0" borderId="61" xfId="0" applyNumberFormat="1" applyBorder="1" applyAlignment="1">
      <alignment vertical="center"/>
    </xf>
    <xf numFmtId="217" fontId="0" fillId="0" borderId="61" xfId="48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2" xfId="0" applyNumberFormat="1" applyBorder="1" applyAlignment="1">
      <alignment horizontal="right" vertical="center"/>
    </xf>
    <xf numFmtId="217" fontId="0" fillId="0" borderId="57" xfId="0" applyNumberFormat="1" applyBorder="1" applyAlignment="1">
      <alignment vertical="center"/>
    </xf>
    <xf numFmtId="217" fontId="0" fillId="0" borderId="57" xfId="48" applyNumberFormat="1" applyBorder="1" applyAlignment="1">
      <alignment horizontal="right" vertical="center"/>
    </xf>
    <xf numFmtId="225" fontId="0" fillId="0" borderId="59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6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0" xfId="0" applyNumberFormat="1" applyBorder="1" applyAlignment="1">
      <alignment vertical="center"/>
    </xf>
    <xf numFmtId="217" fontId="0" fillId="0" borderId="58" xfId="48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59" xfId="0" applyNumberFormat="1" applyBorder="1" applyAlignment="1">
      <alignment vertical="center"/>
    </xf>
    <xf numFmtId="226" fontId="0" fillId="0" borderId="59" xfId="48" applyNumberFormat="1" applyBorder="1" applyAlignment="1">
      <alignment vertical="center"/>
    </xf>
    <xf numFmtId="218" fontId="0" fillId="0" borderId="59" xfId="0" applyNumberFormat="1" applyBorder="1" applyAlignment="1">
      <alignment vertical="center"/>
    </xf>
    <xf numFmtId="218" fontId="0" fillId="0" borderId="59" xfId="48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6" xfId="0" applyNumberFormat="1" applyBorder="1" applyAlignment="1">
      <alignment vertical="center"/>
    </xf>
    <xf numFmtId="218" fontId="0" fillId="0" borderId="61" xfId="0" applyNumberFormat="1" applyBorder="1" applyAlignment="1">
      <alignment vertical="center"/>
    </xf>
    <xf numFmtId="218" fontId="0" fillId="0" borderId="61" xfId="48" applyNumberFormat="1" applyBorder="1" applyAlignment="1">
      <alignment vertical="center"/>
    </xf>
    <xf numFmtId="41" fontId="0" fillId="0" borderId="62" xfId="0" applyNumberFormat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20" xfId="0" applyNumberFormat="1" applyBorder="1" applyAlignment="1">
      <alignment horizontal="centerContinuous" vertical="center"/>
    </xf>
    <xf numFmtId="41" fontId="0" fillId="0" borderId="19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3" xfId="0" applyNumberFormat="1" applyFont="1" applyBorder="1" applyAlignment="1">
      <alignment vertical="center"/>
    </xf>
    <xf numFmtId="0" fontId="0" fillId="0" borderId="54" xfId="0" applyBorder="1" applyAlignment="1">
      <alignment horizontal="distributed" vertical="center"/>
    </xf>
    <xf numFmtId="217" fontId="0" fillId="0" borderId="63" xfId="48" applyNumberFormat="1" applyBorder="1" applyAlignment="1">
      <alignment horizontal="center" vertical="center"/>
    </xf>
    <xf numFmtId="217" fontId="0" fillId="0" borderId="64" xfId="48" applyNumberFormat="1" applyBorder="1" applyAlignment="1">
      <alignment horizontal="center" vertical="center"/>
    </xf>
    <xf numFmtId="217" fontId="0" fillId="0" borderId="47" xfId="48" applyNumberFormat="1" applyBorder="1" applyAlignment="1">
      <alignment horizontal="center" vertical="center"/>
    </xf>
    <xf numFmtId="217" fontId="0" fillId="0" borderId="18" xfId="48" applyNumberFormat="1" applyBorder="1" applyAlignment="1">
      <alignment horizontal="center" vertical="center"/>
    </xf>
    <xf numFmtId="217" fontId="0" fillId="0" borderId="22" xfId="48" applyNumberFormat="1" applyBorder="1" applyAlignment="1">
      <alignment horizontal="center" vertical="center"/>
    </xf>
    <xf numFmtId="217" fontId="0" fillId="0" borderId="65" xfId="48" applyNumberFormat="1" applyBorder="1" applyAlignment="1">
      <alignment horizontal="center" vertical="center"/>
    </xf>
    <xf numFmtId="217" fontId="0" fillId="0" borderId="41" xfId="48" applyNumberFormat="1" applyBorder="1" applyAlignment="1">
      <alignment horizontal="center" vertical="center"/>
    </xf>
    <xf numFmtId="217" fontId="0" fillId="0" borderId="21" xfId="48" applyNumberFormat="1" applyBorder="1" applyAlignment="1">
      <alignment horizontal="center" vertical="center"/>
    </xf>
    <xf numFmtId="217" fontId="0" fillId="0" borderId="25" xfId="48" applyNumberFormat="1" applyBorder="1" applyAlignment="1">
      <alignment horizontal="center" vertical="center"/>
    </xf>
    <xf numFmtId="217" fontId="0" fillId="0" borderId="29" xfId="48" applyNumberFormat="1" applyBorder="1" applyAlignment="1">
      <alignment horizontal="center" vertical="center"/>
    </xf>
    <xf numFmtId="217" fontId="0" fillId="0" borderId="23" xfId="48" applyNumberFormat="1" applyBorder="1" applyAlignment="1">
      <alignment horizontal="center" vertical="center"/>
    </xf>
    <xf numFmtId="217" fontId="0" fillId="0" borderId="31" xfId="48" applyNumberFormat="1" applyBorder="1" applyAlignment="1">
      <alignment horizontal="center" vertical="center"/>
    </xf>
    <xf numFmtId="217" fontId="0" fillId="0" borderId="66" xfId="48" applyNumberFormat="1" applyBorder="1" applyAlignment="1">
      <alignment vertical="center"/>
    </xf>
    <xf numFmtId="217" fontId="0" fillId="0" borderId="67" xfId="48" applyNumberFormat="1" applyBorder="1" applyAlignment="1">
      <alignment vertical="center"/>
    </xf>
    <xf numFmtId="217" fontId="0" fillId="0" borderId="51" xfId="48" applyNumberForma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8" applyNumberFormat="1" applyFill="1" applyBorder="1" applyAlignment="1">
      <alignment vertical="center"/>
    </xf>
    <xf numFmtId="217" fontId="0" fillId="0" borderId="25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53" xfId="48" applyNumberFormat="1" applyBorder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217" fontId="0" fillId="0" borderId="42" xfId="48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217" fontId="0" fillId="0" borderId="10" xfId="48" applyNumberFormat="1" applyFill="1" applyBorder="1" applyAlignment="1">
      <alignment vertical="center"/>
    </xf>
    <xf numFmtId="217" fontId="0" fillId="0" borderId="68" xfId="48" applyNumberFormat="1" applyBorder="1" applyAlignment="1">
      <alignment vertical="center"/>
    </xf>
    <xf numFmtId="217" fontId="0" fillId="0" borderId="33" xfId="48" applyNumberFormat="1" applyFont="1" applyBorder="1" applyAlignment="1">
      <alignment vertical="center"/>
    </xf>
    <xf numFmtId="217" fontId="0" fillId="0" borderId="11" xfId="48" applyNumberFormat="1" applyBorder="1" applyAlignment="1">
      <alignment vertical="center"/>
    </xf>
    <xf numFmtId="217" fontId="0" fillId="0" borderId="69" xfId="48" applyNumberFormat="1" applyBorder="1" applyAlignment="1">
      <alignment vertical="center"/>
    </xf>
    <xf numFmtId="217" fontId="0" fillId="0" borderId="32" xfId="0" applyNumberFormat="1" applyBorder="1" applyAlignment="1" quotePrefix="1">
      <alignment horizontal="right" vertical="center"/>
    </xf>
    <xf numFmtId="217" fontId="0" fillId="0" borderId="37" xfId="48" applyNumberFormat="1" applyBorder="1" applyAlignment="1">
      <alignment vertical="center"/>
    </xf>
    <xf numFmtId="217" fontId="0" fillId="0" borderId="22" xfId="48" applyNumberFormat="1" applyBorder="1" applyAlignment="1">
      <alignment vertical="center"/>
    </xf>
    <xf numFmtId="217" fontId="0" fillId="0" borderId="24" xfId="48" applyNumberFormat="1" applyBorder="1" applyAlignment="1">
      <alignment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15" xfId="48" applyNumberFormat="1" applyFont="1" applyBorder="1" applyAlignment="1" quotePrefix="1">
      <alignment horizontal="right" vertical="center"/>
    </xf>
    <xf numFmtId="217" fontId="0" fillId="0" borderId="48" xfId="48" applyNumberFormat="1" applyBorder="1" applyAlignment="1">
      <alignment vertical="center"/>
    </xf>
    <xf numFmtId="217" fontId="0" fillId="0" borderId="16" xfId="48" applyNumberFormat="1" applyBorder="1" applyAlignment="1">
      <alignment vertical="center"/>
    </xf>
    <xf numFmtId="217" fontId="0" fillId="0" borderId="13" xfId="48" applyNumberFormat="1" applyBorder="1" applyAlignment="1">
      <alignment vertical="center"/>
    </xf>
    <xf numFmtId="217" fontId="0" fillId="0" borderId="65" xfId="48" applyNumberFormat="1" applyBorder="1" applyAlignment="1">
      <alignment vertical="center"/>
    </xf>
    <xf numFmtId="217" fontId="0" fillId="0" borderId="30" xfId="48" applyNumberFormat="1" applyBorder="1" applyAlignment="1">
      <alignment vertical="center"/>
    </xf>
    <xf numFmtId="217" fontId="0" fillId="0" borderId="36" xfId="48" applyNumberFormat="1" applyBorder="1" applyAlignment="1">
      <alignment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32" xfId="48" applyNumberFormat="1" applyFont="1" applyBorder="1" applyAlignment="1" quotePrefix="1">
      <alignment horizontal="right" vertical="center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25" xfId="48" applyNumberFormat="1" applyFont="1" applyBorder="1" applyAlignment="1" quotePrefix="1">
      <alignment horizontal="right" vertical="center"/>
    </xf>
    <xf numFmtId="217" fontId="0" fillId="0" borderId="15" xfId="48" applyNumberFormat="1" applyBorder="1" applyAlignment="1">
      <alignment vertical="center"/>
    </xf>
    <xf numFmtId="217" fontId="0" fillId="0" borderId="17" xfId="48" applyNumberFormat="1" applyBorder="1" applyAlignment="1">
      <alignment vertical="center"/>
    </xf>
    <xf numFmtId="218" fontId="0" fillId="0" borderId="57" xfId="0" applyNumberFormat="1" applyBorder="1" applyAlignment="1">
      <alignment vertical="center"/>
    </xf>
    <xf numFmtId="218" fontId="0" fillId="0" borderId="57" xfId="48" applyNumberFormat="1" applyBorder="1" applyAlignment="1">
      <alignment vertical="center"/>
    </xf>
    <xf numFmtId="218" fontId="0" fillId="0" borderId="61" xfId="48" applyNumberFormat="1" applyFill="1" applyBorder="1" applyAlignment="1">
      <alignment vertical="center"/>
    </xf>
    <xf numFmtId="0" fontId="0" fillId="0" borderId="51" xfId="0" applyNumberFormat="1" applyFont="1" applyBorder="1" applyAlignment="1">
      <alignment horizontal="center" vertical="center"/>
    </xf>
    <xf numFmtId="217" fontId="0" fillId="0" borderId="21" xfId="0" applyNumberFormat="1" applyBorder="1" applyAlignment="1" quotePrefix="1">
      <alignment horizontal="right" vertical="center"/>
    </xf>
    <xf numFmtId="217" fontId="0" fillId="0" borderId="25" xfId="0" applyNumberFormat="1" applyBorder="1" applyAlignment="1" quotePrefix="1">
      <alignment horizontal="right" vertical="center"/>
    </xf>
    <xf numFmtId="0" fontId="52" fillId="0" borderId="29" xfId="0" applyNumberFormat="1" applyFont="1" applyBorder="1" applyAlignment="1">
      <alignment horizontal="center" vertical="center"/>
    </xf>
    <xf numFmtId="217" fontId="0" fillId="0" borderId="13" xfId="48" applyNumberFormat="1" applyFill="1" applyBorder="1" applyAlignment="1">
      <alignment vertical="center"/>
    </xf>
    <xf numFmtId="217" fontId="0" fillId="0" borderId="39" xfId="48" applyNumberFormat="1" applyFill="1" applyBorder="1" applyAlignment="1">
      <alignment vertical="center"/>
    </xf>
    <xf numFmtId="217" fontId="0" fillId="0" borderId="33" xfId="0" applyNumberFormat="1" applyFill="1" applyBorder="1" applyAlignment="1" quotePrefix="1">
      <alignment horizontal="right" vertical="center"/>
    </xf>
    <xf numFmtId="217" fontId="0" fillId="0" borderId="14" xfId="48" applyNumberFormat="1" applyFont="1" applyFill="1" applyBorder="1" applyAlignment="1" quotePrefix="1">
      <alignment horizontal="right" vertical="center"/>
    </xf>
    <xf numFmtId="217" fontId="0" fillId="0" borderId="12" xfId="48" applyNumberFormat="1" applyFill="1" applyBorder="1" applyAlignment="1">
      <alignment vertical="center"/>
    </xf>
    <xf numFmtId="217" fontId="0" fillId="0" borderId="14" xfId="48" applyNumberFormat="1" applyFill="1" applyBorder="1" applyAlignment="1">
      <alignment vertical="center"/>
    </xf>
    <xf numFmtId="217" fontId="0" fillId="0" borderId="28" xfId="48" applyNumberFormat="1" applyFill="1" applyBorder="1" applyAlignment="1">
      <alignment vertical="center"/>
    </xf>
    <xf numFmtId="217" fontId="0" fillId="0" borderId="41" xfId="48" applyNumberFormat="1" applyFill="1" applyBorder="1" applyAlignment="1">
      <alignment vertical="center"/>
    </xf>
    <xf numFmtId="217" fontId="0" fillId="0" borderId="18" xfId="48" applyNumberFormat="1" applyFill="1" applyBorder="1" applyAlignment="1">
      <alignment vertical="center"/>
    </xf>
    <xf numFmtId="217" fontId="0" fillId="0" borderId="38" xfId="48" applyNumberFormat="1" applyFill="1" applyBorder="1" applyAlignment="1">
      <alignment vertical="center"/>
    </xf>
    <xf numFmtId="217" fontId="0" fillId="0" borderId="28" xfId="48" applyNumberFormat="1" applyFont="1" applyFill="1" applyBorder="1" applyAlignment="1">
      <alignment vertical="center"/>
    </xf>
    <xf numFmtId="217" fontId="0" fillId="0" borderId="41" xfId="48" applyNumberFormat="1" applyFont="1" applyFill="1" applyBorder="1" applyAlignment="1">
      <alignment vertical="center"/>
    </xf>
    <xf numFmtId="217" fontId="0" fillId="0" borderId="18" xfId="48" applyNumberFormat="1" applyFont="1" applyFill="1" applyBorder="1" applyAlignment="1">
      <alignment vertical="center"/>
    </xf>
    <xf numFmtId="217" fontId="0" fillId="0" borderId="40" xfId="48" applyNumberFormat="1" applyFont="1" applyFill="1" applyBorder="1" applyAlignment="1">
      <alignment vertical="center"/>
    </xf>
    <xf numFmtId="217" fontId="0" fillId="0" borderId="33" xfId="48" applyNumberFormat="1" applyFont="1" applyFill="1" applyBorder="1" applyAlignment="1">
      <alignment vertical="center"/>
    </xf>
    <xf numFmtId="217" fontId="0" fillId="0" borderId="39" xfId="48" applyNumberFormat="1" applyFont="1" applyFill="1" applyBorder="1" applyAlignment="1">
      <alignment vertical="center"/>
    </xf>
    <xf numFmtId="217" fontId="0" fillId="0" borderId="29" xfId="48" applyNumberFormat="1" applyFont="1" applyFill="1" applyBorder="1" applyAlignment="1" quotePrefix="1">
      <alignment horizontal="right" vertical="center"/>
    </xf>
    <xf numFmtId="217" fontId="0" fillId="0" borderId="38" xfId="48" applyNumberFormat="1" applyFont="1" applyFill="1" applyBorder="1" applyAlignment="1">
      <alignment vertical="center"/>
    </xf>
    <xf numFmtId="217" fontId="0" fillId="0" borderId="14" xfId="48" applyNumberFormat="1" applyFont="1" applyFill="1" applyBorder="1" applyAlignment="1">
      <alignment vertical="center"/>
    </xf>
    <xf numFmtId="217" fontId="0" fillId="0" borderId="40" xfId="48" applyNumberFormat="1" applyFill="1" applyBorder="1" applyAlignment="1">
      <alignment vertical="center"/>
    </xf>
    <xf numFmtId="217" fontId="0" fillId="0" borderId="33" xfId="48" applyNumberFormat="1" applyFont="1" applyFill="1" applyBorder="1" applyAlignment="1" quotePrefix="1">
      <alignment horizontal="right" vertical="center"/>
    </xf>
    <xf numFmtId="217" fontId="0" fillId="0" borderId="20" xfId="48" applyNumberFormat="1" applyFill="1" applyBorder="1" applyAlignment="1">
      <alignment vertical="center"/>
    </xf>
    <xf numFmtId="217" fontId="0" fillId="0" borderId="29" xfId="48" applyNumberFormat="1" applyFill="1" applyBorder="1" applyAlignment="1">
      <alignment vertical="center"/>
    </xf>
    <xf numFmtId="217" fontId="0" fillId="0" borderId="41" xfId="48" applyNumberFormat="1" applyFont="1" applyFill="1" applyBorder="1" applyAlignment="1" quotePrefix="1">
      <alignment horizontal="right" vertical="center"/>
    </xf>
    <xf numFmtId="217" fontId="0" fillId="0" borderId="18" xfId="48" applyNumberFormat="1" applyFont="1" applyBorder="1" applyAlignment="1">
      <alignment horizontal="right" vertical="center"/>
    </xf>
    <xf numFmtId="217" fontId="0" fillId="0" borderId="41" xfId="48" applyNumberFormat="1" applyFont="1" applyBorder="1" applyAlignment="1">
      <alignment vertical="center"/>
    </xf>
    <xf numFmtId="217" fontId="0" fillId="0" borderId="63" xfId="48" applyNumberFormat="1" applyFill="1" applyBorder="1" applyAlignment="1">
      <alignment horizontal="center" vertical="center"/>
    </xf>
    <xf numFmtId="217" fontId="0" fillId="0" borderId="18" xfId="48" applyNumberFormat="1" applyFill="1" applyBorder="1" applyAlignment="1">
      <alignment horizontal="center" vertical="center"/>
    </xf>
    <xf numFmtId="217" fontId="0" fillId="0" borderId="41" xfId="48" applyNumberFormat="1" applyFill="1" applyBorder="1" applyAlignment="1">
      <alignment horizontal="center" vertical="center"/>
    </xf>
    <xf numFmtId="217" fontId="0" fillId="0" borderId="29" xfId="48" applyNumberFormat="1" applyFill="1" applyBorder="1" applyAlignment="1">
      <alignment horizontal="center" vertical="center"/>
    </xf>
    <xf numFmtId="217" fontId="0" fillId="0" borderId="66" xfId="48" applyNumberFormat="1" applyFill="1" applyBorder="1" applyAlignment="1">
      <alignment vertical="center"/>
    </xf>
    <xf numFmtId="217" fontId="0" fillId="0" borderId="34" xfId="48" applyNumberFormat="1" applyFill="1" applyBorder="1" applyAlignment="1">
      <alignment vertical="center"/>
    </xf>
    <xf numFmtId="217" fontId="0" fillId="0" borderId="53" xfId="48" applyNumberFormat="1" applyFill="1" applyBorder="1" applyAlignment="1">
      <alignment vertical="center"/>
    </xf>
    <xf numFmtId="217" fontId="0" fillId="0" borderId="38" xfId="48" applyNumberFormat="1" applyFont="1" applyBorder="1" applyAlignment="1">
      <alignment vertical="center"/>
    </xf>
    <xf numFmtId="217" fontId="0" fillId="0" borderId="40" xfId="48" applyNumberFormat="1" applyFont="1" applyBorder="1" applyAlignment="1">
      <alignment vertical="center"/>
    </xf>
    <xf numFmtId="217" fontId="0" fillId="0" borderId="41" xfId="48" applyNumberFormat="1" applyFont="1" applyBorder="1" applyAlignment="1">
      <alignment vertical="center"/>
    </xf>
    <xf numFmtId="217" fontId="0" fillId="0" borderId="18" xfId="48" applyNumberFormat="1" applyFont="1" applyBorder="1" applyAlignment="1">
      <alignment vertical="center"/>
    </xf>
    <xf numFmtId="217" fontId="0" fillId="0" borderId="12" xfId="48" applyNumberFormat="1" applyFont="1" applyBorder="1" applyAlignment="1">
      <alignment vertical="center"/>
    </xf>
    <xf numFmtId="217" fontId="0" fillId="0" borderId="14" xfId="48" applyNumberFormat="1" applyFont="1" applyBorder="1" applyAlignment="1">
      <alignment vertical="center"/>
    </xf>
    <xf numFmtId="217" fontId="0" fillId="0" borderId="20" xfId="48" applyNumberFormat="1" applyFont="1" applyBorder="1" applyAlignment="1">
      <alignment vertical="center"/>
    </xf>
    <xf numFmtId="217" fontId="0" fillId="0" borderId="29" xfId="48" applyNumberFormat="1" applyFont="1" applyBorder="1" applyAlignment="1">
      <alignment vertical="center"/>
    </xf>
    <xf numFmtId="217" fontId="0" fillId="0" borderId="28" xfId="48" applyNumberFormat="1" applyFont="1" applyBorder="1" applyAlignment="1">
      <alignment vertical="center"/>
    </xf>
    <xf numFmtId="218" fontId="0" fillId="0" borderId="57" xfId="48" applyNumberFormat="1" applyFont="1" applyBorder="1" applyAlignment="1">
      <alignment vertical="center"/>
    </xf>
    <xf numFmtId="218" fontId="0" fillId="0" borderId="59" xfId="48" applyNumberFormat="1" applyFont="1" applyBorder="1" applyAlignment="1">
      <alignment vertical="center"/>
    </xf>
    <xf numFmtId="218" fontId="0" fillId="0" borderId="61" xfId="48" applyNumberFormat="1" applyFont="1" applyFill="1" applyBorder="1" applyAlignment="1">
      <alignment vertical="center"/>
    </xf>
    <xf numFmtId="217" fontId="0" fillId="0" borderId="63" xfId="48" applyNumberFormat="1" applyFont="1" applyBorder="1" applyAlignment="1">
      <alignment horizontal="center" vertical="center"/>
    </xf>
    <xf numFmtId="217" fontId="0" fillId="0" borderId="18" xfId="48" applyNumberFormat="1" applyFont="1" applyBorder="1" applyAlignment="1">
      <alignment horizontal="center" vertical="center"/>
    </xf>
    <xf numFmtId="217" fontId="0" fillId="0" borderId="41" xfId="48" applyNumberFormat="1" applyFont="1" applyBorder="1" applyAlignment="1">
      <alignment horizontal="center" vertical="center"/>
    </xf>
    <xf numFmtId="217" fontId="0" fillId="0" borderId="29" xfId="48" applyNumberFormat="1" applyFont="1" applyBorder="1" applyAlignment="1">
      <alignment horizontal="center" vertical="center"/>
    </xf>
    <xf numFmtId="217" fontId="0" fillId="0" borderId="66" xfId="48" applyNumberFormat="1" applyFont="1" applyBorder="1" applyAlignment="1">
      <alignment vertical="center"/>
    </xf>
    <xf numFmtId="217" fontId="0" fillId="0" borderId="34" xfId="48" applyNumberFormat="1" applyFont="1" applyBorder="1" applyAlignment="1">
      <alignment vertical="center"/>
    </xf>
    <xf numFmtId="217" fontId="0" fillId="0" borderId="53" xfId="48" applyNumberFormat="1" applyFont="1" applyBorder="1" applyAlignment="1">
      <alignment vertical="center"/>
    </xf>
    <xf numFmtId="0" fontId="0" fillId="0" borderId="31" xfId="0" applyNumberFormat="1" applyFont="1" applyBorder="1" applyAlignment="1">
      <alignment horizontal="center" vertical="center"/>
    </xf>
    <xf numFmtId="217" fontId="0" fillId="0" borderId="70" xfId="48" applyNumberFormat="1" applyFill="1" applyBorder="1" applyAlignment="1">
      <alignment vertical="center"/>
    </xf>
    <xf numFmtId="217" fontId="0" fillId="0" borderId="60" xfId="48" applyNumberFormat="1" applyFill="1" applyBorder="1" applyAlignment="1">
      <alignment vertical="center"/>
    </xf>
    <xf numFmtId="217" fontId="0" fillId="0" borderId="59" xfId="48" applyNumberFormat="1" applyFill="1" applyBorder="1" applyAlignment="1">
      <alignment vertical="center"/>
    </xf>
    <xf numFmtId="217" fontId="0" fillId="0" borderId="58" xfId="48" applyNumberFormat="1" applyFill="1" applyBorder="1" applyAlignment="1">
      <alignment vertical="center"/>
    </xf>
    <xf numFmtId="217" fontId="0" fillId="0" borderId="71" xfId="48" applyNumberFormat="1" applyFill="1" applyBorder="1" applyAlignment="1">
      <alignment vertical="center"/>
    </xf>
    <xf numFmtId="217" fontId="0" fillId="0" borderId="72" xfId="48" applyNumberFormat="1" applyFill="1" applyBorder="1" applyAlignment="1">
      <alignment vertical="center"/>
    </xf>
    <xf numFmtId="217" fontId="0" fillId="0" borderId="59" xfId="48" applyNumberFormat="1" applyFont="1" applyFill="1" applyBorder="1" applyAlignment="1" quotePrefix="1">
      <alignment horizontal="right" vertical="center"/>
    </xf>
    <xf numFmtId="217" fontId="0" fillId="0" borderId="72" xfId="48" applyNumberFormat="1" applyFont="1" applyFill="1" applyBorder="1" applyAlignment="1" quotePrefix="1">
      <alignment horizontal="right" vertical="center"/>
    </xf>
    <xf numFmtId="217" fontId="0" fillId="0" borderId="57" xfId="48" applyNumberFormat="1" applyFill="1" applyBorder="1" applyAlignment="1">
      <alignment vertical="center"/>
    </xf>
    <xf numFmtId="41" fontId="0" fillId="0" borderId="29" xfId="0" applyNumberFormat="1" applyBorder="1" applyAlignment="1">
      <alignment horizontal="center" vertical="center"/>
    </xf>
    <xf numFmtId="41" fontId="0" fillId="0" borderId="31" xfId="0" applyNumberFormat="1" applyBorder="1" applyAlignment="1">
      <alignment horizontal="center" vertical="center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62" xfId="0" applyNumberFormat="1" applyFont="1" applyFill="1" applyBorder="1" applyAlignment="1">
      <alignment horizontal="center" vertical="center"/>
    </xf>
    <xf numFmtId="203" fontId="0" fillId="0" borderId="20" xfId="0" applyNumberFormat="1" applyFont="1" applyFill="1" applyBorder="1" applyAlignment="1">
      <alignment horizontal="center" vertical="center" shrinkToFit="1"/>
    </xf>
    <xf numFmtId="203" fontId="0" fillId="0" borderId="62" xfId="0" applyNumberFormat="1" applyFont="1" applyFill="1" applyBorder="1" applyAlignment="1">
      <alignment horizontal="center" vertical="center" shrinkToFit="1"/>
    </xf>
    <xf numFmtId="203" fontId="0" fillId="0" borderId="20" xfId="0" applyNumberFormat="1" applyFont="1" applyFill="1" applyBorder="1" applyAlignment="1">
      <alignment horizontal="center" vertical="center"/>
    </xf>
    <xf numFmtId="203" fontId="0" fillId="0" borderId="62" xfId="0" applyNumberFormat="1" applyFont="1" applyFill="1" applyBorder="1" applyAlignment="1">
      <alignment horizontal="center" vertical="center"/>
    </xf>
    <xf numFmtId="217" fontId="0" fillId="0" borderId="40" xfId="48" applyNumberFormat="1" applyBorder="1" applyAlignment="1">
      <alignment vertical="center"/>
    </xf>
    <xf numFmtId="217" fontId="0" fillId="0" borderId="18" xfId="0" applyNumberFormat="1" applyBorder="1" applyAlignment="1">
      <alignment vertical="center"/>
    </xf>
    <xf numFmtId="217" fontId="0" fillId="0" borderId="40" xfId="48" applyNumberFormat="1" applyFont="1" applyFill="1" applyBorder="1" applyAlignment="1">
      <alignment vertical="center"/>
    </xf>
    <xf numFmtId="217" fontId="0" fillId="0" borderId="18" xfId="0" applyNumberFormat="1" applyFont="1" applyFill="1" applyBorder="1" applyAlignment="1">
      <alignment vertical="center"/>
    </xf>
    <xf numFmtId="217" fontId="0" fillId="0" borderId="49" xfId="48" applyNumberFormat="1" applyBorder="1" applyAlignment="1">
      <alignment vertical="center"/>
    </xf>
    <xf numFmtId="217" fontId="0" fillId="0" borderId="65" xfId="0" applyNumberFormat="1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2" xfId="0" applyNumberFormat="1" applyFont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224" fontId="16" fillId="0" borderId="70" xfId="48" applyNumberFormat="1" applyFont="1" applyBorder="1" applyAlignment="1">
      <alignment vertical="center" textRotation="255"/>
    </xf>
    <xf numFmtId="0" fontId="14" fillId="0" borderId="71" xfId="61" applyFont="1" applyBorder="1" applyAlignment="1">
      <alignment vertical="center" textRotation="255"/>
      <protection/>
    </xf>
    <xf numFmtId="0" fontId="14" fillId="0" borderId="72" xfId="61" applyFont="1" applyBorder="1" applyAlignment="1">
      <alignment vertical="center" textRotation="255"/>
      <protection/>
    </xf>
    <xf numFmtId="0" fontId="14" fillId="0" borderId="71" xfId="61" applyFont="1" applyBorder="1" applyAlignment="1">
      <alignment vertical="center"/>
      <protection/>
    </xf>
    <xf numFmtId="0" fontId="14" fillId="0" borderId="72" xfId="61" applyFont="1" applyBorder="1" applyAlignment="1">
      <alignment vertical="center"/>
      <protection/>
    </xf>
    <xf numFmtId="217" fontId="0" fillId="0" borderId="39" xfId="48" applyNumberFormat="1" applyFill="1" applyBorder="1" applyAlignment="1">
      <alignment vertical="center"/>
    </xf>
    <xf numFmtId="217" fontId="0" fillId="0" borderId="13" xfId="0" applyNumberFormat="1" applyFill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13" xfId="0" applyNumberFormat="1" applyBorder="1" applyAlignment="1">
      <alignment vertical="center"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3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3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24" fontId="16" fillId="0" borderId="71" xfId="48" applyNumberFormat="1" applyFont="1" applyBorder="1" applyAlignment="1">
      <alignment vertical="center" textRotation="255"/>
    </xf>
    <xf numFmtId="224" fontId="16" fillId="0" borderId="72" xfId="48" applyNumberFormat="1" applyFont="1" applyBorder="1" applyAlignment="1">
      <alignment vertical="center" textRotation="255"/>
    </xf>
    <xf numFmtId="41" fontId="0" fillId="0" borderId="44" xfId="0" applyNumberFormat="1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2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70" xfId="0" applyNumberFormat="1" applyBorder="1" applyAlignment="1">
      <alignment horizontal="center" vertical="center" textRotation="255"/>
    </xf>
    <xf numFmtId="203" fontId="0" fillId="0" borderId="20" xfId="0" applyNumberFormat="1" applyFont="1" applyBorder="1" applyAlignment="1">
      <alignment horizontal="center" vertical="center"/>
    </xf>
    <xf numFmtId="203" fontId="0" fillId="0" borderId="62" xfId="0" applyNumberFormat="1" applyFont="1" applyBorder="1" applyAlignment="1">
      <alignment horizontal="center" vertical="center"/>
    </xf>
    <xf numFmtId="217" fontId="0" fillId="0" borderId="65" xfId="48" applyNumberFormat="1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2" xfId="0" applyNumberFormat="1" applyFont="1" applyBorder="1" applyAlignment="1">
      <alignment horizontal="center" vertical="center"/>
    </xf>
    <xf numFmtId="217" fontId="0" fillId="0" borderId="18" xfId="48" applyNumberFormat="1" applyBorder="1" applyAlignment="1">
      <alignment vertical="center"/>
    </xf>
    <xf numFmtId="41" fontId="17" fillId="0" borderId="33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center" vertical="center"/>
    </xf>
    <xf numFmtId="41" fontId="0" fillId="0" borderId="62" xfId="0" applyNumberFormat="1" applyBorder="1" applyAlignment="1">
      <alignment horizontal="center" vertical="center"/>
    </xf>
    <xf numFmtId="41" fontId="0" fillId="0" borderId="20" xfId="0" applyNumberFormat="1" applyFill="1" applyBorder="1" applyAlignment="1">
      <alignment horizontal="center" vertical="center"/>
    </xf>
    <xf numFmtId="41" fontId="0" fillId="0" borderId="62" xfId="0" applyNumberFormat="1" applyFill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Continuous" vertical="center" wrapText="1"/>
    </xf>
    <xf numFmtId="0" fontId="0" fillId="0" borderId="17" xfId="0" applyNumberFormat="1" applyBorder="1" applyAlignment="1">
      <alignment vertical="center"/>
    </xf>
    <xf numFmtId="218" fontId="0" fillId="0" borderId="55" xfId="48" applyNumberFormat="1" applyBorder="1" applyAlignment="1">
      <alignment vertical="center"/>
    </xf>
    <xf numFmtId="218" fontId="0" fillId="0" borderId="27" xfId="0" applyNumberFormat="1" applyBorder="1" applyAlignment="1">
      <alignment vertical="center"/>
    </xf>
    <xf numFmtId="218" fontId="0" fillId="0" borderId="44" xfId="0" applyNumberFormat="1" applyBorder="1" applyAlignment="1">
      <alignment vertical="center"/>
    </xf>
    <xf numFmtId="218" fontId="0" fillId="0" borderId="17" xfId="48" applyNumberFormat="1" applyBorder="1" applyAlignment="1">
      <alignment vertical="center"/>
    </xf>
    <xf numFmtId="217" fontId="0" fillId="0" borderId="59" xfId="48" applyNumberFormat="1" applyBorder="1" applyAlignment="1">
      <alignment vertical="center"/>
    </xf>
    <xf numFmtId="217" fontId="0" fillId="0" borderId="61" xfId="48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1" t="s">
        <v>232</v>
      </c>
      <c r="F1" s="1"/>
    </row>
    <row r="3" ht="14.25">
      <c r="A3" s="27" t="s">
        <v>93</v>
      </c>
    </row>
    <row r="5" spans="1:5" ht="13.5">
      <c r="A5" s="58" t="s">
        <v>221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222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252"/>
      <c r="I8" s="42"/>
    </row>
    <row r="9" spans="1:11" ht="18" customHeight="1">
      <c r="A9" s="317" t="s">
        <v>88</v>
      </c>
      <c r="B9" s="317" t="s">
        <v>90</v>
      </c>
      <c r="C9" s="55" t="s">
        <v>4</v>
      </c>
      <c r="D9" s="56"/>
      <c r="E9" s="56"/>
      <c r="F9" s="65">
        <v>65509</v>
      </c>
      <c r="G9" s="74">
        <f>F9/$F$27*100</f>
        <v>19.213780400530286</v>
      </c>
      <c r="H9" s="66">
        <v>63556</v>
      </c>
      <c r="I9" s="79">
        <f>(F9/H9-1)*100</f>
        <v>3.0728806092265026</v>
      </c>
      <c r="K9" s="106"/>
    </row>
    <row r="10" spans="1:9" ht="18" customHeight="1">
      <c r="A10" s="318"/>
      <c r="B10" s="318"/>
      <c r="C10" s="7"/>
      <c r="D10" s="52" t="s">
        <v>23</v>
      </c>
      <c r="E10" s="53"/>
      <c r="F10" s="67">
        <v>18358</v>
      </c>
      <c r="G10" s="75">
        <f aca="true" t="shared" si="0" ref="G10:G27">F10/$F$27*100</f>
        <v>5.384398793950983</v>
      </c>
      <c r="H10" s="68">
        <v>18572</v>
      </c>
      <c r="I10" s="80">
        <f aca="true" t="shared" si="1" ref="I10:I27">(F10/H10-1)*100</f>
        <v>-1.1522722377772965</v>
      </c>
    </row>
    <row r="11" spans="1:9" ht="18" customHeight="1">
      <c r="A11" s="318"/>
      <c r="B11" s="318"/>
      <c r="C11" s="7"/>
      <c r="D11" s="16"/>
      <c r="E11" s="23" t="s">
        <v>24</v>
      </c>
      <c r="F11" s="69">
        <v>13992</v>
      </c>
      <c r="G11" s="76">
        <f t="shared" si="0"/>
        <v>4.103851613735819</v>
      </c>
      <c r="H11" s="70">
        <v>14156</v>
      </c>
      <c r="I11" s="81">
        <f t="shared" si="1"/>
        <v>-1.1585193557502094</v>
      </c>
    </row>
    <row r="12" spans="1:9" ht="18" customHeight="1">
      <c r="A12" s="318"/>
      <c r="B12" s="318"/>
      <c r="C12" s="7"/>
      <c r="D12" s="16"/>
      <c r="E12" s="23" t="s">
        <v>25</v>
      </c>
      <c r="F12" s="69">
        <v>1257</v>
      </c>
      <c r="G12" s="76">
        <f t="shared" si="0"/>
        <v>0.368677921559886</v>
      </c>
      <c r="H12" s="70">
        <v>1419</v>
      </c>
      <c r="I12" s="81">
        <f t="shared" si="1"/>
        <v>-11.416490486257924</v>
      </c>
    </row>
    <row r="13" spans="1:9" ht="18" customHeight="1">
      <c r="A13" s="318"/>
      <c r="B13" s="318"/>
      <c r="C13" s="7"/>
      <c r="D13" s="33"/>
      <c r="E13" s="23" t="s">
        <v>26</v>
      </c>
      <c r="F13" s="69">
        <v>326</v>
      </c>
      <c r="G13" s="76">
        <f t="shared" si="0"/>
        <v>0.0956157537219752</v>
      </c>
      <c r="H13" s="70">
        <v>299</v>
      </c>
      <c r="I13" s="81">
        <f t="shared" si="1"/>
        <v>9.030100334448154</v>
      </c>
    </row>
    <row r="14" spans="1:9" ht="18" customHeight="1">
      <c r="A14" s="318"/>
      <c r="B14" s="318"/>
      <c r="C14" s="7"/>
      <c r="D14" s="61" t="s">
        <v>27</v>
      </c>
      <c r="E14" s="51"/>
      <c r="F14" s="65">
        <v>11257</v>
      </c>
      <c r="G14" s="74">
        <f t="shared" si="0"/>
        <v>3.301676501988573</v>
      </c>
      <c r="H14" s="66">
        <v>9900</v>
      </c>
      <c r="I14" s="82">
        <f t="shared" si="1"/>
        <v>13.707070707070713</v>
      </c>
    </row>
    <row r="15" spans="1:9" ht="18" customHeight="1">
      <c r="A15" s="318"/>
      <c r="B15" s="318"/>
      <c r="C15" s="7"/>
      <c r="D15" s="16"/>
      <c r="E15" s="23" t="s">
        <v>28</v>
      </c>
      <c r="F15" s="69">
        <v>415</v>
      </c>
      <c r="G15" s="76">
        <f t="shared" si="0"/>
        <v>0.12171944108779051</v>
      </c>
      <c r="H15" s="70">
        <v>397</v>
      </c>
      <c r="I15" s="81">
        <f t="shared" si="1"/>
        <v>4.534005037783384</v>
      </c>
    </row>
    <row r="16" spans="1:11" ht="18" customHeight="1">
      <c r="A16" s="318"/>
      <c r="B16" s="318"/>
      <c r="C16" s="7"/>
      <c r="D16" s="16"/>
      <c r="E16" s="29" t="s">
        <v>29</v>
      </c>
      <c r="F16" s="67">
        <v>10842</v>
      </c>
      <c r="G16" s="75">
        <f t="shared" si="0"/>
        <v>3.179957060900782</v>
      </c>
      <c r="H16" s="68">
        <v>9502</v>
      </c>
      <c r="I16" s="80">
        <f t="shared" si="1"/>
        <v>14.102294253841308</v>
      </c>
      <c r="K16" s="107"/>
    </row>
    <row r="17" spans="1:9" ht="18" customHeight="1">
      <c r="A17" s="318"/>
      <c r="B17" s="318"/>
      <c r="C17" s="7"/>
      <c r="D17" s="320" t="s">
        <v>30</v>
      </c>
      <c r="E17" s="321"/>
      <c r="F17" s="67">
        <v>22125</v>
      </c>
      <c r="G17" s="75">
        <f t="shared" si="0"/>
        <v>6.48925935919847</v>
      </c>
      <c r="H17" s="68">
        <v>20979</v>
      </c>
      <c r="I17" s="80">
        <f t="shared" si="1"/>
        <v>5.462605462605463</v>
      </c>
    </row>
    <row r="18" spans="1:9" ht="18" customHeight="1">
      <c r="A18" s="318"/>
      <c r="B18" s="318"/>
      <c r="C18" s="7"/>
      <c r="D18" s="322" t="s">
        <v>94</v>
      </c>
      <c r="E18" s="323"/>
      <c r="F18" s="69">
        <v>901</v>
      </c>
      <c r="G18" s="76">
        <f t="shared" si="0"/>
        <v>0.2642631720966247</v>
      </c>
      <c r="H18" s="70">
        <v>946</v>
      </c>
      <c r="I18" s="81">
        <f t="shared" si="1"/>
        <v>-4.756871035940802</v>
      </c>
    </row>
    <row r="19" spans="1:26" ht="18" customHeight="1">
      <c r="A19" s="318"/>
      <c r="B19" s="318"/>
      <c r="C19" s="10"/>
      <c r="D19" s="322" t="s">
        <v>95</v>
      </c>
      <c r="E19" s="323"/>
      <c r="F19" s="224" t="s">
        <v>233</v>
      </c>
      <c r="G19" s="76" t="e">
        <f t="shared" si="0"/>
        <v>#VALUE!</v>
      </c>
      <c r="H19" s="70" t="s">
        <v>233</v>
      </c>
      <c r="I19" s="81" t="e">
        <f t="shared" si="1"/>
        <v>#VALUE!</v>
      </c>
      <c r="Z19" s="2" t="s">
        <v>96</v>
      </c>
    </row>
    <row r="20" spans="1:9" ht="18" customHeight="1">
      <c r="A20" s="318"/>
      <c r="B20" s="318"/>
      <c r="C20" s="44" t="s">
        <v>5</v>
      </c>
      <c r="D20" s="43"/>
      <c r="E20" s="43"/>
      <c r="F20" s="69">
        <v>10433</v>
      </c>
      <c r="G20" s="76">
        <f t="shared" si="0"/>
        <v>3.059997418961249</v>
      </c>
      <c r="H20" s="70">
        <v>11386</v>
      </c>
      <c r="I20" s="81">
        <f t="shared" si="1"/>
        <v>-8.369927981731951</v>
      </c>
    </row>
    <row r="21" spans="1:9" ht="18" customHeight="1">
      <c r="A21" s="318"/>
      <c r="B21" s="318"/>
      <c r="C21" s="44" t="s">
        <v>6</v>
      </c>
      <c r="D21" s="43"/>
      <c r="E21" s="43"/>
      <c r="F21" s="69">
        <v>138389</v>
      </c>
      <c r="G21" s="76">
        <f t="shared" si="0"/>
        <v>40.589474054694556</v>
      </c>
      <c r="H21" s="70">
        <v>138584</v>
      </c>
      <c r="I21" s="81">
        <f t="shared" si="1"/>
        <v>-0.14070888414247085</v>
      </c>
    </row>
    <row r="22" spans="1:9" ht="18" customHeight="1">
      <c r="A22" s="318"/>
      <c r="B22" s="318"/>
      <c r="C22" s="44" t="s">
        <v>31</v>
      </c>
      <c r="D22" s="43"/>
      <c r="E22" s="43"/>
      <c r="F22" s="69">
        <v>4519</v>
      </c>
      <c r="G22" s="76">
        <f t="shared" si="0"/>
        <v>1.3254220584957237</v>
      </c>
      <c r="H22" s="70">
        <v>4096</v>
      </c>
      <c r="I22" s="81">
        <f t="shared" si="1"/>
        <v>10.3271484375</v>
      </c>
    </row>
    <row r="23" spans="1:9" ht="18" customHeight="1">
      <c r="A23" s="318"/>
      <c r="B23" s="318"/>
      <c r="C23" s="44" t="s">
        <v>7</v>
      </c>
      <c r="D23" s="43"/>
      <c r="E23" s="43"/>
      <c r="F23" s="69">
        <v>43038</v>
      </c>
      <c r="G23" s="76">
        <f t="shared" si="0"/>
        <v>12.623039290448984</v>
      </c>
      <c r="H23" s="70">
        <v>46283</v>
      </c>
      <c r="I23" s="81">
        <f t="shared" si="1"/>
        <v>-7.0112136205518265</v>
      </c>
    </row>
    <row r="24" spans="1:9" ht="18" customHeight="1">
      <c r="A24" s="318"/>
      <c r="B24" s="318"/>
      <c r="C24" s="44" t="s">
        <v>32</v>
      </c>
      <c r="D24" s="43"/>
      <c r="E24" s="43"/>
      <c r="F24" s="69">
        <v>1193</v>
      </c>
      <c r="G24" s="76">
        <f t="shared" si="0"/>
        <v>0.3499067306451423</v>
      </c>
      <c r="H24" s="70">
        <v>1351</v>
      </c>
      <c r="I24" s="81">
        <f t="shared" si="1"/>
        <v>-11.695040710584747</v>
      </c>
    </row>
    <row r="25" spans="1:9" ht="18" customHeight="1">
      <c r="A25" s="318"/>
      <c r="B25" s="318"/>
      <c r="C25" s="44" t="s">
        <v>8</v>
      </c>
      <c r="D25" s="43"/>
      <c r="E25" s="43"/>
      <c r="F25" s="69">
        <v>41394</v>
      </c>
      <c r="G25" s="76">
        <f t="shared" si="0"/>
        <v>12.140854323826506</v>
      </c>
      <c r="H25" s="70">
        <v>44236</v>
      </c>
      <c r="I25" s="81">
        <f t="shared" si="1"/>
        <v>-6.424631521837421</v>
      </c>
    </row>
    <row r="26" spans="1:9" ht="18" customHeight="1">
      <c r="A26" s="318"/>
      <c r="B26" s="318"/>
      <c r="C26" s="45" t="s">
        <v>9</v>
      </c>
      <c r="D26" s="46"/>
      <c r="E26" s="46"/>
      <c r="F26" s="71">
        <v>36473</v>
      </c>
      <c r="G26" s="77">
        <f t="shared" si="0"/>
        <v>10.69752572239755</v>
      </c>
      <c r="H26" s="223">
        <v>36464</v>
      </c>
      <c r="I26" s="83">
        <f t="shared" si="1"/>
        <v>0.024681878016674652</v>
      </c>
    </row>
    <row r="27" spans="1:9" ht="18" customHeight="1">
      <c r="A27" s="318"/>
      <c r="B27" s="319"/>
      <c r="C27" s="47" t="s">
        <v>10</v>
      </c>
      <c r="D27" s="31"/>
      <c r="E27" s="31"/>
      <c r="F27" s="72">
        <f>SUM(F9,F20:F26)</f>
        <v>340948</v>
      </c>
      <c r="G27" s="78">
        <f t="shared" si="0"/>
        <v>100</v>
      </c>
      <c r="H27" s="72">
        <f>SUM(H9,H20:H26)</f>
        <v>345956</v>
      </c>
      <c r="I27" s="84">
        <f t="shared" si="1"/>
        <v>-1.4475829296211051</v>
      </c>
    </row>
    <row r="28" spans="1:9" ht="18" customHeight="1">
      <c r="A28" s="318"/>
      <c r="B28" s="317" t="s">
        <v>89</v>
      </c>
      <c r="C28" s="55" t="s">
        <v>11</v>
      </c>
      <c r="D28" s="56"/>
      <c r="E28" s="56"/>
      <c r="F28" s="65">
        <v>161455</v>
      </c>
      <c r="G28" s="74">
        <f>F28/$F$45*100</f>
        <v>47.35472858031137</v>
      </c>
      <c r="H28" s="65">
        <v>158245</v>
      </c>
      <c r="I28" s="85">
        <f>(F28/H28-1)*100</f>
        <v>2.0285001105880163</v>
      </c>
    </row>
    <row r="29" spans="1:9" ht="18" customHeight="1">
      <c r="A29" s="318"/>
      <c r="B29" s="318"/>
      <c r="C29" s="7"/>
      <c r="D29" s="30" t="s">
        <v>12</v>
      </c>
      <c r="E29" s="43"/>
      <c r="F29" s="69">
        <v>92060</v>
      </c>
      <c r="G29" s="76">
        <f aca="true" t="shared" si="2" ref="G29:G45">F29/$F$45*100</f>
        <v>27.001184931426494</v>
      </c>
      <c r="H29" s="69">
        <v>89659</v>
      </c>
      <c r="I29" s="86">
        <f aca="true" t="shared" si="3" ref="I29:I45">(F29/H29-1)*100</f>
        <v>2.677924134777321</v>
      </c>
    </row>
    <row r="30" spans="1:9" ht="18" customHeight="1">
      <c r="A30" s="318"/>
      <c r="B30" s="318"/>
      <c r="C30" s="7"/>
      <c r="D30" s="30" t="s">
        <v>33</v>
      </c>
      <c r="E30" s="43"/>
      <c r="F30" s="69">
        <v>5797</v>
      </c>
      <c r="G30" s="76">
        <f t="shared" si="2"/>
        <v>1.70025927707451</v>
      </c>
      <c r="H30" s="69">
        <v>5898</v>
      </c>
      <c r="I30" s="86">
        <f t="shared" si="3"/>
        <v>-1.712444896575105</v>
      </c>
    </row>
    <row r="31" spans="1:9" ht="18" customHeight="1">
      <c r="A31" s="318"/>
      <c r="B31" s="318"/>
      <c r="C31" s="19"/>
      <c r="D31" s="30" t="s">
        <v>13</v>
      </c>
      <c r="E31" s="43"/>
      <c r="F31" s="69">
        <v>63598</v>
      </c>
      <c r="G31" s="76">
        <f t="shared" si="2"/>
        <v>18.653284371810365</v>
      </c>
      <c r="H31" s="69">
        <v>62688</v>
      </c>
      <c r="I31" s="86">
        <f t="shared" si="3"/>
        <v>1.451633486472681</v>
      </c>
    </row>
    <row r="32" spans="1:9" ht="18" customHeight="1">
      <c r="A32" s="318"/>
      <c r="B32" s="318"/>
      <c r="C32" s="50" t="s">
        <v>14</v>
      </c>
      <c r="D32" s="51"/>
      <c r="E32" s="51"/>
      <c r="F32" s="65">
        <v>120031</v>
      </c>
      <c r="G32" s="74">
        <f t="shared" si="2"/>
        <v>35.20507526074358</v>
      </c>
      <c r="H32" s="65">
        <v>122516</v>
      </c>
      <c r="I32" s="85">
        <f t="shared" si="3"/>
        <v>-2.0283065069052197</v>
      </c>
    </row>
    <row r="33" spans="1:9" ht="18" customHeight="1">
      <c r="A33" s="318"/>
      <c r="B33" s="318"/>
      <c r="C33" s="7"/>
      <c r="D33" s="30" t="s">
        <v>15</v>
      </c>
      <c r="E33" s="43"/>
      <c r="F33" s="69">
        <v>22923</v>
      </c>
      <c r="G33" s="76">
        <f t="shared" si="2"/>
        <v>6.723312645916679</v>
      </c>
      <c r="H33" s="69">
        <v>28519</v>
      </c>
      <c r="I33" s="86">
        <f t="shared" si="3"/>
        <v>-19.622006381710445</v>
      </c>
    </row>
    <row r="34" spans="1:9" ht="18" customHeight="1">
      <c r="A34" s="318"/>
      <c r="B34" s="318"/>
      <c r="C34" s="7"/>
      <c r="D34" s="30" t="s">
        <v>34</v>
      </c>
      <c r="E34" s="43"/>
      <c r="F34" s="69">
        <v>5732</v>
      </c>
      <c r="G34" s="76">
        <f t="shared" si="2"/>
        <v>1.6811947863017234</v>
      </c>
      <c r="H34" s="69">
        <v>6803</v>
      </c>
      <c r="I34" s="86">
        <f t="shared" si="3"/>
        <v>-15.743054534764077</v>
      </c>
    </row>
    <row r="35" spans="1:9" ht="18" customHeight="1">
      <c r="A35" s="318"/>
      <c r="B35" s="318"/>
      <c r="C35" s="7"/>
      <c r="D35" s="30" t="s">
        <v>35</v>
      </c>
      <c r="E35" s="43"/>
      <c r="F35" s="69">
        <v>82373</v>
      </c>
      <c r="G35" s="76">
        <f t="shared" si="2"/>
        <v>24.159989206565225</v>
      </c>
      <c r="H35" s="69">
        <v>80765</v>
      </c>
      <c r="I35" s="86">
        <f t="shared" si="3"/>
        <v>1.9909614313130763</v>
      </c>
    </row>
    <row r="36" spans="1:9" ht="18" customHeight="1">
      <c r="A36" s="318"/>
      <c r="B36" s="318"/>
      <c r="C36" s="7"/>
      <c r="D36" s="30" t="s">
        <v>36</v>
      </c>
      <c r="E36" s="43"/>
      <c r="F36" s="69">
        <v>213</v>
      </c>
      <c r="G36" s="76">
        <f t="shared" si="2"/>
        <v>0.06247286976313103</v>
      </c>
      <c r="H36" s="69">
        <v>234</v>
      </c>
      <c r="I36" s="86">
        <f t="shared" si="3"/>
        <v>-8.974358974358976</v>
      </c>
    </row>
    <row r="37" spans="1:9" ht="18" customHeight="1">
      <c r="A37" s="318"/>
      <c r="B37" s="318"/>
      <c r="C37" s="7"/>
      <c r="D37" s="30" t="s">
        <v>16</v>
      </c>
      <c r="E37" s="43"/>
      <c r="F37" s="69">
        <v>4980</v>
      </c>
      <c r="G37" s="76">
        <f t="shared" si="2"/>
        <v>1.4606332930534862</v>
      </c>
      <c r="H37" s="69">
        <v>2068</v>
      </c>
      <c r="I37" s="86">
        <f t="shared" si="3"/>
        <v>140.81237911025144</v>
      </c>
    </row>
    <row r="38" spans="1:9" ht="18" customHeight="1">
      <c r="A38" s="318"/>
      <c r="B38" s="318"/>
      <c r="C38" s="19"/>
      <c r="D38" s="30" t="s">
        <v>37</v>
      </c>
      <c r="E38" s="43"/>
      <c r="F38" s="69">
        <v>3655</v>
      </c>
      <c r="G38" s="76">
        <f t="shared" si="2"/>
        <v>1.0720109811466851</v>
      </c>
      <c r="H38" s="69">
        <v>3974</v>
      </c>
      <c r="I38" s="86">
        <f t="shared" si="3"/>
        <v>-8.027176648213386</v>
      </c>
    </row>
    <row r="39" spans="1:9" ht="18" customHeight="1">
      <c r="A39" s="318"/>
      <c r="B39" s="318"/>
      <c r="C39" s="50" t="s">
        <v>17</v>
      </c>
      <c r="D39" s="51"/>
      <c r="E39" s="51"/>
      <c r="F39" s="65">
        <v>59462</v>
      </c>
      <c r="G39" s="74">
        <f t="shared" si="2"/>
        <v>17.44019615894506</v>
      </c>
      <c r="H39" s="65">
        <v>65195</v>
      </c>
      <c r="I39" s="85">
        <f t="shared" si="3"/>
        <v>-8.793619142572284</v>
      </c>
    </row>
    <row r="40" spans="1:9" ht="18" customHeight="1">
      <c r="A40" s="318"/>
      <c r="B40" s="318"/>
      <c r="C40" s="7"/>
      <c r="D40" s="52" t="s">
        <v>18</v>
      </c>
      <c r="E40" s="53"/>
      <c r="F40" s="67">
        <v>54717</v>
      </c>
      <c r="G40" s="75">
        <f t="shared" si="2"/>
        <v>16.048488332531647</v>
      </c>
      <c r="H40" s="67">
        <v>60589</v>
      </c>
      <c r="I40" s="87">
        <f t="shared" si="3"/>
        <v>-9.691528165178498</v>
      </c>
    </row>
    <row r="41" spans="1:9" ht="18" customHeight="1">
      <c r="A41" s="318"/>
      <c r="B41" s="318"/>
      <c r="C41" s="7"/>
      <c r="D41" s="16"/>
      <c r="E41" s="103" t="s">
        <v>92</v>
      </c>
      <c r="F41" s="69">
        <v>38086</v>
      </c>
      <c r="G41" s="76">
        <f t="shared" si="2"/>
        <v>11.170618393420698</v>
      </c>
      <c r="H41" s="69">
        <v>43489</v>
      </c>
      <c r="I41" s="88">
        <f t="shared" si="3"/>
        <v>-12.423831313665524</v>
      </c>
    </row>
    <row r="42" spans="1:9" ht="18" customHeight="1">
      <c r="A42" s="318"/>
      <c r="B42" s="318"/>
      <c r="C42" s="7"/>
      <c r="D42" s="33"/>
      <c r="E42" s="32" t="s">
        <v>38</v>
      </c>
      <c r="F42" s="69">
        <v>16631</v>
      </c>
      <c r="G42" s="76">
        <f t="shared" si="2"/>
        <v>4.8778699391109495</v>
      </c>
      <c r="H42" s="69">
        <v>17101</v>
      </c>
      <c r="I42" s="88">
        <f t="shared" si="3"/>
        <v>-2.748377287877901</v>
      </c>
    </row>
    <row r="43" spans="1:9" ht="18" customHeight="1">
      <c r="A43" s="318"/>
      <c r="B43" s="318"/>
      <c r="C43" s="7"/>
      <c r="D43" s="30" t="s">
        <v>39</v>
      </c>
      <c r="E43" s="54"/>
      <c r="F43" s="69">
        <v>4745</v>
      </c>
      <c r="G43" s="76">
        <f t="shared" si="2"/>
        <v>1.391707826413412</v>
      </c>
      <c r="H43" s="69">
        <v>4605</v>
      </c>
      <c r="I43" s="88">
        <f t="shared" si="3"/>
        <v>3.0401737242128135</v>
      </c>
    </row>
    <row r="44" spans="1:9" ht="18" customHeight="1">
      <c r="A44" s="318"/>
      <c r="B44" s="318"/>
      <c r="C44" s="11"/>
      <c r="D44" s="48" t="s">
        <v>40</v>
      </c>
      <c r="E44" s="49"/>
      <c r="F44" s="72" t="s">
        <v>233</v>
      </c>
      <c r="G44" s="78" t="e">
        <f t="shared" si="2"/>
        <v>#VALUE!</v>
      </c>
      <c r="H44" s="223" t="s">
        <v>233</v>
      </c>
      <c r="I44" s="83" t="e">
        <f t="shared" si="3"/>
        <v>#VALUE!</v>
      </c>
    </row>
    <row r="45" spans="1:9" ht="18" customHeight="1">
      <c r="A45" s="319"/>
      <c r="B45" s="319"/>
      <c r="C45" s="11" t="s">
        <v>19</v>
      </c>
      <c r="D45" s="12"/>
      <c r="E45" s="12"/>
      <c r="F45" s="73">
        <f>SUM(F28,F32,F39)</f>
        <v>340948</v>
      </c>
      <c r="G45" s="84">
        <f t="shared" si="2"/>
        <v>100</v>
      </c>
      <c r="H45" s="73">
        <f>SUM(H28,H32,H39)</f>
        <v>345956</v>
      </c>
      <c r="I45" s="84">
        <f t="shared" si="3"/>
        <v>-1.4475829296211051</v>
      </c>
    </row>
    <row r="46" spans="1:7" ht="13.5">
      <c r="A46" s="104" t="s">
        <v>20</v>
      </c>
      <c r="G46" s="6"/>
    </row>
    <row r="47" ht="13.5">
      <c r="A47" s="105" t="s">
        <v>21</v>
      </c>
    </row>
    <row r="48" ht="13.5">
      <c r="A48" s="105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F8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A1" sqref="A1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2" t="s">
        <v>232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223</v>
      </c>
      <c r="B5" s="31"/>
      <c r="C5" s="31"/>
      <c r="D5" s="31"/>
      <c r="K5" s="37"/>
      <c r="O5" s="37" t="s">
        <v>48</v>
      </c>
    </row>
    <row r="6" spans="1:15" ht="15.75" customHeight="1">
      <c r="A6" s="351" t="s">
        <v>49</v>
      </c>
      <c r="B6" s="352"/>
      <c r="C6" s="352"/>
      <c r="D6" s="352"/>
      <c r="E6" s="353"/>
      <c r="F6" s="324" t="s">
        <v>234</v>
      </c>
      <c r="G6" s="325"/>
      <c r="H6" s="324" t="s">
        <v>235</v>
      </c>
      <c r="I6" s="325"/>
      <c r="J6" s="324" t="s">
        <v>236</v>
      </c>
      <c r="K6" s="325"/>
      <c r="L6" s="338" t="s">
        <v>237</v>
      </c>
      <c r="M6" s="325"/>
      <c r="N6" s="336"/>
      <c r="O6" s="337"/>
    </row>
    <row r="7" spans="1:15" ht="15.75" customHeight="1">
      <c r="A7" s="354"/>
      <c r="B7" s="355"/>
      <c r="C7" s="355"/>
      <c r="D7" s="355"/>
      <c r="E7" s="356"/>
      <c r="F7" s="108" t="s">
        <v>230</v>
      </c>
      <c r="G7" s="38" t="s">
        <v>2</v>
      </c>
      <c r="H7" s="108" t="s">
        <v>230</v>
      </c>
      <c r="I7" s="38" t="s">
        <v>2</v>
      </c>
      <c r="J7" s="108" t="s">
        <v>230</v>
      </c>
      <c r="K7" s="38" t="s">
        <v>2</v>
      </c>
      <c r="L7" s="108" t="s">
        <v>230</v>
      </c>
      <c r="M7" s="38" t="s">
        <v>2</v>
      </c>
      <c r="N7" s="108" t="s">
        <v>230</v>
      </c>
      <c r="O7" s="305" t="s">
        <v>2</v>
      </c>
    </row>
    <row r="8" spans="1:25" ht="15.75" customHeight="1">
      <c r="A8" s="339" t="s">
        <v>83</v>
      </c>
      <c r="B8" s="55" t="s">
        <v>50</v>
      </c>
      <c r="C8" s="56"/>
      <c r="D8" s="56"/>
      <c r="E8" s="92" t="s">
        <v>41</v>
      </c>
      <c r="F8" s="109">
        <v>584</v>
      </c>
      <c r="G8" s="222">
        <v>588</v>
      </c>
      <c r="H8" s="109">
        <v>2540</v>
      </c>
      <c r="I8" s="222">
        <v>2661</v>
      </c>
      <c r="J8" s="109">
        <v>559</v>
      </c>
      <c r="K8" s="222">
        <v>363</v>
      </c>
      <c r="L8" s="109">
        <v>21669</v>
      </c>
      <c r="M8" s="263">
        <v>21180</v>
      </c>
      <c r="N8" s="109"/>
      <c r="O8" s="110"/>
      <c r="P8" s="111"/>
      <c r="Q8" s="111"/>
      <c r="R8" s="111"/>
      <c r="S8" s="111"/>
      <c r="T8" s="111"/>
      <c r="U8" s="111"/>
      <c r="V8" s="111"/>
      <c r="W8" s="111"/>
      <c r="X8" s="111"/>
      <c r="Y8" s="111"/>
    </row>
    <row r="9" spans="1:25" ht="15.75" customHeight="1">
      <c r="A9" s="363"/>
      <c r="B9" s="8"/>
      <c r="C9" s="30" t="s">
        <v>51</v>
      </c>
      <c r="D9" s="43"/>
      <c r="E9" s="90" t="s">
        <v>42</v>
      </c>
      <c r="F9" s="70">
        <v>584</v>
      </c>
      <c r="G9" s="213">
        <v>587</v>
      </c>
      <c r="H9" s="70">
        <v>2540</v>
      </c>
      <c r="I9" s="213">
        <v>2661</v>
      </c>
      <c r="J9" s="70">
        <v>559</v>
      </c>
      <c r="K9" s="213">
        <v>363</v>
      </c>
      <c r="L9" s="70">
        <f>L8-L10</f>
        <v>21582</v>
      </c>
      <c r="M9" s="264">
        <v>21099</v>
      </c>
      <c r="N9" s="70"/>
      <c r="O9" s="114"/>
      <c r="P9" s="111"/>
      <c r="Q9" s="111"/>
      <c r="R9" s="111"/>
      <c r="S9" s="111"/>
      <c r="T9" s="111"/>
      <c r="U9" s="111"/>
      <c r="V9" s="111"/>
      <c r="W9" s="111"/>
      <c r="X9" s="111"/>
      <c r="Y9" s="111"/>
    </row>
    <row r="10" spans="1:25" ht="15.75" customHeight="1">
      <c r="A10" s="363"/>
      <c r="B10" s="10"/>
      <c r="C10" s="30" t="s">
        <v>52</v>
      </c>
      <c r="D10" s="43"/>
      <c r="E10" s="90" t="s">
        <v>43</v>
      </c>
      <c r="F10" s="278">
        <v>0</v>
      </c>
      <c r="G10" s="213">
        <v>1</v>
      </c>
      <c r="H10" s="70">
        <v>0</v>
      </c>
      <c r="I10" s="213">
        <v>0</v>
      </c>
      <c r="J10" s="115">
        <v>0</v>
      </c>
      <c r="K10" s="213">
        <v>0</v>
      </c>
      <c r="L10" s="70">
        <v>87</v>
      </c>
      <c r="M10" s="264">
        <v>81</v>
      </c>
      <c r="N10" s="70"/>
      <c r="O10" s="114"/>
      <c r="P10" s="111"/>
      <c r="Q10" s="111"/>
      <c r="R10" s="111"/>
      <c r="S10" s="111"/>
      <c r="T10" s="111"/>
      <c r="U10" s="111"/>
      <c r="V10" s="111"/>
      <c r="W10" s="111"/>
      <c r="X10" s="111"/>
      <c r="Y10" s="111"/>
    </row>
    <row r="11" spans="1:25" ht="15.75" customHeight="1">
      <c r="A11" s="363"/>
      <c r="B11" s="50" t="s">
        <v>53</v>
      </c>
      <c r="C11" s="63"/>
      <c r="D11" s="63"/>
      <c r="E11" s="89" t="s">
        <v>44</v>
      </c>
      <c r="F11" s="116">
        <v>790</v>
      </c>
      <c r="G11" s="253">
        <v>803</v>
      </c>
      <c r="H11" s="116">
        <v>2330</v>
      </c>
      <c r="I11" s="253">
        <v>2480</v>
      </c>
      <c r="J11" s="116">
        <v>582</v>
      </c>
      <c r="K11" s="253">
        <v>295</v>
      </c>
      <c r="L11" s="116">
        <v>22078</v>
      </c>
      <c r="M11" s="265">
        <v>21554</v>
      </c>
      <c r="N11" s="116"/>
      <c r="O11" s="117"/>
      <c r="P11" s="111"/>
      <c r="Q11" s="111"/>
      <c r="R11" s="111"/>
      <c r="S11" s="111"/>
      <c r="T11" s="111"/>
      <c r="U11" s="111"/>
      <c r="V11" s="111"/>
      <c r="W11" s="111"/>
      <c r="X11" s="111"/>
      <c r="Y11" s="111"/>
    </row>
    <row r="12" spans="1:25" ht="15.75" customHeight="1">
      <c r="A12" s="363"/>
      <c r="B12" s="7"/>
      <c r="C12" s="30" t="s">
        <v>54</v>
      </c>
      <c r="D12" s="43"/>
      <c r="E12" s="90" t="s">
        <v>45</v>
      </c>
      <c r="F12" s="70">
        <v>790</v>
      </c>
      <c r="G12" s="213">
        <v>803</v>
      </c>
      <c r="H12" s="116">
        <v>2305</v>
      </c>
      <c r="I12" s="213">
        <v>2455</v>
      </c>
      <c r="J12" s="116">
        <v>538</v>
      </c>
      <c r="K12" s="213">
        <v>295</v>
      </c>
      <c r="L12" s="70">
        <f>L11-L13</f>
        <v>21378</v>
      </c>
      <c r="M12" s="264">
        <v>20874</v>
      </c>
      <c r="N12" s="70"/>
      <c r="O12" s="114"/>
      <c r="P12" s="111"/>
      <c r="Q12" s="111"/>
      <c r="R12" s="111"/>
      <c r="S12" s="111"/>
      <c r="T12" s="111"/>
      <c r="U12" s="111"/>
      <c r="V12" s="111"/>
      <c r="W12" s="111"/>
      <c r="X12" s="111"/>
      <c r="Y12" s="111"/>
    </row>
    <row r="13" spans="1:25" ht="15.75" customHeight="1">
      <c r="A13" s="363"/>
      <c r="B13" s="8"/>
      <c r="C13" s="52" t="s">
        <v>55</v>
      </c>
      <c r="D13" s="53"/>
      <c r="E13" s="94" t="s">
        <v>46</v>
      </c>
      <c r="F13" s="67">
        <v>0</v>
      </c>
      <c r="G13" s="254">
        <v>0</v>
      </c>
      <c r="H13" s="115">
        <v>25</v>
      </c>
      <c r="I13" s="254">
        <v>25</v>
      </c>
      <c r="J13" s="115">
        <v>44</v>
      </c>
      <c r="K13" s="254">
        <v>0</v>
      </c>
      <c r="L13" s="68">
        <v>700</v>
      </c>
      <c r="M13" s="266">
        <v>680</v>
      </c>
      <c r="N13" s="68"/>
      <c r="O13" s="119"/>
      <c r="P13" s="111"/>
      <c r="Q13" s="111"/>
      <c r="R13" s="111"/>
      <c r="S13" s="111"/>
      <c r="T13" s="111"/>
      <c r="U13" s="111"/>
      <c r="V13" s="111"/>
      <c r="W13" s="111"/>
      <c r="X13" s="111"/>
      <c r="Y13" s="111"/>
    </row>
    <row r="14" spans="1:25" ht="15.75" customHeight="1">
      <c r="A14" s="363"/>
      <c r="B14" s="44" t="s">
        <v>56</v>
      </c>
      <c r="C14" s="43"/>
      <c r="D14" s="43"/>
      <c r="E14" s="90" t="s">
        <v>97</v>
      </c>
      <c r="F14" s="69">
        <f>F9-F12</f>
        <v>-206</v>
      </c>
      <c r="G14" s="213">
        <f aca="true" t="shared" si="0" ref="G14:O15">G9-G12</f>
        <v>-216</v>
      </c>
      <c r="H14" s="69">
        <f t="shared" si="0"/>
        <v>235</v>
      </c>
      <c r="I14" s="213">
        <f t="shared" si="0"/>
        <v>206</v>
      </c>
      <c r="J14" s="69">
        <f t="shared" si="0"/>
        <v>21</v>
      </c>
      <c r="K14" s="213">
        <f t="shared" si="0"/>
        <v>68</v>
      </c>
      <c r="L14" s="69">
        <f t="shared" si="0"/>
        <v>204</v>
      </c>
      <c r="M14" s="267">
        <f>M9-M12</f>
        <v>225</v>
      </c>
      <c r="N14" s="69">
        <f t="shared" si="0"/>
        <v>0</v>
      </c>
      <c r="O14" s="120">
        <f t="shared" si="0"/>
        <v>0</v>
      </c>
      <c r="P14" s="111"/>
      <c r="Q14" s="111"/>
      <c r="R14" s="111"/>
      <c r="S14" s="111"/>
      <c r="T14" s="111"/>
      <c r="U14" s="111"/>
      <c r="V14" s="111"/>
      <c r="W14" s="111"/>
      <c r="X14" s="111"/>
      <c r="Y14" s="111"/>
    </row>
    <row r="15" spans="1:25" ht="15.75" customHeight="1">
      <c r="A15" s="363"/>
      <c r="B15" s="44" t="s">
        <v>57</v>
      </c>
      <c r="C15" s="43"/>
      <c r="D15" s="43"/>
      <c r="E15" s="90" t="s">
        <v>98</v>
      </c>
      <c r="F15" s="69">
        <f>F10-F13</f>
        <v>0</v>
      </c>
      <c r="G15" s="213">
        <f>G10-G13</f>
        <v>1</v>
      </c>
      <c r="H15" s="69">
        <f t="shared" si="0"/>
        <v>-25</v>
      </c>
      <c r="I15" s="213">
        <f>I10-I13</f>
        <v>-25</v>
      </c>
      <c r="J15" s="69">
        <f t="shared" si="0"/>
        <v>-44</v>
      </c>
      <c r="K15" s="213">
        <f>K10-K13</f>
        <v>0</v>
      </c>
      <c r="L15" s="69">
        <f>L10-L13</f>
        <v>-613</v>
      </c>
      <c r="M15" s="267">
        <f>M10-M13</f>
        <v>-599</v>
      </c>
      <c r="N15" s="69">
        <f>N10-N13</f>
        <v>0</v>
      </c>
      <c r="O15" s="120">
        <f>O10-O13</f>
        <v>0</v>
      </c>
      <c r="P15" s="111"/>
      <c r="Q15" s="111"/>
      <c r="R15" s="111"/>
      <c r="S15" s="111"/>
      <c r="T15" s="111"/>
      <c r="U15" s="111"/>
      <c r="V15" s="111"/>
      <c r="W15" s="111"/>
      <c r="X15" s="111"/>
      <c r="Y15" s="111"/>
    </row>
    <row r="16" spans="1:25" ht="15.75" customHeight="1">
      <c r="A16" s="363"/>
      <c r="B16" s="44" t="s">
        <v>58</v>
      </c>
      <c r="C16" s="43"/>
      <c r="D16" s="43"/>
      <c r="E16" s="90" t="s">
        <v>99</v>
      </c>
      <c r="F16" s="67">
        <f>F8-F11</f>
        <v>-206</v>
      </c>
      <c r="G16" s="254">
        <f aca="true" t="shared" si="1" ref="G16:O16">G8-G11</f>
        <v>-215</v>
      </c>
      <c r="H16" s="67">
        <f t="shared" si="1"/>
        <v>210</v>
      </c>
      <c r="I16" s="254">
        <f t="shared" si="1"/>
        <v>181</v>
      </c>
      <c r="J16" s="67">
        <f t="shared" si="1"/>
        <v>-23</v>
      </c>
      <c r="K16" s="254">
        <f t="shared" si="1"/>
        <v>68</v>
      </c>
      <c r="L16" s="67">
        <f t="shared" si="1"/>
        <v>-409</v>
      </c>
      <c r="M16" s="268">
        <f>M8-M11</f>
        <v>-374</v>
      </c>
      <c r="N16" s="67">
        <f t="shared" si="1"/>
        <v>0</v>
      </c>
      <c r="O16" s="118">
        <f t="shared" si="1"/>
        <v>0</v>
      </c>
      <c r="P16" s="111"/>
      <c r="Q16" s="111"/>
      <c r="R16" s="111"/>
      <c r="S16" s="111"/>
      <c r="T16" s="111"/>
      <c r="U16" s="111"/>
      <c r="V16" s="111"/>
      <c r="W16" s="111"/>
      <c r="X16" s="111"/>
      <c r="Y16" s="111"/>
    </row>
    <row r="17" spans="1:25" ht="15.75" customHeight="1">
      <c r="A17" s="363"/>
      <c r="B17" s="44" t="s">
        <v>59</v>
      </c>
      <c r="C17" s="43"/>
      <c r="D17" s="43"/>
      <c r="E17" s="34"/>
      <c r="F17" s="69">
        <v>0</v>
      </c>
      <c r="G17" s="255">
        <v>0</v>
      </c>
      <c r="H17" s="115">
        <v>0</v>
      </c>
      <c r="I17" s="255">
        <v>0</v>
      </c>
      <c r="J17" s="70">
        <v>0</v>
      </c>
      <c r="K17" s="255">
        <v>0</v>
      </c>
      <c r="L17" s="70">
        <v>6764</v>
      </c>
      <c r="M17" s="264">
        <v>7825</v>
      </c>
      <c r="N17" s="115"/>
      <c r="O17" s="121"/>
      <c r="P17" s="111"/>
      <c r="Q17" s="111"/>
      <c r="R17" s="111"/>
      <c r="S17" s="111"/>
      <c r="T17" s="111"/>
      <c r="U17" s="111"/>
      <c r="V17" s="111"/>
      <c r="W17" s="111"/>
      <c r="X17" s="111"/>
      <c r="Y17" s="111"/>
    </row>
    <row r="18" spans="1:25" ht="15.75" customHeight="1">
      <c r="A18" s="364"/>
      <c r="B18" s="47" t="s">
        <v>60</v>
      </c>
      <c r="C18" s="31"/>
      <c r="D18" s="31"/>
      <c r="E18" s="17"/>
      <c r="F18" s="231">
        <v>0</v>
      </c>
      <c r="G18" s="256">
        <v>0</v>
      </c>
      <c r="H18" s="122">
        <v>0</v>
      </c>
      <c r="I18" s="256">
        <v>0</v>
      </c>
      <c r="J18" s="122">
        <v>0</v>
      </c>
      <c r="K18" s="256">
        <v>0</v>
      </c>
      <c r="L18" s="122">
        <v>0</v>
      </c>
      <c r="M18" s="269">
        <v>0</v>
      </c>
      <c r="N18" s="122"/>
      <c r="O18" s="123"/>
      <c r="P18" s="111"/>
      <c r="Q18" s="111"/>
      <c r="R18" s="111"/>
      <c r="S18" s="111"/>
      <c r="T18" s="111"/>
      <c r="U18" s="111"/>
      <c r="V18" s="111"/>
      <c r="W18" s="111"/>
      <c r="X18" s="111"/>
      <c r="Y18" s="111"/>
    </row>
    <row r="19" spans="1:25" ht="15.75" customHeight="1">
      <c r="A19" s="363" t="s">
        <v>84</v>
      </c>
      <c r="B19" s="50" t="s">
        <v>61</v>
      </c>
      <c r="C19" s="51"/>
      <c r="D19" s="51"/>
      <c r="E19" s="95"/>
      <c r="F19" s="65">
        <v>345</v>
      </c>
      <c r="G19" s="257">
        <v>372</v>
      </c>
      <c r="H19" s="66">
        <v>197</v>
      </c>
      <c r="I19" s="257">
        <v>1145</v>
      </c>
      <c r="J19" s="66">
        <v>0</v>
      </c>
      <c r="K19" s="259">
        <v>0</v>
      </c>
      <c r="L19" s="66">
        <v>4027</v>
      </c>
      <c r="M19" s="270">
        <v>1686</v>
      </c>
      <c r="N19" s="66"/>
      <c r="O19" s="124"/>
      <c r="P19" s="111"/>
      <c r="Q19" s="111"/>
      <c r="R19" s="111"/>
      <c r="S19" s="111"/>
      <c r="T19" s="111"/>
      <c r="U19" s="111"/>
      <c r="V19" s="111"/>
      <c r="W19" s="111"/>
      <c r="X19" s="111"/>
      <c r="Y19" s="111"/>
    </row>
    <row r="20" spans="1:25" ht="15.75" customHeight="1">
      <c r="A20" s="363"/>
      <c r="B20" s="19"/>
      <c r="C20" s="30" t="s">
        <v>62</v>
      </c>
      <c r="D20" s="43"/>
      <c r="E20" s="90"/>
      <c r="F20" s="69">
        <v>78</v>
      </c>
      <c r="G20" s="213">
        <v>92</v>
      </c>
      <c r="H20" s="70">
        <v>197</v>
      </c>
      <c r="I20" s="213">
        <v>1143</v>
      </c>
      <c r="J20" s="70">
        <v>0</v>
      </c>
      <c r="K20" s="260">
        <v>0</v>
      </c>
      <c r="L20" s="70">
        <v>3212</v>
      </c>
      <c r="M20" s="264">
        <v>854</v>
      </c>
      <c r="N20" s="70"/>
      <c r="O20" s="114"/>
      <c r="P20" s="111"/>
      <c r="Q20" s="111"/>
      <c r="R20" s="111"/>
      <c r="S20" s="111"/>
      <c r="T20" s="111"/>
      <c r="U20" s="111"/>
      <c r="V20" s="111"/>
      <c r="W20" s="111"/>
      <c r="X20" s="111"/>
      <c r="Y20" s="111"/>
    </row>
    <row r="21" spans="1:25" ht="15.75" customHeight="1">
      <c r="A21" s="363"/>
      <c r="B21" s="9" t="s">
        <v>63</v>
      </c>
      <c r="C21" s="63"/>
      <c r="D21" s="63"/>
      <c r="E21" s="89" t="s">
        <v>100</v>
      </c>
      <c r="F21" s="236">
        <v>345</v>
      </c>
      <c r="G21" s="253">
        <v>372</v>
      </c>
      <c r="H21" s="116">
        <v>197</v>
      </c>
      <c r="I21" s="253">
        <v>1145</v>
      </c>
      <c r="J21" s="116">
        <v>0</v>
      </c>
      <c r="K21" s="261">
        <v>0</v>
      </c>
      <c r="L21" s="116">
        <v>4027</v>
      </c>
      <c r="M21" s="265">
        <v>1686</v>
      </c>
      <c r="N21" s="116"/>
      <c r="O21" s="117"/>
      <c r="P21" s="111"/>
      <c r="Q21" s="111"/>
      <c r="R21" s="111"/>
      <c r="S21" s="111"/>
      <c r="T21" s="111"/>
      <c r="U21" s="111"/>
      <c r="V21" s="111"/>
      <c r="W21" s="111"/>
      <c r="X21" s="111"/>
      <c r="Y21" s="111"/>
    </row>
    <row r="22" spans="1:25" ht="15.75" customHeight="1">
      <c r="A22" s="363"/>
      <c r="B22" s="50" t="s">
        <v>64</v>
      </c>
      <c r="C22" s="51"/>
      <c r="D22" s="51"/>
      <c r="E22" s="95" t="s">
        <v>101</v>
      </c>
      <c r="F22" s="65">
        <v>534</v>
      </c>
      <c r="G22" s="257">
        <v>530</v>
      </c>
      <c r="H22" s="66">
        <v>1105</v>
      </c>
      <c r="I22" s="257">
        <v>1893</v>
      </c>
      <c r="J22" s="66">
        <v>425</v>
      </c>
      <c r="K22" s="262">
        <v>280</v>
      </c>
      <c r="L22" s="66">
        <v>4762</v>
      </c>
      <c r="M22" s="270">
        <v>3674</v>
      </c>
      <c r="N22" s="66"/>
      <c r="O22" s="124"/>
      <c r="P22" s="111"/>
      <c r="Q22" s="111"/>
      <c r="R22" s="111"/>
      <c r="S22" s="111"/>
      <c r="T22" s="111"/>
      <c r="U22" s="111"/>
      <c r="V22" s="111"/>
      <c r="W22" s="111"/>
      <c r="X22" s="111"/>
      <c r="Y22" s="111"/>
    </row>
    <row r="23" spans="1:25" ht="15.75" customHeight="1">
      <c r="A23" s="363"/>
      <c r="B23" s="7" t="s">
        <v>65</v>
      </c>
      <c r="C23" s="52" t="s">
        <v>66</v>
      </c>
      <c r="D23" s="53"/>
      <c r="E23" s="94"/>
      <c r="F23" s="67">
        <v>455</v>
      </c>
      <c r="G23" s="254">
        <v>426</v>
      </c>
      <c r="H23" s="68">
        <v>581</v>
      </c>
      <c r="I23" s="254">
        <v>523</v>
      </c>
      <c r="J23" s="68">
        <v>0</v>
      </c>
      <c r="K23" s="260">
        <v>0</v>
      </c>
      <c r="L23" s="68">
        <v>1512</v>
      </c>
      <c r="M23" s="266">
        <v>1389</v>
      </c>
      <c r="N23" s="68"/>
      <c r="O23" s="119"/>
      <c r="P23" s="111"/>
      <c r="Q23" s="111"/>
      <c r="R23" s="111"/>
      <c r="S23" s="111"/>
      <c r="T23" s="111"/>
      <c r="U23" s="111"/>
      <c r="V23" s="111"/>
      <c r="W23" s="111"/>
      <c r="X23" s="111"/>
      <c r="Y23" s="111"/>
    </row>
    <row r="24" spans="1:25" ht="15.75" customHeight="1">
      <c r="A24" s="363"/>
      <c r="B24" s="44" t="s">
        <v>102</v>
      </c>
      <c r="C24" s="43"/>
      <c r="D24" s="43"/>
      <c r="E24" s="90" t="s">
        <v>103</v>
      </c>
      <c r="F24" s="69">
        <f>F21-F22</f>
        <v>-189</v>
      </c>
      <c r="G24" s="213">
        <f aca="true" t="shared" si="2" ref="G24:O24">G21-G22</f>
        <v>-158</v>
      </c>
      <c r="H24" s="69">
        <f t="shared" si="2"/>
        <v>-908</v>
      </c>
      <c r="I24" s="213">
        <f t="shared" si="2"/>
        <v>-748</v>
      </c>
      <c r="J24" s="69">
        <f t="shared" si="2"/>
        <v>-425</v>
      </c>
      <c r="K24" s="213">
        <f t="shared" si="2"/>
        <v>-280</v>
      </c>
      <c r="L24" s="69">
        <f t="shared" si="2"/>
        <v>-735</v>
      </c>
      <c r="M24" s="267">
        <f>M21-M22</f>
        <v>-1988</v>
      </c>
      <c r="N24" s="69">
        <f t="shared" si="2"/>
        <v>0</v>
      </c>
      <c r="O24" s="120">
        <f t="shared" si="2"/>
        <v>0</v>
      </c>
      <c r="P24" s="111"/>
      <c r="Q24" s="111"/>
      <c r="R24" s="111"/>
      <c r="S24" s="111"/>
      <c r="T24" s="111"/>
      <c r="U24" s="111"/>
      <c r="V24" s="111"/>
      <c r="W24" s="111"/>
      <c r="X24" s="111"/>
      <c r="Y24" s="111"/>
    </row>
    <row r="25" spans="1:25" ht="15.75" customHeight="1">
      <c r="A25" s="363"/>
      <c r="B25" s="100" t="s">
        <v>67</v>
      </c>
      <c r="C25" s="53"/>
      <c r="D25" s="53"/>
      <c r="E25" s="365" t="s">
        <v>104</v>
      </c>
      <c r="F25" s="346">
        <v>189</v>
      </c>
      <c r="G25" s="344">
        <v>158</v>
      </c>
      <c r="H25" s="330">
        <v>908</v>
      </c>
      <c r="I25" s="344">
        <v>748</v>
      </c>
      <c r="J25" s="330">
        <v>425</v>
      </c>
      <c r="K25" s="344">
        <v>280</v>
      </c>
      <c r="L25" s="330">
        <v>735</v>
      </c>
      <c r="M25" s="332">
        <v>1988</v>
      </c>
      <c r="N25" s="330"/>
      <c r="O25" s="334"/>
      <c r="P25" s="111"/>
      <c r="Q25" s="111"/>
      <c r="R25" s="111"/>
      <c r="S25" s="111"/>
      <c r="T25" s="111"/>
      <c r="U25" s="111"/>
      <c r="V25" s="111"/>
      <c r="W25" s="111"/>
      <c r="X25" s="111"/>
      <c r="Y25" s="111"/>
    </row>
    <row r="26" spans="1:25" ht="15.75" customHeight="1">
      <c r="A26" s="363"/>
      <c r="B26" s="9" t="s">
        <v>68</v>
      </c>
      <c r="C26" s="63"/>
      <c r="D26" s="63"/>
      <c r="E26" s="366"/>
      <c r="F26" s="347"/>
      <c r="G26" s="345"/>
      <c r="H26" s="331"/>
      <c r="I26" s="345"/>
      <c r="J26" s="331"/>
      <c r="K26" s="345"/>
      <c r="L26" s="331"/>
      <c r="M26" s="333"/>
      <c r="N26" s="331"/>
      <c r="O26" s="335"/>
      <c r="P26" s="111"/>
      <c r="Q26" s="111"/>
      <c r="R26" s="111"/>
      <c r="S26" s="111"/>
      <c r="T26" s="111"/>
      <c r="U26" s="111"/>
      <c r="V26" s="111"/>
      <c r="W26" s="111"/>
      <c r="X26" s="111"/>
      <c r="Y26" s="111"/>
    </row>
    <row r="27" spans="1:25" ht="15.75" customHeight="1">
      <c r="A27" s="364"/>
      <c r="B27" s="47" t="s">
        <v>105</v>
      </c>
      <c r="C27" s="31"/>
      <c r="D27" s="31"/>
      <c r="E27" s="91" t="s">
        <v>106</v>
      </c>
      <c r="F27" s="72">
        <f>F24+F25</f>
        <v>0</v>
      </c>
      <c r="G27" s="258">
        <f aca="true" t="shared" si="3" ref="G27:O27">G24+G25</f>
        <v>0</v>
      </c>
      <c r="H27" s="72">
        <f t="shared" si="3"/>
        <v>0</v>
      </c>
      <c r="I27" s="258">
        <f t="shared" si="3"/>
        <v>0</v>
      </c>
      <c r="J27" s="72">
        <f t="shared" si="3"/>
        <v>0</v>
      </c>
      <c r="K27" s="258">
        <f t="shared" si="3"/>
        <v>0</v>
      </c>
      <c r="L27" s="72">
        <f t="shared" si="3"/>
        <v>0</v>
      </c>
      <c r="M27" s="271">
        <f>M24+M25</f>
        <v>0</v>
      </c>
      <c r="N27" s="72">
        <f t="shared" si="3"/>
        <v>0</v>
      </c>
      <c r="O27" s="125">
        <f t="shared" si="3"/>
        <v>0</v>
      </c>
      <c r="P27" s="111"/>
      <c r="Q27" s="111"/>
      <c r="R27" s="111"/>
      <c r="S27" s="111"/>
      <c r="T27" s="111"/>
      <c r="U27" s="111"/>
      <c r="V27" s="111"/>
      <c r="W27" s="111"/>
      <c r="X27" s="111"/>
      <c r="Y27" s="111"/>
    </row>
    <row r="28" spans="1:25" ht="15.75" customHeight="1">
      <c r="A28" s="13"/>
      <c r="F28" s="111"/>
      <c r="G28" s="111"/>
      <c r="H28" s="111"/>
      <c r="I28" s="111"/>
      <c r="J28" s="111"/>
      <c r="K28" s="111"/>
      <c r="L28" s="126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</row>
    <row r="29" spans="1:25" ht="15.75" customHeight="1">
      <c r="A29" s="31"/>
      <c r="F29" s="111"/>
      <c r="G29" s="111"/>
      <c r="H29" s="111"/>
      <c r="I29" s="111"/>
      <c r="J29" s="127"/>
      <c r="K29" s="127"/>
      <c r="L29" s="126"/>
      <c r="M29" s="111"/>
      <c r="N29" s="111"/>
      <c r="O29" s="127" t="s">
        <v>107</v>
      </c>
      <c r="P29" s="111"/>
      <c r="Q29" s="111"/>
      <c r="R29" s="111"/>
      <c r="S29" s="111"/>
      <c r="T29" s="111"/>
      <c r="U29" s="111"/>
      <c r="V29" s="111"/>
      <c r="W29" s="111"/>
      <c r="X29" s="111"/>
      <c r="Y29" s="127"/>
    </row>
    <row r="30" spans="1:25" ht="15.75" customHeight="1">
      <c r="A30" s="357" t="s">
        <v>69</v>
      </c>
      <c r="B30" s="358"/>
      <c r="C30" s="358"/>
      <c r="D30" s="358"/>
      <c r="E30" s="359"/>
      <c r="F30" s="328" t="s">
        <v>238</v>
      </c>
      <c r="G30" s="329"/>
      <c r="H30" s="328" t="s">
        <v>239</v>
      </c>
      <c r="I30" s="329"/>
      <c r="J30" s="328" t="s">
        <v>240</v>
      </c>
      <c r="K30" s="329"/>
      <c r="L30" s="328" t="s">
        <v>241</v>
      </c>
      <c r="M30" s="329"/>
      <c r="N30" s="326" t="s">
        <v>242</v>
      </c>
      <c r="O30" s="327"/>
      <c r="P30" s="128"/>
      <c r="Q30" s="126"/>
      <c r="R30" s="128"/>
      <c r="S30" s="126"/>
      <c r="T30" s="128"/>
      <c r="U30" s="126"/>
      <c r="V30" s="128"/>
      <c r="W30" s="126"/>
      <c r="X30" s="128"/>
      <c r="Y30" s="126"/>
    </row>
    <row r="31" spans="1:25" ht="15.75" customHeight="1">
      <c r="A31" s="360"/>
      <c r="B31" s="361"/>
      <c r="C31" s="361"/>
      <c r="D31" s="361"/>
      <c r="E31" s="362"/>
      <c r="F31" s="108" t="s">
        <v>230</v>
      </c>
      <c r="G31" s="129" t="s">
        <v>2</v>
      </c>
      <c r="H31" s="108" t="s">
        <v>230</v>
      </c>
      <c r="I31" s="129" t="s">
        <v>2</v>
      </c>
      <c r="J31" s="108" t="s">
        <v>230</v>
      </c>
      <c r="K31" s="130" t="s">
        <v>2</v>
      </c>
      <c r="L31" s="108" t="s">
        <v>230</v>
      </c>
      <c r="M31" s="129" t="s">
        <v>2</v>
      </c>
      <c r="N31" s="108" t="s">
        <v>230</v>
      </c>
      <c r="O31" s="131" t="s">
        <v>2</v>
      </c>
      <c r="P31" s="132"/>
      <c r="Q31" s="132"/>
      <c r="R31" s="132"/>
      <c r="S31" s="132"/>
      <c r="T31" s="132"/>
      <c r="U31" s="132"/>
      <c r="V31" s="132"/>
      <c r="W31" s="132"/>
      <c r="X31" s="132"/>
      <c r="Y31" s="132"/>
    </row>
    <row r="32" spans="1:25" ht="15.75" customHeight="1">
      <c r="A32" s="339" t="s">
        <v>85</v>
      </c>
      <c r="B32" s="55" t="s">
        <v>50</v>
      </c>
      <c r="C32" s="56"/>
      <c r="D32" s="56"/>
      <c r="E32" s="15" t="s">
        <v>41</v>
      </c>
      <c r="F32" s="286">
        <v>525</v>
      </c>
      <c r="G32" s="262">
        <v>534</v>
      </c>
      <c r="H32" s="294">
        <v>0</v>
      </c>
      <c r="I32" s="259">
        <v>0</v>
      </c>
      <c r="J32" s="294">
        <v>0</v>
      </c>
      <c r="K32" s="259">
        <v>0</v>
      </c>
      <c r="L32" s="66">
        <v>58</v>
      </c>
      <c r="M32" s="262">
        <v>54</v>
      </c>
      <c r="N32" s="109">
        <v>219</v>
      </c>
      <c r="O32" s="306">
        <v>238</v>
      </c>
      <c r="P32" s="133"/>
      <c r="Q32" s="133"/>
      <c r="R32" s="133"/>
      <c r="S32" s="133"/>
      <c r="T32" s="134"/>
      <c r="U32" s="134"/>
      <c r="V32" s="133"/>
      <c r="W32" s="133"/>
      <c r="X32" s="134"/>
      <c r="Y32" s="134"/>
    </row>
    <row r="33" spans="1:25" ht="15.75" customHeight="1">
      <c r="A33" s="340"/>
      <c r="B33" s="8"/>
      <c r="C33" s="52" t="s">
        <v>70</v>
      </c>
      <c r="D33" s="53"/>
      <c r="E33" s="98"/>
      <c r="F33" s="287">
        <v>494</v>
      </c>
      <c r="G33" s="272">
        <v>499</v>
      </c>
      <c r="H33" s="287">
        <v>0</v>
      </c>
      <c r="I33" s="272">
        <v>0</v>
      </c>
      <c r="J33" s="287">
        <v>0</v>
      </c>
      <c r="K33" s="272">
        <v>0</v>
      </c>
      <c r="L33" s="68">
        <v>58</v>
      </c>
      <c r="M33" s="272">
        <v>54</v>
      </c>
      <c r="N33" s="68">
        <v>142</v>
      </c>
      <c r="O33" s="307">
        <v>141</v>
      </c>
      <c r="P33" s="133"/>
      <c r="Q33" s="133"/>
      <c r="R33" s="133"/>
      <c r="S33" s="133"/>
      <c r="T33" s="134"/>
      <c r="U33" s="134"/>
      <c r="V33" s="133"/>
      <c r="W33" s="133"/>
      <c r="X33" s="134"/>
      <c r="Y33" s="134"/>
    </row>
    <row r="34" spans="1:25" ht="15.75" customHeight="1">
      <c r="A34" s="340"/>
      <c r="B34" s="8"/>
      <c r="C34" s="24"/>
      <c r="D34" s="30" t="s">
        <v>71</v>
      </c>
      <c r="E34" s="93"/>
      <c r="F34" s="288">
        <v>0</v>
      </c>
      <c r="G34" s="260">
        <v>0</v>
      </c>
      <c r="H34" s="288">
        <v>0</v>
      </c>
      <c r="I34" s="260">
        <v>0</v>
      </c>
      <c r="J34" s="288">
        <v>0</v>
      </c>
      <c r="K34" s="260">
        <v>0</v>
      </c>
      <c r="L34" s="70">
        <v>58</v>
      </c>
      <c r="M34" s="260">
        <v>54</v>
      </c>
      <c r="N34" s="70">
        <v>142</v>
      </c>
      <c r="O34" s="308">
        <v>141</v>
      </c>
      <c r="P34" s="133"/>
      <c r="Q34" s="133"/>
      <c r="R34" s="133"/>
      <c r="S34" s="133"/>
      <c r="T34" s="134"/>
      <c r="U34" s="134"/>
      <c r="V34" s="133"/>
      <c r="W34" s="133"/>
      <c r="X34" s="134"/>
      <c r="Y34" s="134"/>
    </row>
    <row r="35" spans="1:25" ht="15.75" customHeight="1">
      <c r="A35" s="340"/>
      <c r="B35" s="10"/>
      <c r="C35" s="62" t="s">
        <v>72</v>
      </c>
      <c r="D35" s="63"/>
      <c r="E35" s="99"/>
      <c r="F35" s="289">
        <v>31</v>
      </c>
      <c r="G35" s="261">
        <v>35</v>
      </c>
      <c r="H35" s="289">
        <v>0</v>
      </c>
      <c r="I35" s="261">
        <v>0</v>
      </c>
      <c r="J35" s="240">
        <v>0</v>
      </c>
      <c r="K35" s="276">
        <v>0</v>
      </c>
      <c r="L35" s="116">
        <v>0</v>
      </c>
      <c r="M35" s="261">
        <v>0</v>
      </c>
      <c r="N35" s="240">
        <v>77</v>
      </c>
      <c r="O35" s="309">
        <v>97</v>
      </c>
      <c r="P35" s="133"/>
      <c r="Q35" s="133"/>
      <c r="R35" s="133"/>
      <c r="S35" s="133"/>
      <c r="T35" s="134"/>
      <c r="U35" s="134"/>
      <c r="V35" s="133"/>
      <c r="W35" s="133"/>
      <c r="X35" s="134"/>
      <c r="Y35" s="134"/>
    </row>
    <row r="36" spans="1:25" ht="15.75" customHeight="1">
      <c r="A36" s="340"/>
      <c r="B36" s="50" t="s">
        <v>53</v>
      </c>
      <c r="C36" s="51"/>
      <c r="D36" s="51"/>
      <c r="E36" s="15" t="s">
        <v>42</v>
      </c>
      <c r="F36" s="290">
        <v>650</v>
      </c>
      <c r="G36" s="257">
        <v>664</v>
      </c>
      <c r="H36" s="286">
        <v>0</v>
      </c>
      <c r="I36" s="262">
        <v>0</v>
      </c>
      <c r="J36" s="286">
        <v>0</v>
      </c>
      <c r="K36" s="262">
        <v>0</v>
      </c>
      <c r="L36" s="65">
        <v>13</v>
      </c>
      <c r="M36" s="262">
        <v>9</v>
      </c>
      <c r="N36" s="66">
        <v>188</v>
      </c>
      <c r="O36" s="310">
        <v>198</v>
      </c>
      <c r="P36" s="133"/>
      <c r="Q36" s="133"/>
      <c r="R36" s="133"/>
      <c r="S36" s="133"/>
      <c r="T36" s="133"/>
      <c r="U36" s="133"/>
      <c r="V36" s="133"/>
      <c r="W36" s="133"/>
      <c r="X36" s="134"/>
      <c r="Y36" s="134"/>
    </row>
    <row r="37" spans="1:25" ht="15.75" customHeight="1">
      <c r="A37" s="340"/>
      <c r="B37" s="8"/>
      <c r="C37" s="30" t="s">
        <v>73</v>
      </c>
      <c r="D37" s="43"/>
      <c r="E37" s="93"/>
      <c r="F37" s="224">
        <v>619</v>
      </c>
      <c r="G37" s="213">
        <v>629</v>
      </c>
      <c r="H37" s="288">
        <v>0</v>
      </c>
      <c r="I37" s="260">
        <v>0</v>
      </c>
      <c r="J37" s="288">
        <v>0</v>
      </c>
      <c r="K37" s="260">
        <v>0</v>
      </c>
      <c r="L37" s="69">
        <v>12</v>
      </c>
      <c r="M37" s="260">
        <v>9</v>
      </c>
      <c r="N37" s="70">
        <v>180</v>
      </c>
      <c r="O37" s="308">
        <v>189</v>
      </c>
      <c r="P37" s="133"/>
      <c r="Q37" s="133"/>
      <c r="R37" s="133"/>
      <c r="S37" s="133"/>
      <c r="T37" s="133"/>
      <c r="U37" s="133"/>
      <c r="V37" s="133"/>
      <c r="W37" s="133"/>
      <c r="X37" s="134"/>
      <c r="Y37" s="134"/>
    </row>
    <row r="38" spans="1:25" ht="15.75" customHeight="1">
      <c r="A38" s="340"/>
      <c r="B38" s="10"/>
      <c r="C38" s="30" t="s">
        <v>74</v>
      </c>
      <c r="D38" s="43"/>
      <c r="E38" s="93"/>
      <c r="F38" s="224">
        <v>31</v>
      </c>
      <c r="G38" s="213">
        <v>35</v>
      </c>
      <c r="H38" s="288">
        <v>0</v>
      </c>
      <c r="I38" s="260">
        <v>0</v>
      </c>
      <c r="J38" s="288">
        <v>0</v>
      </c>
      <c r="K38" s="260">
        <v>0</v>
      </c>
      <c r="L38" s="69">
        <v>1</v>
      </c>
      <c r="M38" s="260">
        <v>0</v>
      </c>
      <c r="N38" s="70">
        <v>8</v>
      </c>
      <c r="O38" s="308">
        <v>9</v>
      </c>
      <c r="P38" s="133"/>
      <c r="Q38" s="133"/>
      <c r="R38" s="134"/>
      <c r="S38" s="134"/>
      <c r="T38" s="133"/>
      <c r="U38" s="133"/>
      <c r="V38" s="133"/>
      <c r="W38" s="133"/>
      <c r="X38" s="134"/>
      <c r="Y38" s="134"/>
    </row>
    <row r="39" spans="1:25" ht="15.75" customHeight="1">
      <c r="A39" s="341"/>
      <c r="B39" s="11" t="s">
        <v>75</v>
      </c>
      <c r="C39" s="12"/>
      <c r="D39" s="12"/>
      <c r="E39" s="97" t="s">
        <v>108</v>
      </c>
      <c r="F39" s="291">
        <f>F32-F36</f>
        <v>-125</v>
      </c>
      <c r="G39" s="258">
        <f>G32-G36</f>
        <v>-130</v>
      </c>
      <c r="H39" s="291">
        <f>H32-H36</f>
        <v>0</v>
      </c>
      <c r="I39" s="258">
        <f aca="true" t="shared" si="4" ref="I39:O39">I32-I36</f>
        <v>0</v>
      </c>
      <c r="J39" s="291">
        <f t="shared" si="4"/>
        <v>0</v>
      </c>
      <c r="K39" s="258">
        <f t="shared" si="4"/>
        <v>0</v>
      </c>
      <c r="L39" s="72">
        <v>45</v>
      </c>
      <c r="M39" s="258">
        <f t="shared" si="4"/>
        <v>45</v>
      </c>
      <c r="N39" s="72">
        <v>31</v>
      </c>
      <c r="O39" s="311">
        <f t="shared" si="4"/>
        <v>40</v>
      </c>
      <c r="P39" s="133"/>
      <c r="Q39" s="133"/>
      <c r="R39" s="133"/>
      <c r="S39" s="133"/>
      <c r="T39" s="133"/>
      <c r="U39" s="133"/>
      <c r="V39" s="133"/>
      <c r="W39" s="133"/>
      <c r="X39" s="134"/>
      <c r="Y39" s="134"/>
    </row>
    <row r="40" spans="1:25" ht="15.75" customHeight="1">
      <c r="A40" s="339" t="s">
        <v>86</v>
      </c>
      <c r="B40" s="50" t="s">
        <v>76</v>
      </c>
      <c r="C40" s="51"/>
      <c r="D40" s="51"/>
      <c r="E40" s="15" t="s">
        <v>44</v>
      </c>
      <c r="F40" s="290">
        <v>383</v>
      </c>
      <c r="G40" s="257">
        <v>372</v>
      </c>
      <c r="H40" s="286">
        <v>50</v>
      </c>
      <c r="I40" s="262">
        <v>50</v>
      </c>
      <c r="J40" s="286">
        <v>45</v>
      </c>
      <c r="K40" s="262">
        <v>45</v>
      </c>
      <c r="L40" s="65">
        <v>63</v>
      </c>
      <c r="M40" s="262">
        <v>31</v>
      </c>
      <c r="N40" s="66">
        <v>39</v>
      </c>
      <c r="O40" s="310">
        <v>40</v>
      </c>
      <c r="P40" s="133"/>
      <c r="Q40" s="133"/>
      <c r="R40" s="133"/>
      <c r="S40" s="133"/>
      <c r="T40" s="134"/>
      <c r="U40" s="134"/>
      <c r="V40" s="134"/>
      <c r="W40" s="134"/>
      <c r="X40" s="133"/>
      <c r="Y40" s="133"/>
    </row>
    <row r="41" spans="1:25" ht="15.75" customHeight="1">
      <c r="A41" s="342"/>
      <c r="B41" s="10"/>
      <c r="C41" s="30" t="s">
        <v>77</v>
      </c>
      <c r="D41" s="43"/>
      <c r="E41" s="93"/>
      <c r="F41" s="242">
        <v>64</v>
      </c>
      <c r="G41" s="273">
        <v>59</v>
      </c>
      <c r="H41" s="240">
        <v>0</v>
      </c>
      <c r="I41" s="276">
        <v>0</v>
      </c>
      <c r="J41" s="288">
        <v>0</v>
      </c>
      <c r="K41" s="260">
        <v>0</v>
      </c>
      <c r="L41" s="242">
        <v>63</v>
      </c>
      <c r="M41" s="260">
        <v>31</v>
      </c>
      <c r="N41" s="70">
        <v>0</v>
      </c>
      <c r="O41" s="312">
        <v>0</v>
      </c>
      <c r="P41" s="134"/>
      <c r="Q41" s="134"/>
      <c r="R41" s="134"/>
      <c r="S41" s="134"/>
      <c r="T41" s="134"/>
      <c r="U41" s="134"/>
      <c r="V41" s="134"/>
      <c r="W41" s="134"/>
      <c r="X41" s="133"/>
      <c r="Y41" s="133"/>
    </row>
    <row r="42" spans="1:25" ht="15.75" customHeight="1">
      <c r="A42" s="342"/>
      <c r="B42" s="50" t="s">
        <v>64</v>
      </c>
      <c r="C42" s="51"/>
      <c r="D42" s="51"/>
      <c r="E42" s="15" t="s">
        <v>45</v>
      </c>
      <c r="F42" s="290">
        <v>383</v>
      </c>
      <c r="G42" s="257">
        <v>372</v>
      </c>
      <c r="H42" s="286">
        <v>50</v>
      </c>
      <c r="I42" s="262">
        <v>50</v>
      </c>
      <c r="J42" s="286">
        <v>45</v>
      </c>
      <c r="K42" s="262">
        <v>45</v>
      </c>
      <c r="L42" s="65">
        <v>117</v>
      </c>
      <c r="M42" s="262">
        <v>92</v>
      </c>
      <c r="N42" s="66">
        <v>78</v>
      </c>
      <c r="O42" s="310">
        <v>80</v>
      </c>
      <c r="P42" s="133"/>
      <c r="Q42" s="133"/>
      <c r="R42" s="133"/>
      <c r="S42" s="133"/>
      <c r="T42" s="134"/>
      <c r="U42" s="134"/>
      <c r="V42" s="133"/>
      <c r="W42" s="133"/>
      <c r="X42" s="133"/>
      <c r="Y42" s="133"/>
    </row>
    <row r="43" spans="1:25" ht="15.75" customHeight="1">
      <c r="A43" s="342"/>
      <c r="B43" s="10"/>
      <c r="C43" s="30" t="s">
        <v>78</v>
      </c>
      <c r="D43" s="43"/>
      <c r="E43" s="93"/>
      <c r="F43" s="224">
        <v>92</v>
      </c>
      <c r="G43" s="213">
        <v>93</v>
      </c>
      <c r="H43" s="288">
        <v>39</v>
      </c>
      <c r="I43" s="260">
        <v>38</v>
      </c>
      <c r="J43" s="240">
        <v>35</v>
      </c>
      <c r="K43" s="276">
        <v>34</v>
      </c>
      <c r="L43" s="69">
        <v>9</v>
      </c>
      <c r="M43" s="260">
        <v>11</v>
      </c>
      <c r="N43" s="240">
        <v>78</v>
      </c>
      <c r="O43" s="308">
        <v>80</v>
      </c>
      <c r="P43" s="133"/>
      <c r="Q43" s="133"/>
      <c r="R43" s="134"/>
      <c r="S43" s="133"/>
      <c r="T43" s="134"/>
      <c r="U43" s="134"/>
      <c r="V43" s="133"/>
      <c r="W43" s="133"/>
      <c r="X43" s="134"/>
      <c r="Y43" s="134"/>
    </row>
    <row r="44" spans="1:25" ht="15.75" customHeight="1">
      <c r="A44" s="343"/>
      <c r="B44" s="47" t="s">
        <v>75</v>
      </c>
      <c r="C44" s="31"/>
      <c r="D44" s="31"/>
      <c r="E44" s="97" t="s">
        <v>109</v>
      </c>
      <c r="F44" s="231">
        <f>F40-F42</f>
        <v>0</v>
      </c>
      <c r="G44" s="256">
        <f>G40-G42</f>
        <v>0</v>
      </c>
      <c r="H44" s="231">
        <f>H40-H42</f>
        <v>0</v>
      </c>
      <c r="I44" s="256">
        <f aca="true" t="shared" si="5" ref="I44:O44">I40-I42</f>
        <v>0</v>
      </c>
      <c r="J44" s="231">
        <f t="shared" si="5"/>
        <v>0</v>
      </c>
      <c r="K44" s="256">
        <f t="shared" si="5"/>
        <v>0</v>
      </c>
      <c r="L44" s="231">
        <v>-54</v>
      </c>
      <c r="M44" s="256">
        <f t="shared" si="5"/>
        <v>-61</v>
      </c>
      <c r="N44" s="231">
        <v>-39</v>
      </c>
      <c r="O44" s="313">
        <f t="shared" si="5"/>
        <v>-40</v>
      </c>
      <c r="P44" s="134"/>
      <c r="Q44" s="134"/>
      <c r="R44" s="133"/>
      <c r="S44" s="133"/>
      <c r="T44" s="134"/>
      <c r="U44" s="134"/>
      <c r="V44" s="133"/>
      <c r="W44" s="133"/>
      <c r="X44" s="133"/>
      <c r="Y44" s="133"/>
    </row>
    <row r="45" spans="1:25" ht="15.75" customHeight="1">
      <c r="A45" s="348" t="s">
        <v>87</v>
      </c>
      <c r="B45" s="25" t="s">
        <v>79</v>
      </c>
      <c r="C45" s="20"/>
      <c r="D45" s="20"/>
      <c r="E45" s="96" t="s">
        <v>110</v>
      </c>
      <c r="F45" s="292">
        <f>F39+F44</f>
        <v>-125</v>
      </c>
      <c r="G45" s="274">
        <f>G39+G44</f>
        <v>-130</v>
      </c>
      <c r="H45" s="292">
        <f>H39+H44</f>
        <v>0</v>
      </c>
      <c r="I45" s="274">
        <f aca="true" t="shared" si="6" ref="I45:O45">I39+I44</f>
        <v>0</v>
      </c>
      <c r="J45" s="292">
        <f t="shared" si="6"/>
        <v>0</v>
      </c>
      <c r="K45" s="274">
        <f t="shared" si="6"/>
        <v>0</v>
      </c>
      <c r="L45" s="135">
        <v>-9</v>
      </c>
      <c r="M45" s="274">
        <f t="shared" si="6"/>
        <v>-16</v>
      </c>
      <c r="N45" s="135">
        <v>-8</v>
      </c>
      <c r="O45" s="314">
        <f t="shared" si="6"/>
        <v>0</v>
      </c>
      <c r="P45" s="133"/>
      <c r="Q45" s="133"/>
      <c r="R45" s="133"/>
      <c r="S45" s="133"/>
      <c r="T45" s="133"/>
      <c r="U45" s="133"/>
      <c r="V45" s="133"/>
      <c r="W45" s="133"/>
      <c r="X45" s="133"/>
      <c r="Y45" s="133"/>
    </row>
    <row r="46" spans="1:25" ht="15.75" customHeight="1">
      <c r="A46" s="349"/>
      <c r="B46" s="44" t="s">
        <v>80</v>
      </c>
      <c r="C46" s="43"/>
      <c r="D46" s="43"/>
      <c r="E46" s="43"/>
      <c r="F46" s="242">
        <v>0</v>
      </c>
      <c r="G46" s="273">
        <v>0</v>
      </c>
      <c r="H46" s="240">
        <v>0</v>
      </c>
      <c r="I46" s="276">
        <v>0</v>
      </c>
      <c r="J46" s="240">
        <v>0</v>
      </c>
      <c r="K46" s="276">
        <v>0</v>
      </c>
      <c r="L46" s="242">
        <v>0</v>
      </c>
      <c r="M46" s="260">
        <v>0</v>
      </c>
      <c r="N46" s="240">
        <v>0</v>
      </c>
      <c r="O46" s="312">
        <v>0</v>
      </c>
      <c r="P46" s="134"/>
      <c r="Q46" s="134"/>
      <c r="R46" s="134"/>
      <c r="S46" s="134"/>
      <c r="T46" s="134"/>
      <c r="U46" s="134"/>
      <c r="V46" s="134"/>
      <c r="W46" s="134"/>
      <c r="X46" s="134"/>
      <c r="Y46" s="134"/>
    </row>
    <row r="47" spans="1:25" ht="15.75" customHeight="1">
      <c r="A47" s="349"/>
      <c r="B47" s="44" t="s">
        <v>81</v>
      </c>
      <c r="C47" s="43"/>
      <c r="D47" s="43"/>
      <c r="E47" s="43"/>
      <c r="F47" s="224">
        <v>0</v>
      </c>
      <c r="G47" s="213">
        <v>0</v>
      </c>
      <c r="H47" s="288">
        <v>0</v>
      </c>
      <c r="I47" s="260">
        <v>0</v>
      </c>
      <c r="J47" s="288">
        <v>0</v>
      </c>
      <c r="K47" s="260">
        <v>0</v>
      </c>
      <c r="L47" s="69">
        <v>0</v>
      </c>
      <c r="M47" s="260">
        <v>0</v>
      </c>
      <c r="N47" s="70">
        <v>0</v>
      </c>
      <c r="O47" s="308">
        <v>0</v>
      </c>
      <c r="P47" s="133"/>
      <c r="Q47" s="133"/>
      <c r="R47" s="133"/>
      <c r="S47" s="133"/>
      <c r="T47" s="133"/>
      <c r="U47" s="133"/>
      <c r="V47" s="133"/>
      <c r="W47" s="133"/>
      <c r="X47" s="133"/>
      <c r="Y47" s="133"/>
    </row>
    <row r="48" spans="1:25" ht="15.75" customHeight="1">
      <c r="A48" s="350"/>
      <c r="B48" s="47" t="s">
        <v>82</v>
      </c>
      <c r="C48" s="31"/>
      <c r="D48" s="31"/>
      <c r="E48" s="31"/>
      <c r="F48" s="293">
        <v>0</v>
      </c>
      <c r="G48" s="275">
        <v>0</v>
      </c>
      <c r="H48" s="293">
        <v>0</v>
      </c>
      <c r="I48" s="275">
        <v>0</v>
      </c>
      <c r="J48" s="293">
        <v>0</v>
      </c>
      <c r="K48" s="275">
        <v>0</v>
      </c>
      <c r="L48" s="73">
        <v>0</v>
      </c>
      <c r="M48" s="275">
        <v>0</v>
      </c>
      <c r="N48" s="73">
        <v>0</v>
      </c>
      <c r="O48" s="311">
        <v>0</v>
      </c>
      <c r="P48" s="133"/>
      <c r="Q48" s="133"/>
      <c r="R48" s="133"/>
      <c r="S48" s="133"/>
      <c r="T48" s="133"/>
      <c r="U48" s="133"/>
      <c r="V48" s="133"/>
      <c r="W48" s="133"/>
      <c r="X48" s="133"/>
      <c r="Y48" s="133"/>
    </row>
    <row r="49" spans="1:16" ht="15.75" customHeight="1">
      <c r="A49" s="13" t="s">
        <v>111</v>
      </c>
      <c r="O49" s="8"/>
      <c r="P49" s="8"/>
    </row>
    <row r="50" spans="1:16" ht="15.75" customHeight="1">
      <c r="A50" s="13"/>
      <c r="O50" s="8"/>
      <c r="P50" s="8"/>
    </row>
  </sheetData>
  <sheetProtection/>
  <mergeCells count="28">
    <mergeCell ref="F6:G6"/>
    <mergeCell ref="H6:I6"/>
    <mergeCell ref="A45:A48"/>
    <mergeCell ref="A6:E7"/>
    <mergeCell ref="A30:E31"/>
    <mergeCell ref="A8:A18"/>
    <mergeCell ref="A19:A27"/>
    <mergeCell ref="E25:E26"/>
    <mergeCell ref="N6:O6"/>
    <mergeCell ref="L6:M6"/>
    <mergeCell ref="A32:A39"/>
    <mergeCell ref="A40:A44"/>
    <mergeCell ref="J25:J26"/>
    <mergeCell ref="K25:K26"/>
    <mergeCell ref="F25:F26"/>
    <mergeCell ref="G25:G26"/>
    <mergeCell ref="H25:H26"/>
    <mergeCell ref="I25:I26"/>
    <mergeCell ref="J6:K6"/>
    <mergeCell ref="N30:O30"/>
    <mergeCell ref="F30:G30"/>
    <mergeCell ref="H30:I30"/>
    <mergeCell ref="J30:K30"/>
    <mergeCell ref="L30:M30"/>
    <mergeCell ref="L25:L26"/>
    <mergeCell ref="M25:M26"/>
    <mergeCell ref="N25:N26"/>
    <mergeCell ref="O25:O2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A1" sqref="A1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2" t="s">
        <v>232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223</v>
      </c>
      <c r="B5" s="31"/>
      <c r="C5" s="31"/>
      <c r="D5" s="31"/>
      <c r="K5" s="37"/>
      <c r="O5" s="37" t="s">
        <v>48</v>
      </c>
    </row>
    <row r="6" spans="1:15" ht="15.75" customHeight="1">
      <c r="A6" s="351" t="s">
        <v>49</v>
      </c>
      <c r="B6" s="352"/>
      <c r="C6" s="352"/>
      <c r="D6" s="352"/>
      <c r="E6" s="353"/>
      <c r="F6" s="324"/>
      <c r="G6" s="325"/>
      <c r="H6" s="324"/>
      <c r="I6" s="325"/>
      <c r="J6" s="324"/>
      <c r="K6" s="325"/>
      <c r="L6" s="338"/>
      <c r="M6" s="325"/>
      <c r="N6" s="336"/>
      <c r="O6" s="337"/>
    </row>
    <row r="7" spans="1:15" ht="15.75" customHeight="1">
      <c r="A7" s="354"/>
      <c r="B7" s="355"/>
      <c r="C7" s="355"/>
      <c r="D7" s="355"/>
      <c r="E7" s="356"/>
      <c r="F7" s="108" t="s">
        <v>230</v>
      </c>
      <c r="G7" s="38" t="s">
        <v>2</v>
      </c>
      <c r="H7" s="108" t="s">
        <v>230</v>
      </c>
      <c r="I7" s="38" t="s">
        <v>2</v>
      </c>
      <c r="J7" s="108" t="s">
        <v>230</v>
      </c>
      <c r="K7" s="38" t="s">
        <v>2</v>
      </c>
      <c r="L7" s="108" t="s">
        <v>230</v>
      </c>
      <c r="M7" s="38" t="s">
        <v>2</v>
      </c>
      <c r="N7" s="108" t="s">
        <v>230</v>
      </c>
      <c r="O7" s="305" t="s">
        <v>2</v>
      </c>
    </row>
    <row r="8" spans="1:25" ht="15.75" customHeight="1">
      <c r="A8" s="339" t="s">
        <v>83</v>
      </c>
      <c r="B8" s="55" t="s">
        <v>50</v>
      </c>
      <c r="C8" s="56"/>
      <c r="D8" s="56"/>
      <c r="E8" s="92" t="s">
        <v>41</v>
      </c>
      <c r="F8" s="109"/>
      <c r="G8" s="222"/>
      <c r="H8" s="109"/>
      <c r="I8" s="222"/>
      <c r="J8" s="109"/>
      <c r="K8" s="222"/>
      <c r="L8" s="109"/>
      <c r="M8" s="263"/>
      <c r="N8" s="109"/>
      <c r="O8" s="110"/>
      <c r="P8" s="111"/>
      <c r="Q8" s="111"/>
      <c r="R8" s="111"/>
      <c r="S8" s="111"/>
      <c r="T8" s="111"/>
      <c r="U8" s="111"/>
      <c r="V8" s="111"/>
      <c r="W8" s="111"/>
      <c r="X8" s="111"/>
      <c r="Y8" s="111"/>
    </row>
    <row r="9" spans="1:25" ht="15.75" customHeight="1">
      <c r="A9" s="363"/>
      <c r="B9" s="8"/>
      <c r="C9" s="30" t="s">
        <v>51</v>
      </c>
      <c r="D9" s="43"/>
      <c r="E9" s="90" t="s">
        <v>42</v>
      </c>
      <c r="F9" s="70"/>
      <c r="G9" s="213"/>
      <c r="H9" s="70"/>
      <c r="I9" s="213"/>
      <c r="J9" s="70"/>
      <c r="K9" s="213"/>
      <c r="L9" s="70"/>
      <c r="M9" s="264"/>
      <c r="N9" s="70"/>
      <c r="O9" s="114"/>
      <c r="P9" s="111"/>
      <c r="Q9" s="111"/>
      <c r="R9" s="111"/>
      <c r="S9" s="111"/>
      <c r="T9" s="111"/>
      <c r="U9" s="111"/>
      <c r="V9" s="111"/>
      <c r="W9" s="111"/>
      <c r="X9" s="111"/>
      <c r="Y9" s="111"/>
    </row>
    <row r="10" spans="1:25" ht="15.75" customHeight="1">
      <c r="A10" s="363"/>
      <c r="B10" s="10"/>
      <c r="C10" s="30" t="s">
        <v>52</v>
      </c>
      <c r="D10" s="43"/>
      <c r="E10" s="90" t="s">
        <v>43</v>
      </c>
      <c r="F10" s="70"/>
      <c r="G10" s="213"/>
      <c r="H10" s="70"/>
      <c r="I10" s="213"/>
      <c r="J10" s="115"/>
      <c r="K10" s="213"/>
      <c r="L10" s="70"/>
      <c r="M10" s="264"/>
      <c r="N10" s="70"/>
      <c r="O10" s="114"/>
      <c r="P10" s="111"/>
      <c r="Q10" s="111"/>
      <c r="R10" s="111"/>
      <c r="S10" s="111"/>
      <c r="T10" s="111"/>
      <c r="U10" s="111"/>
      <c r="V10" s="111"/>
      <c r="W10" s="111"/>
      <c r="X10" s="111"/>
      <c r="Y10" s="111"/>
    </row>
    <row r="11" spans="1:25" ht="15.75" customHeight="1">
      <c r="A11" s="363"/>
      <c r="B11" s="50" t="s">
        <v>53</v>
      </c>
      <c r="C11" s="63"/>
      <c r="D11" s="63"/>
      <c r="E11" s="89" t="s">
        <v>44</v>
      </c>
      <c r="F11" s="116"/>
      <c r="G11" s="253"/>
      <c r="H11" s="116"/>
      <c r="I11" s="253"/>
      <c r="J11" s="116"/>
      <c r="K11" s="253"/>
      <c r="L11" s="116"/>
      <c r="M11" s="265"/>
      <c r="N11" s="116"/>
      <c r="O11" s="117"/>
      <c r="P11" s="111"/>
      <c r="Q11" s="111"/>
      <c r="R11" s="111"/>
      <c r="S11" s="111"/>
      <c r="T11" s="111"/>
      <c r="U11" s="111"/>
      <c r="V11" s="111"/>
      <c r="W11" s="111"/>
      <c r="X11" s="111"/>
      <c r="Y11" s="111"/>
    </row>
    <row r="12" spans="1:25" ht="15.75" customHeight="1">
      <c r="A12" s="363"/>
      <c r="B12" s="7"/>
      <c r="C12" s="30" t="s">
        <v>54</v>
      </c>
      <c r="D12" s="43"/>
      <c r="E12" s="90" t="s">
        <v>45</v>
      </c>
      <c r="F12" s="70"/>
      <c r="G12" s="213"/>
      <c r="H12" s="116"/>
      <c r="I12" s="213"/>
      <c r="J12" s="116"/>
      <c r="K12" s="213"/>
      <c r="L12" s="70"/>
      <c r="M12" s="264"/>
      <c r="N12" s="70"/>
      <c r="O12" s="114"/>
      <c r="P12" s="111"/>
      <c r="Q12" s="111"/>
      <c r="R12" s="111"/>
      <c r="S12" s="111"/>
      <c r="T12" s="111"/>
      <c r="U12" s="111"/>
      <c r="V12" s="111"/>
      <c r="W12" s="111"/>
      <c r="X12" s="111"/>
      <c r="Y12" s="111"/>
    </row>
    <row r="13" spans="1:25" ht="15.75" customHeight="1">
      <c r="A13" s="363"/>
      <c r="B13" s="8"/>
      <c r="C13" s="52" t="s">
        <v>55</v>
      </c>
      <c r="D13" s="53"/>
      <c r="E13" s="94" t="s">
        <v>46</v>
      </c>
      <c r="F13" s="67"/>
      <c r="G13" s="254"/>
      <c r="H13" s="115"/>
      <c r="I13" s="254"/>
      <c r="J13" s="115"/>
      <c r="K13" s="254"/>
      <c r="L13" s="68"/>
      <c r="M13" s="266"/>
      <c r="N13" s="68"/>
      <c r="O13" s="119"/>
      <c r="P13" s="111"/>
      <c r="Q13" s="111"/>
      <c r="R13" s="111"/>
      <c r="S13" s="111"/>
      <c r="T13" s="111"/>
      <c r="U13" s="111"/>
      <c r="V13" s="111"/>
      <c r="W13" s="111"/>
      <c r="X13" s="111"/>
      <c r="Y13" s="111"/>
    </row>
    <row r="14" spans="1:25" ht="15.75" customHeight="1">
      <c r="A14" s="363"/>
      <c r="B14" s="44" t="s">
        <v>56</v>
      </c>
      <c r="C14" s="43"/>
      <c r="D14" s="43"/>
      <c r="E14" s="90" t="s">
        <v>97</v>
      </c>
      <c r="F14" s="69">
        <f aca="true" t="shared" si="0" ref="F14:O15">F9-F12</f>
        <v>0</v>
      </c>
      <c r="G14" s="213">
        <f t="shared" si="0"/>
        <v>0</v>
      </c>
      <c r="H14" s="69">
        <f t="shared" si="0"/>
        <v>0</v>
      </c>
      <c r="I14" s="213">
        <f t="shared" si="0"/>
        <v>0</v>
      </c>
      <c r="J14" s="69">
        <f t="shared" si="0"/>
        <v>0</v>
      </c>
      <c r="K14" s="213">
        <f t="shared" si="0"/>
        <v>0</v>
      </c>
      <c r="L14" s="69">
        <f t="shared" si="0"/>
        <v>0</v>
      </c>
      <c r="M14" s="267">
        <f>M9-M12</f>
        <v>0</v>
      </c>
      <c r="N14" s="69">
        <f t="shared" si="0"/>
        <v>0</v>
      </c>
      <c r="O14" s="120">
        <f t="shared" si="0"/>
        <v>0</v>
      </c>
      <c r="P14" s="111"/>
      <c r="Q14" s="111"/>
      <c r="R14" s="111"/>
      <c r="S14" s="111"/>
      <c r="T14" s="111"/>
      <c r="U14" s="111"/>
      <c r="V14" s="111"/>
      <c r="W14" s="111"/>
      <c r="X14" s="111"/>
      <c r="Y14" s="111"/>
    </row>
    <row r="15" spans="1:25" ht="15.75" customHeight="1">
      <c r="A15" s="363"/>
      <c r="B15" s="44" t="s">
        <v>57</v>
      </c>
      <c r="C15" s="43"/>
      <c r="D15" s="43"/>
      <c r="E15" s="90" t="s">
        <v>98</v>
      </c>
      <c r="F15" s="69">
        <f t="shared" si="0"/>
        <v>0</v>
      </c>
      <c r="G15" s="213">
        <f>G10-G13</f>
        <v>0</v>
      </c>
      <c r="H15" s="69">
        <f t="shared" si="0"/>
        <v>0</v>
      </c>
      <c r="I15" s="213">
        <f>I10-I13</f>
        <v>0</v>
      </c>
      <c r="J15" s="69">
        <f t="shared" si="0"/>
        <v>0</v>
      </c>
      <c r="K15" s="213">
        <f>K10-K13</f>
        <v>0</v>
      </c>
      <c r="L15" s="69">
        <f t="shared" si="0"/>
        <v>0</v>
      </c>
      <c r="M15" s="267">
        <f>M10-M13</f>
        <v>0</v>
      </c>
      <c r="N15" s="69">
        <f t="shared" si="0"/>
        <v>0</v>
      </c>
      <c r="O15" s="120">
        <f t="shared" si="0"/>
        <v>0</v>
      </c>
      <c r="P15" s="111"/>
      <c r="Q15" s="111"/>
      <c r="R15" s="111"/>
      <c r="S15" s="111"/>
      <c r="T15" s="111"/>
      <c r="U15" s="111"/>
      <c r="V15" s="111"/>
      <c r="W15" s="111"/>
      <c r="X15" s="111"/>
      <c r="Y15" s="111"/>
    </row>
    <row r="16" spans="1:25" ht="15.75" customHeight="1">
      <c r="A16" s="363"/>
      <c r="B16" s="44" t="s">
        <v>58</v>
      </c>
      <c r="C16" s="43"/>
      <c r="D16" s="43"/>
      <c r="E16" s="90" t="s">
        <v>99</v>
      </c>
      <c r="F16" s="67">
        <f aca="true" t="shared" si="1" ref="F16:O16">F8-F11</f>
        <v>0</v>
      </c>
      <c r="G16" s="254">
        <f t="shared" si="1"/>
        <v>0</v>
      </c>
      <c r="H16" s="67">
        <f t="shared" si="1"/>
        <v>0</v>
      </c>
      <c r="I16" s="254">
        <f t="shared" si="1"/>
        <v>0</v>
      </c>
      <c r="J16" s="67">
        <f t="shared" si="1"/>
        <v>0</v>
      </c>
      <c r="K16" s="254">
        <f t="shared" si="1"/>
        <v>0</v>
      </c>
      <c r="L16" s="67">
        <f t="shared" si="1"/>
        <v>0</v>
      </c>
      <c r="M16" s="268">
        <f>M8-M11</f>
        <v>0</v>
      </c>
      <c r="N16" s="67">
        <f t="shared" si="1"/>
        <v>0</v>
      </c>
      <c r="O16" s="118">
        <f t="shared" si="1"/>
        <v>0</v>
      </c>
      <c r="P16" s="111"/>
      <c r="Q16" s="111"/>
      <c r="R16" s="111"/>
      <c r="S16" s="111"/>
      <c r="T16" s="111"/>
      <c r="U16" s="111"/>
      <c r="V16" s="111"/>
      <c r="W16" s="111"/>
      <c r="X16" s="111"/>
      <c r="Y16" s="111"/>
    </row>
    <row r="17" spans="1:25" ht="15.75" customHeight="1">
      <c r="A17" s="363"/>
      <c r="B17" s="44" t="s">
        <v>59</v>
      </c>
      <c r="C17" s="43"/>
      <c r="D17" s="43"/>
      <c r="E17" s="34"/>
      <c r="F17" s="69"/>
      <c r="G17" s="255"/>
      <c r="H17" s="115"/>
      <c r="I17" s="255"/>
      <c r="J17" s="70"/>
      <c r="K17" s="255"/>
      <c r="L17" s="70"/>
      <c r="M17" s="264"/>
      <c r="N17" s="115"/>
      <c r="O17" s="121"/>
      <c r="P17" s="111"/>
      <c r="Q17" s="111"/>
      <c r="R17" s="111"/>
      <c r="S17" s="111"/>
      <c r="T17" s="111"/>
      <c r="U17" s="111"/>
      <c r="V17" s="111"/>
      <c r="W17" s="111"/>
      <c r="X17" s="111"/>
      <c r="Y17" s="111"/>
    </row>
    <row r="18" spans="1:25" ht="15.75" customHeight="1">
      <c r="A18" s="364"/>
      <c r="B18" s="47" t="s">
        <v>60</v>
      </c>
      <c r="C18" s="31"/>
      <c r="D18" s="31"/>
      <c r="E18" s="17"/>
      <c r="F18" s="231"/>
      <c r="G18" s="256"/>
      <c r="H18" s="122"/>
      <c r="I18" s="256"/>
      <c r="J18" s="122"/>
      <c r="K18" s="256"/>
      <c r="L18" s="122"/>
      <c r="M18" s="269"/>
      <c r="N18" s="122"/>
      <c r="O18" s="123"/>
      <c r="P18" s="111"/>
      <c r="Q18" s="111"/>
      <c r="R18" s="111"/>
      <c r="S18" s="111"/>
      <c r="T18" s="111"/>
      <c r="U18" s="111"/>
      <c r="V18" s="111"/>
      <c r="W18" s="111"/>
      <c r="X18" s="111"/>
      <c r="Y18" s="111"/>
    </row>
    <row r="19" spans="1:25" ht="15.75" customHeight="1">
      <c r="A19" s="363" t="s">
        <v>84</v>
      </c>
      <c r="B19" s="50" t="s">
        <v>61</v>
      </c>
      <c r="C19" s="51"/>
      <c r="D19" s="51"/>
      <c r="E19" s="95"/>
      <c r="F19" s="65"/>
      <c r="G19" s="257"/>
      <c r="H19" s="66"/>
      <c r="I19" s="257"/>
      <c r="J19" s="66"/>
      <c r="K19" s="259"/>
      <c r="L19" s="66"/>
      <c r="M19" s="270"/>
      <c r="N19" s="66"/>
      <c r="O19" s="124"/>
      <c r="P19" s="111"/>
      <c r="Q19" s="111"/>
      <c r="R19" s="111"/>
      <c r="S19" s="111"/>
      <c r="T19" s="111"/>
      <c r="U19" s="111"/>
      <c r="V19" s="111"/>
      <c r="W19" s="111"/>
      <c r="X19" s="111"/>
      <c r="Y19" s="111"/>
    </row>
    <row r="20" spans="1:25" ht="15.75" customHeight="1">
      <c r="A20" s="363"/>
      <c r="B20" s="19"/>
      <c r="C20" s="30" t="s">
        <v>62</v>
      </c>
      <c r="D20" s="43"/>
      <c r="E20" s="90"/>
      <c r="F20" s="69"/>
      <c r="G20" s="213"/>
      <c r="H20" s="70"/>
      <c r="I20" s="213"/>
      <c r="J20" s="70"/>
      <c r="K20" s="260"/>
      <c r="L20" s="70"/>
      <c r="M20" s="264"/>
      <c r="N20" s="70"/>
      <c r="O20" s="114"/>
      <c r="P20" s="111"/>
      <c r="Q20" s="111"/>
      <c r="R20" s="111"/>
      <c r="S20" s="111"/>
      <c r="T20" s="111"/>
      <c r="U20" s="111"/>
      <c r="V20" s="111"/>
      <c r="W20" s="111"/>
      <c r="X20" s="111"/>
      <c r="Y20" s="111"/>
    </row>
    <row r="21" spans="1:25" ht="15.75" customHeight="1">
      <c r="A21" s="363"/>
      <c r="B21" s="9" t="s">
        <v>63</v>
      </c>
      <c r="C21" s="63"/>
      <c r="D21" s="63"/>
      <c r="E21" s="89" t="s">
        <v>100</v>
      </c>
      <c r="F21" s="236"/>
      <c r="G21" s="253"/>
      <c r="H21" s="116"/>
      <c r="I21" s="253"/>
      <c r="J21" s="116"/>
      <c r="K21" s="261"/>
      <c r="L21" s="116"/>
      <c r="M21" s="265"/>
      <c r="N21" s="116"/>
      <c r="O21" s="117"/>
      <c r="P21" s="111"/>
      <c r="Q21" s="111"/>
      <c r="R21" s="111"/>
      <c r="S21" s="111"/>
      <c r="T21" s="111"/>
      <c r="U21" s="111"/>
      <c r="V21" s="111"/>
      <c r="W21" s="111"/>
      <c r="X21" s="111"/>
      <c r="Y21" s="111"/>
    </row>
    <row r="22" spans="1:25" ht="15.75" customHeight="1">
      <c r="A22" s="363"/>
      <c r="B22" s="50" t="s">
        <v>64</v>
      </c>
      <c r="C22" s="51"/>
      <c r="D22" s="51"/>
      <c r="E22" s="95" t="s">
        <v>101</v>
      </c>
      <c r="F22" s="65"/>
      <c r="G22" s="257"/>
      <c r="H22" s="66"/>
      <c r="I22" s="257"/>
      <c r="J22" s="66"/>
      <c r="K22" s="262"/>
      <c r="L22" s="66"/>
      <c r="M22" s="270"/>
      <c r="N22" s="66"/>
      <c r="O22" s="124"/>
      <c r="P22" s="111"/>
      <c r="Q22" s="111"/>
      <c r="R22" s="111"/>
      <c r="S22" s="111"/>
      <c r="T22" s="111"/>
      <c r="U22" s="111"/>
      <c r="V22" s="111"/>
      <c r="W22" s="111"/>
      <c r="X22" s="111"/>
      <c r="Y22" s="111"/>
    </row>
    <row r="23" spans="1:25" ht="15.75" customHeight="1">
      <c r="A23" s="363"/>
      <c r="B23" s="7" t="s">
        <v>65</v>
      </c>
      <c r="C23" s="52" t="s">
        <v>66</v>
      </c>
      <c r="D23" s="53"/>
      <c r="E23" s="94"/>
      <c r="F23" s="67"/>
      <c r="G23" s="254"/>
      <c r="H23" s="68"/>
      <c r="I23" s="254"/>
      <c r="J23" s="68"/>
      <c r="K23" s="260"/>
      <c r="L23" s="68"/>
      <c r="M23" s="266"/>
      <c r="N23" s="68"/>
      <c r="O23" s="119"/>
      <c r="P23" s="111"/>
      <c r="Q23" s="111"/>
      <c r="R23" s="111"/>
      <c r="S23" s="111"/>
      <c r="T23" s="111"/>
      <c r="U23" s="111"/>
      <c r="V23" s="111"/>
      <c r="W23" s="111"/>
      <c r="X23" s="111"/>
      <c r="Y23" s="111"/>
    </row>
    <row r="24" spans="1:25" ht="15.75" customHeight="1">
      <c r="A24" s="363"/>
      <c r="B24" s="44" t="s">
        <v>102</v>
      </c>
      <c r="C24" s="43"/>
      <c r="D24" s="43"/>
      <c r="E24" s="90" t="s">
        <v>103</v>
      </c>
      <c r="F24" s="69">
        <f aca="true" t="shared" si="2" ref="F24:O24">F21-F22</f>
        <v>0</v>
      </c>
      <c r="G24" s="213">
        <f t="shared" si="2"/>
        <v>0</v>
      </c>
      <c r="H24" s="69">
        <f t="shared" si="2"/>
        <v>0</v>
      </c>
      <c r="I24" s="213">
        <f t="shared" si="2"/>
        <v>0</v>
      </c>
      <c r="J24" s="69">
        <f t="shared" si="2"/>
        <v>0</v>
      </c>
      <c r="K24" s="213">
        <f t="shared" si="2"/>
        <v>0</v>
      </c>
      <c r="L24" s="69">
        <f t="shared" si="2"/>
        <v>0</v>
      </c>
      <c r="M24" s="267">
        <f>M21-M22</f>
        <v>0</v>
      </c>
      <c r="N24" s="69">
        <f t="shared" si="2"/>
        <v>0</v>
      </c>
      <c r="O24" s="120">
        <f t="shared" si="2"/>
        <v>0</v>
      </c>
      <c r="P24" s="111"/>
      <c r="Q24" s="111"/>
      <c r="R24" s="111"/>
      <c r="S24" s="111"/>
      <c r="T24" s="111"/>
      <c r="U24" s="111"/>
      <c r="V24" s="111"/>
      <c r="W24" s="111"/>
      <c r="X24" s="111"/>
      <c r="Y24" s="111"/>
    </row>
    <row r="25" spans="1:25" ht="15.75" customHeight="1">
      <c r="A25" s="363"/>
      <c r="B25" s="100" t="s">
        <v>67</v>
      </c>
      <c r="C25" s="53"/>
      <c r="D25" s="53"/>
      <c r="E25" s="365" t="s">
        <v>104</v>
      </c>
      <c r="F25" s="346"/>
      <c r="G25" s="344"/>
      <c r="H25" s="330"/>
      <c r="I25" s="344"/>
      <c r="J25" s="330"/>
      <c r="K25" s="344"/>
      <c r="L25" s="330"/>
      <c r="M25" s="332"/>
      <c r="N25" s="330"/>
      <c r="O25" s="334"/>
      <c r="P25" s="111"/>
      <c r="Q25" s="111"/>
      <c r="R25" s="111"/>
      <c r="S25" s="111"/>
      <c r="T25" s="111"/>
      <c r="U25" s="111"/>
      <c r="V25" s="111"/>
      <c r="W25" s="111"/>
      <c r="X25" s="111"/>
      <c r="Y25" s="111"/>
    </row>
    <row r="26" spans="1:25" ht="15.75" customHeight="1">
      <c r="A26" s="363"/>
      <c r="B26" s="9" t="s">
        <v>68</v>
      </c>
      <c r="C26" s="63"/>
      <c r="D26" s="63"/>
      <c r="E26" s="366"/>
      <c r="F26" s="347"/>
      <c r="G26" s="345"/>
      <c r="H26" s="331"/>
      <c r="I26" s="345"/>
      <c r="J26" s="331"/>
      <c r="K26" s="345"/>
      <c r="L26" s="331"/>
      <c r="M26" s="333"/>
      <c r="N26" s="331"/>
      <c r="O26" s="335"/>
      <c r="P26" s="111"/>
      <c r="Q26" s="111"/>
      <c r="R26" s="111"/>
      <c r="S26" s="111"/>
      <c r="T26" s="111"/>
      <c r="U26" s="111"/>
      <c r="V26" s="111"/>
      <c r="W26" s="111"/>
      <c r="X26" s="111"/>
      <c r="Y26" s="111"/>
    </row>
    <row r="27" spans="1:25" ht="15.75" customHeight="1">
      <c r="A27" s="364"/>
      <c r="B27" s="47" t="s">
        <v>105</v>
      </c>
      <c r="C27" s="31"/>
      <c r="D27" s="31"/>
      <c r="E27" s="91" t="s">
        <v>106</v>
      </c>
      <c r="F27" s="72">
        <f aca="true" t="shared" si="3" ref="F27:O27">F24+F25</f>
        <v>0</v>
      </c>
      <c r="G27" s="258">
        <f t="shared" si="3"/>
        <v>0</v>
      </c>
      <c r="H27" s="72">
        <f t="shared" si="3"/>
        <v>0</v>
      </c>
      <c r="I27" s="258">
        <f t="shared" si="3"/>
        <v>0</v>
      </c>
      <c r="J27" s="72">
        <f t="shared" si="3"/>
        <v>0</v>
      </c>
      <c r="K27" s="258">
        <f t="shared" si="3"/>
        <v>0</v>
      </c>
      <c r="L27" s="72">
        <f t="shared" si="3"/>
        <v>0</v>
      </c>
      <c r="M27" s="271">
        <f>M24+M25</f>
        <v>0</v>
      </c>
      <c r="N27" s="72">
        <f t="shared" si="3"/>
        <v>0</v>
      </c>
      <c r="O27" s="125">
        <f t="shared" si="3"/>
        <v>0</v>
      </c>
      <c r="P27" s="111"/>
      <c r="Q27" s="111"/>
      <c r="R27" s="111"/>
      <c r="S27" s="111"/>
      <c r="T27" s="111"/>
      <c r="U27" s="111"/>
      <c r="V27" s="111"/>
      <c r="W27" s="111"/>
      <c r="X27" s="111"/>
      <c r="Y27" s="111"/>
    </row>
    <row r="28" spans="1:25" ht="15.75" customHeight="1">
      <c r="A28" s="13"/>
      <c r="F28" s="111"/>
      <c r="G28" s="111"/>
      <c r="H28" s="111"/>
      <c r="I28" s="111"/>
      <c r="J28" s="111"/>
      <c r="K28" s="111"/>
      <c r="L28" s="126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</row>
    <row r="29" spans="1:25" ht="15.75" customHeight="1">
      <c r="A29" s="31"/>
      <c r="F29" s="111"/>
      <c r="G29" s="111"/>
      <c r="H29" s="111"/>
      <c r="I29" s="111"/>
      <c r="J29" s="127"/>
      <c r="K29" s="127"/>
      <c r="L29" s="126"/>
      <c r="M29" s="111"/>
      <c r="N29" s="111"/>
      <c r="O29" s="127" t="s">
        <v>107</v>
      </c>
      <c r="P29" s="111"/>
      <c r="Q29" s="111"/>
      <c r="R29" s="111"/>
      <c r="S29" s="111"/>
      <c r="T29" s="111"/>
      <c r="U29" s="111"/>
      <c r="V29" s="111"/>
      <c r="W29" s="111"/>
      <c r="X29" s="111"/>
      <c r="Y29" s="127"/>
    </row>
    <row r="30" spans="1:25" ht="15.75" customHeight="1">
      <c r="A30" s="357" t="s">
        <v>69</v>
      </c>
      <c r="B30" s="358"/>
      <c r="C30" s="358"/>
      <c r="D30" s="358"/>
      <c r="E30" s="359"/>
      <c r="F30" s="367" t="s">
        <v>243</v>
      </c>
      <c r="G30" s="368"/>
      <c r="H30" s="328"/>
      <c r="I30" s="329"/>
      <c r="J30" s="328"/>
      <c r="K30" s="329"/>
      <c r="L30" s="328"/>
      <c r="M30" s="329"/>
      <c r="N30" s="326"/>
      <c r="O30" s="327"/>
      <c r="P30" s="128"/>
      <c r="Q30" s="126"/>
      <c r="R30" s="128"/>
      <c r="S30" s="126"/>
      <c r="T30" s="128"/>
      <c r="U30" s="126"/>
      <c r="V30" s="128"/>
      <c r="W30" s="126"/>
      <c r="X30" s="128"/>
      <c r="Y30" s="126"/>
    </row>
    <row r="31" spans="1:25" ht="15.75" customHeight="1">
      <c r="A31" s="360"/>
      <c r="B31" s="361"/>
      <c r="C31" s="361"/>
      <c r="D31" s="361"/>
      <c r="E31" s="362"/>
      <c r="F31" s="108" t="s">
        <v>230</v>
      </c>
      <c r="G31" s="129" t="s">
        <v>2</v>
      </c>
      <c r="H31" s="108" t="s">
        <v>230</v>
      </c>
      <c r="I31" s="129" t="s">
        <v>2</v>
      </c>
      <c r="J31" s="108" t="s">
        <v>230</v>
      </c>
      <c r="K31" s="130" t="s">
        <v>2</v>
      </c>
      <c r="L31" s="108" t="s">
        <v>230</v>
      </c>
      <c r="M31" s="129" t="s">
        <v>2</v>
      </c>
      <c r="N31" s="108" t="s">
        <v>230</v>
      </c>
      <c r="O31" s="131" t="s">
        <v>2</v>
      </c>
      <c r="P31" s="132"/>
      <c r="Q31" s="132"/>
      <c r="R31" s="132"/>
      <c r="S31" s="132"/>
      <c r="T31" s="132"/>
      <c r="U31" s="132"/>
      <c r="V31" s="132"/>
      <c r="W31" s="132"/>
      <c r="X31" s="132"/>
      <c r="Y31" s="132"/>
    </row>
    <row r="32" spans="1:25" ht="15.75" customHeight="1">
      <c r="A32" s="339" t="s">
        <v>85</v>
      </c>
      <c r="B32" s="55" t="s">
        <v>50</v>
      </c>
      <c r="C32" s="56"/>
      <c r="D32" s="56"/>
      <c r="E32" s="15" t="s">
        <v>41</v>
      </c>
      <c r="F32" s="109">
        <v>23</v>
      </c>
      <c r="G32" s="109">
        <v>22</v>
      </c>
      <c r="H32" s="109"/>
      <c r="I32" s="259"/>
      <c r="J32" s="109"/>
      <c r="K32" s="259"/>
      <c r="L32" s="66"/>
      <c r="M32" s="262"/>
      <c r="N32" s="109"/>
      <c r="O32" s="306"/>
      <c r="P32" s="133"/>
      <c r="Q32" s="133"/>
      <c r="R32" s="133"/>
      <c r="S32" s="133"/>
      <c r="T32" s="134"/>
      <c r="U32" s="134"/>
      <c r="V32" s="133"/>
      <c r="W32" s="133"/>
      <c r="X32" s="134"/>
      <c r="Y32" s="134"/>
    </row>
    <row r="33" spans="1:25" ht="15.75" customHeight="1">
      <c r="A33" s="340"/>
      <c r="B33" s="8"/>
      <c r="C33" s="52" t="s">
        <v>70</v>
      </c>
      <c r="D33" s="53"/>
      <c r="E33" s="98"/>
      <c r="F33" s="68">
        <v>22</v>
      </c>
      <c r="G33" s="68">
        <v>21</v>
      </c>
      <c r="H33" s="68"/>
      <c r="I33" s="272"/>
      <c r="J33" s="68"/>
      <c r="K33" s="272"/>
      <c r="L33" s="68"/>
      <c r="M33" s="272"/>
      <c r="N33" s="68"/>
      <c r="O33" s="307"/>
      <c r="P33" s="133"/>
      <c r="Q33" s="133"/>
      <c r="R33" s="133"/>
      <c r="S33" s="133"/>
      <c r="T33" s="134"/>
      <c r="U33" s="134"/>
      <c r="V33" s="133"/>
      <c r="W33" s="133"/>
      <c r="X33" s="134"/>
      <c r="Y33" s="134"/>
    </row>
    <row r="34" spans="1:25" ht="15.75" customHeight="1">
      <c r="A34" s="340"/>
      <c r="B34" s="8"/>
      <c r="C34" s="24"/>
      <c r="D34" s="30" t="s">
        <v>71</v>
      </c>
      <c r="E34" s="93"/>
      <c r="F34" s="70">
        <v>12</v>
      </c>
      <c r="G34" s="70">
        <v>12</v>
      </c>
      <c r="H34" s="70"/>
      <c r="I34" s="260"/>
      <c r="J34" s="70"/>
      <c r="K34" s="260"/>
      <c r="L34" s="70"/>
      <c r="M34" s="260"/>
      <c r="N34" s="70"/>
      <c r="O34" s="308"/>
      <c r="P34" s="133"/>
      <c r="Q34" s="133"/>
      <c r="R34" s="133"/>
      <c r="S34" s="133"/>
      <c r="T34" s="134"/>
      <c r="U34" s="134"/>
      <c r="V34" s="133"/>
      <c r="W34" s="133"/>
      <c r="X34" s="134"/>
      <c r="Y34" s="134"/>
    </row>
    <row r="35" spans="1:25" ht="15.75" customHeight="1">
      <c r="A35" s="340"/>
      <c r="B35" s="10"/>
      <c r="C35" s="62" t="s">
        <v>72</v>
      </c>
      <c r="D35" s="63"/>
      <c r="E35" s="99"/>
      <c r="F35" s="116">
        <v>1</v>
      </c>
      <c r="G35" s="277">
        <v>1</v>
      </c>
      <c r="H35" s="116"/>
      <c r="I35" s="261"/>
      <c r="J35" s="240"/>
      <c r="K35" s="276"/>
      <c r="L35" s="116"/>
      <c r="M35" s="261"/>
      <c r="N35" s="116"/>
      <c r="O35" s="309"/>
      <c r="P35" s="133"/>
      <c r="Q35" s="133"/>
      <c r="R35" s="133"/>
      <c r="S35" s="133"/>
      <c r="T35" s="134"/>
      <c r="U35" s="134"/>
      <c r="V35" s="133"/>
      <c r="W35" s="133"/>
      <c r="X35" s="134"/>
      <c r="Y35" s="134"/>
    </row>
    <row r="36" spans="1:25" ht="15.75" customHeight="1">
      <c r="A36" s="340"/>
      <c r="B36" s="50" t="s">
        <v>53</v>
      </c>
      <c r="C36" s="51"/>
      <c r="D36" s="51"/>
      <c r="E36" s="15" t="s">
        <v>42</v>
      </c>
      <c r="F36" s="66">
        <v>7</v>
      </c>
      <c r="G36" s="66">
        <f>SUM(G37:G38)</f>
        <v>6</v>
      </c>
      <c r="H36" s="66"/>
      <c r="I36" s="262"/>
      <c r="J36" s="66"/>
      <c r="K36" s="262"/>
      <c r="L36" s="66"/>
      <c r="M36" s="262"/>
      <c r="N36" s="66"/>
      <c r="O36" s="310"/>
      <c r="P36" s="133"/>
      <c r="Q36" s="133"/>
      <c r="R36" s="133"/>
      <c r="S36" s="133"/>
      <c r="T36" s="133"/>
      <c r="U36" s="133"/>
      <c r="V36" s="133"/>
      <c r="W36" s="133"/>
      <c r="X36" s="134"/>
      <c r="Y36" s="134"/>
    </row>
    <row r="37" spans="1:25" ht="15.75" customHeight="1">
      <c r="A37" s="340"/>
      <c r="B37" s="8"/>
      <c r="C37" s="30" t="s">
        <v>73</v>
      </c>
      <c r="D37" s="43"/>
      <c r="E37" s="93"/>
      <c r="F37" s="70">
        <v>2</v>
      </c>
      <c r="G37" s="70">
        <v>2</v>
      </c>
      <c r="H37" s="70"/>
      <c r="I37" s="260"/>
      <c r="J37" s="70"/>
      <c r="K37" s="260"/>
      <c r="L37" s="70"/>
      <c r="M37" s="260"/>
      <c r="N37" s="70"/>
      <c r="O37" s="308"/>
      <c r="P37" s="133"/>
      <c r="Q37" s="133"/>
      <c r="R37" s="133"/>
      <c r="S37" s="133"/>
      <c r="T37" s="133"/>
      <c r="U37" s="133"/>
      <c r="V37" s="133"/>
      <c r="W37" s="133"/>
      <c r="X37" s="134"/>
      <c r="Y37" s="134"/>
    </row>
    <row r="38" spans="1:25" ht="15.75" customHeight="1">
      <c r="A38" s="340"/>
      <c r="B38" s="10"/>
      <c r="C38" s="30" t="s">
        <v>74</v>
      </c>
      <c r="D38" s="43"/>
      <c r="E38" s="93"/>
      <c r="F38" s="70">
        <v>5</v>
      </c>
      <c r="G38" s="70">
        <v>4</v>
      </c>
      <c r="H38" s="70"/>
      <c r="I38" s="260"/>
      <c r="J38" s="70"/>
      <c r="K38" s="260"/>
      <c r="L38" s="70"/>
      <c r="M38" s="260"/>
      <c r="N38" s="70"/>
      <c r="O38" s="308"/>
      <c r="P38" s="133"/>
      <c r="Q38" s="133"/>
      <c r="R38" s="134"/>
      <c r="S38" s="134"/>
      <c r="T38" s="133"/>
      <c r="U38" s="133"/>
      <c r="V38" s="133"/>
      <c r="W38" s="133"/>
      <c r="X38" s="134"/>
      <c r="Y38" s="134"/>
    </row>
    <row r="39" spans="1:25" ht="15.75" customHeight="1">
      <c r="A39" s="341"/>
      <c r="B39" s="11" t="s">
        <v>75</v>
      </c>
      <c r="C39" s="12"/>
      <c r="D39" s="12"/>
      <c r="E39" s="97" t="s">
        <v>108</v>
      </c>
      <c r="F39" s="72">
        <v>16</v>
      </c>
      <c r="G39" s="72">
        <f>G32-G36</f>
        <v>16</v>
      </c>
      <c r="H39" s="72">
        <f aca="true" t="shared" si="4" ref="H39:O39">H32-H36</f>
        <v>0</v>
      </c>
      <c r="I39" s="258">
        <f t="shared" si="4"/>
        <v>0</v>
      </c>
      <c r="J39" s="72">
        <f t="shared" si="4"/>
        <v>0</v>
      </c>
      <c r="K39" s="258">
        <f t="shared" si="4"/>
        <v>0</v>
      </c>
      <c r="L39" s="72">
        <f t="shared" si="4"/>
        <v>0</v>
      </c>
      <c r="M39" s="258">
        <f t="shared" si="4"/>
        <v>0</v>
      </c>
      <c r="N39" s="72">
        <f t="shared" si="4"/>
        <v>0</v>
      </c>
      <c r="O39" s="311">
        <f t="shared" si="4"/>
        <v>0</v>
      </c>
      <c r="P39" s="133"/>
      <c r="Q39" s="133"/>
      <c r="R39" s="133"/>
      <c r="S39" s="133"/>
      <c r="T39" s="133"/>
      <c r="U39" s="133"/>
      <c r="V39" s="133"/>
      <c r="W39" s="133"/>
      <c r="X39" s="134"/>
      <c r="Y39" s="134"/>
    </row>
    <row r="40" spans="1:25" ht="15.75" customHeight="1">
      <c r="A40" s="339" t="s">
        <v>86</v>
      </c>
      <c r="B40" s="50" t="s">
        <v>76</v>
      </c>
      <c r="C40" s="51"/>
      <c r="D40" s="51"/>
      <c r="E40" s="15" t="s">
        <v>44</v>
      </c>
      <c r="F40" s="66">
        <v>0</v>
      </c>
      <c r="G40" s="66">
        <v>0</v>
      </c>
      <c r="H40" s="66"/>
      <c r="I40" s="262"/>
      <c r="J40" s="66"/>
      <c r="K40" s="262"/>
      <c r="L40" s="66"/>
      <c r="M40" s="262"/>
      <c r="N40" s="66"/>
      <c r="O40" s="310"/>
      <c r="P40" s="133"/>
      <c r="Q40" s="133"/>
      <c r="R40" s="133"/>
      <c r="S40" s="133"/>
      <c r="T40" s="134"/>
      <c r="U40" s="134"/>
      <c r="V40" s="134"/>
      <c r="W40" s="134"/>
      <c r="X40" s="133"/>
      <c r="Y40" s="133"/>
    </row>
    <row r="41" spans="1:25" ht="15.75" customHeight="1">
      <c r="A41" s="342"/>
      <c r="B41" s="10"/>
      <c r="C41" s="30" t="s">
        <v>77</v>
      </c>
      <c r="D41" s="43"/>
      <c r="E41" s="93"/>
      <c r="F41" s="240">
        <v>0</v>
      </c>
      <c r="G41" s="240">
        <v>0</v>
      </c>
      <c r="H41" s="240"/>
      <c r="I41" s="276"/>
      <c r="J41" s="70"/>
      <c r="K41" s="260"/>
      <c r="L41" s="70"/>
      <c r="M41" s="260"/>
      <c r="N41" s="70"/>
      <c r="O41" s="312"/>
      <c r="P41" s="134"/>
      <c r="Q41" s="134"/>
      <c r="R41" s="134"/>
      <c r="S41" s="134"/>
      <c r="T41" s="134"/>
      <c r="U41" s="134"/>
      <c r="V41" s="134"/>
      <c r="W41" s="134"/>
      <c r="X41" s="133"/>
      <c r="Y41" s="133"/>
    </row>
    <row r="42" spans="1:25" ht="15.75" customHeight="1">
      <c r="A42" s="342"/>
      <c r="B42" s="50" t="s">
        <v>64</v>
      </c>
      <c r="C42" s="51"/>
      <c r="D42" s="51"/>
      <c r="E42" s="15" t="s">
        <v>45</v>
      </c>
      <c r="F42" s="66">
        <v>0</v>
      </c>
      <c r="G42" s="66">
        <v>0</v>
      </c>
      <c r="H42" s="66"/>
      <c r="I42" s="262"/>
      <c r="J42" s="66"/>
      <c r="K42" s="262"/>
      <c r="L42" s="66"/>
      <c r="M42" s="262"/>
      <c r="N42" s="66"/>
      <c r="O42" s="310"/>
      <c r="P42" s="133"/>
      <c r="Q42" s="133"/>
      <c r="R42" s="133"/>
      <c r="S42" s="133"/>
      <c r="T42" s="134"/>
      <c r="U42" s="134"/>
      <c r="V42" s="133"/>
      <c r="W42" s="133"/>
      <c r="X42" s="133"/>
      <c r="Y42" s="133"/>
    </row>
    <row r="43" spans="1:25" ht="15.75" customHeight="1">
      <c r="A43" s="342"/>
      <c r="B43" s="10"/>
      <c r="C43" s="30" t="s">
        <v>78</v>
      </c>
      <c r="D43" s="43"/>
      <c r="E43" s="93"/>
      <c r="F43" s="70">
        <v>0</v>
      </c>
      <c r="G43" s="70">
        <v>0</v>
      </c>
      <c r="H43" s="70"/>
      <c r="I43" s="260"/>
      <c r="J43" s="240"/>
      <c r="K43" s="276"/>
      <c r="L43" s="70"/>
      <c r="M43" s="260"/>
      <c r="N43" s="70"/>
      <c r="O43" s="308"/>
      <c r="P43" s="133"/>
      <c r="Q43" s="133"/>
      <c r="R43" s="134"/>
      <c r="S43" s="133"/>
      <c r="T43" s="134"/>
      <c r="U43" s="134"/>
      <c r="V43" s="133"/>
      <c r="W43" s="133"/>
      <c r="X43" s="134"/>
      <c r="Y43" s="134"/>
    </row>
    <row r="44" spans="1:25" ht="15.75" customHeight="1">
      <c r="A44" s="343"/>
      <c r="B44" s="47" t="s">
        <v>75</v>
      </c>
      <c r="C44" s="31"/>
      <c r="D44" s="31"/>
      <c r="E44" s="97" t="s">
        <v>109</v>
      </c>
      <c r="F44" s="231">
        <v>0</v>
      </c>
      <c r="G44" s="231">
        <f>G40-G42</f>
        <v>0</v>
      </c>
      <c r="H44" s="231">
        <f aca="true" t="shared" si="5" ref="H44:O44">H40-H42</f>
        <v>0</v>
      </c>
      <c r="I44" s="256">
        <f t="shared" si="5"/>
        <v>0</v>
      </c>
      <c r="J44" s="231">
        <f t="shared" si="5"/>
        <v>0</v>
      </c>
      <c r="K44" s="256">
        <f t="shared" si="5"/>
        <v>0</v>
      </c>
      <c r="L44" s="231">
        <f t="shared" si="5"/>
        <v>0</v>
      </c>
      <c r="M44" s="256">
        <f t="shared" si="5"/>
        <v>0</v>
      </c>
      <c r="N44" s="231">
        <f t="shared" si="5"/>
        <v>0</v>
      </c>
      <c r="O44" s="313">
        <f t="shared" si="5"/>
        <v>0</v>
      </c>
      <c r="P44" s="134"/>
      <c r="Q44" s="134"/>
      <c r="R44" s="133"/>
      <c r="S44" s="133"/>
      <c r="T44" s="134"/>
      <c r="U44" s="134"/>
      <c r="V44" s="133"/>
      <c r="W44" s="133"/>
      <c r="X44" s="133"/>
      <c r="Y44" s="133"/>
    </row>
    <row r="45" spans="1:25" ht="15.75" customHeight="1">
      <c r="A45" s="348" t="s">
        <v>87</v>
      </c>
      <c r="B45" s="25" t="s">
        <v>79</v>
      </c>
      <c r="C45" s="20"/>
      <c r="D45" s="20"/>
      <c r="E45" s="96" t="s">
        <v>110</v>
      </c>
      <c r="F45" s="135">
        <v>16</v>
      </c>
      <c r="G45" s="135">
        <f>G39+G44</f>
        <v>16</v>
      </c>
      <c r="H45" s="135">
        <f aca="true" t="shared" si="6" ref="H45:O45">H39+H44</f>
        <v>0</v>
      </c>
      <c r="I45" s="274">
        <f t="shared" si="6"/>
        <v>0</v>
      </c>
      <c r="J45" s="135">
        <f t="shared" si="6"/>
        <v>0</v>
      </c>
      <c r="K45" s="274">
        <f t="shared" si="6"/>
        <v>0</v>
      </c>
      <c r="L45" s="135">
        <f t="shared" si="6"/>
        <v>0</v>
      </c>
      <c r="M45" s="274">
        <f t="shared" si="6"/>
        <v>0</v>
      </c>
      <c r="N45" s="135">
        <f t="shared" si="6"/>
        <v>0</v>
      </c>
      <c r="O45" s="314">
        <f t="shared" si="6"/>
        <v>0</v>
      </c>
      <c r="P45" s="133"/>
      <c r="Q45" s="133"/>
      <c r="R45" s="133"/>
      <c r="S45" s="133"/>
      <c r="T45" s="133"/>
      <c r="U45" s="133"/>
      <c r="V45" s="133"/>
      <c r="W45" s="133"/>
      <c r="X45" s="133"/>
      <c r="Y45" s="133"/>
    </row>
    <row r="46" spans="1:25" ht="15.75" customHeight="1">
      <c r="A46" s="349"/>
      <c r="B46" s="44" t="s">
        <v>80</v>
      </c>
      <c r="C46" s="43"/>
      <c r="D46" s="43"/>
      <c r="E46" s="43"/>
      <c r="F46" s="240">
        <v>0</v>
      </c>
      <c r="G46" s="240">
        <v>0</v>
      </c>
      <c r="H46" s="240"/>
      <c r="I46" s="276"/>
      <c r="J46" s="240"/>
      <c r="K46" s="276"/>
      <c r="L46" s="70"/>
      <c r="M46" s="260"/>
      <c r="N46" s="240"/>
      <c r="O46" s="312"/>
      <c r="P46" s="134"/>
      <c r="Q46" s="134"/>
      <c r="R46" s="134"/>
      <c r="S46" s="134"/>
      <c r="T46" s="134"/>
      <c r="U46" s="134"/>
      <c r="V46" s="134"/>
      <c r="W46" s="134"/>
      <c r="X46" s="134"/>
      <c r="Y46" s="134"/>
    </row>
    <row r="47" spans="1:25" ht="15.75" customHeight="1">
      <c r="A47" s="349"/>
      <c r="B47" s="44" t="s">
        <v>81</v>
      </c>
      <c r="C47" s="43"/>
      <c r="D47" s="43"/>
      <c r="E47" s="43"/>
      <c r="F47" s="70">
        <v>0</v>
      </c>
      <c r="G47" s="70">
        <v>0</v>
      </c>
      <c r="H47" s="70"/>
      <c r="I47" s="260"/>
      <c r="J47" s="70"/>
      <c r="K47" s="260"/>
      <c r="L47" s="70"/>
      <c r="M47" s="260"/>
      <c r="N47" s="70"/>
      <c r="O47" s="308"/>
      <c r="P47" s="133"/>
      <c r="Q47" s="133"/>
      <c r="R47" s="133"/>
      <c r="S47" s="133"/>
      <c r="T47" s="133"/>
      <c r="U47" s="133"/>
      <c r="V47" s="133"/>
      <c r="W47" s="133"/>
      <c r="X47" s="133"/>
      <c r="Y47" s="133"/>
    </row>
    <row r="48" spans="1:25" ht="15.75" customHeight="1">
      <c r="A48" s="350"/>
      <c r="B48" s="47" t="s">
        <v>82</v>
      </c>
      <c r="C48" s="31"/>
      <c r="D48" s="31"/>
      <c r="E48" s="31"/>
      <c r="F48" s="73">
        <v>0</v>
      </c>
      <c r="G48" s="73">
        <v>0</v>
      </c>
      <c r="H48" s="73"/>
      <c r="I48" s="275"/>
      <c r="J48" s="73"/>
      <c r="K48" s="275"/>
      <c r="L48" s="73"/>
      <c r="M48" s="275"/>
      <c r="N48" s="73"/>
      <c r="O48" s="311"/>
      <c r="P48" s="133"/>
      <c r="Q48" s="133"/>
      <c r="R48" s="133"/>
      <c r="S48" s="133"/>
      <c r="T48" s="133"/>
      <c r="U48" s="133"/>
      <c r="V48" s="133"/>
      <c r="W48" s="133"/>
      <c r="X48" s="133"/>
      <c r="Y48" s="133"/>
    </row>
    <row r="49" spans="1:16" ht="15.75" customHeight="1">
      <c r="A49" s="13" t="s">
        <v>111</v>
      </c>
      <c r="O49" s="8"/>
      <c r="P49" s="8"/>
    </row>
    <row r="50" spans="1:16" ht="15.75" customHeight="1">
      <c r="A50" s="13"/>
      <c r="O50" s="8"/>
      <c r="P50" s="8"/>
    </row>
  </sheetData>
  <sheetProtection/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A6:E7"/>
    <mergeCell ref="F6:G6"/>
    <mergeCell ref="H6:I6"/>
    <mergeCell ref="J6:K6"/>
    <mergeCell ref="L6:M6"/>
    <mergeCell ref="N6:O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1"/>
  <headerFooter alignWithMargins="0">
    <oddHeader>&amp;R&amp;"明朝,斜体"&amp;9都道府県－2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="85" zoomScaleSheetLayoutView="85" zoomScalePageLayoutView="0" workbookViewId="0" topLeftCell="A1">
      <pane xSplit="5" ySplit="8" topLeftCell="F9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A1" sqref="A1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1" t="s">
        <v>232</v>
      </c>
      <c r="F1" s="1"/>
    </row>
    <row r="3" ht="14.25">
      <c r="A3" s="27" t="s">
        <v>112</v>
      </c>
    </row>
    <row r="5" spans="1:5" ht="13.5">
      <c r="A5" s="58" t="s">
        <v>224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225</v>
      </c>
      <c r="G7" s="22"/>
      <c r="H7" s="39" t="s">
        <v>2</v>
      </c>
      <c r="I7" s="383" t="s">
        <v>22</v>
      </c>
    </row>
    <row r="8" spans="1:9" ht="16.5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384"/>
    </row>
    <row r="9" spans="1:9" ht="18" customHeight="1">
      <c r="A9" s="317" t="s">
        <v>88</v>
      </c>
      <c r="B9" s="317" t="s">
        <v>90</v>
      </c>
      <c r="C9" s="55" t="s">
        <v>4</v>
      </c>
      <c r="D9" s="56"/>
      <c r="E9" s="56"/>
      <c r="F9" s="65">
        <v>55213</v>
      </c>
      <c r="G9" s="74">
        <f>F9/$F$27*100</f>
        <v>15.486735592592801</v>
      </c>
      <c r="H9" s="66">
        <v>52316</v>
      </c>
      <c r="I9" s="79">
        <f aca="true" t="shared" si="0" ref="I9:I45">(F9/H9-1)*100</f>
        <v>5.537502867191679</v>
      </c>
    </row>
    <row r="10" spans="1:9" ht="18" customHeight="1">
      <c r="A10" s="318"/>
      <c r="B10" s="318"/>
      <c r="C10" s="7"/>
      <c r="D10" s="52" t="s">
        <v>23</v>
      </c>
      <c r="E10" s="53"/>
      <c r="F10" s="67">
        <v>18709</v>
      </c>
      <c r="G10" s="75">
        <f aca="true" t="shared" si="1" ref="G10:G27">F10/$F$27*100</f>
        <v>5.247701378331529</v>
      </c>
      <c r="H10" s="68">
        <v>18189</v>
      </c>
      <c r="I10" s="80">
        <f t="shared" si="0"/>
        <v>2.8588707460553087</v>
      </c>
    </row>
    <row r="11" spans="1:9" ht="18" customHeight="1">
      <c r="A11" s="318"/>
      <c r="B11" s="318"/>
      <c r="C11" s="7"/>
      <c r="D11" s="16"/>
      <c r="E11" s="23" t="s">
        <v>24</v>
      </c>
      <c r="F11" s="69">
        <v>14333</v>
      </c>
      <c r="G11" s="76">
        <f t="shared" si="1"/>
        <v>4.02027387116499</v>
      </c>
      <c r="H11" s="70">
        <v>14345</v>
      </c>
      <c r="I11" s="81">
        <f t="shared" si="0"/>
        <v>-0.08365284071104595</v>
      </c>
    </row>
    <row r="12" spans="1:9" ht="18" customHeight="1">
      <c r="A12" s="318"/>
      <c r="B12" s="318"/>
      <c r="C12" s="7"/>
      <c r="D12" s="16"/>
      <c r="E12" s="23" t="s">
        <v>25</v>
      </c>
      <c r="F12" s="69">
        <v>1598</v>
      </c>
      <c r="G12" s="76">
        <f t="shared" si="1"/>
        <v>0.44822421308321037</v>
      </c>
      <c r="H12" s="70">
        <v>1434</v>
      </c>
      <c r="I12" s="81">
        <f t="shared" si="0"/>
        <v>11.436541143654111</v>
      </c>
    </row>
    <row r="13" spans="1:9" ht="18" customHeight="1">
      <c r="A13" s="318"/>
      <c r="B13" s="318"/>
      <c r="C13" s="7"/>
      <c r="D13" s="33"/>
      <c r="E13" s="23" t="s">
        <v>26</v>
      </c>
      <c r="F13" s="69">
        <v>323</v>
      </c>
      <c r="G13" s="76">
        <f t="shared" si="1"/>
        <v>0.09059851115511698</v>
      </c>
      <c r="H13" s="70">
        <v>346</v>
      </c>
      <c r="I13" s="81">
        <f t="shared" si="0"/>
        <v>-6.647398843930641</v>
      </c>
    </row>
    <row r="14" spans="1:9" ht="18" customHeight="1">
      <c r="A14" s="318"/>
      <c r="B14" s="318"/>
      <c r="C14" s="7"/>
      <c r="D14" s="61" t="s">
        <v>27</v>
      </c>
      <c r="E14" s="51"/>
      <c r="F14" s="65">
        <v>8563</v>
      </c>
      <c r="G14" s="74">
        <f t="shared" si="1"/>
        <v>2.401842263223736</v>
      </c>
      <c r="H14" s="66">
        <v>7922</v>
      </c>
      <c r="I14" s="82">
        <f t="shared" si="0"/>
        <v>8.091391062862918</v>
      </c>
    </row>
    <row r="15" spans="1:9" ht="18" customHeight="1">
      <c r="A15" s="318"/>
      <c r="B15" s="318"/>
      <c r="C15" s="7"/>
      <c r="D15" s="16"/>
      <c r="E15" s="23" t="s">
        <v>28</v>
      </c>
      <c r="F15" s="69">
        <v>406</v>
      </c>
      <c r="G15" s="76">
        <f t="shared" si="1"/>
        <v>0.11387924312376936</v>
      </c>
      <c r="H15" s="70">
        <v>361</v>
      </c>
      <c r="I15" s="81">
        <f t="shared" si="0"/>
        <v>12.465373961218829</v>
      </c>
    </row>
    <row r="16" spans="1:9" ht="18" customHeight="1">
      <c r="A16" s="318"/>
      <c r="B16" s="318"/>
      <c r="C16" s="7"/>
      <c r="D16" s="16"/>
      <c r="E16" s="29" t="s">
        <v>29</v>
      </c>
      <c r="F16" s="67">
        <v>8156</v>
      </c>
      <c r="G16" s="75">
        <f t="shared" si="1"/>
        <v>2.2876825293533565</v>
      </c>
      <c r="H16" s="68">
        <v>7561</v>
      </c>
      <c r="I16" s="80">
        <f t="shared" si="0"/>
        <v>7.869329453775964</v>
      </c>
    </row>
    <row r="17" spans="1:9" ht="18" customHeight="1">
      <c r="A17" s="318"/>
      <c r="B17" s="318"/>
      <c r="C17" s="7"/>
      <c r="D17" s="322" t="s">
        <v>30</v>
      </c>
      <c r="E17" s="369"/>
      <c r="F17" s="67">
        <v>19227</v>
      </c>
      <c r="G17" s="75">
        <f t="shared" si="1"/>
        <v>5.392995585075648</v>
      </c>
      <c r="H17" s="68">
        <v>16227</v>
      </c>
      <c r="I17" s="80">
        <f t="shared" si="0"/>
        <v>18.487705675725643</v>
      </c>
    </row>
    <row r="18" spans="1:9" ht="18" customHeight="1">
      <c r="A18" s="318"/>
      <c r="B18" s="318"/>
      <c r="C18" s="7"/>
      <c r="D18" s="322" t="s">
        <v>94</v>
      </c>
      <c r="E18" s="323"/>
      <c r="F18" s="69">
        <v>941</v>
      </c>
      <c r="G18" s="76">
        <f t="shared" si="1"/>
        <v>0.2639417925602634</v>
      </c>
      <c r="H18" s="70">
        <v>870</v>
      </c>
      <c r="I18" s="81">
        <f t="shared" si="0"/>
        <v>8.160919540229884</v>
      </c>
    </row>
    <row r="19" spans="1:9" ht="18" customHeight="1">
      <c r="A19" s="318"/>
      <c r="B19" s="318"/>
      <c r="C19" s="10"/>
      <c r="D19" s="322" t="s">
        <v>95</v>
      </c>
      <c r="E19" s="323"/>
      <c r="F19" s="69">
        <v>0</v>
      </c>
      <c r="G19" s="76">
        <f t="shared" si="1"/>
        <v>0</v>
      </c>
      <c r="H19" s="278">
        <v>0</v>
      </c>
      <c r="I19" s="81" t="e">
        <f t="shared" si="0"/>
        <v>#DIV/0!</v>
      </c>
    </row>
    <row r="20" spans="1:9" ht="18" customHeight="1">
      <c r="A20" s="318"/>
      <c r="B20" s="318"/>
      <c r="C20" s="44" t="s">
        <v>5</v>
      </c>
      <c r="D20" s="43"/>
      <c r="E20" s="43"/>
      <c r="F20" s="69">
        <v>12171</v>
      </c>
      <c r="G20" s="76">
        <f t="shared" si="1"/>
        <v>3.413852876993588</v>
      </c>
      <c r="H20" s="70">
        <v>10552</v>
      </c>
      <c r="I20" s="81">
        <f t="shared" si="0"/>
        <v>15.343062926459439</v>
      </c>
    </row>
    <row r="21" spans="1:9" ht="18" customHeight="1">
      <c r="A21" s="318"/>
      <c r="B21" s="318"/>
      <c r="C21" s="44" t="s">
        <v>6</v>
      </c>
      <c r="D21" s="43"/>
      <c r="E21" s="43"/>
      <c r="F21" s="69">
        <v>138155</v>
      </c>
      <c r="G21" s="76">
        <f t="shared" si="1"/>
        <v>38.75119909794176</v>
      </c>
      <c r="H21" s="70">
        <v>138031</v>
      </c>
      <c r="I21" s="81">
        <f t="shared" si="0"/>
        <v>0.08983489216189966</v>
      </c>
    </row>
    <row r="22" spans="1:9" ht="18" customHeight="1">
      <c r="A22" s="318"/>
      <c r="B22" s="318"/>
      <c r="C22" s="44" t="s">
        <v>31</v>
      </c>
      <c r="D22" s="43"/>
      <c r="E22" s="43"/>
      <c r="F22" s="69">
        <v>3499</v>
      </c>
      <c r="G22" s="76">
        <f t="shared" si="1"/>
        <v>0.9814371223893325</v>
      </c>
      <c r="H22" s="70">
        <v>3132</v>
      </c>
      <c r="I22" s="81">
        <f t="shared" si="0"/>
        <v>11.717752234993606</v>
      </c>
    </row>
    <row r="23" spans="1:9" ht="18" customHeight="1">
      <c r="A23" s="318"/>
      <c r="B23" s="318"/>
      <c r="C23" s="44" t="s">
        <v>7</v>
      </c>
      <c r="D23" s="43"/>
      <c r="E23" s="43"/>
      <c r="F23" s="69">
        <v>49424</v>
      </c>
      <c r="G23" s="76">
        <f t="shared" si="1"/>
        <v>13.862974660465952</v>
      </c>
      <c r="H23" s="70">
        <v>59751</v>
      </c>
      <c r="I23" s="81">
        <f t="shared" si="0"/>
        <v>-17.283392746564907</v>
      </c>
    </row>
    <row r="24" spans="1:9" ht="18" customHeight="1">
      <c r="A24" s="318"/>
      <c r="B24" s="318"/>
      <c r="C24" s="44" t="s">
        <v>32</v>
      </c>
      <c r="D24" s="43"/>
      <c r="E24" s="43"/>
      <c r="F24" s="69">
        <v>1687</v>
      </c>
      <c r="G24" s="76">
        <f t="shared" si="1"/>
        <v>0.4731878895315244</v>
      </c>
      <c r="H24" s="70">
        <v>1334</v>
      </c>
      <c r="I24" s="81">
        <f t="shared" si="0"/>
        <v>26.46176911544227</v>
      </c>
    </row>
    <row r="25" spans="1:9" ht="18" customHeight="1">
      <c r="A25" s="318"/>
      <c r="B25" s="318"/>
      <c r="C25" s="44" t="s">
        <v>8</v>
      </c>
      <c r="D25" s="43"/>
      <c r="E25" s="43"/>
      <c r="F25" s="69">
        <v>47695</v>
      </c>
      <c r="G25" s="76">
        <f t="shared" si="1"/>
        <v>13.378006159576797</v>
      </c>
      <c r="H25" s="70">
        <v>49605</v>
      </c>
      <c r="I25" s="81">
        <f t="shared" si="0"/>
        <v>-3.8504183046063956</v>
      </c>
    </row>
    <row r="26" spans="1:9" ht="18" customHeight="1">
      <c r="A26" s="318"/>
      <c r="B26" s="318"/>
      <c r="C26" s="45" t="s">
        <v>9</v>
      </c>
      <c r="D26" s="46"/>
      <c r="E26" s="46"/>
      <c r="F26" s="71">
        <v>48674</v>
      </c>
      <c r="G26" s="77">
        <f t="shared" si="1"/>
        <v>13.65260660050825</v>
      </c>
      <c r="H26" s="223">
        <v>45130</v>
      </c>
      <c r="I26" s="83">
        <f t="shared" si="0"/>
        <v>7.852869488145364</v>
      </c>
    </row>
    <row r="27" spans="1:9" ht="18" customHeight="1">
      <c r="A27" s="318"/>
      <c r="B27" s="319"/>
      <c r="C27" s="47" t="s">
        <v>10</v>
      </c>
      <c r="D27" s="31"/>
      <c r="E27" s="31"/>
      <c r="F27" s="72">
        <f>SUM(F9,F20:F26)</f>
        <v>356518</v>
      </c>
      <c r="G27" s="78">
        <f t="shared" si="1"/>
        <v>100</v>
      </c>
      <c r="H27" s="73">
        <f>SUM(H9,H20:H26)</f>
        <v>359851</v>
      </c>
      <c r="I27" s="385">
        <f t="shared" si="0"/>
        <v>-0.9262166841276009</v>
      </c>
    </row>
    <row r="28" spans="1:9" ht="18" customHeight="1">
      <c r="A28" s="318"/>
      <c r="B28" s="317" t="s">
        <v>89</v>
      </c>
      <c r="C28" s="55" t="s">
        <v>11</v>
      </c>
      <c r="D28" s="56"/>
      <c r="E28" s="56"/>
      <c r="F28" s="65">
        <f>SUM(F29:F31)</f>
        <v>155086</v>
      </c>
      <c r="G28" s="74">
        <f aca="true" t="shared" si="2" ref="G28:G45">F28/$F$45*100</f>
        <v>45.40892215077943</v>
      </c>
      <c r="H28" s="66">
        <f>SUM(H29:H31)</f>
        <v>153056</v>
      </c>
      <c r="I28" s="82">
        <f t="shared" si="0"/>
        <v>1.3263119381141442</v>
      </c>
    </row>
    <row r="29" spans="1:9" ht="18" customHeight="1">
      <c r="A29" s="318"/>
      <c r="B29" s="318"/>
      <c r="C29" s="7"/>
      <c r="D29" s="30" t="s">
        <v>12</v>
      </c>
      <c r="E29" s="43"/>
      <c r="F29" s="69">
        <v>88411</v>
      </c>
      <c r="G29" s="76">
        <f t="shared" si="2"/>
        <v>25.886593349964276</v>
      </c>
      <c r="H29" s="70">
        <v>88921</v>
      </c>
      <c r="I29" s="81">
        <f t="shared" si="0"/>
        <v>-0.5735428076607318</v>
      </c>
    </row>
    <row r="30" spans="1:9" ht="18" customHeight="1">
      <c r="A30" s="318"/>
      <c r="B30" s="318"/>
      <c r="C30" s="7"/>
      <c r="D30" s="30" t="s">
        <v>33</v>
      </c>
      <c r="E30" s="43"/>
      <c r="F30" s="69">
        <v>5238</v>
      </c>
      <c r="G30" s="76">
        <f t="shared" si="2"/>
        <v>1.533677664172025</v>
      </c>
      <c r="H30" s="70">
        <v>5175</v>
      </c>
      <c r="I30" s="81">
        <f t="shared" si="0"/>
        <v>1.2173913043478368</v>
      </c>
    </row>
    <row r="31" spans="1:9" ht="18" customHeight="1">
      <c r="A31" s="318"/>
      <c r="B31" s="318"/>
      <c r="C31" s="19"/>
      <c r="D31" s="30" t="s">
        <v>13</v>
      </c>
      <c r="E31" s="43"/>
      <c r="F31" s="69">
        <v>61437</v>
      </c>
      <c r="G31" s="76">
        <f t="shared" si="2"/>
        <v>17.988651136643124</v>
      </c>
      <c r="H31" s="70">
        <v>58960</v>
      </c>
      <c r="I31" s="81">
        <f t="shared" si="0"/>
        <v>4.201153324287654</v>
      </c>
    </row>
    <row r="32" spans="1:9" ht="18" customHeight="1">
      <c r="A32" s="318"/>
      <c r="B32" s="318"/>
      <c r="C32" s="50" t="s">
        <v>14</v>
      </c>
      <c r="D32" s="51"/>
      <c r="E32" s="51"/>
      <c r="F32" s="65">
        <f>SUM(F33:F38)</f>
        <v>111058</v>
      </c>
      <c r="G32" s="74">
        <f t="shared" si="2"/>
        <v>32.51759717976647</v>
      </c>
      <c r="H32" s="66">
        <f>SUM(H33:H38)</f>
        <v>113119</v>
      </c>
      <c r="I32" s="82">
        <f t="shared" si="0"/>
        <v>-1.8219750881814711</v>
      </c>
    </row>
    <row r="33" spans="1:9" ht="18" customHeight="1">
      <c r="A33" s="318"/>
      <c r="B33" s="318"/>
      <c r="C33" s="7"/>
      <c r="D33" s="30" t="s">
        <v>15</v>
      </c>
      <c r="E33" s="43"/>
      <c r="F33" s="69">
        <v>23735</v>
      </c>
      <c r="G33" s="76">
        <f t="shared" si="2"/>
        <v>6.949568415258307</v>
      </c>
      <c r="H33" s="70">
        <v>20934</v>
      </c>
      <c r="I33" s="81">
        <f t="shared" si="0"/>
        <v>13.380147129072316</v>
      </c>
    </row>
    <row r="34" spans="1:9" ht="18" customHeight="1">
      <c r="A34" s="318"/>
      <c r="B34" s="318"/>
      <c r="C34" s="7"/>
      <c r="D34" s="30" t="s">
        <v>34</v>
      </c>
      <c r="E34" s="43"/>
      <c r="F34" s="69">
        <v>6773</v>
      </c>
      <c r="G34" s="76">
        <f t="shared" si="2"/>
        <v>1.983123104130799</v>
      </c>
      <c r="H34" s="70">
        <v>6395</v>
      </c>
      <c r="I34" s="81">
        <f t="shared" si="0"/>
        <v>5.910867865519931</v>
      </c>
    </row>
    <row r="35" spans="1:9" ht="18" customHeight="1">
      <c r="A35" s="318"/>
      <c r="B35" s="318"/>
      <c r="C35" s="7"/>
      <c r="D35" s="30" t="s">
        <v>35</v>
      </c>
      <c r="E35" s="43"/>
      <c r="F35" s="69">
        <v>73202</v>
      </c>
      <c r="G35" s="76">
        <f t="shared" si="2"/>
        <v>21.43342351521966</v>
      </c>
      <c r="H35" s="70">
        <v>69440</v>
      </c>
      <c r="I35" s="81">
        <f t="shared" si="0"/>
        <v>5.417626728110592</v>
      </c>
    </row>
    <row r="36" spans="1:9" ht="18" customHeight="1">
      <c r="A36" s="318"/>
      <c r="B36" s="318"/>
      <c r="C36" s="7"/>
      <c r="D36" s="30" t="s">
        <v>36</v>
      </c>
      <c r="E36" s="43"/>
      <c r="F36" s="69">
        <v>549</v>
      </c>
      <c r="G36" s="76">
        <f t="shared" si="2"/>
        <v>0.16074628438916413</v>
      </c>
      <c r="H36" s="70">
        <v>643</v>
      </c>
      <c r="I36" s="81">
        <f t="shared" si="0"/>
        <v>-14.618973561430792</v>
      </c>
    </row>
    <row r="37" spans="1:9" ht="18" customHeight="1">
      <c r="A37" s="318"/>
      <c r="B37" s="318"/>
      <c r="C37" s="7"/>
      <c r="D37" s="30" t="s">
        <v>16</v>
      </c>
      <c r="E37" s="43"/>
      <c r="F37" s="69">
        <v>3205</v>
      </c>
      <c r="G37" s="76">
        <f t="shared" si="2"/>
        <v>0.9384186547673425</v>
      </c>
      <c r="H37" s="70">
        <v>11422</v>
      </c>
      <c r="I37" s="81">
        <f t="shared" si="0"/>
        <v>-71.9401155664507</v>
      </c>
    </row>
    <row r="38" spans="1:9" ht="18" customHeight="1">
      <c r="A38" s="318"/>
      <c r="B38" s="318"/>
      <c r="C38" s="19"/>
      <c r="D38" s="30" t="s">
        <v>37</v>
      </c>
      <c r="E38" s="43"/>
      <c r="F38" s="69">
        <v>3594</v>
      </c>
      <c r="G38" s="76">
        <f t="shared" si="2"/>
        <v>1.0523172060011945</v>
      </c>
      <c r="H38" s="70">
        <v>4285</v>
      </c>
      <c r="I38" s="81">
        <f t="shared" si="0"/>
        <v>-16.12602100350058</v>
      </c>
    </row>
    <row r="39" spans="1:9" ht="18" customHeight="1">
      <c r="A39" s="318"/>
      <c r="B39" s="318"/>
      <c r="C39" s="50" t="s">
        <v>17</v>
      </c>
      <c r="D39" s="51"/>
      <c r="E39" s="51"/>
      <c r="F39" s="65">
        <f>F40+F43</f>
        <v>75388</v>
      </c>
      <c r="G39" s="74">
        <f t="shared" si="2"/>
        <v>22.073480669454106</v>
      </c>
      <c r="H39" s="66">
        <f>H40+H43</f>
        <v>75817</v>
      </c>
      <c r="I39" s="82">
        <f t="shared" si="0"/>
        <v>-0.5658361581175719</v>
      </c>
    </row>
    <row r="40" spans="1:9" ht="18" customHeight="1">
      <c r="A40" s="318"/>
      <c r="B40" s="318"/>
      <c r="C40" s="7"/>
      <c r="D40" s="52" t="s">
        <v>18</v>
      </c>
      <c r="E40" s="53"/>
      <c r="F40" s="67">
        <v>72979</v>
      </c>
      <c r="G40" s="75">
        <f t="shared" si="2"/>
        <v>21.36812948713444</v>
      </c>
      <c r="H40" s="68">
        <v>74208</v>
      </c>
      <c r="I40" s="80">
        <f t="shared" si="0"/>
        <v>-1.6561556705476543</v>
      </c>
    </row>
    <row r="41" spans="1:9" ht="18" customHeight="1">
      <c r="A41" s="318"/>
      <c r="B41" s="318"/>
      <c r="C41" s="7"/>
      <c r="D41" s="16"/>
      <c r="E41" s="103" t="s">
        <v>92</v>
      </c>
      <c r="F41" s="69">
        <v>53603</v>
      </c>
      <c r="G41" s="76">
        <f t="shared" si="2"/>
        <v>15.694869002026165</v>
      </c>
      <c r="H41" s="70">
        <v>57560</v>
      </c>
      <c r="I41" s="386">
        <f t="shared" si="0"/>
        <v>-6.874565670604582</v>
      </c>
    </row>
    <row r="42" spans="1:9" ht="18" customHeight="1">
      <c r="A42" s="318"/>
      <c r="B42" s="318"/>
      <c r="C42" s="7"/>
      <c r="D42" s="33"/>
      <c r="E42" s="32" t="s">
        <v>38</v>
      </c>
      <c r="F42" s="69">
        <v>19376</v>
      </c>
      <c r="G42" s="76">
        <f t="shared" si="2"/>
        <v>5.673260485108276</v>
      </c>
      <c r="H42" s="70">
        <v>16648</v>
      </c>
      <c r="I42" s="386">
        <f t="shared" si="0"/>
        <v>16.386352715040854</v>
      </c>
    </row>
    <row r="43" spans="1:9" ht="18" customHeight="1">
      <c r="A43" s="318"/>
      <c r="B43" s="318"/>
      <c r="C43" s="7"/>
      <c r="D43" s="30" t="s">
        <v>39</v>
      </c>
      <c r="E43" s="54"/>
      <c r="F43" s="69">
        <v>2409</v>
      </c>
      <c r="G43" s="76">
        <f t="shared" si="2"/>
        <v>0.7053511823196655</v>
      </c>
      <c r="H43" s="70">
        <v>1609</v>
      </c>
      <c r="I43" s="387">
        <f t="shared" si="0"/>
        <v>49.72032318210069</v>
      </c>
    </row>
    <row r="44" spans="1:9" ht="18" customHeight="1">
      <c r="A44" s="318"/>
      <c r="B44" s="318"/>
      <c r="C44" s="11"/>
      <c r="D44" s="48" t="s">
        <v>40</v>
      </c>
      <c r="E44" s="49"/>
      <c r="F44" s="72">
        <v>0</v>
      </c>
      <c r="G44" s="78">
        <f t="shared" si="2"/>
        <v>0</v>
      </c>
      <c r="H44" s="73">
        <v>0</v>
      </c>
      <c r="I44" s="83" t="e">
        <f t="shared" si="0"/>
        <v>#DIV/0!</v>
      </c>
    </row>
    <row r="45" spans="1:9" ht="18" customHeight="1">
      <c r="A45" s="319"/>
      <c r="B45" s="319"/>
      <c r="C45" s="11" t="s">
        <v>19</v>
      </c>
      <c r="D45" s="12"/>
      <c r="E45" s="12"/>
      <c r="F45" s="73">
        <f>SUM(F28,F32,F39)</f>
        <v>341532</v>
      </c>
      <c r="G45" s="78">
        <f t="shared" si="2"/>
        <v>100</v>
      </c>
      <c r="H45" s="73">
        <f>SUM(H28,H32,H39)</f>
        <v>341992</v>
      </c>
      <c r="I45" s="388">
        <f t="shared" si="0"/>
        <v>-0.13450607031743056</v>
      </c>
    </row>
    <row r="46" ht="13.5">
      <c r="A46" s="104" t="s">
        <v>20</v>
      </c>
    </row>
    <row r="47" ht="13.5">
      <c r="A47" s="105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600" verticalDpi="600" orientation="portrait" paperSize="9" r:id="rId2"/>
  <headerFooter alignWithMargins="0">
    <oddHeader>&amp;R&amp;"明朝,斜体"&amp;9都道府県－3-1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A1" sqref="A1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38" t="s">
        <v>0</v>
      </c>
      <c r="B1" s="138"/>
      <c r="C1" s="101" t="s">
        <v>232</v>
      </c>
      <c r="D1" s="139"/>
      <c r="E1" s="139"/>
    </row>
    <row r="4" ht="13.5">
      <c r="A4" s="140" t="s">
        <v>114</v>
      </c>
    </row>
    <row r="5" ht="13.5">
      <c r="I5" s="14" t="s">
        <v>115</v>
      </c>
    </row>
    <row r="6" spans="1:9" s="145" customFormat="1" ht="29.25" customHeight="1">
      <c r="A6" s="141" t="s">
        <v>116</v>
      </c>
      <c r="B6" s="142"/>
      <c r="C6" s="142"/>
      <c r="D6" s="143"/>
      <c r="E6" s="144" t="s">
        <v>217</v>
      </c>
      <c r="F6" s="144" t="s">
        <v>218</v>
      </c>
      <c r="G6" s="144" t="s">
        <v>219</v>
      </c>
      <c r="H6" s="144" t="s">
        <v>220</v>
      </c>
      <c r="I6" s="144" t="s">
        <v>226</v>
      </c>
    </row>
    <row r="7" spans="1:9" ht="27" customHeight="1">
      <c r="A7" s="370" t="s">
        <v>117</v>
      </c>
      <c r="B7" s="55" t="s">
        <v>118</v>
      </c>
      <c r="C7" s="56"/>
      <c r="D7" s="92" t="s">
        <v>119</v>
      </c>
      <c r="E7" s="146">
        <v>371512</v>
      </c>
      <c r="F7" s="147">
        <v>358484</v>
      </c>
      <c r="G7" s="147">
        <v>349787</v>
      </c>
      <c r="H7" s="147">
        <v>359851</v>
      </c>
      <c r="I7" s="147">
        <v>356518</v>
      </c>
    </row>
    <row r="8" spans="1:9" ht="27" customHeight="1">
      <c r="A8" s="318"/>
      <c r="B8" s="9"/>
      <c r="C8" s="30" t="s">
        <v>120</v>
      </c>
      <c r="D8" s="90" t="s">
        <v>42</v>
      </c>
      <c r="E8" s="148">
        <v>186128</v>
      </c>
      <c r="F8" s="148">
        <v>195100</v>
      </c>
      <c r="G8" s="148">
        <v>197398</v>
      </c>
      <c r="H8" s="148">
        <v>201050</v>
      </c>
      <c r="I8" s="149">
        <v>205678</v>
      </c>
    </row>
    <row r="9" spans="1:9" ht="27" customHeight="1">
      <c r="A9" s="318"/>
      <c r="B9" s="44" t="s">
        <v>121</v>
      </c>
      <c r="C9" s="43"/>
      <c r="D9" s="93"/>
      <c r="E9" s="150">
        <v>355848</v>
      </c>
      <c r="F9" s="150">
        <v>337486</v>
      </c>
      <c r="G9" s="150">
        <v>330097</v>
      </c>
      <c r="H9" s="150">
        <v>341992</v>
      </c>
      <c r="I9" s="151">
        <v>341532</v>
      </c>
    </row>
    <row r="10" spans="1:9" ht="27" customHeight="1">
      <c r="A10" s="318"/>
      <c r="B10" s="44" t="s">
        <v>122</v>
      </c>
      <c r="C10" s="43"/>
      <c r="D10" s="93"/>
      <c r="E10" s="150">
        <v>15664</v>
      </c>
      <c r="F10" s="150">
        <v>20998</v>
      </c>
      <c r="G10" s="150">
        <v>19690</v>
      </c>
      <c r="H10" s="150">
        <v>17859</v>
      </c>
      <c r="I10" s="151">
        <f>I7-I9</f>
        <v>14986</v>
      </c>
    </row>
    <row r="11" spans="1:9" ht="27" customHeight="1">
      <c r="A11" s="318"/>
      <c r="B11" s="44" t="s">
        <v>123</v>
      </c>
      <c r="C11" s="43"/>
      <c r="D11" s="93"/>
      <c r="E11" s="150">
        <v>6768</v>
      </c>
      <c r="F11" s="150">
        <v>6092</v>
      </c>
      <c r="G11" s="150">
        <v>7782</v>
      </c>
      <c r="H11" s="150">
        <v>9175</v>
      </c>
      <c r="I11" s="151">
        <v>6508</v>
      </c>
    </row>
    <row r="12" spans="1:9" ht="27" customHeight="1">
      <c r="A12" s="318"/>
      <c r="B12" s="44" t="s">
        <v>124</v>
      </c>
      <c r="C12" s="43"/>
      <c r="D12" s="93"/>
      <c r="E12" s="150">
        <v>8896</v>
      </c>
      <c r="F12" s="150">
        <v>14906</v>
      </c>
      <c r="G12" s="150">
        <v>11908</v>
      </c>
      <c r="H12" s="150">
        <v>8684</v>
      </c>
      <c r="I12" s="151">
        <v>8478</v>
      </c>
    </row>
    <row r="13" spans="1:9" ht="27" customHeight="1">
      <c r="A13" s="318"/>
      <c r="B13" s="44" t="s">
        <v>125</v>
      </c>
      <c r="C13" s="43"/>
      <c r="D13" s="98"/>
      <c r="E13" s="152">
        <v>-2188</v>
      </c>
      <c r="F13" s="152">
        <v>6010</v>
      </c>
      <c r="G13" s="152">
        <v>-2998</v>
      </c>
      <c r="H13" s="152">
        <v>-3224</v>
      </c>
      <c r="I13" s="153">
        <v>-206</v>
      </c>
    </row>
    <row r="14" spans="1:9" ht="27" customHeight="1">
      <c r="A14" s="318"/>
      <c r="B14" s="100" t="s">
        <v>126</v>
      </c>
      <c r="C14" s="53"/>
      <c r="D14" s="98"/>
      <c r="E14" s="152">
        <v>11584</v>
      </c>
      <c r="F14" s="152" t="s">
        <v>244</v>
      </c>
      <c r="G14" s="152">
        <v>1215</v>
      </c>
      <c r="H14" s="152">
        <v>0</v>
      </c>
      <c r="I14" s="153">
        <v>0</v>
      </c>
    </row>
    <row r="15" spans="1:9" ht="27" customHeight="1">
      <c r="A15" s="318"/>
      <c r="B15" s="45" t="s">
        <v>127</v>
      </c>
      <c r="C15" s="46"/>
      <c r="D15" s="154"/>
      <c r="E15" s="155">
        <v>9402</v>
      </c>
      <c r="F15" s="155">
        <v>6017</v>
      </c>
      <c r="G15" s="155">
        <v>-1775</v>
      </c>
      <c r="H15" s="155">
        <v>-3217</v>
      </c>
      <c r="I15" s="156">
        <v>-203</v>
      </c>
    </row>
    <row r="16" spans="1:9" ht="27" customHeight="1">
      <c r="A16" s="318"/>
      <c r="B16" s="157" t="s">
        <v>128</v>
      </c>
      <c r="C16" s="158"/>
      <c r="D16" s="159" t="s">
        <v>43</v>
      </c>
      <c r="E16" s="160">
        <v>90233</v>
      </c>
      <c r="F16" s="160">
        <v>86807</v>
      </c>
      <c r="G16" s="160">
        <v>88922</v>
      </c>
      <c r="H16" s="160">
        <v>87905</v>
      </c>
      <c r="I16" s="161">
        <v>75713</v>
      </c>
    </row>
    <row r="17" spans="1:9" ht="27" customHeight="1">
      <c r="A17" s="318"/>
      <c r="B17" s="44" t="s">
        <v>129</v>
      </c>
      <c r="C17" s="43"/>
      <c r="D17" s="90" t="s">
        <v>44</v>
      </c>
      <c r="E17" s="150">
        <v>40427</v>
      </c>
      <c r="F17" s="150">
        <v>37757</v>
      </c>
      <c r="G17" s="150">
        <v>38622</v>
      </c>
      <c r="H17" s="150">
        <v>45290</v>
      </c>
      <c r="I17" s="151">
        <v>43515</v>
      </c>
    </row>
    <row r="18" spans="1:9" ht="27" customHeight="1">
      <c r="A18" s="318"/>
      <c r="B18" s="44" t="s">
        <v>130</v>
      </c>
      <c r="C18" s="43"/>
      <c r="D18" s="90" t="s">
        <v>45</v>
      </c>
      <c r="E18" s="150">
        <v>655517</v>
      </c>
      <c r="F18" s="150">
        <v>662608</v>
      </c>
      <c r="G18" s="150">
        <v>665573</v>
      </c>
      <c r="H18" s="150">
        <v>665716</v>
      </c>
      <c r="I18" s="151">
        <v>660870</v>
      </c>
    </row>
    <row r="19" spans="1:9" ht="27" customHeight="1">
      <c r="A19" s="318"/>
      <c r="B19" s="44" t="s">
        <v>131</v>
      </c>
      <c r="C19" s="43"/>
      <c r="D19" s="90" t="s">
        <v>132</v>
      </c>
      <c r="E19" s="150">
        <v>605711</v>
      </c>
      <c r="F19" s="150">
        <v>613558</v>
      </c>
      <c r="G19" s="150">
        <v>615273</v>
      </c>
      <c r="H19" s="150">
        <v>623101</v>
      </c>
      <c r="I19" s="150">
        <f>I17+I18-I16</f>
        <v>628672</v>
      </c>
    </row>
    <row r="20" spans="1:9" ht="27" customHeight="1">
      <c r="A20" s="318"/>
      <c r="B20" s="44" t="s">
        <v>133</v>
      </c>
      <c r="C20" s="43"/>
      <c r="D20" s="93" t="s">
        <v>134</v>
      </c>
      <c r="E20" s="162">
        <f>E18/E8</f>
        <v>3.521861299750709</v>
      </c>
      <c r="F20" s="162">
        <f>F18/F8</f>
        <v>3.3962480779087647</v>
      </c>
      <c r="G20" s="162">
        <f>G18/G8</f>
        <v>3.3717312232140144</v>
      </c>
      <c r="H20" s="162">
        <f>H18/H8</f>
        <v>3.3111962198458094</v>
      </c>
      <c r="I20" s="162">
        <f>I18/I8</f>
        <v>3.2131292603000805</v>
      </c>
    </row>
    <row r="21" spans="1:9" ht="27" customHeight="1">
      <c r="A21" s="318"/>
      <c r="B21" s="44" t="s">
        <v>135</v>
      </c>
      <c r="C21" s="43"/>
      <c r="D21" s="93" t="s">
        <v>136</v>
      </c>
      <c r="E21" s="162">
        <f>E19/E8</f>
        <v>3.2542712541906647</v>
      </c>
      <c r="F21" s="162">
        <f>F19/F8</f>
        <v>3.144838544336238</v>
      </c>
      <c r="G21" s="162">
        <f>G19/G8</f>
        <v>3.1169160781770837</v>
      </c>
      <c r="H21" s="162">
        <f>H19/H8</f>
        <v>3.0992340213877143</v>
      </c>
      <c r="I21" s="162">
        <f>I19/I8</f>
        <v>3.056583591828003</v>
      </c>
    </row>
    <row r="22" spans="1:9" ht="27" customHeight="1">
      <c r="A22" s="318"/>
      <c r="B22" s="44" t="s">
        <v>137</v>
      </c>
      <c r="C22" s="43"/>
      <c r="D22" s="93" t="s">
        <v>138</v>
      </c>
      <c r="E22" s="150">
        <f>E18/E24*1000000</f>
        <v>1113561.6570998544</v>
      </c>
      <c r="F22" s="150">
        <f>F18/F24*1000000</f>
        <v>1125607.5166435353</v>
      </c>
      <c r="G22" s="150">
        <f>G18/G24*1000000</f>
        <v>1130644.320133454</v>
      </c>
      <c r="H22" s="150">
        <f>H18/H24*1000000</f>
        <v>1130887.2418532039</v>
      </c>
      <c r="I22" s="150">
        <f>I18/I24*1000000</f>
        <v>1122655.0834342677</v>
      </c>
    </row>
    <row r="23" spans="1:9" ht="27" customHeight="1">
      <c r="A23" s="318"/>
      <c r="B23" s="44" t="s">
        <v>139</v>
      </c>
      <c r="C23" s="43"/>
      <c r="D23" s="93" t="s">
        <v>140</v>
      </c>
      <c r="E23" s="150">
        <f>E19/E24*1000000</f>
        <v>1028953.5509889291</v>
      </c>
      <c r="F23" s="150">
        <f>F19/F24*1000000</f>
        <v>1042283.668016043</v>
      </c>
      <c r="G23" s="150">
        <f>G19/G24*1000000</f>
        <v>1045197.0298997567</v>
      </c>
      <c r="H23" s="150">
        <f>H19/H24*1000000</f>
        <v>1058494.870614456</v>
      </c>
      <c r="I23" s="150">
        <f>I19/I24*1000000</f>
        <v>1067958.6251649915</v>
      </c>
    </row>
    <row r="24" spans="1:9" ht="27" customHeight="1">
      <c r="A24" s="318"/>
      <c r="B24" s="163" t="s">
        <v>141</v>
      </c>
      <c r="C24" s="164"/>
      <c r="D24" s="165" t="s">
        <v>142</v>
      </c>
      <c r="E24" s="155">
        <v>588667</v>
      </c>
      <c r="F24" s="155">
        <v>588667</v>
      </c>
      <c r="G24" s="155">
        <v>588667</v>
      </c>
      <c r="H24" s="156">
        <v>588667</v>
      </c>
      <c r="I24" s="156">
        <f>H24</f>
        <v>588667</v>
      </c>
    </row>
    <row r="25" spans="1:9" ht="27" customHeight="1">
      <c r="A25" s="318"/>
      <c r="B25" s="10" t="s">
        <v>143</v>
      </c>
      <c r="C25" s="166"/>
      <c r="D25" s="167"/>
      <c r="E25" s="148">
        <v>219583</v>
      </c>
      <c r="F25" s="148">
        <v>215783</v>
      </c>
      <c r="G25" s="148">
        <v>215679</v>
      </c>
      <c r="H25" s="148">
        <v>216201</v>
      </c>
      <c r="I25" s="168">
        <v>216218</v>
      </c>
    </row>
    <row r="26" spans="1:9" ht="27" customHeight="1">
      <c r="A26" s="318"/>
      <c r="B26" s="169" t="s">
        <v>144</v>
      </c>
      <c r="C26" s="170"/>
      <c r="D26" s="171"/>
      <c r="E26" s="172">
        <v>0.262</v>
      </c>
      <c r="F26" s="172">
        <v>0.257</v>
      </c>
      <c r="G26" s="172">
        <v>0.244</v>
      </c>
      <c r="H26" s="172">
        <v>0.241</v>
      </c>
      <c r="I26" s="173">
        <v>0.243</v>
      </c>
    </row>
    <row r="27" spans="1:9" ht="27" customHeight="1">
      <c r="A27" s="318"/>
      <c r="B27" s="169" t="s">
        <v>145</v>
      </c>
      <c r="C27" s="170"/>
      <c r="D27" s="171"/>
      <c r="E27" s="174">
        <v>4.1</v>
      </c>
      <c r="F27" s="174">
        <v>6.9</v>
      </c>
      <c r="G27" s="174">
        <v>5.5</v>
      </c>
      <c r="H27" s="174">
        <v>4</v>
      </c>
      <c r="I27" s="175">
        <v>3.9</v>
      </c>
    </row>
    <row r="28" spans="1:9" ht="27" customHeight="1">
      <c r="A28" s="318"/>
      <c r="B28" s="169" t="s">
        <v>146</v>
      </c>
      <c r="C28" s="170"/>
      <c r="D28" s="171"/>
      <c r="E28" s="174">
        <v>86.5</v>
      </c>
      <c r="F28" s="174">
        <v>88.8</v>
      </c>
      <c r="G28" s="174">
        <v>89.4</v>
      </c>
      <c r="H28" s="174">
        <v>88.6</v>
      </c>
      <c r="I28" s="175">
        <v>89.3</v>
      </c>
    </row>
    <row r="29" spans="1:9" ht="27" customHeight="1">
      <c r="A29" s="318"/>
      <c r="B29" s="176" t="s">
        <v>147</v>
      </c>
      <c r="C29" s="177"/>
      <c r="D29" s="178"/>
      <c r="E29" s="179">
        <v>27.9</v>
      </c>
      <c r="F29" s="179">
        <v>28.6</v>
      </c>
      <c r="G29" s="179">
        <v>28.4</v>
      </c>
      <c r="H29" s="179">
        <v>28.2</v>
      </c>
      <c r="I29" s="180">
        <v>30.5</v>
      </c>
    </row>
    <row r="30" spans="1:9" ht="27" customHeight="1">
      <c r="A30" s="318"/>
      <c r="B30" s="370" t="s">
        <v>148</v>
      </c>
      <c r="C30" s="25" t="s">
        <v>149</v>
      </c>
      <c r="D30" s="181"/>
      <c r="E30" s="246">
        <v>0</v>
      </c>
      <c r="F30" s="246">
        <v>0</v>
      </c>
      <c r="G30" s="246">
        <v>0</v>
      </c>
      <c r="H30" s="247">
        <v>0</v>
      </c>
      <c r="I30" s="295">
        <v>0</v>
      </c>
    </row>
    <row r="31" spans="1:9" ht="27" customHeight="1">
      <c r="A31" s="318"/>
      <c r="B31" s="318"/>
      <c r="C31" s="169" t="s">
        <v>150</v>
      </c>
      <c r="D31" s="171"/>
      <c r="E31" s="174">
        <v>0</v>
      </c>
      <c r="F31" s="174">
        <v>0</v>
      </c>
      <c r="G31" s="174">
        <v>0</v>
      </c>
      <c r="H31" s="175">
        <v>0</v>
      </c>
      <c r="I31" s="296">
        <v>0</v>
      </c>
    </row>
    <row r="32" spans="1:9" ht="27" customHeight="1">
      <c r="A32" s="318"/>
      <c r="B32" s="318"/>
      <c r="C32" s="169" t="s">
        <v>151</v>
      </c>
      <c r="D32" s="171"/>
      <c r="E32" s="174">
        <v>11.7</v>
      </c>
      <c r="F32" s="174">
        <v>12.6</v>
      </c>
      <c r="G32" s="174">
        <v>12.7</v>
      </c>
      <c r="H32" s="175">
        <v>12.7</v>
      </c>
      <c r="I32" s="296">
        <v>12.7</v>
      </c>
    </row>
    <row r="33" spans="1:9" ht="27" customHeight="1">
      <c r="A33" s="319"/>
      <c r="B33" s="319"/>
      <c r="C33" s="176" t="s">
        <v>152</v>
      </c>
      <c r="D33" s="178"/>
      <c r="E33" s="179">
        <v>125.1</v>
      </c>
      <c r="F33" s="179">
        <v>123.3</v>
      </c>
      <c r="G33" s="179">
        <v>115.1</v>
      </c>
      <c r="H33" s="248">
        <v>108.9</v>
      </c>
      <c r="I33" s="297">
        <v>107.2</v>
      </c>
    </row>
    <row r="34" spans="1:9" ht="27" customHeight="1">
      <c r="A34" s="2" t="s">
        <v>231</v>
      </c>
      <c r="B34" s="8"/>
      <c r="C34" s="8"/>
      <c r="D34" s="8"/>
      <c r="E34" s="182"/>
      <c r="F34" s="182"/>
      <c r="G34" s="182"/>
      <c r="H34" s="182"/>
      <c r="I34" s="183"/>
    </row>
    <row r="35" ht="27" customHeight="1">
      <c r="A35" s="13" t="s">
        <v>111</v>
      </c>
    </row>
    <row r="36" ht="13.5">
      <c r="A36" s="184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Header>&amp;R&amp;"明朝,斜体"&amp;9都道府県－3-2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A1" sqref="A1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2" t="s">
        <v>232</v>
      </c>
      <c r="E1" s="35"/>
      <c r="F1" s="35"/>
      <c r="G1" s="35"/>
    </row>
    <row r="2" ht="15" customHeight="1"/>
    <row r="3" spans="1:4" ht="15" customHeight="1">
      <c r="A3" s="36" t="s">
        <v>245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227</v>
      </c>
      <c r="B5" s="31"/>
      <c r="C5" s="31"/>
      <c r="D5" s="31"/>
      <c r="K5" s="37"/>
      <c r="O5" s="37" t="s">
        <v>48</v>
      </c>
    </row>
    <row r="6" spans="1:15" ht="15.75" customHeight="1">
      <c r="A6" s="351" t="s">
        <v>49</v>
      </c>
      <c r="B6" s="352"/>
      <c r="C6" s="352"/>
      <c r="D6" s="352"/>
      <c r="E6" s="353"/>
      <c r="F6" s="374" t="s">
        <v>246</v>
      </c>
      <c r="G6" s="337"/>
      <c r="H6" s="374" t="s">
        <v>247</v>
      </c>
      <c r="I6" s="337"/>
      <c r="J6" s="374" t="s">
        <v>248</v>
      </c>
      <c r="K6" s="337"/>
      <c r="L6" s="374" t="s">
        <v>249</v>
      </c>
      <c r="M6" s="337"/>
      <c r="N6" s="336"/>
      <c r="O6" s="337"/>
    </row>
    <row r="7" spans="1:15" ht="15.75" customHeight="1">
      <c r="A7" s="354"/>
      <c r="B7" s="355"/>
      <c r="C7" s="355"/>
      <c r="D7" s="355"/>
      <c r="E7" s="356"/>
      <c r="F7" s="108" t="s">
        <v>228</v>
      </c>
      <c r="G7" s="38" t="s">
        <v>2</v>
      </c>
      <c r="H7" s="108" t="s">
        <v>228</v>
      </c>
      <c r="I7" s="38" t="s">
        <v>2</v>
      </c>
      <c r="J7" s="108" t="s">
        <v>228</v>
      </c>
      <c r="K7" s="38" t="s">
        <v>2</v>
      </c>
      <c r="L7" s="108" t="s">
        <v>228</v>
      </c>
      <c r="M7" s="38" t="s">
        <v>2</v>
      </c>
      <c r="N7" s="108" t="s">
        <v>228</v>
      </c>
      <c r="O7" s="305" t="s">
        <v>2</v>
      </c>
    </row>
    <row r="8" spans="1:25" ht="15.75" customHeight="1">
      <c r="A8" s="339" t="s">
        <v>83</v>
      </c>
      <c r="B8" s="55" t="s">
        <v>50</v>
      </c>
      <c r="C8" s="56"/>
      <c r="D8" s="56"/>
      <c r="E8" s="92" t="s">
        <v>41</v>
      </c>
      <c r="F8" s="109">
        <v>524</v>
      </c>
      <c r="G8" s="225">
        <v>496</v>
      </c>
      <c r="H8" s="109">
        <v>1983</v>
      </c>
      <c r="I8" s="226">
        <v>1736</v>
      </c>
      <c r="J8" s="109">
        <v>175</v>
      </c>
      <c r="K8" s="110">
        <v>3587</v>
      </c>
      <c r="L8" s="109">
        <v>20426</v>
      </c>
      <c r="M8" s="226">
        <v>19380</v>
      </c>
      <c r="N8" s="109"/>
      <c r="O8" s="110"/>
      <c r="P8" s="111"/>
      <c r="Q8" s="111"/>
      <c r="R8" s="111"/>
      <c r="S8" s="111"/>
      <c r="T8" s="111"/>
      <c r="U8" s="111"/>
      <c r="V8" s="111"/>
      <c r="W8" s="111"/>
      <c r="X8" s="111"/>
      <c r="Y8" s="111"/>
    </row>
    <row r="9" spans="1:25" ht="15.75" customHeight="1">
      <c r="A9" s="363"/>
      <c r="B9" s="8"/>
      <c r="C9" s="30" t="s">
        <v>51</v>
      </c>
      <c r="D9" s="43"/>
      <c r="E9" s="90" t="s">
        <v>42</v>
      </c>
      <c r="F9" s="70">
        <v>521</v>
      </c>
      <c r="G9" s="112">
        <v>415</v>
      </c>
      <c r="H9" s="70">
        <v>1905</v>
      </c>
      <c r="I9" s="113">
        <v>1736</v>
      </c>
      <c r="J9" s="70">
        <v>175</v>
      </c>
      <c r="K9" s="114">
        <v>120</v>
      </c>
      <c r="L9" s="70">
        <v>20367</v>
      </c>
      <c r="M9" s="113">
        <v>19337</v>
      </c>
      <c r="N9" s="70"/>
      <c r="O9" s="114"/>
      <c r="P9" s="111"/>
      <c r="Q9" s="111"/>
      <c r="R9" s="111"/>
      <c r="S9" s="111"/>
      <c r="T9" s="111"/>
      <c r="U9" s="111"/>
      <c r="V9" s="111"/>
      <c r="W9" s="111"/>
      <c r="X9" s="111"/>
      <c r="Y9" s="111"/>
    </row>
    <row r="10" spans="1:25" ht="15.75" customHeight="1">
      <c r="A10" s="363"/>
      <c r="B10" s="10"/>
      <c r="C10" s="30" t="s">
        <v>52</v>
      </c>
      <c r="D10" s="43"/>
      <c r="E10" s="90" t="s">
        <v>43</v>
      </c>
      <c r="F10" s="70">
        <v>3</v>
      </c>
      <c r="G10" s="112">
        <v>81</v>
      </c>
      <c r="H10" s="70">
        <v>78</v>
      </c>
      <c r="I10" s="113">
        <v>0</v>
      </c>
      <c r="J10" s="115">
        <v>0</v>
      </c>
      <c r="K10" s="227">
        <v>3467</v>
      </c>
      <c r="L10" s="70">
        <v>59</v>
      </c>
      <c r="M10" s="113">
        <v>43</v>
      </c>
      <c r="N10" s="70"/>
      <c r="O10" s="114"/>
      <c r="P10" s="111"/>
      <c r="Q10" s="111"/>
      <c r="R10" s="111"/>
      <c r="S10" s="111"/>
      <c r="T10" s="111"/>
      <c r="U10" s="111"/>
      <c r="V10" s="111"/>
      <c r="W10" s="111"/>
      <c r="X10" s="111"/>
      <c r="Y10" s="111"/>
    </row>
    <row r="11" spans="1:25" ht="15.75" customHeight="1">
      <c r="A11" s="363"/>
      <c r="B11" s="50" t="s">
        <v>53</v>
      </c>
      <c r="C11" s="63"/>
      <c r="D11" s="63"/>
      <c r="E11" s="89" t="s">
        <v>44</v>
      </c>
      <c r="F11" s="116">
        <v>715</v>
      </c>
      <c r="G11" s="228">
        <v>654</v>
      </c>
      <c r="H11" s="116">
        <v>1618</v>
      </c>
      <c r="I11" s="229">
        <v>1491</v>
      </c>
      <c r="J11" s="116">
        <v>5333</v>
      </c>
      <c r="K11" s="117">
        <v>3568</v>
      </c>
      <c r="L11" s="116">
        <v>20138</v>
      </c>
      <c r="M11" s="229">
        <v>17931</v>
      </c>
      <c r="N11" s="116"/>
      <c r="O11" s="117"/>
      <c r="P11" s="111"/>
      <c r="Q11" s="111"/>
      <c r="R11" s="111"/>
      <c r="S11" s="111"/>
      <c r="T11" s="111"/>
      <c r="U11" s="111"/>
      <c r="V11" s="111"/>
      <c r="W11" s="111"/>
      <c r="X11" s="111"/>
      <c r="Y11" s="111"/>
    </row>
    <row r="12" spans="1:25" ht="15.75" customHeight="1">
      <c r="A12" s="363"/>
      <c r="B12" s="7"/>
      <c r="C12" s="30" t="s">
        <v>54</v>
      </c>
      <c r="D12" s="43"/>
      <c r="E12" s="90" t="s">
        <v>45</v>
      </c>
      <c r="F12" s="70">
        <v>714</v>
      </c>
      <c r="G12" s="112">
        <v>654</v>
      </c>
      <c r="H12" s="116">
        <v>1581</v>
      </c>
      <c r="I12" s="113">
        <v>1491</v>
      </c>
      <c r="J12" s="116">
        <v>95</v>
      </c>
      <c r="K12" s="114">
        <v>73</v>
      </c>
      <c r="L12" s="70">
        <v>18967</v>
      </c>
      <c r="M12" s="113">
        <v>17874</v>
      </c>
      <c r="N12" s="70"/>
      <c r="O12" s="114"/>
      <c r="P12" s="111"/>
      <c r="Q12" s="111"/>
      <c r="R12" s="111"/>
      <c r="S12" s="111"/>
      <c r="T12" s="111"/>
      <c r="U12" s="111"/>
      <c r="V12" s="111"/>
      <c r="W12" s="111"/>
      <c r="X12" s="111"/>
      <c r="Y12" s="111"/>
    </row>
    <row r="13" spans="1:25" ht="15.75" customHeight="1">
      <c r="A13" s="363"/>
      <c r="B13" s="8"/>
      <c r="C13" s="52" t="s">
        <v>55</v>
      </c>
      <c r="D13" s="53"/>
      <c r="E13" s="94" t="s">
        <v>46</v>
      </c>
      <c r="F13" s="68">
        <v>1</v>
      </c>
      <c r="G13" s="239">
        <v>0</v>
      </c>
      <c r="H13" s="115">
        <v>37</v>
      </c>
      <c r="I13" s="227">
        <v>0</v>
      </c>
      <c r="J13" s="115">
        <v>5238</v>
      </c>
      <c r="K13" s="227">
        <v>3495</v>
      </c>
      <c r="L13" s="68">
        <v>1171</v>
      </c>
      <c r="M13" s="230">
        <v>57</v>
      </c>
      <c r="N13" s="68"/>
      <c r="O13" s="119"/>
      <c r="P13" s="111"/>
      <c r="Q13" s="111"/>
      <c r="R13" s="111"/>
      <c r="S13" s="111"/>
      <c r="T13" s="111"/>
      <c r="U13" s="111"/>
      <c r="V13" s="111"/>
      <c r="W13" s="111"/>
      <c r="X13" s="111"/>
      <c r="Y13" s="111"/>
    </row>
    <row r="14" spans="1:25" ht="15.75" customHeight="1">
      <c r="A14" s="363"/>
      <c r="B14" s="44" t="s">
        <v>56</v>
      </c>
      <c r="C14" s="43"/>
      <c r="D14" s="43"/>
      <c r="E14" s="90" t="s">
        <v>250</v>
      </c>
      <c r="F14" s="69">
        <f aca="true" t="shared" si="0" ref="F14:O15">F9-F12</f>
        <v>-193</v>
      </c>
      <c r="G14" s="120">
        <f>G9-G12</f>
        <v>-239</v>
      </c>
      <c r="H14" s="69">
        <f t="shared" si="0"/>
        <v>324</v>
      </c>
      <c r="I14" s="120">
        <f t="shared" si="0"/>
        <v>245</v>
      </c>
      <c r="J14" s="69">
        <f t="shared" si="0"/>
        <v>80</v>
      </c>
      <c r="K14" s="120">
        <f t="shared" si="0"/>
        <v>47</v>
      </c>
      <c r="L14" s="69">
        <f t="shared" si="0"/>
        <v>1400</v>
      </c>
      <c r="M14" s="120">
        <f t="shared" si="0"/>
        <v>1463</v>
      </c>
      <c r="N14" s="69">
        <f t="shared" si="0"/>
        <v>0</v>
      </c>
      <c r="O14" s="120">
        <f t="shared" si="0"/>
        <v>0</v>
      </c>
      <c r="P14" s="111"/>
      <c r="Q14" s="111"/>
      <c r="R14" s="111"/>
      <c r="S14" s="111"/>
      <c r="T14" s="111"/>
      <c r="U14" s="111"/>
      <c r="V14" s="111"/>
      <c r="W14" s="111"/>
      <c r="X14" s="111"/>
      <c r="Y14" s="111"/>
    </row>
    <row r="15" spans="1:25" ht="15.75" customHeight="1">
      <c r="A15" s="363"/>
      <c r="B15" s="44" t="s">
        <v>57</v>
      </c>
      <c r="C15" s="43"/>
      <c r="D15" s="43"/>
      <c r="E15" s="90" t="s">
        <v>251</v>
      </c>
      <c r="F15" s="69">
        <f t="shared" si="0"/>
        <v>2</v>
      </c>
      <c r="G15" s="120">
        <f t="shared" si="0"/>
        <v>81</v>
      </c>
      <c r="H15" s="69">
        <f t="shared" si="0"/>
        <v>41</v>
      </c>
      <c r="I15" s="120">
        <f t="shared" si="0"/>
        <v>0</v>
      </c>
      <c r="J15" s="69">
        <f t="shared" si="0"/>
        <v>-5238</v>
      </c>
      <c r="K15" s="120">
        <f t="shared" si="0"/>
        <v>-28</v>
      </c>
      <c r="L15" s="69">
        <f t="shared" si="0"/>
        <v>-1112</v>
      </c>
      <c r="M15" s="120">
        <f t="shared" si="0"/>
        <v>-14</v>
      </c>
      <c r="N15" s="69">
        <f t="shared" si="0"/>
        <v>0</v>
      </c>
      <c r="O15" s="120">
        <f t="shared" si="0"/>
        <v>0</v>
      </c>
      <c r="P15" s="111"/>
      <c r="Q15" s="111"/>
      <c r="R15" s="111"/>
      <c r="S15" s="111"/>
      <c r="T15" s="111"/>
      <c r="U15" s="111"/>
      <c r="V15" s="111"/>
      <c r="W15" s="111"/>
      <c r="X15" s="111"/>
      <c r="Y15" s="111"/>
    </row>
    <row r="16" spans="1:25" ht="15.75" customHeight="1">
      <c r="A16" s="363"/>
      <c r="B16" s="44" t="s">
        <v>58</v>
      </c>
      <c r="C16" s="43"/>
      <c r="D16" s="43"/>
      <c r="E16" s="90" t="s">
        <v>252</v>
      </c>
      <c r="F16" s="69">
        <f aca="true" t="shared" si="1" ref="F16:O16">F8-F11</f>
        <v>-191</v>
      </c>
      <c r="G16" s="120">
        <f t="shared" si="1"/>
        <v>-158</v>
      </c>
      <c r="H16" s="69">
        <f t="shared" si="1"/>
        <v>365</v>
      </c>
      <c r="I16" s="120">
        <f t="shared" si="1"/>
        <v>245</v>
      </c>
      <c r="J16" s="69">
        <f t="shared" si="1"/>
        <v>-5158</v>
      </c>
      <c r="K16" s="120">
        <f t="shared" si="1"/>
        <v>19</v>
      </c>
      <c r="L16" s="69">
        <f t="shared" si="1"/>
        <v>288</v>
      </c>
      <c r="M16" s="120">
        <f t="shared" si="1"/>
        <v>1449</v>
      </c>
      <c r="N16" s="69">
        <f t="shared" si="1"/>
        <v>0</v>
      </c>
      <c r="O16" s="120">
        <f t="shared" si="1"/>
        <v>0</v>
      </c>
      <c r="P16" s="111"/>
      <c r="Q16" s="111"/>
      <c r="R16" s="111"/>
      <c r="S16" s="111"/>
      <c r="T16" s="111"/>
      <c r="U16" s="111"/>
      <c r="V16" s="111"/>
      <c r="W16" s="111"/>
      <c r="X16" s="111"/>
      <c r="Y16" s="111"/>
    </row>
    <row r="17" spans="1:25" ht="15.75" customHeight="1">
      <c r="A17" s="363"/>
      <c r="B17" s="44" t="s">
        <v>59</v>
      </c>
      <c r="C17" s="43"/>
      <c r="D17" s="43"/>
      <c r="E17" s="34"/>
      <c r="F17" s="250">
        <v>2495</v>
      </c>
      <c r="G17" s="251">
        <v>2317</v>
      </c>
      <c r="H17" s="115">
        <v>0</v>
      </c>
      <c r="I17" s="227">
        <v>0</v>
      </c>
      <c r="J17" s="70">
        <v>5158</v>
      </c>
      <c r="K17" s="114">
        <v>0</v>
      </c>
      <c r="L17" s="70">
        <v>8017</v>
      </c>
      <c r="M17" s="113">
        <v>9874</v>
      </c>
      <c r="N17" s="115"/>
      <c r="O17" s="121"/>
      <c r="P17" s="111"/>
      <c r="Q17" s="111"/>
      <c r="R17" s="111"/>
      <c r="S17" s="111"/>
      <c r="T17" s="111"/>
      <c r="U17" s="111"/>
      <c r="V17" s="111"/>
      <c r="W17" s="111"/>
      <c r="X17" s="111"/>
      <c r="Y17" s="111"/>
    </row>
    <row r="18" spans="1:25" ht="15.75" customHeight="1">
      <c r="A18" s="364"/>
      <c r="B18" s="47" t="s">
        <v>60</v>
      </c>
      <c r="C18" s="31"/>
      <c r="D18" s="31"/>
      <c r="E18" s="17"/>
      <c r="F18" s="231">
        <v>0</v>
      </c>
      <c r="G18" s="232">
        <v>0</v>
      </c>
      <c r="H18" s="122">
        <v>0</v>
      </c>
      <c r="I18" s="233">
        <v>0</v>
      </c>
      <c r="J18" s="122">
        <v>0</v>
      </c>
      <c r="K18" s="233">
        <v>0</v>
      </c>
      <c r="L18" s="122">
        <v>0</v>
      </c>
      <c r="M18" s="233">
        <v>0</v>
      </c>
      <c r="N18" s="122"/>
      <c r="O18" s="123"/>
      <c r="P18" s="111"/>
      <c r="Q18" s="111"/>
      <c r="R18" s="111"/>
      <c r="S18" s="111"/>
      <c r="T18" s="111"/>
      <c r="U18" s="111"/>
      <c r="V18" s="111"/>
      <c r="W18" s="111"/>
      <c r="X18" s="111"/>
      <c r="Y18" s="111"/>
    </row>
    <row r="19" spans="1:25" ht="15.75" customHeight="1">
      <c r="A19" s="363" t="s">
        <v>84</v>
      </c>
      <c r="B19" s="50" t="s">
        <v>61</v>
      </c>
      <c r="C19" s="51"/>
      <c r="D19" s="51"/>
      <c r="E19" s="95"/>
      <c r="F19" s="65">
        <v>258</v>
      </c>
      <c r="G19" s="234">
        <v>249</v>
      </c>
      <c r="H19" s="66">
        <v>2627</v>
      </c>
      <c r="I19" s="235">
        <v>385</v>
      </c>
      <c r="J19" s="66">
        <v>0</v>
      </c>
      <c r="K19" s="124">
        <v>0</v>
      </c>
      <c r="L19" s="66">
        <v>1519</v>
      </c>
      <c r="M19" s="235">
        <v>2726</v>
      </c>
      <c r="N19" s="66"/>
      <c r="O19" s="124"/>
      <c r="P19" s="111"/>
      <c r="Q19" s="111"/>
      <c r="R19" s="111"/>
      <c r="S19" s="111"/>
      <c r="T19" s="111"/>
      <c r="U19" s="111"/>
      <c r="V19" s="111"/>
      <c r="W19" s="111"/>
      <c r="X19" s="111"/>
      <c r="Y19" s="111"/>
    </row>
    <row r="20" spans="1:25" ht="15.75" customHeight="1">
      <c r="A20" s="363"/>
      <c r="B20" s="19"/>
      <c r="C20" s="30" t="s">
        <v>62</v>
      </c>
      <c r="D20" s="43"/>
      <c r="E20" s="90"/>
      <c r="F20" s="69">
        <v>29</v>
      </c>
      <c r="G20" s="120">
        <v>29</v>
      </c>
      <c r="H20" s="70">
        <v>2625</v>
      </c>
      <c r="I20" s="113">
        <v>385</v>
      </c>
      <c r="J20" s="70">
        <v>0</v>
      </c>
      <c r="K20" s="227">
        <v>0</v>
      </c>
      <c r="L20" s="70">
        <v>544</v>
      </c>
      <c r="M20" s="113">
        <v>1483</v>
      </c>
      <c r="N20" s="70"/>
      <c r="O20" s="114"/>
      <c r="P20" s="111"/>
      <c r="Q20" s="111"/>
      <c r="R20" s="111"/>
      <c r="S20" s="111"/>
      <c r="T20" s="111"/>
      <c r="U20" s="111"/>
      <c r="V20" s="111"/>
      <c r="W20" s="111"/>
      <c r="X20" s="111"/>
      <c r="Y20" s="111"/>
    </row>
    <row r="21" spans="1:25" ht="15.75" customHeight="1">
      <c r="A21" s="363"/>
      <c r="B21" s="9" t="s">
        <v>63</v>
      </c>
      <c r="C21" s="63"/>
      <c r="D21" s="63"/>
      <c r="E21" s="89" t="s">
        <v>253</v>
      </c>
      <c r="F21" s="236">
        <v>258</v>
      </c>
      <c r="G21" s="237">
        <v>249</v>
      </c>
      <c r="H21" s="116">
        <v>2627</v>
      </c>
      <c r="I21" s="229">
        <v>385</v>
      </c>
      <c r="J21" s="116">
        <v>0</v>
      </c>
      <c r="K21" s="117">
        <v>0</v>
      </c>
      <c r="L21" s="116">
        <v>1519</v>
      </c>
      <c r="M21" s="229">
        <v>2726</v>
      </c>
      <c r="N21" s="116"/>
      <c r="O21" s="117"/>
      <c r="P21" s="111"/>
      <c r="Q21" s="111"/>
      <c r="R21" s="111"/>
      <c r="S21" s="111"/>
      <c r="T21" s="111"/>
      <c r="U21" s="111"/>
      <c r="V21" s="111"/>
      <c r="W21" s="111"/>
      <c r="X21" s="111"/>
      <c r="Y21" s="111"/>
    </row>
    <row r="22" spans="1:25" ht="15.75" customHeight="1">
      <c r="A22" s="363"/>
      <c r="B22" s="50" t="s">
        <v>64</v>
      </c>
      <c r="C22" s="51"/>
      <c r="D22" s="51"/>
      <c r="E22" s="95" t="s">
        <v>254</v>
      </c>
      <c r="F22" s="65">
        <v>437</v>
      </c>
      <c r="G22" s="234">
        <v>433</v>
      </c>
      <c r="H22" s="66">
        <v>3084</v>
      </c>
      <c r="I22" s="235">
        <v>827</v>
      </c>
      <c r="J22" s="66">
        <v>49</v>
      </c>
      <c r="K22" s="124">
        <v>70</v>
      </c>
      <c r="L22" s="66">
        <v>2015</v>
      </c>
      <c r="M22" s="235">
        <v>3132</v>
      </c>
      <c r="N22" s="66"/>
      <c r="O22" s="124"/>
      <c r="P22" s="111"/>
      <c r="Q22" s="111"/>
      <c r="R22" s="111"/>
      <c r="S22" s="111"/>
      <c r="T22" s="111"/>
      <c r="U22" s="111"/>
      <c r="V22" s="111"/>
      <c r="W22" s="111"/>
      <c r="X22" s="111"/>
      <c r="Y22" s="111"/>
    </row>
    <row r="23" spans="1:25" ht="15.75" customHeight="1">
      <c r="A23" s="363"/>
      <c r="B23" s="7" t="s">
        <v>65</v>
      </c>
      <c r="C23" s="52" t="s">
        <v>66</v>
      </c>
      <c r="D23" s="53"/>
      <c r="E23" s="94"/>
      <c r="F23" s="67">
        <v>408</v>
      </c>
      <c r="G23" s="118">
        <v>394</v>
      </c>
      <c r="H23" s="68">
        <v>369</v>
      </c>
      <c r="I23" s="230">
        <v>391</v>
      </c>
      <c r="J23" s="68">
        <v>49</v>
      </c>
      <c r="K23" s="119">
        <v>0</v>
      </c>
      <c r="L23" s="68">
        <v>1369</v>
      </c>
      <c r="M23" s="230">
        <v>1268</v>
      </c>
      <c r="N23" s="68"/>
      <c r="O23" s="119"/>
      <c r="P23" s="111"/>
      <c r="Q23" s="111"/>
      <c r="R23" s="111"/>
      <c r="S23" s="111"/>
      <c r="T23" s="111"/>
      <c r="U23" s="111"/>
      <c r="V23" s="111"/>
      <c r="W23" s="111"/>
      <c r="X23" s="111"/>
      <c r="Y23" s="111"/>
    </row>
    <row r="24" spans="1:25" ht="15.75" customHeight="1">
      <c r="A24" s="363"/>
      <c r="B24" s="44" t="s">
        <v>255</v>
      </c>
      <c r="C24" s="43"/>
      <c r="D24" s="43"/>
      <c r="E24" s="90" t="s">
        <v>256</v>
      </c>
      <c r="F24" s="69">
        <f aca="true" t="shared" si="2" ref="F24:O24">F21-F22</f>
        <v>-179</v>
      </c>
      <c r="G24" s="120">
        <f t="shared" si="2"/>
        <v>-184</v>
      </c>
      <c r="H24" s="69">
        <f t="shared" si="2"/>
        <v>-457</v>
      </c>
      <c r="I24" s="120">
        <f t="shared" si="2"/>
        <v>-442</v>
      </c>
      <c r="J24" s="69">
        <f t="shared" si="2"/>
        <v>-49</v>
      </c>
      <c r="K24" s="120">
        <f t="shared" si="2"/>
        <v>-70</v>
      </c>
      <c r="L24" s="69">
        <f t="shared" si="2"/>
        <v>-496</v>
      </c>
      <c r="M24" s="120">
        <f t="shared" si="2"/>
        <v>-406</v>
      </c>
      <c r="N24" s="69">
        <f t="shared" si="2"/>
        <v>0</v>
      </c>
      <c r="O24" s="120">
        <f t="shared" si="2"/>
        <v>0</v>
      </c>
      <c r="P24" s="111"/>
      <c r="Q24" s="111"/>
      <c r="R24" s="111"/>
      <c r="S24" s="111"/>
      <c r="T24" s="111"/>
      <c r="U24" s="111"/>
      <c r="V24" s="111"/>
      <c r="W24" s="111"/>
      <c r="X24" s="111"/>
      <c r="Y24" s="111"/>
    </row>
    <row r="25" spans="1:25" ht="15.75" customHeight="1">
      <c r="A25" s="363"/>
      <c r="B25" s="100" t="s">
        <v>67</v>
      </c>
      <c r="C25" s="53"/>
      <c r="D25" s="53"/>
      <c r="E25" s="365" t="s">
        <v>257</v>
      </c>
      <c r="F25" s="346">
        <v>179</v>
      </c>
      <c r="G25" s="334">
        <v>184</v>
      </c>
      <c r="H25" s="330">
        <v>457</v>
      </c>
      <c r="I25" s="334">
        <v>442</v>
      </c>
      <c r="J25" s="330">
        <v>49</v>
      </c>
      <c r="K25" s="334">
        <v>70</v>
      </c>
      <c r="L25" s="330">
        <v>496</v>
      </c>
      <c r="M25" s="334">
        <v>406</v>
      </c>
      <c r="N25" s="330"/>
      <c r="O25" s="334"/>
      <c r="P25" s="111"/>
      <c r="Q25" s="111"/>
      <c r="R25" s="111"/>
      <c r="S25" s="111"/>
      <c r="T25" s="111"/>
      <c r="U25" s="111"/>
      <c r="V25" s="111"/>
      <c r="W25" s="111"/>
      <c r="X25" s="111"/>
      <c r="Y25" s="111"/>
    </row>
    <row r="26" spans="1:25" ht="15.75" customHeight="1">
      <c r="A26" s="363"/>
      <c r="B26" s="9" t="s">
        <v>68</v>
      </c>
      <c r="C26" s="63"/>
      <c r="D26" s="63"/>
      <c r="E26" s="366"/>
      <c r="F26" s="347"/>
      <c r="G26" s="373"/>
      <c r="H26" s="331"/>
      <c r="I26" s="373"/>
      <c r="J26" s="331"/>
      <c r="K26" s="373"/>
      <c r="L26" s="331"/>
      <c r="M26" s="373"/>
      <c r="N26" s="331"/>
      <c r="O26" s="335"/>
      <c r="P26" s="111"/>
      <c r="Q26" s="111"/>
      <c r="R26" s="111"/>
      <c r="S26" s="111"/>
      <c r="T26" s="111"/>
      <c r="U26" s="111"/>
      <c r="V26" s="111"/>
      <c r="W26" s="111"/>
      <c r="X26" s="111"/>
      <c r="Y26" s="111"/>
    </row>
    <row r="27" spans="1:25" ht="15.75" customHeight="1">
      <c r="A27" s="364"/>
      <c r="B27" s="47" t="s">
        <v>258</v>
      </c>
      <c r="C27" s="31"/>
      <c r="D27" s="31"/>
      <c r="E27" s="91" t="s">
        <v>259</v>
      </c>
      <c r="F27" s="72">
        <f aca="true" t="shared" si="3" ref="F27:O27">F24+F25</f>
        <v>0</v>
      </c>
      <c r="G27" s="125">
        <f t="shared" si="3"/>
        <v>0</v>
      </c>
      <c r="H27" s="72">
        <f t="shared" si="3"/>
        <v>0</v>
      </c>
      <c r="I27" s="125">
        <f t="shared" si="3"/>
        <v>0</v>
      </c>
      <c r="J27" s="72">
        <f t="shared" si="3"/>
        <v>0</v>
      </c>
      <c r="K27" s="125">
        <f t="shared" si="3"/>
        <v>0</v>
      </c>
      <c r="L27" s="72">
        <f t="shared" si="3"/>
        <v>0</v>
      </c>
      <c r="M27" s="125">
        <f t="shared" si="3"/>
        <v>0</v>
      </c>
      <c r="N27" s="72">
        <f t="shared" si="3"/>
        <v>0</v>
      </c>
      <c r="O27" s="125">
        <f t="shared" si="3"/>
        <v>0</v>
      </c>
      <c r="P27" s="111"/>
      <c r="Q27" s="111"/>
      <c r="R27" s="111"/>
      <c r="S27" s="111"/>
      <c r="T27" s="111"/>
      <c r="U27" s="111"/>
      <c r="V27" s="111"/>
      <c r="W27" s="111"/>
      <c r="X27" s="111"/>
      <c r="Y27" s="111"/>
    </row>
    <row r="28" spans="1:25" ht="15.75" customHeight="1">
      <c r="A28" s="13"/>
      <c r="F28" s="111"/>
      <c r="G28" s="111"/>
      <c r="H28" s="111"/>
      <c r="I28" s="111"/>
      <c r="J28" s="111"/>
      <c r="K28" s="111"/>
      <c r="L28" s="126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</row>
    <row r="29" spans="1:25" ht="15.75" customHeight="1">
      <c r="A29" s="31"/>
      <c r="F29" s="111"/>
      <c r="G29" s="111"/>
      <c r="H29" s="111"/>
      <c r="I29" s="111"/>
      <c r="J29" s="127"/>
      <c r="K29" s="127"/>
      <c r="L29" s="126"/>
      <c r="M29" s="111"/>
      <c r="N29" s="111"/>
      <c r="O29" s="127" t="s">
        <v>260</v>
      </c>
      <c r="P29" s="111"/>
      <c r="Q29" s="111"/>
      <c r="R29" s="111"/>
      <c r="S29" s="111"/>
      <c r="T29" s="111"/>
      <c r="U29" s="111"/>
      <c r="V29" s="111"/>
      <c r="W29" s="111"/>
      <c r="X29" s="111"/>
      <c r="Y29" s="127"/>
    </row>
    <row r="30" spans="1:25" ht="15.75" customHeight="1">
      <c r="A30" s="357" t="s">
        <v>69</v>
      </c>
      <c r="B30" s="358"/>
      <c r="C30" s="358"/>
      <c r="D30" s="358"/>
      <c r="E30" s="359"/>
      <c r="F30" s="371" t="s">
        <v>261</v>
      </c>
      <c r="G30" s="372"/>
      <c r="H30" s="371" t="s">
        <v>262</v>
      </c>
      <c r="I30" s="372"/>
      <c r="J30" s="371" t="s">
        <v>263</v>
      </c>
      <c r="K30" s="372"/>
      <c r="L30" s="371" t="s">
        <v>264</v>
      </c>
      <c r="M30" s="372"/>
      <c r="N30" s="371" t="s">
        <v>265</v>
      </c>
      <c r="O30" s="372"/>
      <c r="P30" s="128"/>
      <c r="Q30" s="126"/>
      <c r="R30" s="128"/>
      <c r="S30" s="126"/>
      <c r="T30" s="128"/>
      <c r="U30" s="126"/>
      <c r="V30" s="128"/>
      <c r="W30" s="126"/>
      <c r="X30" s="128"/>
      <c r="Y30" s="126"/>
    </row>
    <row r="31" spans="1:25" ht="15.75" customHeight="1">
      <c r="A31" s="360"/>
      <c r="B31" s="361"/>
      <c r="C31" s="361"/>
      <c r="D31" s="361"/>
      <c r="E31" s="362"/>
      <c r="F31" s="108" t="s">
        <v>228</v>
      </c>
      <c r="G31" s="38" t="s">
        <v>2</v>
      </c>
      <c r="H31" s="108" t="s">
        <v>228</v>
      </c>
      <c r="I31" s="38" t="s">
        <v>2</v>
      </c>
      <c r="J31" s="108" t="s">
        <v>228</v>
      </c>
      <c r="K31" s="38" t="s">
        <v>2</v>
      </c>
      <c r="L31" s="108" t="s">
        <v>228</v>
      </c>
      <c r="M31" s="38" t="s">
        <v>2</v>
      </c>
      <c r="N31" s="108" t="s">
        <v>228</v>
      </c>
      <c r="O31" s="249" t="s">
        <v>2</v>
      </c>
      <c r="P31" s="132"/>
      <c r="Q31" s="132"/>
      <c r="R31" s="132"/>
      <c r="S31" s="132"/>
      <c r="T31" s="132"/>
      <c r="U31" s="132"/>
      <c r="V31" s="132"/>
      <c r="W31" s="132"/>
      <c r="X31" s="132"/>
      <c r="Y31" s="132"/>
    </row>
    <row r="32" spans="1:25" ht="15.75" customHeight="1">
      <c r="A32" s="339" t="s">
        <v>85</v>
      </c>
      <c r="B32" s="55" t="s">
        <v>50</v>
      </c>
      <c r="C32" s="56"/>
      <c r="D32" s="56"/>
      <c r="E32" s="15" t="s">
        <v>41</v>
      </c>
      <c r="F32" s="66">
        <v>672</v>
      </c>
      <c r="G32" s="133">
        <v>660</v>
      </c>
      <c r="H32" s="109">
        <v>0</v>
      </c>
      <c r="I32" s="226">
        <v>0</v>
      </c>
      <c r="J32" s="109">
        <v>0</v>
      </c>
      <c r="K32" s="110">
        <v>0</v>
      </c>
      <c r="L32" s="66">
        <v>54</v>
      </c>
      <c r="M32" s="133">
        <v>54</v>
      </c>
      <c r="N32" s="109">
        <v>212</v>
      </c>
      <c r="O32" s="238">
        <v>289</v>
      </c>
      <c r="P32" s="133"/>
      <c r="Q32" s="133"/>
      <c r="R32" s="133"/>
      <c r="S32" s="133"/>
      <c r="T32" s="134"/>
      <c r="U32" s="134"/>
      <c r="V32" s="133"/>
      <c r="W32" s="133"/>
      <c r="X32" s="134"/>
      <c r="Y32" s="134"/>
    </row>
    <row r="33" spans="1:25" ht="15.75" customHeight="1">
      <c r="A33" s="340"/>
      <c r="B33" s="8"/>
      <c r="C33" s="52" t="s">
        <v>70</v>
      </c>
      <c r="D33" s="53"/>
      <c r="E33" s="98"/>
      <c r="F33" s="68">
        <v>668</v>
      </c>
      <c r="G33" s="239">
        <v>659</v>
      </c>
      <c r="H33" s="68">
        <v>0</v>
      </c>
      <c r="I33" s="230">
        <v>0</v>
      </c>
      <c r="J33" s="68">
        <v>0</v>
      </c>
      <c r="K33" s="119">
        <v>0</v>
      </c>
      <c r="L33" s="68">
        <v>54</v>
      </c>
      <c r="M33" s="239">
        <v>54</v>
      </c>
      <c r="N33" s="68">
        <v>151</v>
      </c>
      <c r="O33" s="118">
        <v>161</v>
      </c>
      <c r="P33" s="133"/>
      <c r="Q33" s="133"/>
      <c r="R33" s="133"/>
      <c r="S33" s="133"/>
      <c r="T33" s="134"/>
      <c r="U33" s="134"/>
      <c r="V33" s="133"/>
      <c r="W33" s="133"/>
      <c r="X33" s="134"/>
      <c r="Y33" s="134"/>
    </row>
    <row r="34" spans="1:25" ht="15.75" customHeight="1">
      <c r="A34" s="340"/>
      <c r="B34" s="8"/>
      <c r="C34" s="24"/>
      <c r="D34" s="30" t="s">
        <v>71</v>
      </c>
      <c r="E34" s="93"/>
      <c r="F34" s="70">
        <v>0</v>
      </c>
      <c r="G34" s="112">
        <v>0</v>
      </c>
      <c r="H34" s="70">
        <v>0</v>
      </c>
      <c r="I34" s="113">
        <v>0</v>
      </c>
      <c r="J34" s="70">
        <v>0</v>
      </c>
      <c r="K34" s="114">
        <v>0</v>
      </c>
      <c r="L34" s="70">
        <v>54</v>
      </c>
      <c r="M34" s="112">
        <v>54</v>
      </c>
      <c r="N34" s="70">
        <v>151</v>
      </c>
      <c r="O34" s="120">
        <v>161</v>
      </c>
      <c r="P34" s="133"/>
      <c r="Q34" s="133"/>
      <c r="R34" s="133"/>
      <c r="S34" s="133"/>
      <c r="T34" s="134"/>
      <c r="U34" s="134"/>
      <c r="V34" s="133"/>
      <c r="W34" s="133"/>
      <c r="X34" s="134"/>
      <c r="Y34" s="134"/>
    </row>
    <row r="35" spans="1:25" ht="15.75" customHeight="1">
      <c r="A35" s="340"/>
      <c r="B35" s="10"/>
      <c r="C35" s="62" t="s">
        <v>72</v>
      </c>
      <c r="D35" s="63"/>
      <c r="E35" s="99"/>
      <c r="F35" s="116">
        <v>4</v>
      </c>
      <c r="G35" s="228">
        <v>1</v>
      </c>
      <c r="H35" s="116">
        <v>0</v>
      </c>
      <c r="I35" s="229">
        <v>0</v>
      </c>
      <c r="J35" s="240">
        <v>0</v>
      </c>
      <c r="K35" s="241">
        <v>0</v>
      </c>
      <c r="L35" s="116">
        <v>0.1</v>
      </c>
      <c r="M35" s="228">
        <v>0</v>
      </c>
      <c r="N35" s="116">
        <v>62</v>
      </c>
      <c r="O35" s="237">
        <v>128</v>
      </c>
      <c r="P35" s="133"/>
      <c r="Q35" s="133"/>
      <c r="R35" s="133"/>
      <c r="S35" s="133"/>
      <c r="T35" s="134"/>
      <c r="U35" s="134"/>
      <c r="V35" s="133"/>
      <c r="W35" s="133"/>
      <c r="X35" s="134"/>
      <c r="Y35" s="134"/>
    </row>
    <row r="36" spans="1:25" ht="15.75" customHeight="1">
      <c r="A36" s="340"/>
      <c r="B36" s="50" t="s">
        <v>53</v>
      </c>
      <c r="C36" s="51"/>
      <c r="D36" s="51"/>
      <c r="E36" s="15" t="s">
        <v>42</v>
      </c>
      <c r="F36" s="66">
        <v>534</v>
      </c>
      <c r="G36" s="133">
        <v>605</v>
      </c>
      <c r="H36" s="66">
        <v>0</v>
      </c>
      <c r="I36" s="235">
        <v>0</v>
      </c>
      <c r="J36" s="66">
        <v>0</v>
      </c>
      <c r="K36" s="124">
        <v>0</v>
      </c>
      <c r="L36" s="66">
        <v>25</v>
      </c>
      <c r="M36" s="133">
        <v>25</v>
      </c>
      <c r="N36" s="66">
        <v>178</v>
      </c>
      <c r="O36" s="234">
        <v>165</v>
      </c>
      <c r="P36" s="133"/>
      <c r="Q36" s="133"/>
      <c r="R36" s="133"/>
      <c r="S36" s="133"/>
      <c r="T36" s="133"/>
      <c r="U36" s="133"/>
      <c r="V36" s="133"/>
      <c r="W36" s="133"/>
      <c r="X36" s="134"/>
      <c r="Y36" s="134"/>
    </row>
    <row r="37" spans="1:25" ht="15.75" customHeight="1">
      <c r="A37" s="340"/>
      <c r="B37" s="8"/>
      <c r="C37" s="30" t="s">
        <v>73</v>
      </c>
      <c r="D37" s="43"/>
      <c r="E37" s="93"/>
      <c r="F37" s="70">
        <v>499</v>
      </c>
      <c r="G37" s="112">
        <v>569</v>
      </c>
      <c r="H37" s="70">
        <v>0</v>
      </c>
      <c r="I37" s="113">
        <v>0</v>
      </c>
      <c r="J37" s="70">
        <v>0</v>
      </c>
      <c r="K37" s="114">
        <v>0</v>
      </c>
      <c r="L37" s="70">
        <v>24</v>
      </c>
      <c r="M37" s="112">
        <v>24</v>
      </c>
      <c r="N37" s="70">
        <v>167</v>
      </c>
      <c r="O37" s="120">
        <v>153</v>
      </c>
      <c r="P37" s="133"/>
      <c r="Q37" s="133"/>
      <c r="R37" s="133"/>
      <c r="S37" s="133"/>
      <c r="T37" s="133"/>
      <c r="U37" s="133"/>
      <c r="V37" s="133"/>
      <c r="W37" s="133"/>
      <c r="X37" s="134"/>
      <c r="Y37" s="134"/>
    </row>
    <row r="38" spans="1:25" ht="15.75" customHeight="1">
      <c r="A38" s="340"/>
      <c r="B38" s="10"/>
      <c r="C38" s="30" t="s">
        <v>74</v>
      </c>
      <c r="D38" s="43"/>
      <c r="E38" s="93"/>
      <c r="F38" s="69">
        <v>34</v>
      </c>
      <c r="G38" s="120">
        <v>36</v>
      </c>
      <c r="H38" s="70">
        <v>0</v>
      </c>
      <c r="I38" s="113">
        <v>0</v>
      </c>
      <c r="J38" s="70">
        <v>0</v>
      </c>
      <c r="K38" s="241">
        <v>0</v>
      </c>
      <c r="L38" s="70">
        <v>1</v>
      </c>
      <c r="M38" s="112">
        <v>1</v>
      </c>
      <c r="N38" s="70">
        <v>11</v>
      </c>
      <c r="O38" s="120">
        <v>12</v>
      </c>
      <c r="P38" s="133"/>
      <c r="Q38" s="133"/>
      <c r="R38" s="134"/>
      <c r="S38" s="134"/>
      <c r="T38" s="133"/>
      <c r="U38" s="133"/>
      <c r="V38" s="133"/>
      <c r="W38" s="133"/>
      <c r="X38" s="134"/>
      <c r="Y38" s="134"/>
    </row>
    <row r="39" spans="1:25" ht="15.75" customHeight="1">
      <c r="A39" s="341"/>
      <c r="B39" s="11" t="s">
        <v>75</v>
      </c>
      <c r="C39" s="12"/>
      <c r="D39" s="12"/>
      <c r="E39" s="97" t="s">
        <v>266</v>
      </c>
      <c r="F39" s="72">
        <f aca="true" t="shared" si="4" ref="F39:O39">F32-F36</f>
        <v>138</v>
      </c>
      <c r="G39" s="125">
        <f t="shared" si="4"/>
        <v>55</v>
      </c>
      <c r="H39" s="72">
        <f t="shared" si="4"/>
        <v>0</v>
      </c>
      <c r="I39" s="125">
        <f t="shared" si="4"/>
        <v>0</v>
      </c>
      <c r="J39" s="72">
        <f t="shared" si="4"/>
        <v>0</v>
      </c>
      <c r="K39" s="125">
        <f t="shared" si="4"/>
        <v>0</v>
      </c>
      <c r="L39" s="72">
        <f t="shared" si="4"/>
        <v>29</v>
      </c>
      <c r="M39" s="125">
        <f t="shared" si="4"/>
        <v>29</v>
      </c>
      <c r="N39" s="72">
        <f t="shared" si="4"/>
        <v>34</v>
      </c>
      <c r="O39" s="125">
        <f t="shared" si="4"/>
        <v>124</v>
      </c>
      <c r="P39" s="133"/>
      <c r="Q39" s="133"/>
      <c r="R39" s="133"/>
      <c r="S39" s="133"/>
      <c r="T39" s="133"/>
      <c r="U39" s="133"/>
      <c r="V39" s="133"/>
      <c r="W39" s="133"/>
      <c r="X39" s="134"/>
      <c r="Y39" s="134"/>
    </row>
    <row r="40" spans="1:25" ht="15.75" customHeight="1">
      <c r="A40" s="339" t="s">
        <v>86</v>
      </c>
      <c r="B40" s="50" t="s">
        <v>76</v>
      </c>
      <c r="C40" s="51"/>
      <c r="D40" s="51"/>
      <c r="E40" s="15" t="s">
        <v>44</v>
      </c>
      <c r="F40" s="65">
        <v>774</v>
      </c>
      <c r="G40" s="234">
        <v>484</v>
      </c>
      <c r="H40" s="66">
        <v>50</v>
      </c>
      <c r="I40" s="235">
        <v>50</v>
      </c>
      <c r="J40" s="66">
        <v>45</v>
      </c>
      <c r="K40" s="124">
        <v>45</v>
      </c>
      <c r="L40" s="66">
        <v>41</v>
      </c>
      <c r="M40" s="133">
        <v>19</v>
      </c>
      <c r="N40" s="66">
        <v>40</v>
      </c>
      <c r="O40" s="234">
        <v>40</v>
      </c>
      <c r="P40" s="133"/>
      <c r="Q40" s="133"/>
      <c r="R40" s="133"/>
      <c r="S40" s="133"/>
      <c r="T40" s="134"/>
      <c r="U40" s="134"/>
      <c r="V40" s="134"/>
      <c r="W40" s="134"/>
      <c r="X40" s="133"/>
      <c r="Y40" s="133"/>
    </row>
    <row r="41" spans="1:25" ht="15.75" customHeight="1">
      <c r="A41" s="342"/>
      <c r="B41" s="10"/>
      <c r="C41" s="30" t="s">
        <v>77</v>
      </c>
      <c r="D41" s="43"/>
      <c r="E41" s="93"/>
      <c r="F41" s="242">
        <v>146</v>
      </c>
      <c r="G41" s="243">
        <v>85</v>
      </c>
      <c r="H41" s="240">
        <v>0</v>
      </c>
      <c r="I41" s="241">
        <v>0</v>
      </c>
      <c r="J41" s="70">
        <v>0</v>
      </c>
      <c r="K41" s="114">
        <v>0</v>
      </c>
      <c r="L41" s="70">
        <v>0</v>
      </c>
      <c r="M41" s="112">
        <v>0</v>
      </c>
      <c r="N41" s="70">
        <v>0</v>
      </c>
      <c r="O41" s="120">
        <v>40</v>
      </c>
      <c r="P41" s="134"/>
      <c r="Q41" s="134"/>
      <c r="R41" s="134"/>
      <c r="S41" s="134"/>
      <c r="T41" s="134"/>
      <c r="U41" s="134"/>
      <c r="V41" s="134"/>
      <c r="W41" s="134"/>
      <c r="X41" s="133"/>
      <c r="Y41" s="133"/>
    </row>
    <row r="42" spans="1:25" ht="15.75" customHeight="1">
      <c r="A42" s="342"/>
      <c r="B42" s="50" t="s">
        <v>64</v>
      </c>
      <c r="C42" s="51"/>
      <c r="D42" s="51"/>
      <c r="E42" s="15" t="s">
        <v>45</v>
      </c>
      <c r="F42" s="65">
        <v>923</v>
      </c>
      <c r="G42" s="234">
        <v>618</v>
      </c>
      <c r="H42" s="66">
        <v>50</v>
      </c>
      <c r="I42" s="235">
        <v>50</v>
      </c>
      <c r="J42" s="66">
        <v>45</v>
      </c>
      <c r="K42" s="124">
        <v>45</v>
      </c>
      <c r="L42" s="66">
        <v>70</v>
      </c>
      <c r="M42" s="133">
        <v>72</v>
      </c>
      <c r="N42" s="66">
        <v>88</v>
      </c>
      <c r="O42" s="234">
        <v>164</v>
      </c>
      <c r="P42" s="133"/>
      <c r="Q42" s="133"/>
      <c r="R42" s="133"/>
      <c r="S42" s="133"/>
      <c r="T42" s="134"/>
      <c r="U42" s="134"/>
      <c r="V42" s="133"/>
      <c r="W42" s="133"/>
      <c r="X42" s="133"/>
      <c r="Y42" s="133"/>
    </row>
    <row r="43" spans="1:25" ht="15.75" customHeight="1">
      <c r="A43" s="342"/>
      <c r="B43" s="10"/>
      <c r="C43" s="30" t="s">
        <v>78</v>
      </c>
      <c r="D43" s="43"/>
      <c r="E43" s="93"/>
      <c r="F43" s="69">
        <v>98</v>
      </c>
      <c r="G43" s="120">
        <v>94</v>
      </c>
      <c r="H43" s="70">
        <v>37</v>
      </c>
      <c r="I43" s="113">
        <v>36</v>
      </c>
      <c r="J43" s="240">
        <v>33</v>
      </c>
      <c r="K43" s="241">
        <v>32</v>
      </c>
      <c r="L43" s="70">
        <v>13</v>
      </c>
      <c r="M43" s="112">
        <v>13</v>
      </c>
      <c r="N43" s="70">
        <v>79</v>
      </c>
      <c r="O43" s="120">
        <v>81</v>
      </c>
      <c r="P43" s="133"/>
      <c r="Q43" s="133"/>
      <c r="R43" s="134"/>
      <c r="S43" s="133"/>
      <c r="T43" s="134"/>
      <c r="U43" s="134"/>
      <c r="V43" s="133"/>
      <c r="W43" s="133"/>
      <c r="X43" s="134"/>
      <c r="Y43" s="134"/>
    </row>
    <row r="44" spans="1:25" ht="15.75" customHeight="1">
      <c r="A44" s="343"/>
      <c r="B44" s="47" t="s">
        <v>75</v>
      </c>
      <c r="C44" s="31"/>
      <c r="D44" s="31"/>
      <c r="E44" s="97" t="s">
        <v>267</v>
      </c>
      <c r="F44" s="231">
        <f aca="true" t="shared" si="5" ref="F44:O44">F40-F42</f>
        <v>-149</v>
      </c>
      <c r="G44" s="232">
        <f t="shared" si="5"/>
        <v>-134</v>
      </c>
      <c r="H44" s="231">
        <f t="shared" si="5"/>
        <v>0</v>
      </c>
      <c r="I44" s="232">
        <f t="shared" si="5"/>
        <v>0</v>
      </c>
      <c r="J44" s="231">
        <f t="shared" si="5"/>
        <v>0</v>
      </c>
      <c r="K44" s="232">
        <f t="shared" si="5"/>
        <v>0</v>
      </c>
      <c r="L44" s="231">
        <f t="shared" si="5"/>
        <v>-29</v>
      </c>
      <c r="M44" s="232">
        <f t="shared" si="5"/>
        <v>-53</v>
      </c>
      <c r="N44" s="231">
        <f t="shared" si="5"/>
        <v>-48</v>
      </c>
      <c r="O44" s="232">
        <f t="shared" si="5"/>
        <v>-124</v>
      </c>
      <c r="P44" s="134"/>
      <c r="Q44" s="134"/>
      <c r="R44" s="133"/>
      <c r="S44" s="133"/>
      <c r="T44" s="134"/>
      <c r="U44" s="134"/>
      <c r="V44" s="133"/>
      <c r="W44" s="133"/>
      <c r="X44" s="133"/>
      <c r="Y44" s="133"/>
    </row>
    <row r="45" spans="1:25" ht="15.75" customHeight="1">
      <c r="A45" s="348" t="s">
        <v>87</v>
      </c>
      <c r="B45" s="25" t="s">
        <v>79</v>
      </c>
      <c r="C45" s="20"/>
      <c r="D45" s="20"/>
      <c r="E45" s="96" t="s">
        <v>268</v>
      </c>
      <c r="F45" s="135">
        <f aca="true" t="shared" si="6" ref="F45:O45">F39+F44</f>
        <v>-11</v>
      </c>
      <c r="G45" s="136">
        <f t="shared" si="6"/>
        <v>-79</v>
      </c>
      <c r="H45" s="135">
        <f t="shared" si="6"/>
        <v>0</v>
      </c>
      <c r="I45" s="136">
        <f t="shared" si="6"/>
        <v>0</v>
      </c>
      <c r="J45" s="135">
        <f t="shared" si="6"/>
        <v>0</v>
      </c>
      <c r="K45" s="136">
        <f t="shared" si="6"/>
        <v>0</v>
      </c>
      <c r="L45" s="135">
        <f>L39+L44</f>
        <v>0</v>
      </c>
      <c r="M45" s="136">
        <f t="shared" si="6"/>
        <v>-24</v>
      </c>
      <c r="N45" s="135">
        <f t="shared" si="6"/>
        <v>-14</v>
      </c>
      <c r="O45" s="136">
        <f t="shared" si="6"/>
        <v>0</v>
      </c>
      <c r="P45" s="133"/>
      <c r="Q45" s="133"/>
      <c r="R45" s="133"/>
      <c r="S45" s="133"/>
      <c r="T45" s="133"/>
      <c r="U45" s="133"/>
      <c r="V45" s="133"/>
      <c r="W45" s="133"/>
      <c r="X45" s="133"/>
      <c r="Y45" s="133"/>
    </row>
    <row r="46" spans="1:25" ht="15.75" customHeight="1">
      <c r="A46" s="349"/>
      <c r="B46" s="44" t="s">
        <v>80</v>
      </c>
      <c r="C46" s="43"/>
      <c r="D46" s="43"/>
      <c r="E46" s="43"/>
      <c r="F46" s="242">
        <v>0</v>
      </c>
      <c r="G46" s="243">
        <v>0</v>
      </c>
      <c r="H46" s="240">
        <v>0</v>
      </c>
      <c r="I46" s="241">
        <v>0</v>
      </c>
      <c r="J46" s="240">
        <v>0</v>
      </c>
      <c r="K46" s="241">
        <v>0</v>
      </c>
      <c r="L46" s="70">
        <v>0</v>
      </c>
      <c r="M46" s="112">
        <v>0</v>
      </c>
      <c r="N46" s="240">
        <v>0</v>
      </c>
      <c r="O46" s="121">
        <v>0</v>
      </c>
      <c r="P46" s="134"/>
      <c r="Q46" s="134"/>
      <c r="R46" s="134"/>
      <c r="S46" s="134"/>
      <c r="T46" s="134"/>
      <c r="U46" s="134"/>
      <c r="V46" s="134"/>
      <c r="W46" s="134"/>
      <c r="X46" s="134"/>
      <c r="Y46" s="134"/>
    </row>
    <row r="47" spans="1:25" ht="15.75" customHeight="1">
      <c r="A47" s="349"/>
      <c r="B47" s="44" t="s">
        <v>81</v>
      </c>
      <c r="C47" s="43"/>
      <c r="D47" s="43"/>
      <c r="E47" s="43"/>
      <c r="F47" s="70">
        <v>557</v>
      </c>
      <c r="G47" s="112">
        <v>567</v>
      </c>
      <c r="H47" s="70">
        <v>0</v>
      </c>
      <c r="I47" s="113">
        <v>0</v>
      </c>
      <c r="J47" s="70">
        <v>0</v>
      </c>
      <c r="K47" s="114">
        <v>0</v>
      </c>
      <c r="L47" s="70">
        <v>0</v>
      </c>
      <c r="M47" s="112">
        <v>0</v>
      </c>
      <c r="N47" s="70">
        <v>55</v>
      </c>
      <c r="O47" s="120">
        <v>10</v>
      </c>
      <c r="P47" s="133"/>
      <c r="Q47" s="133"/>
      <c r="R47" s="133"/>
      <c r="S47" s="133"/>
      <c r="T47" s="133"/>
      <c r="U47" s="133"/>
      <c r="V47" s="133"/>
      <c r="W47" s="133"/>
      <c r="X47" s="133"/>
      <c r="Y47" s="133"/>
    </row>
    <row r="48" spans="1:25" ht="15.75" customHeight="1">
      <c r="A48" s="350"/>
      <c r="B48" s="47" t="s">
        <v>82</v>
      </c>
      <c r="C48" s="31"/>
      <c r="D48" s="31"/>
      <c r="E48" s="31"/>
      <c r="F48" s="73">
        <v>557</v>
      </c>
      <c r="G48" s="244">
        <v>566</v>
      </c>
      <c r="H48" s="73">
        <v>0</v>
      </c>
      <c r="I48" s="137">
        <v>0</v>
      </c>
      <c r="J48" s="73">
        <v>0</v>
      </c>
      <c r="K48" s="245">
        <v>0</v>
      </c>
      <c r="L48" s="73">
        <v>0</v>
      </c>
      <c r="M48" s="244">
        <v>0</v>
      </c>
      <c r="N48" s="73">
        <v>55</v>
      </c>
      <c r="O48" s="125">
        <v>10</v>
      </c>
      <c r="P48" s="133"/>
      <c r="Q48" s="133"/>
      <c r="R48" s="133"/>
      <c r="S48" s="133"/>
      <c r="T48" s="133"/>
      <c r="U48" s="133"/>
      <c r="V48" s="133"/>
      <c r="W48" s="133"/>
      <c r="X48" s="133"/>
      <c r="Y48" s="133"/>
    </row>
    <row r="49" spans="1:15" ht="15.75" customHeight="1">
      <c r="A49" s="13" t="s">
        <v>269</v>
      </c>
      <c r="O49" s="6"/>
    </row>
    <row r="50" spans="1:15" ht="15.75" customHeight="1">
      <c r="A50" s="13"/>
      <c r="O50" s="8"/>
    </row>
  </sheetData>
  <sheetProtection/>
  <mergeCells count="28"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rintOptions horizontalCentered="1"/>
  <pageMargins left="0.7874015748031497" right="0.2755905511811024" top="0.3937007874015748" bottom="0.35433070866141736" header="0.1968503937007874" footer="0.1968503937007874"/>
  <pageSetup horizontalDpi="300" verticalDpi="300" orientation="landscape" paperSize="9" scale="73" r:id="rId1"/>
  <headerFooter alignWithMargins="0">
    <oddHeader>&amp;R&amp;"明朝,斜体"&amp;9都道府県－4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A1" sqref="A1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2" t="s">
        <v>284</v>
      </c>
      <c r="E1" s="35"/>
      <c r="F1" s="35"/>
      <c r="G1" s="35"/>
    </row>
    <row r="2" ht="15" customHeight="1"/>
    <row r="3" spans="1:4" ht="15" customHeight="1">
      <c r="A3" s="36" t="s">
        <v>245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227</v>
      </c>
      <c r="B5" s="31"/>
      <c r="C5" s="31"/>
      <c r="D5" s="31"/>
      <c r="K5" s="37"/>
      <c r="O5" s="37" t="s">
        <v>48</v>
      </c>
    </row>
    <row r="6" spans="1:15" ht="15.75" customHeight="1">
      <c r="A6" s="351" t="s">
        <v>49</v>
      </c>
      <c r="B6" s="352"/>
      <c r="C6" s="352"/>
      <c r="D6" s="352"/>
      <c r="E6" s="353"/>
      <c r="F6" s="374"/>
      <c r="G6" s="375"/>
      <c r="H6" s="374"/>
      <c r="I6" s="375"/>
      <c r="J6" s="374"/>
      <c r="K6" s="375"/>
      <c r="L6" s="374"/>
      <c r="M6" s="375"/>
      <c r="N6" s="374"/>
      <c r="O6" s="375"/>
    </row>
    <row r="7" spans="1:15" ht="15.75" customHeight="1">
      <c r="A7" s="354"/>
      <c r="B7" s="355"/>
      <c r="C7" s="355"/>
      <c r="D7" s="355"/>
      <c r="E7" s="356"/>
      <c r="F7" s="108" t="s">
        <v>228</v>
      </c>
      <c r="G7" s="38" t="s">
        <v>2</v>
      </c>
      <c r="H7" s="108" t="s">
        <v>228</v>
      </c>
      <c r="I7" s="38" t="s">
        <v>2</v>
      </c>
      <c r="J7" s="108" t="s">
        <v>228</v>
      </c>
      <c r="K7" s="38" t="s">
        <v>2</v>
      </c>
      <c r="L7" s="108" t="s">
        <v>228</v>
      </c>
      <c r="M7" s="38" t="s">
        <v>2</v>
      </c>
      <c r="N7" s="108" t="s">
        <v>228</v>
      </c>
      <c r="O7" s="305" t="s">
        <v>2</v>
      </c>
    </row>
    <row r="8" spans="1:25" ht="15.75" customHeight="1">
      <c r="A8" s="339" t="s">
        <v>83</v>
      </c>
      <c r="B8" s="55" t="s">
        <v>50</v>
      </c>
      <c r="C8" s="56"/>
      <c r="D8" s="56"/>
      <c r="E8" s="92" t="s">
        <v>41</v>
      </c>
      <c r="F8" s="109"/>
      <c r="G8" s="225"/>
      <c r="H8" s="109"/>
      <c r="I8" s="226"/>
      <c r="J8" s="109"/>
      <c r="K8" s="110"/>
      <c r="L8" s="109"/>
      <c r="M8" s="226"/>
      <c r="N8" s="109"/>
      <c r="O8" s="110"/>
      <c r="P8" s="111"/>
      <c r="Q8" s="111"/>
      <c r="R8" s="111"/>
      <c r="S8" s="111"/>
      <c r="T8" s="111"/>
      <c r="U8" s="111"/>
      <c r="V8" s="111"/>
      <c r="W8" s="111"/>
      <c r="X8" s="111"/>
      <c r="Y8" s="111"/>
    </row>
    <row r="9" spans="1:25" ht="15.75" customHeight="1">
      <c r="A9" s="363"/>
      <c r="B9" s="8"/>
      <c r="C9" s="30" t="s">
        <v>51</v>
      </c>
      <c r="D9" s="43"/>
      <c r="E9" s="90" t="s">
        <v>42</v>
      </c>
      <c r="F9" s="70"/>
      <c r="G9" s="112"/>
      <c r="H9" s="70"/>
      <c r="I9" s="113"/>
      <c r="J9" s="70"/>
      <c r="K9" s="114"/>
      <c r="L9" s="70"/>
      <c r="M9" s="113"/>
      <c r="N9" s="70"/>
      <c r="O9" s="114"/>
      <c r="P9" s="111"/>
      <c r="Q9" s="111"/>
      <c r="R9" s="111"/>
      <c r="S9" s="111"/>
      <c r="T9" s="111"/>
      <c r="U9" s="111"/>
      <c r="V9" s="111"/>
      <c r="W9" s="111"/>
      <c r="X9" s="111"/>
      <c r="Y9" s="111"/>
    </row>
    <row r="10" spans="1:25" ht="15.75" customHeight="1">
      <c r="A10" s="363"/>
      <c r="B10" s="10"/>
      <c r="C10" s="30" t="s">
        <v>52</v>
      </c>
      <c r="D10" s="43"/>
      <c r="E10" s="90" t="s">
        <v>43</v>
      </c>
      <c r="F10" s="70"/>
      <c r="G10" s="112"/>
      <c r="H10" s="70"/>
      <c r="I10" s="113"/>
      <c r="J10" s="115"/>
      <c r="K10" s="227"/>
      <c r="L10" s="70"/>
      <c r="M10" s="113"/>
      <c r="N10" s="70"/>
      <c r="O10" s="114"/>
      <c r="P10" s="111"/>
      <c r="Q10" s="111"/>
      <c r="R10" s="111"/>
      <c r="S10" s="111"/>
      <c r="T10" s="111"/>
      <c r="U10" s="111"/>
      <c r="V10" s="111"/>
      <c r="W10" s="111"/>
      <c r="X10" s="111"/>
      <c r="Y10" s="111"/>
    </row>
    <row r="11" spans="1:25" ht="15.75" customHeight="1">
      <c r="A11" s="363"/>
      <c r="B11" s="50" t="s">
        <v>53</v>
      </c>
      <c r="C11" s="63"/>
      <c r="D11" s="63"/>
      <c r="E11" s="89" t="s">
        <v>44</v>
      </c>
      <c r="F11" s="116"/>
      <c r="G11" s="228"/>
      <c r="H11" s="116"/>
      <c r="I11" s="229"/>
      <c r="J11" s="116"/>
      <c r="K11" s="117"/>
      <c r="L11" s="116"/>
      <c r="M11" s="229"/>
      <c r="N11" s="116"/>
      <c r="O11" s="117"/>
      <c r="P11" s="111"/>
      <c r="Q11" s="111"/>
      <c r="R11" s="111"/>
      <c r="S11" s="111"/>
      <c r="T11" s="111"/>
      <c r="U11" s="111"/>
      <c r="V11" s="111"/>
      <c r="W11" s="111"/>
      <c r="X11" s="111"/>
      <c r="Y11" s="111"/>
    </row>
    <row r="12" spans="1:25" ht="15.75" customHeight="1">
      <c r="A12" s="363"/>
      <c r="B12" s="7"/>
      <c r="C12" s="30" t="s">
        <v>54</v>
      </c>
      <c r="D12" s="43"/>
      <c r="E12" s="90" t="s">
        <v>45</v>
      </c>
      <c r="F12" s="70"/>
      <c r="G12" s="112"/>
      <c r="H12" s="116"/>
      <c r="I12" s="113"/>
      <c r="J12" s="116"/>
      <c r="K12" s="114"/>
      <c r="L12" s="70"/>
      <c r="M12" s="113"/>
      <c r="N12" s="70"/>
      <c r="O12" s="114"/>
      <c r="P12" s="111"/>
      <c r="Q12" s="111"/>
      <c r="R12" s="111"/>
      <c r="S12" s="111"/>
      <c r="T12" s="111"/>
      <c r="U12" s="111"/>
      <c r="V12" s="111"/>
      <c r="W12" s="111"/>
      <c r="X12" s="111"/>
      <c r="Y12" s="111"/>
    </row>
    <row r="13" spans="1:25" ht="15.75" customHeight="1">
      <c r="A13" s="363"/>
      <c r="B13" s="8"/>
      <c r="C13" s="52" t="s">
        <v>55</v>
      </c>
      <c r="D13" s="53"/>
      <c r="E13" s="94" t="s">
        <v>46</v>
      </c>
      <c r="F13" s="68"/>
      <c r="G13" s="239"/>
      <c r="H13" s="115"/>
      <c r="I13" s="227"/>
      <c r="J13" s="115"/>
      <c r="K13" s="227"/>
      <c r="L13" s="68"/>
      <c r="M13" s="230"/>
      <c r="N13" s="68"/>
      <c r="O13" s="119"/>
      <c r="P13" s="111"/>
      <c r="Q13" s="111"/>
      <c r="R13" s="111"/>
      <c r="S13" s="111"/>
      <c r="T13" s="111"/>
      <c r="U13" s="111"/>
      <c r="V13" s="111"/>
      <c r="W13" s="111"/>
      <c r="X13" s="111"/>
      <c r="Y13" s="111"/>
    </row>
    <row r="14" spans="1:25" ht="15.75" customHeight="1">
      <c r="A14" s="363"/>
      <c r="B14" s="44" t="s">
        <v>56</v>
      </c>
      <c r="C14" s="43"/>
      <c r="D14" s="43"/>
      <c r="E14" s="90" t="s">
        <v>250</v>
      </c>
      <c r="F14" s="69">
        <f aca="true" t="shared" si="0" ref="F14:M15">F9-F12</f>
        <v>0</v>
      </c>
      <c r="G14" s="120">
        <f t="shared" si="0"/>
        <v>0</v>
      </c>
      <c r="H14" s="69">
        <f t="shared" si="0"/>
        <v>0</v>
      </c>
      <c r="I14" s="120">
        <f t="shared" si="0"/>
        <v>0</v>
      </c>
      <c r="J14" s="69">
        <f t="shared" si="0"/>
        <v>0</v>
      </c>
      <c r="K14" s="120">
        <f t="shared" si="0"/>
        <v>0</v>
      </c>
      <c r="L14" s="69">
        <f t="shared" si="0"/>
        <v>0</v>
      </c>
      <c r="M14" s="120">
        <f t="shared" si="0"/>
        <v>0</v>
      </c>
      <c r="N14" s="69">
        <f>N9-N12</f>
        <v>0</v>
      </c>
      <c r="O14" s="120">
        <f>O9-O12</f>
        <v>0</v>
      </c>
      <c r="P14" s="111"/>
      <c r="Q14" s="111"/>
      <c r="R14" s="111"/>
      <c r="S14" s="111"/>
      <c r="T14" s="111"/>
      <c r="U14" s="111"/>
      <c r="V14" s="111"/>
      <c r="W14" s="111"/>
      <c r="X14" s="111"/>
      <c r="Y14" s="111"/>
    </row>
    <row r="15" spans="1:25" ht="15.75" customHeight="1">
      <c r="A15" s="363"/>
      <c r="B15" s="44" t="s">
        <v>57</v>
      </c>
      <c r="C15" s="43"/>
      <c r="D15" s="43"/>
      <c r="E15" s="90" t="s">
        <v>251</v>
      </c>
      <c r="F15" s="69">
        <f t="shared" si="0"/>
        <v>0</v>
      </c>
      <c r="G15" s="120">
        <f t="shared" si="0"/>
        <v>0</v>
      </c>
      <c r="H15" s="69">
        <f t="shared" si="0"/>
        <v>0</v>
      </c>
      <c r="I15" s="120">
        <f t="shared" si="0"/>
        <v>0</v>
      </c>
      <c r="J15" s="69">
        <f t="shared" si="0"/>
        <v>0</v>
      </c>
      <c r="K15" s="120">
        <f t="shared" si="0"/>
        <v>0</v>
      </c>
      <c r="L15" s="69">
        <f t="shared" si="0"/>
        <v>0</v>
      </c>
      <c r="M15" s="120">
        <f t="shared" si="0"/>
        <v>0</v>
      </c>
      <c r="N15" s="69">
        <f>N10-N13</f>
        <v>0</v>
      </c>
      <c r="O15" s="120">
        <f>O10-O13</f>
        <v>0</v>
      </c>
      <c r="P15" s="111"/>
      <c r="Q15" s="111"/>
      <c r="R15" s="111"/>
      <c r="S15" s="111"/>
      <c r="T15" s="111"/>
      <c r="U15" s="111"/>
      <c r="V15" s="111"/>
      <c r="W15" s="111"/>
      <c r="X15" s="111"/>
      <c r="Y15" s="111"/>
    </row>
    <row r="16" spans="1:25" ht="15.75" customHeight="1">
      <c r="A16" s="363"/>
      <c r="B16" s="44" t="s">
        <v>58</v>
      </c>
      <c r="C16" s="43"/>
      <c r="D16" s="43"/>
      <c r="E16" s="90" t="s">
        <v>270</v>
      </c>
      <c r="F16" s="69">
        <f aca="true" t="shared" si="1" ref="F16:M16">F8-F11</f>
        <v>0</v>
      </c>
      <c r="G16" s="120">
        <f t="shared" si="1"/>
        <v>0</v>
      </c>
      <c r="H16" s="69">
        <f t="shared" si="1"/>
        <v>0</v>
      </c>
      <c r="I16" s="120">
        <f t="shared" si="1"/>
        <v>0</v>
      </c>
      <c r="J16" s="69">
        <f t="shared" si="1"/>
        <v>0</v>
      </c>
      <c r="K16" s="120">
        <f t="shared" si="1"/>
        <v>0</v>
      </c>
      <c r="L16" s="69">
        <f t="shared" si="1"/>
        <v>0</v>
      </c>
      <c r="M16" s="120">
        <f t="shared" si="1"/>
        <v>0</v>
      </c>
      <c r="N16" s="69">
        <f>N8-N11</f>
        <v>0</v>
      </c>
      <c r="O16" s="120">
        <f>O8-O11</f>
        <v>0</v>
      </c>
      <c r="P16" s="111"/>
      <c r="Q16" s="111"/>
      <c r="R16" s="111"/>
      <c r="S16" s="111"/>
      <c r="T16" s="111"/>
      <c r="U16" s="111"/>
      <c r="V16" s="111"/>
      <c r="W16" s="111"/>
      <c r="X16" s="111"/>
      <c r="Y16" s="111"/>
    </row>
    <row r="17" spans="1:25" ht="15.75" customHeight="1">
      <c r="A17" s="363"/>
      <c r="B17" s="44" t="s">
        <v>59</v>
      </c>
      <c r="C17" s="43"/>
      <c r="D17" s="43"/>
      <c r="E17" s="34"/>
      <c r="F17" s="250"/>
      <c r="G17" s="251"/>
      <c r="H17" s="115"/>
      <c r="I17" s="227"/>
      <c r="J17" s="70"/>
      <c r="K17" s="114"/>
      <c r="L17" s="70"/>
      <c r="M17" s="113"/>
      <c r="N17" s="115"/>
      <c r="O17" s="121"/>
      <c r="P17" s="111"/>
      <c r="Q17" s="111"/>
      <c r="R17" s="111"/>
      <c r="S17" s="111"/>
      <c r="T17" s="111"/>
      <c r="U17" s="111"/>
      <c r="V17" s="111"/>
      <c r="W17" s="111"/>
      <c r="X17" s="111"/>
      <c r="Y17" s="111"/>
    </row>
    <row r="18" spans="1:25" ht="15.75" customHeight="1">
      <c r="A18" s="364"/>
      <c r="B18" s="47" t="s">
        <v>60</v>
      </c>
      <c r="C18" s="31"/>
      <c r="D18" s="31"/>
      <c r="E18" s="17"/>
      <c r="F18" s="231"/>
      <c r="G18" s="232"/>
      <c r="H18" s="122"/>
      <c r="I18" s="233"/>
      <c r="J18" s="122"/>
      <c r="K18" s="233"/>
      <c r="L18" s="122"/>
      <c r="M18" s="233"/>
      <c r="N18" s="122"/>
      <c r="O18" s="123"/>
      <c r="P18" s="111"/>
      <c r="Q18" s="111"/>
      <c r="R18" s="111"/>
      <c r="S18" s="111"/>
      <c r="T18" s="111"/>
      <c r="U18" s="111"/>
      <c r="V18" s="111"/>
      <c r="W18" s="111"/>
      <c r="X18" s="111"/>
      <c r="Y18" s="111"/>
    </row>
    <row r="19" spans="1:25" ht="15.75" customHeight="1">
      <c r="A19" s="363" t="s">
        <v>84</v>
      </c>
      <c r="B19" s="50" t="s">
        <v>61</v>
      </c>
      <c r="C19" s="51"/>
      <c r="D19" s="51"/>
      <c r="E19" s="95"/>
      <c r="F19" s="65"/>
      <c r="G19" s="234"/>
      <c r="H19" s="66"/>
      <c r="I19" s="235"/>
      <c r="J19" s="66"/>
      <c r="K19" s="124"/>
      <c r="L19" s="66"/>
      <c r="M19" s="235"/>
      <c r="N19" s="66"/>
      <c r="O19" s="124"/>
      <c r="P19" s="111"/>
      <c r="Q19" s="111"/>
      <c r="R19" s="111"/>
      <c r="S19" s="111"/>
      <c r="T19" s="111"/>
      <c r="U19" s="111"/>
      <c r="V19" s="111"/>
      <c r="W19" s="111"/>
      <c r="X19" s="111"/>
      <c r="Y19" s="111"/>
    </row>
    <row r="20" spans="1:25" ht="15.75" customHeight="1">
      <c r="A20" s="363"/>
      <c r="B20" s="19"/>
      <c r="C20" s="30" t="s">
        <v>62</v>
      </c>
      <c r="D20" s="43"/>
      <c r="E20" s="90"/>
      <c r="F20" s="69"/>
      <c r="G20" s="120"/>
      <c r="H20" s="70"/>
      <c r="I20" s="113"/>
      <c r="J20" s="70"/>
      <c r="K20" s="227"/>
      <c r="L20" s="70"/>
      <c r="M20" s="113"/>
      <c r="N20" s="70"/>
      <c r="O20" s="114"/>
      <c r="P20" s="111"/>
      <c r="Q20" s="111"/>
      <c r="R20" s="111"/>
      <c r="S20" s="111"/>
      <c r="T20" s="111"/>
      <c r="U20" s="111"/>
      <c r="V20" s="111"/>
      <c r="W20" s="111"/>
      <c r="X20" s="111"/>
      <c r="Y20" s="111"/>
    </row>
    <row r="21" spans="1:25" ht="15.75" customHeight="1">
      <c r="A21" s="363"/>
      <c r="B21" s="9" t="s">
        <v>63</v>
      </c>
      <c r="C21" s="63"/>
      <c r="D21" s="63"/>
      <c r="E21" s="89" t="s">
        <v>271</v>
      </c>
      <c r="F21" s="236"/>
      <c r="G21" s="237"/>
      <c r="H21" s="116"/>
      <c r="I21" s="229"/>
      <c r="J21" s="116"/>
      <c r="K21" s="117"/>
      <c r="L21" s="116"/>
      <c r="M21" s="229"/>
      <c r="N21" s="116"/>
      <c r="O21" s="117"/>
      <c r="P21" s="111"/>
      <c r="Q21" s="111"/>
      <c r="R21" s="111"/>
      <c r="S21" s="111"/>
      <c r="T21" s="111"/>
      <c r="U21" s="111"/>
      <c r="V21" s="111"/>
      <c r="W21" s="111"/>
      <c r="X21" s="111"/>
      <c r="Y21" s="111"/>
    </row>
    <row r="22" spans="1:25" ht="15.75" customHeight="1">
      <c r="A22" s="363"/>
      <c r="B22" s="50" t="s">
        <v>64</v>
      </c>
      <c r="C22" s="51"/>
      <c r="D22" s="51"/>
      <c r="E22" s="95" t="s">
        <v>272</v>
      </c>
      <c r="F22" s="65"/>
      <c r="G22" s="234"/>
      <c r="H22" s="66"/>
      <c r="I22" s="235"/>
      <c r="J22" s="66"/>
      <c r="K22" s="124"/>
      <c r="L22" s="66"/>
      <c r="M22" s="235"/>
      <c r="N22" s="66"/>
      <c r="O22" s="124"/>
      <c r="P22" s="111"/>
      <c r="Q22" s="111"/>
      <c r="R22" s="111"/>
      <c r="S22" s="111"/>
      <c r="T22" s="111"/>
      <c r="U22" s="111"/>
      <c r="V22" s="111"/>
      <c r="W22" s="111"/>
      <c r="X22" s="111"/>
      <c r="Y22" s="111"/>
    </row>
    <row r="23" spans="1:25" ht="15.75" customHeight="1">
      <c r="A23" s="363"/>
      <c r="B23" s="7" t="s">
        <v>65</v>
      </c>
      <c r="C23" s="52" t="s">
        <v>66</v>
      </c>
      <c r="D23" s="53"/>
      <c r="E23" s="94"/>
      <c r="F23" s="67"/>
      <c r="G23" s="118"/>
      <c r="H23" s="68"/>
      <c r="I23" s="230"/>
      <c r="J23" s="68"/>
      <c r="K23" s="119"/>
      <c r="L23" s="68"/>
      <c r="M23" s="230"/>
      <c r="N23" s="68"/>
      <c r="O23" s="119"/>
      <c r="P23" s="111"/>
      <c r="Q23" s="111"/>
      <c r="R23" s="111"/>
      <c r="S23" s="111"/>
      <c r="T23" s="111"/>
      <c r="U23" s="111"/>
      <c r="V23" s="111"/>
      <c r="W23" s="111"/>
      <c r="X23" s="111"/>
      <c r="Y23" s="111"/>
    </row>
    <row r="24" spans="1:25" ht="15.75" customHeight="1">
      <c r="A24" s="363"/>
      <c r="B24" s="44" t="s">
        <v>273</v>
      </c>
      <c r="C24" s="43"/>
      <c r="D24" s="43"/>
      <c r="E24" s="90" t="s">
        <v>274</v>
      </c>
      <c r="F24" s="69">
        <f aca="true" t="shared" si="2" ref="F24:M24">F21-F22</f>
        <v>0</v>
      </c>
      <c r="G24" s="120">
        <f t="shared" si="2"/>
        <v>0</v>
      </c>
      <c r="H24" s="69">
        <f t="shared" si="2"/>
        <v>0</v>
      </c>
      <c r="I24" s="120">
        <f t="shared" si="2"/>
        <v>0</v>
      </c>
      <c r="J24" s="69">
        <f t="shared" si="2"/>
        <v>0</v>
      </c>
      <c r="K24" s="120">
        <f t="shared" si="2"/>
        <v>0</v>
      </c>
      <c r="L24" s="69">
        <f t="shared" si="2"/>
        <v>0</v>
      </c>
      <c r="M24" s="120">
        <f t="shared" si="2"/>
        <v>0</v>
      </c>
      <c r="N24" s="69">
        <f>N21-N22</f>
        <v>0</v>
      </c>
      <c r="O24" s="120">
        <f>O21-O22</f>
        <v>0</v>
      </c>
      <c r="P24" s="111"/>
      <c r="Q24" s="111"/>
      <c r="R24" s="111"/>
      <c r="S24" s="111"/>
      <c r="T24" s="111"/>
      <c r="U24" s="111"/>
      <c r="V24" s="111"/>
      <c r="W24" s="111"/>
      <c r="X24" s="111"/>
      <c r="Y24" s="111"/>
    </row>
    <row r="25" spans="1:25" ht="15.75" customHeight="1">
      <c r="A25" s="363"/>
      <c r="B25" s="100" t="s">
        <v>67</v>
      </c>
      <c r="C25" s="53"/>
      <c r="D25" s="53"/>
      <c r="E25" s="365" t="s">
        <v>275</v>
      </c>
      <c r="F25" s="330"/>
      <c r="G25" s="334"/>
      <c r="H25" s="330"/>
      <c r="I25" s="334"/>
      <c r="J25" s="330"/>
      <c r="K25" s="334"/>
      <c r="L25" s="330"/>
      <c r="M25" s="334"/>
      <c r="N25" s="330"/>
      <c r="O25" s="334"/>
      <c r="P25" s="111"/>
      <c r="Q25" s="111"/>
      <c r="R25" s="111"/>
      <c r="S25" s="111"/>
      <c r="T25" s="111"/>
      <c r="U25" s="111"/>
      <c r="V25" s="111"/>
      <c r="W25" s="111"/>
      <c r="X25" s="111"/>
      <c r="Y25" s="111"/>
    </row>
    <row r="26" spans="1:25" ht="15.75" customHeight="1">
      <c r="A26" s="363"/>
      <c r="B26" s="9" t="s">
        <v>68</v>
      </c>
      <c r="C26" s="63"/>
      <c r="D26" s="63"/>
      <c r="E26" s="366"/>
      <c r="F26" s="376"/>
      <c r="G26" s="373"/>
      <c r="H26" s="376"/>
      <c r="I26" s="373"/>
      <c r="J26" s="376"/>
      <c r="K26" s="373"/>
      <c r="L26" s="376"/>
      <c r="M26" s="373"/>
      <c r="N26" s="331"/>
      <c r="O26" s="335"/>
      <c r="P26" s="111"/>
      <c r="Q26" s="111"/>
      <c r="R26" s="111"/>
      <c r="S26" s="111"/>
      <c r="T26" s="111"/>
      <c r="U26" s="111"/>
      <c r="V26" s="111"/>
      <c r="W26" s="111"/>
      <c r="X26" s="111"/>
      <c r="Y26" s="111"/>
    </row>
    <row r="27" spans="1:25" ht="15.75" customHeight="1">
      <c r="A27" s="364"/>
      <c r="B27" s="47" t="s">
        <v>276</v>
      </c>
      <c r="C27" s="31"/>
      <c r="D27" s="31"/>
      <c r="E27" s="91" t="s">
        <v>277</v>
      </c>
      <c r="F27" s="72">
        <f aca="true" t="shared" si="3" ref="F27:M27">F24+F25</f>
        <v>0</v>
      </c>
      <c r="G27" s="125">
        <f t="shared" si="3"/>
        <v>0</v>
      </c>
      <c r="H27" s="72">
        <f t="shared" si="3"/>
        <v>0</v>
      </c>
      <c r="I27" s="125">
        <f t="shared" si="3"/>
        <v>0</v>
      </c>
      <c r="J27" s="72">
        <f t="shared" si="3"/>
        <v>0</v>
      </c>
      <c r="K27" s="125">
        <f t="shared" si="3"/>
        <v>0</v>
      </c>
      <c r="L27" s="72">
        <f t="shared" si="3"/>
        <v>0</v>
      </c>
      <c r="M27" s="125">
        <f t="shared" si="3"/>
        <v>0</v>
      </c>
      <c r="N27" s="72">
        <f>N24+N25</f>
        <v>0</v>
      </c>
      <c r="O27" s="125">
        <f>O24+O25</f>
        <v>0</v>
      </c>
      <c r="P27" s="111"/>
      <c r="Q27" s="111"/>
      <c r="R27" s="111"/>
      <c r="S27" s="111"/>
      <c r="T27" s="111"/>
      <c r="U27" s="111"/>
      <c r="V27" s="111"/>
      <c r="W27" s="111"/>
      <c r="X27" s="111"/>
      <c r="Y27" s="111"/>
    </row>
    <row r="28" spans="1:25" ht="15.75" customHeight="1">
      <c r="A28" s="13"/>
      <c r="F28" s="111"/>
      <c r="G28" s="111"/>
      <c r="H28" s="111"/>
      <c r="I28" s="111"/>
      <c r="J28" s="111"/>
      <c r="K28" s="111"/>
      <c r="L28" s="126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</row>
    <row r="29" spans="1:25" ht="15.75" customHeight="1">
      <c r="A29" s="31"/>
      <c r="F29" s="111"/>
      <c r="G29" s="111"/>
      <c r="H29" s="111"/>
      <c r="I29" s="111"/>
      <c r="J29" s="127"/>
      <c r="K29" s="127"/>
      <c r="L29" s="126"/>
      <c r="M29" s="111"/>
      <c r="N29" s="111"/>
      <c r="O29" s="127" t="s">
        <v>278</v>
      </c>
      <c r="P29" s="111"/>
      <c r="Q29" s="111"/>
      <c r="R29" s="111"/>
      <c r="S29" s="111"/>
      <c r="T29" s="111"/>
      <c r="U29" s="111"/>
      <c r="V29" s="111"/>
      <c r="W29" s="111"/>
      <c r="X29" s="111"/>
      <c r="Y29" s="127"/>
    </row>
    <row r="30" spans="1:25" ht="15.75" customHeight="1">
      <c r="A30" s="357" t="s">
        <v>69</v>
      </c>
      <c r="B30" s="358"/>
      <c r="C30" s="358"/>
      <c r="D30" s="358"/>
      <c r="E30" s="359"/>
      <c r="F30" s="371" t="s">
        <v>279</v>
      </c>
      <c r="G30" s="372"/>
      <c r="H30" s="371"/>
      <c r="I30" s="372"/>
      <c r="J30" s="371"/>
      <c r="K30" s="372"/>
      <c r="L30" s="371"/>
      <c r="M30" s="372"/>
      <c r="N30" s="371"/>
      <c r="O30" s="372"/>
      <c r="P30" s="128"/>
      <c r="Q30" s="126"/>
      <c r="R30" s="128"/>
      <c r="S30" s="126"/>
      <c r="T30" s="128"/>
      <c r="U30" s="126"/>
      <c r="V30" s="128"/>
      <c r="W30" s="126"/>
      <c r="X30" s="128"/>
      <c r="Y30" s="126"/>
    </row>
    <row r="31" spans="1:25" ht="15.75" customHeight="1">
      <c r="A31" s="360"/>
      <c r="B31" s="361"/>
      <c r="C31" s="361"/>
      <c r="D31" s="361"/>
      <c r="E31" s="362"/>
      <c r="F31" s="108" t="s">
        <v>228</v>
      </c>
      <c r="G31" s="38" t="s">
        <v>2</v>
      </c>
      <c r="H31" s="108" t="s">
        <v>228</v>
      </c>
      <c r="I31" s="38" t="s">
        <v>2</v>
      </c>
      <c r="J31" s="108" t="s">
        <v>228</v>
      </c>
      <c r="K31" s="38" t="s">
        <v>2</v>
      </c>
      <c r="L31" s="108" t="s">
        <v>228</v>
      </c>
      <c r="M31" s="38" t="s">
        <v>2</v>
      </c>
      <c r="N31" s="108" t="s">
        <v>228</v>
      </c>
      <c r="O31" s="249" t="s">
        <v>2</v>
      </c>
      <c r="P31" s="132"/>
      <c r="Q31" s="132"/>
      <c r="R31" s="132"/>
      <c r="S31" s="132"/>
      <c r="T31" s="132"/>
      <c r="U31" s="132"/>
      <c r="V31" s="132"/>
      <c r="W31" s="132"/>
      <c r="X31" s="132"/>
      <c r="Y31" s="132"/>
    </row>
    <row r="32" spans="1:25" ht="15.75" customHeight="1">
      <c r="A32" s="339" t="s">
        <v>85</v>
      </c>
      <c r="B32" s="55" t="s">
        <v>50</v>
      </c>
      <c r="C32" s="56"/>
      <c r="D32" s="56"/>
      <c r="E32" s="15" t="s">
        <v>41</v>
      </c>
      <c r="F32" s="66">
        <v>21</v>
      </c>
      <c r="G32" s="133">
        <v>70</v>
      </c>
      <c r="H32" s="109"/>
      <c r="I32" s="226"/>
      <c r="J32" s="109"/>
      <c r="K32" s="110"/>
      <c r="L32" s="66"/>
      <c r="M32" s="133"/>
      <c r="N32" s="109"/>
      <c r="O32" s="238"/>
      <c r="P32" s="133"/>
      <c r="Q32" s="133"/>
      <c r="R32" s="133"/>
      <c r="S32" s="133"/>
      <c r="T32" s="134"/>
      <c r="U32" s="134"/>
      <c r="V32" s="133"/>
      <c r="W32" s="133"/>
      <c r="X32" s="134"/>
      <c r="Y32" s="134"/>
    </row>
    <row r="33" spans="1:25" ht="15.75" customHeight="1">
      <c r="A33" s="340"/>
      <c r="B33" s="8"/>
      <c r="C33" s="52" t="s">
        <v>70</v>
      </c>
      <c r="D33" s="53"/>
      <c r="E33" s="98"/>
      <c r="F33" s="68">
        <v>20</v>
      </c>
      <c r="G33" s="239">
        <v>65</v>
      </c>
      <c r="H33" s="68"/>
      <c r="I33" s="230"/>
      <c r="J33" s="68"/>
      <c r="K33" s="119"/>
      <c r="L33" s="68"/>
      <c r="M33" s="239"/>
      <c r="N33" s="68"/>
      <c r="O33" s="118"/>
      <c r="P33" s="133"/>
      <c r="Q33" s="133"/>
      <c r="R33" s="133"/>
      <c r="S33" s="133"/>
      <c r="T33" s="134"/>
      <c r="U33" s="134"/>
      <c r="V33" s="133"/>
      <c r="W33" s="133"/>
      <c r="X33" s="134"/>
      <c r="Y33" s="134"/>
    </row>
    <row r="34" spans="1:25" ht="15.75" customHeight="1">
      <c r="A34" s="340"/>
      <c r="B34" s="8"/>
      <c r="C34" s="24"/>
      <c r="D34" s="30" t="s">
        <v>71</v>
      </c>
      <c r="E34" s="93"/>
      <c r="F34" s="70">
        <v>12</v>
      </c>
      <c r="G34" s="112">
        <v>54</v>
      </c>
      <c r="H34" s="70"/>
      <c r="I34" s="113"/>
      <c r="J34" s="70"/>
      <c r="K34" s="114"/>
      <c r="L34" s="70"/>
      <c r="M34" s="112"/>
      <c r="N34" s="70"/>
      <c r="O34" s="120"/>
      <c r="P34" s="133"/>
      <c r="Q34" s="133"/>
      <c r="R34" s="133"/>
      <c r="S34" s="133"/>
      <c r="T34" s="134"/>
      <c r="U34" s="134"/>
      <c r="V34" s="133"/>
      <c r="W34" s="133"/>
      <c r="X34" s="134"/>
      <c r="Y34" s="134"/>
    </row>
    <row r="35" spans="1:25" ht="15.75" customHeight="1">
      <c r="A35" s="340"/>
      <c r="B35" s="10"/>
      <c r="C35" s="62" t="s">
        <v>72</v>
      </c>
      <c r="D35" s="63"/>
      <c r="E35" s="99"/>
      <c r="F35" s="116">
        <v>0.7</v>
      </c>
      <c r="G35" s="228">
        <v>5</v>
      </c>
      <c r="H35" s="116"/>
      <c r="I35" s="229"/>
      <c r="J35" s="240"/>
      <c r="K35" s="241"/>
      <c r="L35" s="116"/>
      <c r="M35" s="228"/>
      <c r="N35" s="116"/>
      <c r="O35" s="237"/>
      <c r="P35" s="133"/>
      <c r="Q35" s="133"/>
      <c r="R35" s="133"/>
      <c r="S35" s="133"/>
      <c r="T35" s="134"/>
      <c r="U35" s="134"/>
      <c r="V35" s="133"/>
      <c r="W35" s="133"/>
      <c r="X35" s="134"/>
      <c r="Y35" s="134"/>
    </row>
    <row r="36" spans="1:25" ht="15.75" customHeight="1">
      <c r="A36" s="340"/>
      <c r="B36" s="50" t="s">
        <v>53</v>
      </c>
      <c r="C36" s="51"/>
      <c r="D36" s="51"/>
      <c r="E36" s="15" t="s">
        <v>42</v>
      </c>
      <c r="F36" s="66">
        <v>4</v>
      </c>
      <c r="G36" s="133">
        <v>5</v>
      </c>
      <c r="H36" s="66"/>
      <c r="I36" s="235"/>
      <c r="J36" s="66"/>
      <c r="K36" s="124"/>
      <c r="L36" s="66"/>
      <c r="M36" s="133"/>
      <c r="N36" s="66"/>
      <c r="O36" s="234"/>
      <c r="P36" s="133"/>
      <c r="Q36" s="133"/>
      <c r="R36" s="133"/>
      <c r="S36" s="133"/>
      <c r="T36" s="133"/>
      <c r="U36" s="133"/>
      <c r="V36" s="133"/>
      <c r="W36" s="133"/>
      <c r="X36" s="134"/>
      <c r="Y36" s="134"/>
    </row>
    <row r="37" spans="1:25" ht="15.75" customHeight="1">
      <c r="A37" s="340"/>
      <c r="B37" s="8"/>
      <c r="C37" s="30" t="s">
        <v>73</v>
      </c>
      <c r="D37" s="43"/>
      <c r="E37" s="93"/>
      <c r="F37" s="70">
        <v>0</v>
      </c>
      <c r="G37" s="112">
        <v>1</v>
      </c>
      <c r="H37" s="70"/>
      <c r="I37" s="113"/>
      <c r="J37" s="70"/>
      <c r="K37" s="114"/>
      <c r="L37" s="70"/>
      <c r="M37" s="112"/>
      <c r="N37" s="70"/>
      <c r="O37" s="120"/>
      <c r="P37" s="133"/>
      <c r="Q37" s="133"/>
      <c r="R37" s="133"/>
      <c r="S37" s="133"/>
      <c r="T37" s="133"/>
      <c r="U37" s="133"/>
      <c r="V37" s="133"/>
      <c r="W37" s="133"/>
      <c r="X37" s="134"/>
      <c r="Y37" s="134"/>
    </row>
    <row r="38" spans="1:25" ht="15.75" customHeight="1">
      <c r="A38" s="340"/>
      <c r="B38" s="10"/>
      <c r="C38" s="30" t="s">
        <v>74</v>
      </c>
      <c r="D38" s="43"/>
      <c r="E38" s="93"/>
      <c r="F38" s="69">
        <v>4</v>
      </c>
      <c r="G38" s="120">
        <v>4</v>
      </c>
      <c r="H38" s="70"/>
      <c r="I38" s="113"/>
      <c r="J38" s="70"/>
      <c r="K38" s="241"/>
      <c r="L38" s="70"/>
      <c r="M38" s="112"/>
      <c r="N38" s="70"/>
      <c r="O38" s="120"/>
      <c r="P38" s="133"/>
      <c r="Q38" s="133"/>
      <c r="R38" s="134"/>
      <c r="S38" s="134"/>
      <c r="T38" s="133"/>
      <c r="U38" s="133"/>
      <c r="V38" s="133"/>
      <c r="W38" s="133"/>
      <c r="X38" s="134"/>
      <c r="Y38" s="134"/>
    </row>
    <row r="39" spans="1:25" ht="15.75" customHeight="1">
      <c r="A39" s="341"/>
      <c r="B39" s="11" t="s">
        <v>75</v>
      </c>
      <c r="C39" s="12"/>
      <c r="D39" s="12"/>
      <c r="E39" s="97" t="s">
        <v>280</v>
      </c>
      <c r="F39" s="72">
        <f>F32-F36</f>
        <v>17</v>
      </c>
      <c r="G39" s="125">
        <f>G32-G36</f>
        <v>65</v>
      </c>
      <c r="H39" s="72">
        <f>H32-H36</f>
        <v>0</v>
      </c>
      <c r="I39" s="125">
        <f aca="true" t="shared" si="4" ref="I39:O39">I32-I36</f>
        <v>0</v>
      </c>
      <c r="J39" s="72">
        <f t="shared" si="4"/>
        <v>0</v>
      </c>
      <c r="K39" s="125">
        <f t="shared" si="4"/>
        <v>0</v>
      </c>
      <c r="L39" s="72">
        <f t="shared" si="4"/>
        <v>0</v>
      </c>
      <c r="M39" s="125">
        <f t="shared" si="4"/>
        <v>0</v>
      </c>
      <c r="N39" s="72">
        <f t="shared" si="4"/>
        <v>0</v>
      </c>
      <c r="O39" s="125">
        <f t="shared" si="4"/>
        <v>0</v>
      </c>
      <c r="P39" s="133"/>
      <c r="Q39" s="133"/>
      <c r="R39" s="133"/>
      <c r="S39" s="133"/>
      <c r="T39" s="133"/>
      <c r="U39" s="133"/>
      <c r="V39" s="133"/>
      <c r="W39" s="133"/>
      <c r="X39" s="134"/>
      <c r="Y39" s="134"/>
    </row>
    <row r="40" spans="1:25" ht="15.75" customHeight="1">
      <c r="A40" s="339" t="s">
        <v>86</v>
      </c>
      <c r="B40" s="50" t="s">
        <v>76</v>
      </c>
      <c r="C40" s="51"/>
      <c r="D40" s="51"/>
      <c r="E40" s="15" t="s">
        <v>44</v>
      </c>
      <c r="F40" s="65">
        <v>0</v>
      </c>
      <c r="G40" s="234">
        <v>0</v>
      </c>
      <c r="H40" s="66"/>
      <c r="I40" s="235"/>
      <c r="J40" s="66"/>
      <c r="K40" s="124"/>
      <c r="L40" s="66"/>
      <c r="M40" s="133"/>
      <c r="N40" s="66"/>
      <c r="O40" s="234"/>
      <c r="P40" s="133"/>
      <c r="Q40" s="133"/>
      <c r="R40" s="133"/>
      <c r="S40" s="133"/>
      <c r="T40" s="134"/>
      <c r="U40" s="134"/>
      <c r="V40" s="134"/>
      <c r="W40" s="134"/>
      <c r="X40" s="133"/>
      <c r="Y40" s="133"/>
    </row>
    <row r="41" spans="1:25" ht="15.75" customHeight="1">
      <c r="A41" s="342"/>
      <c r="B41" s="10"/>
      <c r="C41" s="30" t="s">
        <v>77</v>
      </c>
      <c r="D41" s="43"/>
      <c r="E41" s="93"/>
      <c r="F41" s="242">
        <v>0</v>
      </c>
      <c r="G41" s="243">
        <v>0</v>
      </c>
      <c r="H41" s="240"/>
      <c r="I41" s="241"/>
      <c r="J41" s="70"/>
      <c r="K41" s="114"/>
      <c r="L41" s="70"/>
      <c r="M41" s="112"/>
      <c r="N41" s="70"/>
      <c r="O41" s="120"/>
      <c r="P41" s="134"/>
      <c r="Q41" s="134"/>
      <c r="R41" s="134"/>
      <c r="S41" s="134"/>
      <c r="T41" s="134"/>
      <c r="U41" s="134"/>
      <c r="V41" s="134"/>
      <c r="W41" s="134"/>
      <c r="X41" s="133"/>
      <c r="Y41" s="133"/>
    </row>
    <row r="42" spans="1:25" ht="15.75" customHeight="1">
      <c r="A42" s="342"/>
      <c r="B42" s="50" t="s">
        <v>64</v>
      </c>
      <c r="C42" s="51"/>
      <c r="D42" s="51"/>
      <c r="E42" s="15" t="s">
        <v>45</v>
      </c>
      <c r="F42" s="65">
        <v>41</v>
      </c>
      <c r="G42" s="234">
        <v>35</v>
      </c>
      <c r="H42" s="66"/>
      <c r="I42" s="235"/>
      <c r="J42" s="66"/>
      <c r="K42" s="124"/>
      <c r="L42" s="66"/>
      <c r="M42" s="133"/>
      <c r="N42" s="66"/>
      <c r="O42" s="234"/>
      <c r="P42" s="133"/>
      <c r="Q42" s="133"/>
      <c r="R42" s="133"/>
      <c r="S42" s="133"/>
      <c r="T42" s="134"/>
      <c r="U42" s="134"/>
      <c r="V42" s="133"/>
      <c r="W42" s="133"/>
      <c r="X42" s="133"/>
      <c r="Y42" s="133"/>
    </row>
    <row r="43" spans="1:25" ht="15.75" customHeight="1">
      <c r="A43" s="342"/>
      <c r="B43" s="10"/>
      <c r="C43" s="30" t="s">
        <v>78</v>
      </c>
      <c r="D43" s="43"/>
      <c r="E43" s="93"/>
      <c r="F43" s="69">
        <v>0</v>
      </c>
      <c r="G43" s="120">
        <v>0</v>
      </c>
      <c r="H43" s="70"/>
      <c r="I43" s="113"/>
      <c r="J43" s="240"/>
      <c r="K43" s="241"/>
      <c r="L43" s="70"/>
      <c r="M43" s="112"/>
      <c r="N43" s="70"/>
      <c r="O43" s="120"/>
      <c r="P43" s="133"/>
      <c r="Q43" s="133"/>
      <c r="R43" s="134"/>
      <c r="S43" s="133"/>
      <c r="T43" s="134"/>
      <c r="U43" s="134"/>
      <c r="V43" s="133"/>
      <c r="W43" s="133"/>
      <c r="X43" s="134"/>
      <c r="Y43" s="134"/>
    </row>
    <row r="44" spans="1:25" ht="15.75" customHeight="1">
      <c r="A44" s="343"/>
      <c r="B44" s="47" t="s">
        <v>75</v>
      </c>
      <c r="C44" s="31"/>
      <c r="D44" s="31"/>
      <c r="E44" s="97" t="s">
        <v>281</v>
      </c>
      <c r="F44" s="231">
        <f>F40-F42</f>
        <v>-41</v>
      </c>
      <c r="G44" s="232">
        <f>G40-G42</f>
        <v>-35</v>
      </c>
      <c r="H44" s="231">
        <f>H40-H42</f>
        <v>0</v>
      </c>
      <c r="I44" s="232">
        <f aca="true" t="shared" si="5" ref="I44:O44">I40-I42</f>
        <v>0</v>
      </c>
      <c r="J44" s="231">
        <f t="shared" si="5"/>
        <v>0</v>
      </c>
      <c r="K44" s="232">
        <f t="shared" si="5"/>
        <v>0</v>
      </c>
      <c r="L44" s="231">
        <f t="shared" si="5"/>
        <v>0</v>
      </c>
      <c r="M44" s="232">
        <f t="shared" si="5"/>
        <v>0</v>
      </c>
      <c r="N44" s="231">
        <f t="shared" si="5"/>
        <v>0</v>
      </c>
      <c r="O44" s="232">
        <f t="shared" si="5"/>
        <v>0</v>
      </c>
      <c r="P44" s="134"/>
      <c r="Q44" s="134"/>
      <c r="R44" s="133"/>
      <c r="S44" s="133"/>
      <c r="T44" s="134"/>
      <c r="U44" s="134"/>
      <c r="V44" s="133"/>
      <c r="W44" s="133"/>
      <c r="X44" s="133"/>
      <c r="Y44" s="133"/>
    </row>
    <row r="45" spans="1:25" ht="15.75" customHeight="1">
      <c r="A45" s="348" t="s">
        <v>87</v>
      </c>
      <c r="B45" s="25" t="s">
        <v>79</v>
      </c>
      <c r="C45" s="20"/>
      <c r="D45" s="20"/>
      <c r="E45" s="96" t="s">
        <v>282</v>
      </c>
      <c r="F45" s="135">
        <f>F39+F44</f>
        <v>-24</v>
      </c>
      <c r="G45" s="136">
        <f>G39+G44</f>
        <v>30</v>
      </c>
      <c r="H45" s="135">
        <f>H39+H44</f>
        <v>0</v>
      </c>
      <c r="I45" s="136">
        <f aca="true" t="shared" si="6" ref="I45:O45">I39+I44</f>
        <v>0</v>
      </c>
      <c r="J45" s="135">
        <f t="shared" si="6"/>
        <v>0</v>
      </c>
      <c r="K45" s="136">
        <f t="shared" si="6"/>
        <v>0</v>
      </c>
      <c r="L45" s="135">
        <f t="shared" si="6"/>
        <v>0</v>
      </c>
      <c r="M45" s="136">
        <f t="shared" si="6"/>
        <v>0</v>
      </c>
      <c r="N45" s="135">
        <f t="shared" si="6"/>
        <v>0</v>
      </c>
      <c r="O45" s="136">
        <f t="shared" si="6"/>
        <v>0</v>
      </c>
      <c r="P45" s="133"/>
      <c r="Q45" s="133"/>
      <c r="R45" s="133"/>
      <c r="S45" s="133"/>
      <c r="T45" s="133"/>
      <c r="U45" s="133"/>
      <c r="V45" s="133"/>
      <c r="W45" s="133"/>
      <c r="X45" s="133"/>
      <c r="Y45" s="133"/>
    </row>
    <row r="46" spans="1:25" ht="15.75" customHeight="1">
      <c r="A46" s="349"/>
      <c r="B46" s="44" t="s">
        <v>80</v>
      </c>
      <c r="C46" s="43"/>
      <c r="D46" s="43"/>
      <c r="E46" s="43"/>
      <c r="F46" s="242">
        <v>0</v>
      </c>
      <c r="G46" s="243">
        <v>0</v>
      </c>
      <c r="H46" s="240"/>
      <c r="I46" s="241"/>
      <c r="J46" s="240"/>
      <c r="K46" s="241"/>
      <c r="L46" s="70"/>
      <c r="M46" s="112"/>
      <c r="N46" s="240"/>
      <c r="O46" s="121"/>
      <c r="P46" s="134"/>
      <c r="Q46" s="134"/>
      <c r="R46" s="134"/>
      <c r="S46" s="134"/>
      <c r="T46" s="134"/>
      <c r="U46" s="134"/>
      <c r="V46" s="134"/>
      <c r="W46" s="134"/>
      <c r="X46" s="134"/>
      <c r="Y46" s="134"/>
    </row>
    <row r="47" spans="1:25" ht="15.75" customHeight="1">
      <c r="A47" s="349"/>
      <c r="B47" s="44" t="s">
        <v>81</v>
      </c>
      <c r="C47" s="43"/>
      <c r="D47" s="43"/>
      <c r="E47" s="43"/>
      <c r="F47" s="70">
        <v>7</v>
      </c>
      <c r="G47" s="112">
        <v>31</v>
      </c>
      <c r="H47" s="70"/>
      <c r="I47" s="113"/>
      <c r="J47" s="70"/>
      <c r="K47" s="114"/>
      <c r="L47" s="70"/>
      <c r="M47" s="112"/>
      <c r="N47" s="70"/>
      <c r="O47" s="120"/>
      <c r="P47" s="133"/>
      <c r="Q47" s="133"/>
      <c r="R47" s="133"/>
      <c r="S47" s="133"/>
      <c r="T47" s="133"/>
      <c r="U47" s="133"/>
      <c r="V47" s="133"/>
      <c r="W47" s="133"/>
      <c r="X47" s="133"/>
      <c r="Y47" s="133"/>
    </row>
    <row r="48" spans="1:25" ht="15.75" customHeight="1">
      <c r="A48" s="350"/>
      <c r="B48" s="47" t="s">
        <v>82</v>
      </c>
      <c r="C48" s="31"/>
      <c r="D48" s="31"/>
      <c r="E48" s="31"/>
      <c r="F48" s="73">
        <v>7</v>
      </c>
      <c r="G48" s="244">
        <v>31</v>
      </c>
      <c r="H48" s="73"/>
      <c r="I48" s="137"/>
      <c r="J48" s="73"/>
      <c r="K48" s="245"/>
      <c r="L48" s="73"/>
      <c r="M48" s="244"/>
      <c r="N48" s="73"/>
      <c r="O48" s="125"/>
      <c r="P48" s="133"/>
      <c r="Q48" s="133"/>
      <c r="R48" s="133"/>
      <c r="S48" s="133"/>
      <c r="T48" s="133"/>
      <c r="U48" s="133"/>
      <c r="V48" s="133"/>
      <c r="W48" s="133"/>
      <c r="X48" s="133"/>
      <c r="Y48" s="133"/>
    </row>
    <row r="49" spans="1:15" ht="15.75" customHeight="1">
      <c r="A49" s="13" t="s">
        <v>283</v>
      </c>
      <c r="O49" s="6"/>
    </row>
    <row r="50" spans="1:15" ht="15.75" customHeight="1">
      <c r="A50" s="13"/>
      <c r="O50" s="8"/>
    </row>
  </sheetData>
  <sheetProtection/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A6:E7"/>
    <mergeCell ref="F6:G6"/>
    <mergeCell ref="H6:I6"/>
    <mergeCell ref="J6:K6"/>
    <mergeCell ref="L6:M6"/>
    <mergeCell ref="N6:O6"/>
  </mergeCells>
  <printOptions horizontalCentered="1"/>
  <pageMargins left="0.7874015748031497" right="0.2755905511811024" top="0.3937007874015748" bottom="0.35433070866141736" header="0.1968503937007874" footer="0.1968503937007874"/>
  <pageSetup horizontalDpi="300" verticalDpi="300" orientation="landscape" paperSize="9" scale="73" r:id="rId1"/>
  <headerFooter alignWithMargins="0">
    <oddHeader>&amp;R&amp;"明朝,斜体"&amp;9都道府県－4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4" width="12.59765625" style="2" customWidth="1"/>
    <col min="15" max="16384" width="9" style="2" customWidth="1"/>
  </cols>
  <sheetData>
    <row r="1" spans="1:4" ht="33.75" customHeight="1">
      <c r="A1" s="138" t="s">
        <v>0</v>
      </c>
      <c r="B1" s="138"/>
      <c r="C1" s="185" t="s">
        <v>232</v>
      </c>
      <c r="D1" s="186"/>
    </row>
    <row r="3" spans="1:10" ht="15" customHeight="1">
      <c r="A3" s="36" t="s">
        <v>153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187"/>
      <c r="B5" s="187" t="s">
        <v>229</v>
      </c>
      <c r="C5" s="187"/>
      <c r="D5" s="187"/>
      <c r="H5" s="37"/>
      <c r="L5" s="37"/>
      <c r="N5" s="37" t="s">
        <v>154</v>
      </c>
    </row>
    <row r="6" spans="1:14" ht="15" customHeight="1">
      <c r="A6" s="188"/>
      <c r="B6" s="189"/>
      <c r="C6" s="189"/>
      <c r="D6" s="189"/>
      <c r="E6" s="381" t="s">
        <v>285</v>
      </c>
      <c r="F6" s="382"/>
      <c r="G6" s="379" t="s">
        <v>286</v>
      </c>
      <c r="H6" s="380"/>
      <c r="I6" s="190"/>
      <c r="J6" s="191"/>
      <c r="K6" s="379"/>
      <c r="L6" s="380"/>
      <c r="M6" s="379"/>
      <c r="N6" s="380"/>
    </row>
    <row r="7" spans="1:14" ht="15" customHeight="1">
      <c r="A7" s="59"/>
      <c r="B7" s="60"/>
      <c r="C7" s="60"/>
      <c r="D7" s="60"/>
      <c r="E7" s="192" t="s">
        <v>228</v>
      </c>
      <c r="F7" s="193" t="s">
        <v>2</v>
      </c>
      <c r="G7" s="192" t="s">
        <v>228</v>
      </c>
      <c r="H7" s="193" t="s">
        <v>2</v>
      </c>
      <c r="I7" s="192" t="s">
        <v>228</v>
      </c>
      <c r="J7" s="193" t="s">
        <v>2</v>
      </c>
      <c r="K7" s="192" t="s">
        <v>228</v>
      </c>
      <c r="L7" s="193" t="s">
        <v>2</v>
      </c>
      <c r="M7" s="315" t="s">
        <v>228</v>
      </c>
      <c r="N7" s="316" t="s">
        <v>2</v>
      </c>
    </row>
    <row r="8" spans="1:14" ht="18" customHeight="1">
      <c r="A8" s="317" t="s">
        <v>155</v>
      </c>
      <c r="B8" s="194" t="s">
        <v>156</v>
      </c>
      <c r="C8" s="195"/>
      <c r="D8" s="195"/>
      <c r="E8" s="298">
        <v>1</v>
      </c>
      <c r="F8" s="279">
        <v>1</v>
      </c>
      <c r="G8" s="196">
        <v>1</v>
      </c>
      <c r="H8" s="196">
        <v>1</v>
      </c>
      <c r="I8" s="196"/>
      <c r="J8" s="197"/>
      <c r="K8" s="196"/>
      <c r="L8" s="198"/>
      <c r="M8" s="196"/>
      <c r="N8" s="198"/>
    </row>
    <row r="9" spans="1:14" ht="18" customHeight="1">
      <c r="A9" s="318"/>
      <c r="B9" s="317" t="s">
        <v>157</v>
      </c>
      <c r="C9" s="157" t="s">
        <v>158</v>
      </c>
      <c r="D9" s="158"/>
      <c r="E9" s="299">
        <v>4</v>
      </c>
      <c r="F9" s="280">
        <v>4</v>
      </c>
      <c r="G9" s="199">
        <v>10</v>
      </c>
      <c r="H9" s="199">
        <v>10</v>
      </c>
      <c r="I9" s="199"/>
      <c r="J9" s="200"/>
      <c r="K9" s="199"/>
      <c r="L9" s="201"/>
      <c r="M9" s="199"/>
      <c r="N9" s="201"/>
    </row>
    <row r="10" spans="1:14" ht="18" customHeight="1">
      <c r="A10" s="318"/>
      <c r="B10" s="318"/>
      <c r="C10" s="44" t="s">
        <v>159</v>
      </c>
      <c r="D10" s="43"/>
      <c r="E10" s="300">
        <v>4</v>
      </c>
      <c r="F10" s="281">
        <v>4</v>
      </c>
      <c r="G10" s="202">
        <v>10</v>
      </c>
      <c r="H10" s="202">
        <v>10</v>
      </c>
      <c r="I10" s="202"/>
      <c r="J10" s="203"/>
      <c r="K10" s="202"/>
      <c r="L10" s="204"/>
      <c r="M10" s="202"/>
      <c r="N10" s="204"/>
    </row>
    <row r="11" spans="1:14" ht="18" customHeight="1">
      <c r="A11" s="318"/>
      <c r="B11" s="318"/>
      <c r="C11" s="44" t="s">
        <v>160</v>
      </c>
      <c r="D11" s="43"/>
      <c r="E11" s="300">
        <v>0</v>
      </c>
      <c r="F11" s="281">
        <v>0</v>
      </c>
      <c r="G11" s="202">
        <v>0</v>
      </c>
      <c r="H11" s="202">
        <v>0</v>
      </c>
      <c r="I11" s="202"/>
      <c r="J11" s="203"/>
      <c r="K11" s="202"/>
      <c r="L11" s="204"/>
      <c r="M11" s="202"/>
      <c r="N11" s="204"/>
    </row>
    <row r="12" spans="1:14" ht="18" customHeight="1">
      <c r="A12" s="318"/>
      <c r="B12" s="318"/>
      <c r="C12" s="44" t="s">
        <v>161</v>
      </c>
      <c r="D12" s="43"/>
      <c r="E12" s="300">
        <v>0</v>
      </c>
      <c r="F12" s="281">
        <v>0</v>
      </c>
      <c r="G12" s="202">
        <v>0</v>
      </c>
      <c r="H12" s="202">
        <v>0</v>
      </c>
      <c r="I12" s="202"/>
      <c r="J12" s="203"/>
      <c r="K12" s="202"/>
      <c r="L12" s="204"/>
      <c r="M12" s="202"/>
      <c r="N12" s="204"/>
    </row>
    <row r="13" spans="1:14" ht="18" customHeight="1">
      <c r="A13" s="318"/>
      <c r="B13" s="318"/>
      <c r="C13" s="44" t="s">
        <v>162</v>
      </c>
      <c r="D13" s="43"/>
      <c r="E13" s="300">
        <v>0</v>
      </c>
      <c r="F13" s="281">
        <v>0</v>
      </c>
      <c r="G13" s="202">
        <v>0</v>
      </c>
      <c r="H13" s="202">
        <v>0</v>
      </c>
      <c r="I13" s="202"/>
      <c r="J13" s="203"/>
      <c r="K13" s="202"/>
      <c r="L13" s="204"/>
      <c r="M13" s="202"/>
      <c r="N13" s="204"/>
    </row>
    <row r="14" spans="1:14" ht="18" customHeight="1">
      <c r="A14" s="319"/>
      <c r="B14" s="319"/>
      <c r="C14" s="47" t="s">
        <v>163</v>
      </c>
      <c r="D14" s="31"/>
      <c r="E14" s="301">
        <v>0</v>
      </c>
      <c r="F14" s="282">
        <v>0</v>
      </c>
      <c r="G14" s="205">
        <v>0</v>
      </c>
      <c r="H14" s="205">
        <v>0</v>
      </c>
      <c r="I14" s="205"/>
      <c r="J14" s="206"/>
      <c r="K14" s="205"/>
      <c r="L14" s="207"/>
      <c r="M14" s="205"/>
      <c r="N14" s="207"/>
    </row>
    <row r="15" spans="1:14" ht="18" customHeight="1">
      <c r="A15" s="370" t="s">
        <v>164</v>
      </c>
      <c r="B15" s="317" t="s">
        <v>165</v>
      </c>
      <c r="C15" s="157" t="s">
        <v>166</v>
      </c>
      <c r="D15" s="158"/>
      <c r="E15" s="302">
        <v>1607</v>
      </c>
      <c r="F15" s="283">
        <v>1723</v>
      </c>
      <c r="G15" s="208">
        <v>245</v>
      </c>
      <c r="H15" s="208">
        <v>648</v>
      </c>
      <c r="I15" s="208"/>
      <c r="J15" s="209"/>
      <c r="K15" s="208"/>
      <c r="L15" s="136"/>
      <c r="M15" s="208"/>
      <c r="N15" s="136"/>
    </row>
    <row r="16" spans="1:14" ht="18" customHeight="1">
      <c r="A16" s="318"/>
      <c r="B16" s="318"/>
      <c r="C16" s="44" t="s">
        <v>167</v>
      </c>
      <c r="D16" s="43"/>
      <c r="E16" s="288">
        <v>2602</v>
      </c>
      <c r="F16" s="260">
        <v>2618</v>
      </c>
      <c r="G16" s="70">
        <v>10</v>
      </c>
      <c r="H16" s="70">
        <v>10</v>
      </c>
      <c r="I16" s="70"/>
      <c r="J16" s="113"/>
      <c r="K16" s="70"/>
      <c r="L16" s="120"/>
      <c r="M16" s="70"/>
      <c r="N16" s="120"/>
    </row>
    <row r="17" spans="1:14" ht="18" customHeight="1">
      <c r="A17" s="318"/>
      <c r="B17" s="318"/>
      <c r="C17" s="44" t="s">
        <v>168</v>
      </c>
      <c r="D17" s="43"/>
      <c r="E17" s="288">
        <v>0</v>
      </c>
      <c r="F17" s="260">
        <v>0</v>
      </c>
      <c r="G17" s="70">
        <v>0</v>
      </c>
      <c r="H17" s="70">
        <v>0</v>
      </c>
      <c r="I17" s="70"/>
      <c r="J17" s="113"/>
      <c r="K17" s="70"/>
      <c r="L17" s="120"/>
      <c r="M17" s="70"/>
      <c r="N17" s="120"/>
    </row>
    <row r="18" spans="1:14" ht="18" customHeight="1">
      <c r="A18" s="318"/>
      <c r="B18" s="319"/>
      <c r="C18" s="47" t="s">
        <v>169</v>
      </c>
      <c r="D18" s="31"/>
      <c r="E18" s="291">
        <v>4209</v>
      </c>
      <c r="F18" s="258">
        <v>4341</v>
      </c>
      <c r="G18" s="72">
        <v>255</v>
      </c>
      <c r="H18" s="72">
        <v>658</v>
      </c>
      <c r="I18" s="72"/>
      <c r="J18" s="210"/>
      <c r="K18" s="72"/>
      <c r="L18" s="210"/>
      <c r="M18" s="72"/>
      <c r="N18" s="210"/>
    </row>
    <row r="19" spans="1:14" ht="18" customHeight="1">
      <c r="A19" s="318"/>
      <c r="B19" s="317" t="s">
        <v>170</v>
      </c>
      <c r="C19" s="157" t="s">
        <v>171</v>
      </c>
      <c r="D19" s="158"/>
      <c r="E19" s="292">
        <v>127</v>
      </c>
      <c r="F19" s="274">
        <v>142</v>
      </c>
      <c r="G19" s="135">
        <v>0</v>
      </c>
      <c r="H19" s="135">
        <v>2</v>
      </c>
      <c r="I19" s="135"/>
      <c r="J19" s="136"/>
      <c r="K19" s="135"/>
      <c r="L19" s="136"/>
      <c r="M19" s="135"/>
      <c r="N19" s="136"/>
    </row>
    <row r="20" spans="1:14" ht="18" customHeight="1">
      <c r="A20" s="318"/>
      <c r="B20" s="318"/>
      <c r="C20" s="44" t="s">
        <v>172</v>
      </c>
      <c r="D20" s="43"/>
      <c r="E20" s="224">
        <v>4048</v>
      </c>
      <c r="F20" s="213">
        <v>4177</v>
      </c>
      <c r="G20" s="69">
        <v>150</v>
      </c>
      <c r="H20" s="69">
        <v>548</v>
      </c>
      <c r="I20" s="69"/>
      <c r="J20" s="120"/>
      <c r="K20" s="69"/>
      <c r="L20" s="120"/>
      <c r="M20" s="69"/>
      <c r="N20" s="120"/>
    </row>
    <row r="21" spans="1:14" s="215" customFormat="1" ht="18" customHeight="1">
      <c r="A21" s="318"/>
      <c r="B21" s="318"/>
      <c r="C21" s="211" t="s">
        <v>173</v>
      </c>
      <c r="D21" s="212"/>
      <c r="E21" s="267">
        <v>0</v>
      </c>
      <c r="F21" s="213">
        <v>0</v>
      </c>
      <c r="G21" s="213">
        <v>0</v>
      </c>
      <c r="H21" s="213">
        <v>0</v>
      </c>
      <c r="I21" s="213"/>
      <c r="J21" s="214"/>
      <c r="K21" s="213"/>
      <c r="L21" s="214"/>
      <c r="M21" s="213"/>
      <c r="N21" s="214"/>
    </row>
    <row r="22" spans="1:14" ht="18" customHeight="1">
      <c r="A22" s="318"/>
      <c r="B22" s="319"/>
      <c r="C22" s="11" t="s">
        <v>174</v>
      </c>
      <c r="D22" s="12"/>
      <c r="E22" s="291">
        <v>4174</v>
      </c>
      <c r="F22" s="258">
        <v>4319</v>
      </c>
      <c r="G22" s="72">
        <v>150</v>
      </c>
      <c r="H22" s="72">
        <v>550</v>
      </c>
      <c r="I22" s="72"/>
      <c r="J22" s="125"/>
      <c r="K22" s="72"/>
      <c r="L22" s="125"/>
      <c r="M22" s="72"/>
      <c r="N22" s="125"/>
    </row>
    <row r="23" spans="1:14" ht="18" customHeight="1">
      <c r="A23" s="318"/>
      <c r="B23" s="317" t="s">
        <v>175</v>
      </c>
      <c r="C23" s="157" t="s">
        <v>176</v>
      </c>
      <c r="D23" s="158"/>
      <c r="E23" s="292">
        <v>4</v>
      </c>
      <c r="F23" s="274">
        <v>4</v>
      </c>
      <c r="G23" s="135">
        <v>10</v>
      </c>
      <c r="H23" s="135">
        <v>10</v>
      </c>
      <c r="I23" s="135"/>
      <c r="J23" s="136"/>
      <c r="K23" s="135"/>
      <c r="L23" s="136"/>
      <c r="M23" s="135"/>
      <c r="N23" s="136"/>
    </row>
    <row r="24" spans="1:14" ht="18" customHeight="1">
      <c r="A24" s="318"/>
      <c r="B24" s="318"/>
      <c r="C24" s="44" t="s">
        <v>177</v>
      </c>
      <c r="D24" s="43"/>
      <c r="E24" s="224">
        <v>31</v>
      </c>
      <c r="F24" s="213">
        <v>18</v>
      </c>
      <c r="G24" s="69">
        <v>94</v>
      </c>
      <c r="H24" s="69">
        <v>98</v>
      </c>
      <c r="I24" s="69"/>
      <c r="J24" s="120"/>
      <c r="K24" s="69"/>
      <c r="L24" s="120"/>
      <c r="M24" s="69"/>
      <c r="N24" s="120"/>
    </row>
    <row r="25" spans="1:14" ht="18" customHeight="1">
      <c r="A25" s="318"/>
      <c r="B25" s="318"/>
      <c r="C25" s="44" t="s">
        <v>178</v>
      </c>
      <c r="D25" s="43"/>
      <c r="E25" s="224">
        <v>0</v>
      </c>
      <c r="F25" s="213">
        <v>0</v>
      </c>
      <c r="G25" s="69">
        <v>0</v>
      </c>
      <c r="H25" s="389">
        <v>0</v>
      </c>
      <c r="I25" s="112"/>
      <c r="J25" s="120"/>
      <c r="K25" s="69"/>
      <c r="L25" s="120"/>
      <c r="M25" s="69"/>
      <c r="N25" s="120"/>
    </row>
    <row r="26" spans="1:14" ht="18" customHeight="1">
      <c r="A26" s="318"/>
      <c r="B26" s="319"/>
      <c r="C26" s="45" t="s">
        <v>179</v>
      </c>
      <c r="D26" s="46"/>
      <c r="E26" s="303">
        <v>35</v>
      </c>
      <c r="F26" s="284">
        <v>22</v>
      </c>
      <c r="G26" s="71">
        <v>104</v>
      </c>
      <c r="H26" s="390">
        <v>108</v>
      </c>
      <c r="I26" s="244"/>
      <c r="J26" s="125"/>
      <c r="K26" s="71"/>
      <c r="L26" s="125"/>
      <c r="M26" s="71"/>
      <c r="N26" s="125"/>
    </row>
    <row r="27" spans="1:14" ht="18" customHeight="1">
      <c r="A27" s="319"/>
      <c r="B27" s="47" t="s">
        <v>180</v>
      </c>
      <c r="C27" s="31"/>
      <c r="D27" s="31"/>
      <c r="E27" s="304">
        <v>4209</v>
      </c>
      <c r="F27" s="285">
        <v>4341</v>
      </c>
      <c r="G27" s="216">
        <v>255</v>
      </c>
      <c r="H27" s="72">
        <v>658</v>
      </c>
      <c r="I27" s="216"/>
      <c r="J27" s="125"/>
      <c r="K27" s="72"/>
      <c r="L27" s="125"/>
      <c r="M27" s="72"/>
      <c r="N27" s="125"/>
    </row>
    <row r="28" spans="1:14" ht="18" customHeight="1">
      <c r="A28" s="317" t="s">
        <v>181</v>
      </c>
      <c r="B28" s="317" t="s">
        <v>182</v>
      </c>
      <c r="C28" s="157" t="s">
        <v>183</v>
      </c>
      <c r="D28" s="217" t="s">
        <v>41</v>
      </c>
      <c r="E28" s="292">
        <v>398</v>
      </c>
      <c r="F28" s="274">
        <v>348</v>
      </c>
      <c r="G28" s="135">
        <v>408</v>
      </c>
      <c r="H28" s="135">
        <v>435</v>
      </c>
      <c r="I28" s="135"/>
      <c r="J28" s="136"/>
      <c r="K28" s="135"/>
      <c r="L28" s="136"/>
      <c r="M28" s="135"/>
      <c r="N28" s="136"/>
    </row>
    <row r="29" spans="1:14" ht="18" customHeight="1">
      <c r="A29" s="318"/>
      <c r="B29" s="318"/>
      <c r="C29" s="44" t="s">
        <v>184</v>
      </c>
      <c r="D29" s="218" t="s">
        <v>42</v>
      </c>
      <c r="E29" s="224">
        <v>357</v>
      </c>
      <c r="F29" s="213">
        <v>328</v>
      </c>
      <c r="G29" s="69">
        <v>408</v>
      </c>
      <c r="H29" s="69">
        <v>435</v>
      </c>
      <c r="I29" s="69"/>
      <c r="J29" s="120"/>
      <c r="K29" s="69"/>
      <c r="L29" s="120"/>
      <c r="M29" s="69"/>
      <c r="N29" s="120"/>
    </row>
    <row r="30" spans="1:14" ht="18" customHeight="1">
      <c r="A30" s="318"/>
      <c r="B30" s="318"/>
      <c r="C30" s="44" t="s">
        <v>185</v>
      </c>
      <c r="D30" s="218" t="s">
        <v>186</v>
      </c>
      <c r="E30" s="224">
        <v>9</v>
      </c>
      <c r="F30" s="213">
        <v>9</v>
      </c>
      <c r="G30" s="69">
        <v>5</v>
      </c>
      <c r="H30" s="69">
        <v>5</v>
      </c>
      <c r="I30" s="69"/>
      <c r="J30" s="120"/>
      <c r="K30" s="69"/>
      <c r="L30" s="120"/>
      <c r="M30" s="69"/>
      <c r="N30" s="120"/>
    </row>
    <row r="31" spans="1:15" ht="18" customHeight="1">
      <c r="A31" s="318"/>
      <c r="B31" s="318"/>
      <c r="C31" s="11" t="s">
        <v>187</v>
      </c>
      <c r="D31" s="219" t="s">
        <v>188</v>
      </c>
      <c r="E31" s="291">
        <f>E28-E29-E30</f>
        <v>32</v>
      </c>
      <c r="F31" s="258">
        <f>F28-F29-F30</f>
        <v>11</v>
      </c>
      <c r="G31" s="72">
        <f>G28-G29-G30</f>
        <v>-5</v>
      </c>
      <c r="H31" s="72">
        <v>-5</v>
      </c>
      <c r="I31" s="72">
        <f aca="true" t="shared" si="0" ref="I31:N31">I28-I29-I30</f>
        <v>0</v>
      </c>
      <c r="J31" s="220">
        <f t="shared" si="0"/>
        <v>0</v>
      </c>
      <c r="K31" s="72">
        <f t="shared" si="0"/>
        <v>0</v>
      </c>
      <c r="L31" s="220">
        <f t="shared" si="0"/>
        <v>0</v>
      </c>
      <c r="M31" s="72">
        <f t="shared" si="0"/>
        <v>0</v>
      </c>
      <c r="N31" s="210">
        <f t="shared" si="0"/>
        <v>0</v>
      </c>
      <c r="O31" s="7"/>
    </row>
    <row r="32" spans="1:14" ht="18" customHeight="1">
      <c r="A32" s="318"/>
      <c r="B32" s="318"/>
      <c r="C32" s="157" t="s">
        <v>189</v>
      </c>
      <c r="D32" s="217" t="s">
        <v>190</v>
      </c>
      <c r="E32" s="292">
        <v>1</v>
      </c>
      <c r="F32" s="274">
        <v>1</v>
      </c>
      <c r="G32" s="135">
        <v>1</v>
      </c>
      <c r="H32" s="135">
        <v>1</v>
      </c>
      <c r="I32" s="135"/>
      <c r="J32" s="136"/>
      <c r="K32" s="135"/>
      <c r="L32" s="136"/>
      <c r="M32" s="135"/>
      <c r="N32" s="136"/>
    </row>
    <row r="33" spans="1:14" ht="18" customHeight="1">
      <c r="A33" s="318"/>
      <c r="B33" s="318"/>
      <c r="C33" s="44" t="s">
        <v>191</v>
      </c>
      <c r="D33" s="218" t="s">
        <v>192</v>
      </c>
      <c r="E33" s="224">
        <v>21</v>
      </c>
      <c r="F33" s="213">
        <v>63</v>
      </c>
      <c r="G33" s="69">
        <v>0</v>
      </c>
      <c r="H33" s="69">
        <v>0</v>
      </c>
      <c r="I33" s="69"/>
      <c r="J33" s="120"/>
      <c r="K33" s="69"/>
      <c r="L33" s="120"/>
      <c r="M33" s="69"/>
      <c r="N33" s="120"/>
    </row>
    <row r="34" spans="1:14" ht="18" customHeight="1">
      <c r="A34" s="318"/>
      <c r="B34" s="319"/>
      <c r="C34" s="11" t="s">
        <v>193</v>
      </c>
      <c r="D34" s="219" t="s">
        <v>194</v>
      </c>
      <c r="E34" s="291">
        <f>E31+E32-E33</f>
        <v>12</v>
      </c>
      <c r="F34" s="258">
        <f>F31+F32-F33</f>
        <v>-51</v>
      </c>
      <c r="G34" s="72">
        <f>G31+G32-G33</f>
        <v>-4</v>
      </c>
      <c r="H34" s="72">
        <v>-4</v>
      </c>
      <c r="I34" s="72">
        <f aca="true" t="shared" si="1" ref="I34:N34">I31+I32-I33</f>
        <v>0</v>
      </c>
      <c r="J34" s="125">
        <f t="shared" si="1"/>
        <v>0</v>
      </c>
      <c r="K34" s="72">
        <f t="shared" si="1"/>
        <v>0</v>
      </c>
      <c r="L34" s="125">
        <f t="shared" si="1"/>
        <v>0</v>
      </c>
      <c r="M34" s="72">
        <f t="shared" si="1"/>
        <v>0</v>
      </c>
      <c r="N34" s="125">
        <f t="shared" si="1"/>
        <v>0</v>
      </c>
    </row>
    <row r="35" spans="1:14" ht="18" customHeight="1">
      <c r="A35" s="318"/>
      <c r="B35" s="317" t="s">
        <v>195</v>
      </c>
      <c r="C35" s="157" t="s">
        <v>196</v>
      </c>
      <c r="D35" s="217" t="s">
        <v>197</v>
      </c>
      <c r="E35" s="292">
        <v>0</v>
      </c>
      <c r="F35" s="274">
        <v>0</v>
      </c>
      <c r="G35" s="135">
        <v>0</v>
      </c>
      <c r="H35" s="135">
        <v>0</v>
      </c>
      <c r="I35" s="135"/>
      <c r="J35" s="136"/>
      <c r="K35" s="135"/>
      <c r="L35" s="136"/>
      <c r="M35" s="135"/>
      <c r="N35" s="136"/>
    </row>
    <row r="36" spans="1:14" ht="18" customHeight="1">
      <c r="A36" s="318"/>
      <c r="B36" s="318"/>
      <c r="C36" s="44" t="s">
        <v>198</v>
      </c>
      <c r="D36" s="218" t="s">
        <v>199</v>
      </c>
      <c r="E36" s="224">
        <v>0</v>
      </c>
      <c r="F36" s="213">
        <v>0</v>
      </c>
      <c r="G36" s="69">
        <v>0</v>
      </c>
      <c r="H36" s="69">
        <v>0</v>
      </c>
      <c r="I36" s="69"/>
      <c r="J36" s="120"/>
      <c r="K36" s="69"/>
      <c r="L36" s="120"/>
      <c r="M36" s="69"/>
      <c r="N36" s="120"/>
    </row>
    <row r="37" spans="1:14" ht="18" customHeight="1">
      <c r="A37" s="318"/>
      <c r="B37" s="318"/>
      <c r="C37" s="44" t="s">
        <v>200</v>
      </c>
      <c r="D37" s="218" t="s">
        <v>201</v>
      </c>
      <c r="E37" s="224">
        <f>E34+E35-E36</f>
        <v>12</v>
      </c>
      <c r="F37" s="213">
        <f>F34+F35-F36</f>
        <v>-51</v>
      </c>
      <c r="G37" s="69">
        <v>0</v>
      </c>
      <c r="H37" s="69">
        <v>0</v>
      </c>
      <c r="I37" s="69">
        <f aca="true" t="shared" si="2" ref="I37:N37">I34+I35-I36</f>
        <v>0</v>
      </c>
      <c r="J37" s="120">
        <f t="shared" si="2"/>
        <v>0</v>
      </c>
      <c r="K37" s="69">
        <f t="shared" si="2"/>
        <v>0</v>
      </c>
      <c r="L37" s="120">
        <f t="shared" si="2"/>
        <v>0</v>
      </c>
      <c r="M37" s="69">
        <f t="shared" si="2"/>
        <v>0</v>
      </c>
      <c r="N37" s="120">
        <f t="shared" si="2"/>
        <v>0</v>
      </c>
    </row>
    <row r="38" spans="1:14" ht="18" customHeight="1">
      <c r="A38" s="318"/>
      <c r="B38" s="318"/>
      <c r="C38" s="44" t="s">
        <v>202</v>
      </c>
      <c r="D38" s="218" t="s">
        <v>203</v>
      </c>
      <c r="E38" s="224">
        <v>0</v>
      </c>
      <c r="F38" s="213">
        <v>0</v>
      </c>
      <c r="G38" s="69">
        <v>0</v>
      </c>
      <c r="H38" s="69">
        <v>0</v>
      </c>
      <c r="I38" s="69"/>
      <c r="J38" s="120"/>
      <c r="K38" s="69"/>
      <c r="L38" s="120"/>
      <c r="M38" s="69"/>
      <c r="N38" s="120"/>
    </row>
    <row r="39" spans="1:14" ht="18" customHeight="1">
      <c r="A39" s="318"/>
      <c r="B39" s="318"/>
      <c r="C39" s="44" t="s">
        <v>204</v>
      </c>
      <c r="D39" s="218" t="s">
        <v>205</v>
      </c>
      <c r="E39" s="224">
        <v>4</v>
      </c>
      <c r="F39" s="213">
        <v>4</v>
      </c>
      <c r="G39" s="69">
        <v>0</v>
      </c>
      <c r="H39" s="69">
        <v>0</v>
      </c>
      <c r="I39" s="69"/>
      <c r="J39" s="120"/>
      <c r="K39" s="69"/>
      <c r="L39" s="120"/>
      <c r="M39" s="69"/>
      <c r="N39" s="120"/>
    </row>
    <row r="40" spans="1:14" ht="18" customHeight="1">
      <c r="A40" s="318"/>
      <c r="B40" s="318"/>
      <c r="C40" s="44" t="s">
        <v>206</v>
      </c>
      <c r="D40" s="218" t="s">
        <v>207</v>
      </c>
      <c r="E40" s="224">
        <v>0</v>
      </c>
      <c r="F40" s="213">
        <v>0</v>
      </c>
      <c r="G40" s="69">
        <v>0</v>
      </c>
      <c r="H40" s="69">
        <v>0</v>
      </c>
      <c r="I40" s="69"/>
      <c r="J40" s="120"/>
      <c r="K40" s="69"/>
      <c r="L40" s="120"/>
      <c r="M40" s="69"/>
      <c r="N40" s="120"/>
    </row>
    <row r="41" spans="1:14" ht="18" customHeight="1">
      <c r="A41" s="318"/>
      <c r="B41" s="318"/>
      <c r="C41" s="169" t="s">
        <v>208</v>
      </c>
      <c r="D41" s="218" t="s">
        <v>209</v>
      </c>
      <c r="E41" s="224">
        <f>E34+E35-E36-E40</f>
        <v>12</v>
      </c>
      <c r="F41" s="213">
        <f>F34+F35-F36-F40</f>
        <v>-51</v>
      </c>
      <c r="G41" s="69">
        <v>0</v>
      </c>
      <c r="H41" s="69">
        <v>0</v>
      </c>
      <c r="I41" s="69">
        <f aca="true" t="shared" si="3" ref="I41:N41">I34+I35-I36-I40</f>
        <v>0</v>
      </c>
      <c r="J41" s="120">
        <f t="shared" si="3"/>
        <v>0</v>
      </c>
      <c r="K41" s="69">
        <f t="shared" si="3"/>
        <v>0</v>
      </c>
      <c r="L41" s="120">
        <f t="shared" si="3"/>
        <v>0</v>
      </c>
      <c r="M41" s="69">
        <f t="shared" si="3"/>
        <v>0</v>
      </c>
      <c r="N41" s="120">
        <f t="shared" si="3"/>
        <v>0</v>
      </c>
    </row>
    <row r="42" spans="1:14" ht="18" customHeight="1">
      <c r="A42" s="318"/>
      <c r="B42" s="318"/>
      <c r="C42" s="377" t="s">
        <v>210</v>
      </c>
      <c r="D42" s="378"/>
      <c r="E42" s="288">
        <f>E37+E38-E39-E40</f>
        <v>8</v>
      </c>
      <c r="F42" s="260">
        <f>F37+F38-F39-F40</f>
        <v>-55</v>
      </c>
      <c r="G42" s="70">
        <v>0</v>
      </c>
      <c r="H42" s="70">
        <v>0</v>
      </c>
      <c r="I42" s="70">
        <f aca="true" t="shared" si="4" ref="I42:N42">I37+I38-I39-I40</f>
        <v>0</v>
      </c>
      <c r="J42" s="112">
        <f t="shared" si="4"/>
        <v>0</v>
      </c>
      <c r="K42" s="70">
        <f t="shared" si="4"/>
        <v>0</v>
      </c>
      <c r="L42" s="112">
        <f t="shared" si="4"/>
        <v>0</v>
      </c>
      <c r="M42" s="70">
        <f t="shared" si="4"/>
        <v>0</v>
      </c>
      <c r="N42" s="120">
        <f t="shared" si="4"/>
        <v>0</v>
      </c>
    </row>
    <row r="43" spans="1:14" ht="18" customHeight="1">
      <c r="A43" s="318"/>
      <c r="B43" s="318"/>
      <c r="C43" s="44" t="s">
        <v>211</v>
      </c>
      <c r="D43" s="218" t="s">
        <v>212</v>
      </c>
      <c r="E43" s="224">
        <v>-43</v>
      </c>
      <c r="F43" s="213">
        <v>8</v>
      </c>
      <c r="G43" s="69">
        <v>103</v>
      </c>
      <c r="H43" s="69">
        <v>103</v>
      </c>
      <c r="I43" s="69"/>
      <c r="J43" s="120"/>
      <c r="K43" s="69"/>
      <c r="L43" s="120"/>
      <c r="M43" s="69"/>
      <c r="N43" s="120"/>
    </row>
    <row r="44" spans="1:14" ht="18" customHeight="1">
      <c r="A44" s="319"/>
      <c r="B44" s="319"/>
      <c r="C44" s="11" t="s">
        <v>213</v>
      </c>
      <c r="D44" s="97" t="s">
        <v>214</v>
      </c>
      <c r="E44" s="291">
        <f>E41+E43</f>
        <v>-31</v>
      </c>
      <c r="F44" s="258">
        <f>F41+F43</f>
        <v>-43</v>
      </c>
      <c r="G44" s="72">
        <v>103</v>
      </c>
      <c r="H44" s="72">
        <v>103</v>
      </c>
      <c r="I44" s="72">
        <f aca="true" t="shared" si="5" ref="I44:N44">I41+I43</f>
        <v>0</v>
      </c>
      <c r="J44" s="125">
        <f t="shared" si="5"/>
        <v>0</v>
      </c>
      <c r="K44" s="72">
        <f t="shared" si="5"/>
        <v>0</v>
      </c>
      <c r="L44" s="125">
        <f t="shared" si="5"/>
        <v>0</v>
      </c>
      <c r="M44" s="72">
        <f t="shared" si="5"/>
        <v>0</v>
      </c>
      <c r="N44" s="125">
        <f t="shared" si="5"/>
        <v>0</v>
      </c>
    </row>
    <row r="45" ht="13.5" customHeight="1">
      <c r="A45" s="13" t="s">
        <v>215</v>
      </c>
    </row>
    <row r="46" ht="13.5" customHeight="1">
      <c r="A46" s="13" t="s">
        <v>216</v>
      </c>
    </row>
    <row r="47" ht="13.5">
      <c r="A47" s="221"/>
    </row>
  </sheetData>
  <sheetProtection/>
  <mergeCells count="14">
    <mergeCell ref="K6:L6"/>
    <mergeCell ref="M6:N6"/>
    <mergeCell ref="A8:A14"/>
    <mergeCell ref="B9:B14"/>
    <mergeCell ref="E6:F6"/>
    <mergeCell ref="G6:H6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6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 </cp:lastModifiedBy>
  <cp:lastPrinted>2016-08-19T01:08:48Z</cp:lastPrinted>
  <dcterms:created xsi:type="dcterms:W3CDTF">1999-07-06T05:17:05Z</dcterms:created>
  <dcterms:modified xsi:type="dcterms:W3CDTF">2016-08-19T02:36:06Z</dcterms:modified>
  <cp:category/>
  <cp:version/>
  <cp:contentType/>
  <cp:contentStatus/>
</cp:coreProperties>
</file>