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<sst xmlns="http://schemas.openxmlformats.org/spreadsheetml/2006/main" count="444" uniqueCount="259">
  <si>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</si>
  <si>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</si>
  <si>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</si>
  <si>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</si>
  <si>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</si>
  <si>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</si>
  <si>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</si>
  <si>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</si>
  <si>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</si>
  <si>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</si>
  <si>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</si>
  <si>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</si>
  <si>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</si>
  <si>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</si>
  <si>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</si>
  <si>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</si>
  <si>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</si>
  <si>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</si>
  <si>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</si>
  <si>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</si>
  <si>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</si>
  <si>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</si>
  <si>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</si>
  <si>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</si>
  <si>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</si>
  <si>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</si>
  <si>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</si>
  <si>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</si>
  <si>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</si>
  <si>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</si>
  <si>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</si>
  <si>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</si>
  <si>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</si>
  <si>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</si>
  <si>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</si>
  <si>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</si>
  <si>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</si>
  <si>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</si>
  <si>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</si>
  <si>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</si>
  <si>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</si>
  <si>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</si>
  <si>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</si>
  <si>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</si>
  <si>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</si>
  <si>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</si>
  <si>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</si>
  <si>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</si>
  <si>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</si>
  <si>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</si>
  <si>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</si>
  <si>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</si>
  <si>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</si>
  <si>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</si>
  <si>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</si>
  <si>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</si>
  <si>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</si>
  <si>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</si>
  <si>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</si>
  <si>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</si>
  <si>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</si>
  <si>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</si>
  <si>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</si>
  <si>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</si>
  <si>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</si>
  <si>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</si>
  <si>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</si>
  <si>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</si>
  <si>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</si>
  <si>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</si>
  <si>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</si>
  <si>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</si>
  <si>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</si>
  <si>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</si>
  <si>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</si>
  <si>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</si>
  <si>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</si>
  <si>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</si>
  <si>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</si>
  <si>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</si>
  <si>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</si>
  <si>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</si>
  <si>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</si>
  <si>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</si>
  <si>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</si>
  <si>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</si>
  <si>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</si>
  <si>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</si>
  <si>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</si>
  <si>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</si>
  <si>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</si>
  <si>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</si>
  <si>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</si>
  <si>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</si>
  <si>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</si>
  <si>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</si>
  <si>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</si>
  <si>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</si>
  <si>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</si>
  <si>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</si>
  <si>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</si>
  <si>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</si>
  <si>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</si>
  <si>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</si>
  <si>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</si>
  <si>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</si>
  <si>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</si>
  <si>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</si>
  <si>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</si>
  <si>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</si>
  <si>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</si>
  <si>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</si>
  <si>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</si>
  <si>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</si>
  <si>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</si>
  <si>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</si>
  <si>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</si>
  <si>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</si>
  <si>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</si>
  <si>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</si>
  <si>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</si>
  <si>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</si>
  <si>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</si>
  <si>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</si>
  <si>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</si>
  <si>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</si>
  <si>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</si>
  <si>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</si>
  <si>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</si>
  <si>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</si>
  <si>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</si>
  <si>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</si>
  <si>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</si>
  <si>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</si>
  <si>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</si>
  <si>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</si>
  <si>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</si>
  <si>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</si>
  <si>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</si>
  <si>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</si>
  <si>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</si>
  <si>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</si>
  <si>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</si>
  <si>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</si>
  <si>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</si>
  <si>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</si>
  <si>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</si>
  <si>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</si>
  <si>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</si>
  <si>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</si>
  <si>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</si>
  <si>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</si>
  <si>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</si>
  <si>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</si>
  <si>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</si>
  <si>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</si>
  <si>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</si>
  <si>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</si>
  <si>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</si>
  <si>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</si>
  <si>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</si>
  <si>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</si>
  <si>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</si>
  <si>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</si>
  <si>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</si>
  <si>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</si>
  <si>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</si>
  <si>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</si>
  <si>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</si>
  <si>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</si>
  <si>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</si>
  <si>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</si>
  <si>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</si>
  <si>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</si>
  <si>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</si>
  <si>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</si>
  <si>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</si>
  <si>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</si>
  <si>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</si>
  <si>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</si>
  <si>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</si>
  <si>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</si>
  <si>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</si>
  <si>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</si>
  <si>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</si>
  <si>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</si>
  <si>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</si>
  <si>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</si>
  <si>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</si>
  <si>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</si>
  <si>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</si>
  <si>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</si>
  <si>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</si>
  <si>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</si>
  <si>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</si>
  <si>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</si>
  <si>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</si>
  <si>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</si>
  <si>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</si>
  <si>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</si>
  <si>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</si>
  <si>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</si>
  <si>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</si>
  <si>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</si>
  <si>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</si>
  <si>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</si>
  <si>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</si>
  <si>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</si>
  <si>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</si>
  <si>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</si>
  <si>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</si>
  <si>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</si>
  <si>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</si>
  <si>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</si>
  <si>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</si>
  <si>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</si>
  <si>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</si>
  <si>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</si>
  <si>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23年度</t>
  </si>
  <si>
    <t>24年度</t>
  </si>
  <si>
    <t>25年度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</si>
  <si>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</si>
  <si>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</si>
  <si>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</si>
  <si>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</si>
  <si>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</si>
  <si>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29年度</t>
  </si>
  <si>
    <t>27年度</t>
  </si>
  <si>
    <t>(平成27年度決算額）</t>
  </si>
  <si>
    <t>27年度</t>
  </si>
  <si>
    <t>（注1）平成23年度～26年度は平成22年国勢調査、平成27年度は平成27年度国勢調査を基に計上している。</t>
  </si>
  <si>
    <t>福島県</t>
  </si>
  <si>
    <t>福島県土地開発公社</t>
  </si>
  <si>
    <t>-</t>
  </si>
  <si>
    <t>福島県道路公社</t>
  </si>
  <si>
    <t>27年度</t>
  </si>
  <si>
    <t>福島県住宅供給公社</t>
  </si>
  <si>
    <t>福島テレビ</t>
  </si>
  <si>
    <t>27年度</t>
  </si>
  <si>
    <t>港湾整備事業</t>
  </si>
  <si>
    <t>宅地造成事業</t>
  </si>
  <si>
    <t>流域下水道事業</t>
  </si>
  <si>
    <t>特定環境保全公共下水道事業</t>
  </si>
  <si>
    <t>工業用水道事業</t>
  </si>
  <si>
    <t>地域開発事業</t>
  </si>
  <si>
    <t>(平成27年度決算ﾍﾞｰｽ）</t>
  </si>
  <si>
    <t>工業用水道事業</t>
  </si>
  <si>
    <t>病院事業</t>
  </si>
  <si>
    <t>地域開発事業</t>
  </si>
  <si>
    <t>特定環境保全公共下水道事業</t>
  </si>
  <si>
    <t>農業集落排水事業</t>
  </si>
  <si>
    <t>港湾整備事業</t>
  </si>
  <si>
    <t>宅地造成事業</t>
  </si>
  <si>
    <t>病院事業</t>
  </si>
  <si>
    <t>29年度</t>
  </si>
  <si>
    <t>福島県</t>
  </si>
  <si>
    <t>（1）平成27年度普通会計決算の状況</t>
  </si>
  <si>
    <t>平成27年度</t>
  </si>
  <si>
    <t>農業集落排水事業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</si>
</sst>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Font="1" applyBorder="1" applyAlignment="1">
      <alignment horizontal="centerContinuous" vertical="center" wrapText="1"/>
    </xf>
    <xf numFmtId="0" fontId="0" fillId="0" borderId="30" xfId="0" applyNumberFormat="1" applyBorder="1" applyAlignment="1">
      <alignment vertical="center"/>
    </xf>
    <xf numFmtId="41" fontId="0" fillId="0" borderId="31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Font="1" applyBorder="1" applyAlignment="1">
      <alignment vertical="center"/>
    </xf>
    <xf numFmtId="217" fontId="0" fillId="0" borderId="37" xfId="48" applyNumberFormat="1" applyFont="1" applyBorder="1" applyAlignment="1">
      <alignment vertical="center"/>
    </xf>
    <xf numFmtId="217" fontId="0" fillId="0" borderId="38" xfId="48" applyNumberFormat="1" applyFon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32" xfId="48" applyNumberFormat="1" applyFont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14" xfId="48" applyNumberFormat="1" applyFont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8" fontId="0" fillId="0" borderId="16" xfId="48" applyNumberFormat="1" applyFont="1" applyBorder="1" applyAlignment="1">
      <alignment vertical="center"/>
    </xf>
    <xf numFmtId="218" fontId="0" fillId="0" borderId="24" xfId="48" applyNumberFormat="1" applyFont="1" applyBorder="1" applyAlignment="1">
      <alignment vertical="center"/>
    </xf>
    <xf numFmtId="218" fontId="0" fillId="0" borderId="21" xfId="48" applyNumberFormat="1" applyFont="1" applyBorder="1" applyAlignment="1">
      <alignment vertical="center"/>
    </xf>
    <xf numFmtId="218" fontId="0" fillId="0" borderId="42" xfId="48" applyNumberFormat="1" applyFont="1" applyBorder="1" applyAlignment="1">
      <alignment vertical="center"/>
    </xf>
    <xf numFmtId="218" fontId="0" fillId="0" borderId="23" xfId="48" applyNumberFormat="1" applyFont="1" applyBorder="1" applyAlignment="1">
      <alignment vertical="center"/>
    </xf>
    <xf numFmtId="218" fontId="0" fillId="0" borderId="43" xfId="48" applyNumberFormat="1" applyFont="1" applyBorder="1" applyAlignment="1">
      <alignment vertical="center"/>
    </xf>
    <xf numFmtId="218" fontId="0" fillId="0" borderId="44" xfId="48" applyNumberFormat="1" applyFont="1" applyBorder="1" applyAlignment="1">
      <alignment vertical="center"/>
    </xf>
    <xf numFmtId="218" fontId="0" fillId="0" borderId="25" xfId="48" applyNumberFormat="1" applyFont="1" applyBorder="1" applyAlignment="1">
      <alignment vertical="center"/>
    </xf>
    <xf numFmtId="218" fontId="0" fillId="0" borderId="45" xfId="48" applyNumberFormat="1" applyFon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4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7" xfId="0" applyNumberFormat="1" applyBorder="1" applyAlignment="1">
      <alignment horizontal="right" vertical="center"/>
    </xf>
    <xf numFmtId="41" fontId="0" fillId="0" borderId="31" xfId="0" applyNumberFormat="1" applyBorder="1" applyAlignment="1">
      <alignment horizontal="right" vertical="center"/>
    </xf>
    <xf numFmtId="41" fontId="0" fillId="0" borderId="48" xfId="0" applyNumberFormat="1" applyBorder="1" applyAlignment="1">
      <alignment horizontal="right" vertical="center"/>
    </xf>
    <xf numFmtId="41" fontId="0" fillId="0" borderId="49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8" xfId="0" applyNumberFormat="1" applyBorder="1" applyAlignment="1">
      <alignment horizontal="left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41" xfId="0" applyNumberFormat="1" applyBorder="1" applyAlignment="1">
      <alignment horizontal="center" vertical="center"/>
    </xf>
    <xf numFmtId="217" fontId="0" fillId="0" borderId="28" xfId="48" applyNumberFormat="1" applyFon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17" fontId="0" fillId="0" borderId="47" xfId="48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21" xfId="48" applyNumberFormat="1" applyFont="1" applyBorder="1" applyAlignment="1">
      <alignment vertical="center"/>
    </xf>
    <xf numFmtId="217" fontId="0" fillId="0" borderId="27" xfId="48" applyNumberFormat="1" applyFont="1" applyBorder="1" applyAlignment="1">
      <alignment vertical="center"/>
    </xf>
    <xf numFmtId="217" fontId="0" fillId="0" borderId="40" xfId="0" applyNumberFormat="1" applyBorder="1" applyAlignment="1" quotePrefix="1">
      <alignment horizontal="right" vertical="center"/>
    </xf>
    <xf numFmtId="217" fontId="0" fillId="0" borderId="31" xfId="0" applyNumberFormat="1" applyBorder="1" applyAlignment="1" quotePrefix="1">
      <alignment horizontal="right" vertical="center"/>
    </xf>
    <xf numFmtId="217" fontId="0" fillId="0" borderId="18" xfId="48" applyNumberFormat="1" applyFont="1" applyBorder="1" applyAlignment="1">
      <alignment vertical="center"/>
    </xf>
    <xf numFmtId="217" fontId="0" fillId="0" borderId="22" xfId="48" applyNumberFormat="1" applyFont="1" applyBorder="1" applyAlignment="1">
      <alignment vertical="center"/>
    </xf>
    <xf numFmtId="217" fontId="0" fillId="0" borderId="46" xfId="48" applyNumberFormat="1" applyFont="1" applyBorder="1" applyAlignment="1">
      <alignment vertical="center"/>
    </xf>
    <xf numFmtId="217" fontId="0" fillId="0" borderId="45" xfId="48" applyNumberFormat="1" applyFont="1" applyBorder="1" applyAlignment="1">
      <alignment vertical="center"/>
    </xf>
    <xf numFmtId="217" fontId="0" fillId="0" borderId="24" xfId="48" applyNumberFormat="1" applyFont="1" applyBorder="1" applyAlignment="1">
      <alignment vertical="center"/>
    </xf>
    <xf numFmtId="217" fontId="0" fillId="0" borderId="48" xfId="48" applyNumberFormat="1" applyFont="1" applyBorder="1" applyAlignment="1">
      <alignment vertical="center"/>
    </xf>
    <xf numFmtId="217" fontId="0" fillId="0" borderId="25" xfId="48" applyNumberFormat="1" applyFon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0" xfId="48" applyNumberFormat="1" applyFont="1" applyBorder="1" applyAlignment="1" quotePrefix="1">
      <alignment horizontal="right"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1" xfId="48" applyNumberFormat="1" applyFont="1" applyBorder="1" applyAlignment="1" quotePrefix="1">
      <alignment horizontal="right" vertical="center"/>
    </xf>
    <xf numFmtId="217" fontId="0" fillId="0" borderId="44" xfId="48" applyNumberFormat="1" applyFont="1" applyBorder="1" applyAlignment="1">
      <alignment vertical="center"/>
    </xf>
    <xf numFmtId="217" fontId="0" fillId="0" borderId="16" xfId="48" applyNumberFormat="1" applyFont="1" applyBorder="1" applyAlignment="1">
      <alignment vertical="center"/>
    </xf>
    <xf numFmtId="217" fontId="0" fillId="0" borderId="49" xfId="48" applyNumberFormat="1" applyFont="1" applyBorder="1" applyAlignment="1">
      <alignment vertical="center"/>
    </xf>
    <xf numFmtId="217" fontId="0" fillId="0" borderId="52" xfId="48" applyNumberFormat="1" applyFont="1" applyBorder="1" applyAlignment="1">
      <alignment vertical="center"/>
    </xf>
    <xf numFmtId="217" fontId="0" fillId="0" borderId="30" xfId="48" applyNumberFormat="1" applyFon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Font="1" applyBorder="1" applyAlignment="1">
      <alignment vertical="center"/>
    </xf>
    <xf numFmtId="217" fontId="0" fillId="0" borderId="29" xfId="48" applyNumberFormat="1" applyFon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40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Font="1" applyBorder="1" applyAlignment="1">
      <alignment vertical="center"/>
    </xf>
    <xf numFmtId="217" fontId="0" fillId="0" borderId="53" xfId="48" applyNumberFormat="1" applyFont="1" applyBorder="1" applyAlignment="1">
      <alignment vertical="center"/>
    </xf>
    <xf numFmtId="218" fontId="0" fillId="0" borderId="45" xfId="0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4" xfId="0" applyNumberFormat="1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41" fontId="0" fillId="0" borderId="57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8" xfId="0" applyNumberFormat="1" applyBorder="1" applyAlignment="1">
      <alignment horizontal="center" vertical="center"/>
    </xf>
    <xf numFmtId="217" fontId="0" fillId="0" borderId="59" xfId="0" applyNumberFormat="1" applyBorder="1" applyAlignment="1">
      <alignment vertical="center"/>
    </xf>
    <xf numFmtId="217" fontId="0" fillId="0" borderId="60" xfId="0" applyNumberFormat="1" applyBorder="1" applyAlignment="1">
      <alignment vertical="center"/>
    </xf>
    <xf numFmtId="217" fontId="0" fillId="0" borderId="61" xfId="0" applyNumberFormat="1" applyBorder="1" applyAlignment="1">
      <alignment vertical="center"/>
    </xf>
    <xf numFmtId="41" fontId="0" fillId="0" borderId="34" xfId="0" applyNumberFormat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3" xfId="0" applyNumberFormat="1" applyBorder="1" applyAlignment="1">
      <alignment horizontal="right" vertical="center"/>
    </xf>
    <xf numFmtId="217" fontId="0" fillId="0" borderId="58" xfId="0" applyNumberFormat="1" applyBorder="1" applyAlignment="1">
      <alignment vertical="center"/>
    </xf>
    <xf numFmtId="225" fontId="0" fillId="0" borderId="60" xfId="0" applyNumberFormat="1" applyBorder="1" applyAlignment="1">
      <alignment vertical="center"/>
    </xf>
    <xf numFmtId="41" fontId="0" fillId="0" borderId="33" xfId="0" applyNumberFormat="1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41" fontId="0" fillId="0" borderId="64" xfId="0" applyNumberFormat="1" applyBorder="1" applyAlignment="1">
      <alignment horizontal="right" vertical="center"/>
    </xf>
    <xf numFmtId="41" fontId="0" fillId="0" borderId="36" xfId="0" applyNumberFormat="1" applyBorder="1" applyAlignment="1">
      <alignment vertical="center"/>
    </xf>
    <xf numFmtId="41" fontId="0" fillId="0" borderId="46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0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64" xfId="0" applyNumberForma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41" fontId="0" fillId="0" borderId="63" xfId="0" applyNumberFormat="1" applyBorder="1" applyAlignment="1">
      <alignment vertical="center"/>
    </xf>
    <xf numFmtId="218" fontId="0" fillId="0" borderId="58" xfId="0" applyNumberFormat="1" applyBorder="1" applyAlignment="1">
      <alignment vertical="center"/>
    </xf>
    <xf numFmtId="218" fontId="0" fillId="0" borderId="0" xfId="0" applyNumberFormat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1" xfId="0" applyNumberFormat="1" applyFont="1" applyBorder="1" applyAlignment="1">
      <alignment horizontal="center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37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4" xfId="0" applyNumberFormat="1" applyFont="1" applyBorder="1" applyAlignment="1">
      <alignment vertical="center"/>
    </xf>
    <xf numFmtId="0" fontId="0" fillId="0" borderId="55" xfId="0" applyBorder="1" applyAlignment="1">
      <alignment horizontal="distributed" vertical="center"/>
    </xf>
    <xf numFmtId="217" fontId="0" fillId="0" borderId="65" xfId="48" applyNumberFormat="1" applyFont="1" applyBorder="1" applyAlignment="1">
      <alignment horizontal="center" vertical="center"/>
    </xf>
    <xf numFmtId="217" fontId="0" fillId="0" borderId="43" xfId="48" applyNumberFormat="1" applyFont="1" applyBorder="1" applyAlignment="1">
      <alignment horizontal="center" vertical="center"/>
    </xf>
    <xf numFmtId="217" fontId="0" fillId="0" borderId="18" xfId="48" applyNumberFormat="1" applyFont="1" applyBorder="1" applyAlignment="1">
      <alignment horizontal="center" vertical="center"/>
    </xf>
    <xf numFmtId="217" fontId="0" fillId="0" borderId="52" xfId="48" applyNumberFormat="1" applyFont="1" applyBorder="1" applyAlignment="1">
      <alignment horizontal="center" vertical="center"/>
    </xf>
    <xf numFmtId="217" fontId="0" fillId="0" borderId="40" xfId="48" applyNumberFormat="1" applyFont="1" applyBorder="1" applyAlignment="1">
      <alignment horizontal="center" vertical="center"/>
    </xf>
    <xf numFmtId="217" fontId="0" fillId="0" borderId="25" xfId="48" applyNumberFormat="1" applyFont="1" applyBorder="1" applyAlignment="1">
      <alignment horizontal="center" vertical="center"/>
    </xf>
    <xf numFmtId="217" fontId="0" fillId="0" borderId="41" xfId="48" applyNumberFormat="1" applyFont="1" applyBorder="1" applyAlignment="1">
      <alignment horizontal="center" vertical="center"/>
    </xf>
    <xf numFmtId="217" fontId="0" fillId="0" borderId="30" xfId="48" applyNumberFormat="1" applyFont="1" applyBorder="1" applyAlignment="1">
      <alignment horizontal="center" vertical="center"/>
    </xf>
    <xf numFmtId="217" fontId="0" fillId="0" borderId="66" xfId="48" applyNumberFormat="1" applyFont="1" applyBorder="1" applyAlignment="1">
      <alignment vertical="center"/>
    </xf>
    <xf numFmtId="217" fontId="0" fillId="0" borderId="51" xfId="48" applyNumberFormat="1" applyFont="1" applyBorder="1" applyAlignment="1">
      <alignment vertical="center"/>
    </xf>
    <xf numFmtId="41" fontId="0" fillId="0" borderId="32" xfId="0" applyNumberFormat="1" applyFill="1" applyBorder="1" applyAlignment="1">
      <alignment horizontal="left" vertical="center"/>
    </xf>
    <xf numFmtId="41" fontId="0" fillId="0" borderId="31" xfId="0" applyNumberFormat="1" applyFill="1" applyBorder="1" applyAlignment="1">
      <alignment horizontal="left" vertical="center"/>
    </xf>
    <xf numFmtId="217" fontId="0" fillId="0" borderId="32" xfId="48" applyNumberFormat="1" applyFont="1" applyFill="1" applyBorder="1" applyAlignment="1">
      <alignment vertical="center"/>
    </xf>
    <xf numFmtId="217" fontId="0" fillId="0" borderId="25" xfId="48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1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0" xfId="0" applyNumberFormat="1" applyFont="1" applyAlignment="1">
      <alignment horizontal="left" vertical="center"/>
    </xf>
    <xf numFmtId="0" fontId="0" fillId="0" borderId="30" xfId="0" applyNumberFormat="1" applyFont="1" applyBorder="1" applyAlignment="1">
      <alignment horizontal="center" vertical="center"/>
    </xf>
    <xf numFmtId="41" fontId="0" fillId="0" borderId="44" xfId="0" applyNumberFormat="1" applyBorder="1" applyAlignment="1">
      <alignment horizontal="center" vertical="center"/>
    </xf>
    <xf numFmtId="217" fontId="0" fillId="0" borderId="67" xfId="48" applyNumberFormat="1" applyFont="1" applyBorder="1" applyAlignment="1">
      <alignment horizontal="center" vertical="center"/>
    </xf>
    <xf numFmtId="217" fontId="0" fillId="0" borderId="22" xfId="48" applyNumberFormat="1" applyFont="1" applyBorder="1" applyAlignment="1">
      <alignment horizontal="center" vertical="center"/>
    </xf>
    <xf numFmtId="217" fontId="0" fillId="0" borderId="21" xfId="48" applyNumberFormat="1" applyFont="1" applyBorder="1" applyAlignment="1">
      <alignment horizontal="center" vertical="center"/>
    </xf>
    <xf numFmtId="217" fontId="0" fillId="0" borderId="23" xfId="48" applyNumberFormat="1" applyFont="1" applyBorder="1" applyAlignment="1">
      <alignment horizontal="center" vertical="center"/>
    </xf>
    <xf numFmtId="217" fontId="0" fillId="0" borderId="68" xfId="48" applyNumberFormat="1" applyFont="1" applyBorder="1" applyAlignment="1">
      <alignment vertical="center"/>
    </xf>
    <xf numFmtId="217" fontId="0" fillId="0" borderId="40" xfId="48" applyNumberFormat="1" applyFont="1" applyBorder="1" applyAlignment="1">
      <alignment horizontal="right" vertical="center"/>
    </xf>
    <xf numFmtId="217" fontId="0" fillId="0" borderId="21" xfId="48" applyNumberFormat="1" applyFont="1" applyBorder="1" applyAlignment="1">
      <alignment horizontal="right" vertical="center"/>
    </xf>
    <xf numFmtId="217" fontId="0" fillId="0" borderId="54" xfId="48" applyNumberFormat="1" applyFont="1" applyBorder="1" applyAlignment="1">
      <alignment vertical="center"/>
    </xf>
    <xf numFmtId="217" fontId="0" fillId="0" borderId="20" xfId="48" applyNumberFormat="1" applyFont="1" applyBorder="1" applyAlignment="1">
      <alignment horizontal="right" vertical="center"/>
    </xf>
    <xf numFmtId="217" fontId="0" fillId="0" borderId="53" xfId="48" applyNumberFormat="1" applyFont="1" applyBorder="1" applyAlignment="1">
      <alignment horizontal="right" vertical="center"/>
    </xf>
    <xf numFmtId="217" fontId="0" fillId="0" borderId="32" xfId="48" applyNumberFormat="1" applyFont="1" applyBorder="1" applyAlignment="1">
      <alignment horizontal="right" vertical="center"/>
    </xf>
    <xf numFmtId="217" fontId="0" fillId="0" borderId="25" xfId="48" applyNumberFormat="1" applyFont="1" applyBorder="1" applyAlignment="1">
      <alignment horizontal="right" vertical="center"/>
    </xf>
    <xf numFmtId="217" fontId="0" fillId="0" borderId="31" xfId="48" applyNumberFormat="1" applyFont="1" applyBorder="1" applyAlignment="1">
      <alignment vertical="center"/>
    </xf>
    <xf numFmtId="217" fontId="0" fillId="0" borderId="23" xfId="48" applyNumberFormat="1" applyFont="1" applyBorder="1" applyAlignment="1">
      <alignment vertical="center"/>
    </xf>
    <xf numFmtId="217" fontId="0" fillId="0" borderId="65" xfId="48" applyNumberFormat="1" applyBorder="1" applyAlignment="1">
      <alignment horizontal="center" vertical="center"/>
    </xf>
    <xf numFmtId="217" fontId="0" fillId="0" borderId="65" xfId="48" applyNumberFormat="1" applyFont="1" applyBorder="1" applyAlignment="1">
      <alignment horizontal="right" vertical="center"/>
    </xf>
    <xf numFmtId="217" fontId="0" fillId="0" borderId="67" xfId="48" applyNumberFormat="1" applyFont="1" applyBorder="1" applyAlignment="1">
      <alignment horizontal="right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18" xfId="48" applyNumberFormat="1" applyFont="1" applyBorder="1" applyAlignment="1">
      <alignment horizontal="right" vertical="center"/>
    </xf>
    <xf numFmtId="217" fontId="0" fillId="0" borderId="22" xfId="48" applyNumberFormat="1" applyFont="1" applyBorder="1" applyAlignment="1">
      <alignment horizontal="right" vertical="center"/>
    </xf>
    <xf numFmtId="217" fontId="0" fillId="0" borderId="40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41" xfId="48" applyNumberFormat="1" applyFont="1" applyBorder="1" applyAlignment="1">
      <alignment horizontal="right" vertical="center"/>
    </xf>
    <xf numFmtId="217" fontId="0" fillId="0" borderId="23" xfId="48" applyNumberFormat="1" applyFont="1" applyBorder="1" applyAlignment="1">
      <alignment horizontal="right" vertical="center"/>
    </xf>
    <xf numFmtId="217" fontId="0" fillId="0" borderId="66" xfId="48" applyNumberFormat="1" applyBorder="1" applyAlignment="1">
      <alignment vertical="center"/>
    </xf>
    <xf numFmtId="217" fontId="0" fillId="0" borderId="66" xfId="48" applyNumberFormat="1" applyFont="1" applyBorder="1" applyAlignment="1">
      <alignment horizontal="right" vertical="center"/>
    </xf>
    <xf numFmtId="217" fontId="0" fillId="0" borderId="68" xfId="48" applyNumberFormat="1" applyFont="1" applyBorder="1" applyAlignment="1">
      <alignment horizontal="right" vertical="center"/>
    </xf>
    <xf numFmtId="217" fontId="0" fillId="0" borderId="40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14" xfId="48" applyNumberFormat="1" applyFont="1" applyBorder="1" applyAlignment="1">
      <alignment horizontal="right" vertical="center"/>
    </xf>
    <xf numFmtId="217" fontId="0" fillId="0" borderId="51" xfId="48" applyNumberFormat="1" applyFont="1" applyBorder="1" applyAlignment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32" xfId="48" applyNumberFormat="1" applyFill="1" applyBorder="1" applyAlignment="1">
      <alignment vertical="center"/>
    </xf>
    <xf numFmtId="217" fontId="0" fillId="0" borderId="32" xfId="48" applyNumberFormat="1" applyFont="1" applyFill="1" applyBorder="1" applyAlignment="1">
      <alignment horizontal="right" vertical="center"/>
    </xf>
    <xf numFmtId="217" fontId="0" fillId="0" borderId="25" xfId="48" applyNumberFormat="1" applyFont="1" applyFill="1" applyBorder="1" applyAlignment="1">
      <alignment horizontal="right" vertical="center"/>
    </xf>
    <xf numFmtId="217" fontId="0" fillId="0" borderId="30" xfId="48" applyNumberFormat="1" applyFont="1" applyBorder="1" applyAlignment="1">
      <alignment horizontal="right" vertical="center"/>
    </xf>
    <xf numFmtId="217" fontId="0" fillId="0" borderId="33" xfId="48" applyNumberFormat="1" applyBorder="1" applyAlignment="1">
      <alignment vertical="center"/>
    </xf>
    <xf numFmtId="217" fontId="0" fillId="0" borderId="33" xfId="48" applyNumberFormat="1" applyFont="1" applyBorder="1" applyAlignment="1">
      <alignment horizontal="right" vertical="center"/>
    </xf>
    <xf numFmtId="217" fontId="0" fillId="0" borderId="54" xfId="48" applyNumberFormat="1" applyBorder="1" applyAlignment="1">
      <alignment vertical="center"/>
    </xf>
    <xf numFmtId="217" fontId="0" fillId="0" borderId="54" xfId="48" applyNumberFormat="1" applyFont="1" applyBorder="1" applyAlignment="1">
      <alignment horizontal="right" vertical="center"/>
    </xf>
    <xf numFmtId="217" fontId="0" fillId="0" borderId="38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41" fontId="0" fillId="0" borderId="12" xfId="0" applyNumberFormat="1" applyBorder="1" applyAlignment="1">
      <alignment horizontal="center" vertical="center"/>
    </xf>
    <xf numFmtId="41" fontId="0" fillId="0" borderId="45" xfId="0" applyNumberFormat="1" applyBorder="1" applyAlignment="1">
      <alignment horizontal="center" vertical="center"/>
    </xf>
    <xf numFmtId="217" fontId="0" fillId="0" borderId="54" xfId="48" applyNumberFormat="1" applyFont="1" applyBorder="1" applyAlignment="1">
      <alignment horizontal="center" vertical="center"/>
    </xf>
    <xf numFmtId="217" fontId="0" fillId="0" borderId="43" xfId="48" applyNumberFormat="1" applyBorder="1" applyAlignment="1">
      <alignment horizontal="right" vertical="center"/>
    </xf>
    <xf numFmtId="217" fontId="0" fillId="0" borderId="66" xfId="48" applyNumberFormat="1" applyFont="1" applyBorder="1" applyAlignment="1">
      <alignment horizontal="center" vertical="center"/>
    </xf>
    <xf numFmtId="217" fontId="0" fillId="0" borderId="52" xfId="48" applyNumberFormat="1" applyBorder="1" applyAlignment="1">
      <alignment horizontal="right" vertical="center"/>
    </xf>
    <xf numFmtId="217" fontId="0" fillId="0" borderId="25" xfId="48" applyNumberFormat="1" applyBorder="1" applyAlignment="1">
      <alignment horizontal="right" vertical="center"/>
    </xf>
    <xf numFmtId="217" fontId="0" fillId="0" borderId="40" xfId="48" applyNumberFormat="1" applyBorder="1" applyAlignment="1">
      <alignment horizontal="right" vertical="center"/>
    </xf>
    <xf numFmtId="217" fontId="0" fillId="0" borderId="53" xfId="48" applyNumberFormat="1" applyBorder="1" applyAlignment="1">
      <alignment horizontal="right" vertical="center"/>
    </xf>
    <xf numFmtId="217" fontId="0" fillId="0" borderId="30" xfId="48" applyNumberFormat="1" applyBorder="1" applyAlignment="1">
      <alignment horizontal="right" vertical="center"/>
    </xf>
    <xf numFmtId="217" fontId="0" fillId="0" borderId="36" xfId="48" applyNumberFormat="1" applyFont="1" applyBorder="1" applyAlignment="1">
      <alignment vertical="center"/>
    </xf>
    <xf numFmtId="217" fontId="0" fillId="0" borderId="15" xfId="48" applyNumberFormat="1" applyFont="1" applyBorder="1" applyAlignment="1">
      <alignment vertical="center"/>
    </xf>
    <xf numFmtId="203" fontId="0" fillId="0" borderId="42" xfId="0" applyNumberFormat="1" applyFont="1" applyBorder="1" applyAlignment="1">
      <alignment horizontal="center" vertical="center"/>
    </xf>
    <xf numFmtId="0" fontId="0" fillId="0" borderId="69" xfId="0" applyNumberFormat="1" applyBorder="1" applyAlignment="1">
      <alignment horizontal="center" vertical="center"/>
    </xf>
    <xf numFmtId="217" fontId="0" fillId="0" borderId="10" xfId="48" applyNumberFormat="1" applyFont="1" applyBorder="1" applyAlignment="1">
      <alignment vertical="center"/>
    </xf>
    <xf numFmtId="217" fontId="0" fillId="0" borderId="70" xfId="48" applyNumberFormat="1" applyBorder="1" applyAlignment="1">
      <alignment vertical="center"/>
    </xf>
    <xf numFmtId="217" fontId="0" fillId="0" borderId="71" xfId="48" applyNumberFormat="1" applyBorder="1" applyAlignment="1">
      <alignment vertical="center"/>
    </xf>
    <xf numFmtId="217" fontId="0" fillId="0" borderId="72" xfId="48" applyNumberFormat="1" applyBorder="1" applyAlignment="1">
      <alignment vertical="center"/>
    </xf>
    <xf numFmtId="217" fontId="0" fillId="0" borderId="13" xfId="48" applyNumberFormat="1" applyFont="1" applyBorder="1" applyAlignment="1">
      <alignment vertical="center"/>
    </xf>
    <xf numFmtId="217" fontId="0" fillId="0" borderId="26" xfId="48" applyNumberFormat="1" applyBorder="1" applyAlignment="1">
      <alignment vertical="center"/>
    </xf>
    <xf numFmtId="217" fontId="0" fillId="0" borderId="16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33" borderId="37" xfId="48" applyNumberFormat="1" applyFont="1" applyFill="1" applyBorder="1" applyAlignment="1">
      <alignment vertical="center"/>
    </xf>
    <xf numFmtId="217" fontId="0" fillId="0" borderId="21" xfId="48" applyNumberFormat="1" applyFont="1" applyBorder="1" applyAlignment="1" quotePrefix="1">
      <alignment horizontal="right" vertical="center"/>
    </xf>
    <xf numFmtId="217" fontId="0" fillId="33" borderId="40" xfId="48" applyNumberFormat="1" applyFont="1" applyFill="1" applyBorder="1" applyAlignment="1" quotePrefix="1">
      <alignment horizontal="right" vertical="center"/>
    </xf>
    <xf numFmtId="217" fontId="0" fillId="33" borderId="40" xfId="48" applyNumberFormat="1" applyFont="1" applyFill="1" applyBorder="1" applyAlignment="1">
      <alignment vertical="center"/>
    </xf>
    <xf numFmtId="217" fontId="0" fillId="0" borderId="23" xfId="48" applyNumberFormat="1" applyFont="1" applyBorder="1" applyAlignment="1" quotePrefix="1">
      <alignment horizontal="right" vertical="center"/>
    </xf>
    <xf numFmtId="217" fontId="0" fillId="33" borderId="41" xfId="48" applyNumberFormat="1" applyFont="1" applyFill="1" applyBorder="1" applyAlignment="1" quotePrefix="1">
      <alignment horizontal="right" vertical="center"/>
    </xf>
    <xf numFmtId="217" fontId="0" fillId="33" borderId="66" xfId="48" applyNumberFormat="1" applyFont="1" applyFill="1" applyBorder="1" applyAlignment="1">
      <alignment vertical="center"/>
    </xf>
    <xf numFmtId="217" fontId="0" fillId="33" borderId="41" xfId="48" applyNumberFormat="1" applyFont="1" applyFill="1" applyBorder="1" applyAlignment="1">
      <alignment vertical="center"/>
    </xf>
    <xf numFmtId="217" fontId="0" fillId="0" borderId="11" xfId="48" applyNumberFormat="1" applyFon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30" xfId="48" applyNumberFormat="1" applyFont="1" applyBorder="1" applyAlignment="1" quotePrefix="1">
      <alignment horizontal="right" vertical="center"/>
    </xf>
    <xf numFmtId="217" fontId="0" fillId="0" borderId="44" xfId="48" applyNumberFormat="1" applyBorder="1" applyAlignment="1">
      <alignment vertical="center"/>
    </xf>
    <xf numFmtId="217" fontId="0" fillId="0" borderId="73" xfId="48" applyNumberFormat="1" applyBorder="1" applyAlignment="1">
      <alignment vertical="center"/>
    </xf>
    <xf numFmtId="217" fontId="0" fillId="0" borderId="72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74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0" fontId="0" fillId="0" borderId="23" xfId="0" applyNumberFormat="1" applyFont="1" applyFill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11" xfId="48" applyNumberFormat="1" applyFill="1" applyBorder="1" applyAlignment="1">
      <alignment vertical="center"/>
    </xf>
    <xf numFmtId="217" fontId="0" fillId="0" borderId="31" xfId="48" applyNumberFormat="1" applyFill="1" applyBorder="1" applyAlignment="1">
      <alignment vertical="center"/>
    </xf>
    <xf numFmtId="217" fontId="0" fillId="0" borderId="18" xfId="48" applyNumberFormat="1" applyBorder="1" applyAlignment="1">
      <alignment vertical="center"/>
    </xf>
    <xf numFmtId="217" fontId="0" fillId="0" borderId="36" xfId="48" applyNumberFormat="1" applyFill="1" applyBorder="1" applyAlignment="1">
      <alignment vertical="center"/>
    </xf>
    <xf numFmtId="217" fontId="0" fillId="0" borderId="45" xfId="48" applyNumberFormat="1" applyFill="1" applyBorder="1" applyAlignment="1">
      <alignment vertical="center"/>
    </xf>
    <xf numFmtId="217" fontId="0" fillId="0" borderId="25" xfId="48" applyNumberFormat="1" applyFon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0" xfId="48" applyNumberFormat="1" applyFont="1" applyFill="1" applyBorder="1" applyAlignment="1" quotePrefix="1">
      <alignment horizontal="right" vertical="center"/>
    </xf>
    <xf numFmtId="217" fontId="0" fillId="0" borderId="12" xfId="48" applyNumberFormat="1" applyBorder="1" applyAlignment="1">
      <alignment vertical="center"/>
    </xf>
    <xf numFmtId="217" fontId="0" fillId="0" borderId="44" xfId="48" applyNumberFormat="1" applyFill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52" xfId="48" applyNumberFormat="1" applyFill="1" applyBorder="1" applyAlignment="1">
      <alignment vertical="center"/>
    </xf>
    <xf numFmtId="217" fontId="0" fillId="0" borderId="30" xfId="48" applyNumberFormat="1" applyFont="1" applyFill="1" applyBorder="1" applyAlignment="1">
      <alignment vertical="center"/>
    </xf>
    <xf numFmtId="218" fontId="0" fillId="0" borderId="30" xfId="48" applyNumberFormat="1" applyFont="1" applyBorder="1" applyAlignment="1">
      <alignment vertical="center"/>
    </xf>
    <xf numFmtId="217" fontId="0" fillId="0" borderId="59" xfId="48" applyNumberFormat="1" applyFont="1" applyFill="1" applyBorder="1" applyAlignment="1">
      <alignment horizontal="right" vertical="center"/>
    </xf>
    <xf numFmtId="217" fontId="0" fillId="0" borderId="60" xfId="48" applyNumberFormat="1" applyFont="1" applyBorder="1" applyAlignment="1">
      <alignment horizontal="right" vertical="center"/>
    </xf>
    <xf numFmtId="217" fontId="0" fillId="0" borderId="61" xfId="48" applyNumberFormat="1" applyFont="1" applyBorder="1" applyAlignment="1">
      <alignment horizontal="right" vertical="center"/>
    </xf>
    <xf numFmtId="217" fontId="0" fillId="0" borderId="62" xfId="48" applyNumberFormat="1" applyFont="1" applyBorder="1" applyAlignment="1">
      <alignment horizontal="right" vertical="center"/>
    </xf>
    <xf numFmtId="217" fontId="0" fillId="0" borderId="58" xfId="48" applyNumberFormat="1" applyFont="1" applyBorder="1" applyAlignment="1">
      <alignment horizontal="right" vertical="center"/>
    </xf>
    <xf numFmtId="217" fontId="0" fillId="0" borderId="59" xfId="48" applyNumberFormat="1" applyFont="1" applyBorder="1" applyAlignment="1">
      <alignment vertical="center"/>
    </xf>
    <xf numFmtId="226" fontId="0" fillId="0" borderId="60" xfId="48" applyNumberFormat="1" applyFont="1" applyBorder="1" applyAlignment="1">
      <alignment vertical="center"/>
    </xf>
    <xf numFmtId="218" fontId="0" fillId="0" borderId="60" xfId="48" applyNumberFormat="1" applyFont="1" applyBorder="1" applyAlignment="1">
      <alignment vertical="center"/>
    </xf>
    <xf numFmtId="218" fontId="0" fillId="0" borderId="58" xfId="48" applyNumberFormat="1" applyFont="1" applyBorder="1" applyAlignment="1">
      <alignment vertical="center"/>
    </xf>
    <xf numFmtId="218" fontId="0" fillId="0" borderId="62" xfId="48" applyNumberFormat="1" applyFont="1" applyFill="1" applyBorder="1" applyAlignment="1">
      <alignment vertical="center"/>
    </xf>
    <xf numFmtId="218" fontId="0" fillId="0" borderId="0" xfId="48" applyNumberFormat="1" applyFont="1" applyFill="1" applyBorder="1" applyAlignment="1">
      <alignment vertical="center"/>
    </xf>
    <xf numFmtId="217" fontId="0" fillId="0" borderId="59" xfId="48" applyNumberFormat="1" applyFill="1" applyBorder="1" applyAlignment="1">
      <alignment horizontal="right" vertical="center"/>
    </xf>
    <xf numFmtId="217" fontId="0" fillId="0" borderId="60" xfId="48" applyNumberFormat="1" applyBorder="1" applyAlignment="1">
      <alignment horizontal="right" vertical="center"/>
    </xf>
    <xf numFmtId="217" fontId="0" fillId="0" borderId="61" xfId="48" applyNumberFormat="1" applyBorder="1" applyAlignment="1">
      <alignment horizontal="right" vertical="center"/>
    </xf>
    <xf numFmtId="217" fontId="0" fillId="0" borderId="62" xfId="48" applyNumberFormat="1" applyBorder="1" applyAlignment="1">
      <alignment horizontal="right" vertical="center"/>
    </xf>
    <xf numFmtId="217" fontId="0" fillId="0" borderId="58" xfId="48" applyNumberFormat="1" applyBorder="1" applyAlignment="1">
      <alignment horizontal="right" vertical="center"/>
    </xf>
    <xf numFmtId="217" fontId="0" fillId="0" borderId="59" xfId="48" applyNumberFormat="1" applyBorder="1" applyAlignment="1">
      <alignment vertical="center"/>
    </xf>
    <xf numFmtId="226" fontId="0" fillId="0" borderId="60" xfId="48" applyNumberFormat="1" applyBorder="1" applyAlignment="1">
      <alignment vertical="center"/>
    </xf>
    <xf numFmtId="218" fontId="0" fillId="0" borderId="60" xfId="48" applyNumberFormat="1" applyBorder="1" applyAlignment="1">
      <alignment vertical="center"/>
    </xf>
    <xf numFmtId="218" fontId="0" fillId="0" borderId="62" xfId="48" applyNumberFormat="1" applyBorder="1" applyAlignment="1">
      <alignment vertical="center"/>
    </xf>
    <xf numFmtId="218" fontId="0" fillId="0" borderId="58" xfId="48" applyNumberFormat="1" applyBorder="1" applyAlignment="1">
      <alignment vertical="center"/>
    </xf>
    <xf numFmtId="218" fontId="0" fillId="0" borderId="62" xfId="48" applyNumberFormat="1" applyFill="1" applyBorder="1" applyAlignment="1">
      <alignment vertical="center"/>
    </xf>
    <xf numFmtId="217" fontId="0" fillId="0" borderId="12" xfId="48" applyNumberFormat="1" applyFill="1" applyBorder="1" applyAlignment="1">
      <alignment vertical="center"/>
    </xf>
    <xf numFmtId="217" fontId="0" fillId="0" borderId="38" xfId="48" applyNumberFormat="1" applyFill="1" applyBorder="1" applyAlignment="1">
      <alignment vertical="center"/>
    </xf>
    <xf numFmtId="217" fontId="0" fillId="0" borderId="32" xfId="48" applyNumberFormat="1" applyFont="1" applyFill="1" applyBorder="1" applyAlignment="1">
      <alignment vertical="center"/>
    </xf>
    <xf numFmtId="217" fontId="0" fillId="0" borderId="33" xfId="48" applyNumberFormat="1" applyFill="1" applyBorder="1" applyAlignment="1">
      <alignment vertical="center"/>
    </xf>
    <xf numFmtId="217" fontId="0" fillId="0" borderId="14" xfId="48" applyNumberFormat="1" applyFill="1" applyBorder="1" applyAlignment="1">
      <alignment vertical="center"/>
    </xf>
    <xf numFmtId="217" fontId="0" fillId="0" borderId="41" xfId="48" applyNumberFormat="1" applyFill="1" applyBorder="1" applyAlignment="1">
      <alignment vertical="center"/>
    </xf>
    <xf numFmtId="217" fontId="0" fillId="0" borderId="35" xfId="48" applyNumberFormat="1" applyFont="1" applyBorder="1" applyAlignment="1">
      <alignment vertical="center"/>
    </xf>
    <xf numFmtId="0" fontId="0" fillId="0" borderId="10" xfId="0" applyNumberFormat="1" applyBorder="1" applyAlignment="1">
      <alignment horizontal="centerContinuous" vertical="center"/>
    </xf>
    <xf numFmtId="0" fontId="0" fillId="0" borderId="14" xfId="0" applyNumberFormat="1" applyBorder="1" applyAlignment="1">
      <alignment vertical="center"/>
    </xf>
    <xf numFmtId="218" fontId="0" fillId="0" borderId="29" xfId="48" applyNumberFormat="1" applyFont="1" applyBorder="1" applyAlignment="1">
      <alignment vertical="center"/>
    </xf>
    <xf numFmtId="218" fontId="0" fillId="0" borderId="51" xfId="48" applyNumberFormat="1" applyFont="1" applyBorder="1" applyAlignment="1">
      <alignment vertical="center"/>
    </xf>
    <xf numFmtId="218" fontId="0" fillId="0" borderId="62" xfId="48" applyNumberFormat="1" applyFont="1" applyFill="1" applyBorder="1" applyAlignment="1">
      <alignment vertical="center"/>
    </xf>
    <xf numFmtId="203" fontId="0" fillId="0" borderId="75" xfId="0" applyNumberFormat="1" applyFont="1" applyBorder="1" applyAlignment="1">
      <alignment horizontal="center" vertical="center"/>
    </xf>
    <xf numFmtId="217" fontId="0" fillId="0" borderId="76" xfId="48" applyNumberFormat="1" applyBorder="1" applyAlignment="1">
      <alignment vertical="center"/>
    </xf>
    <xf numFmtId="217" fontId="0" fillId="0" borderId="77" xfId="48" applyNumberFormat="1" applyBorder="1" applyAlignment="1">
      <alignment vertical="center"/>
    </xf>
    <xf numFmtId="217" fontId="0" fillId="0" borderId="78" xfId="48" applyNumberFormat="1" applyBorder="1" applyAlignment="1">
      <alignment vertical="center"/>
    </xf>
    <xf numFmtId="217" fontId="0" fillId="0" borderId="79" xfId="48" applyNumberFormat="1" applyBorder="1" applyAlignment="1">
      <alignment vertical="center"/>
    </xf>
    <xf numFmtId="217" fontId="0" fillId="0" borderId="75" xfId="48" applyNumberFormat="1" applyFont="1" applyBorder="1" applyAlignment="1">
      <alignment vertical="center"/>
    </xf>
    <xf numFmtId="217" fontId="0" fillId="0" borderId="78" xfId="48" applyNumberFormat="1" applyFont="1" applyBorder="1" applyAlignment="1" quotePrefix="1">
      <alignment horizontal="right" vertical="center"/>
    </xf>
    <xf numFmtId="217" fontId="0" fillId="0" borderId="75" xfId="48" applyNumberFormat="1" applyFont="1" applyBorder="1" applyAlignment="1" quotePrefix="1">
      <alignment horizontal="right" vertical="center"/>
    </xf>
    <xf numFmtId="217" fontId="0" fillId="0" borderId="80" xfId="48" applyNumberFormat="1" applyFont="1" applyBorder="1" applyAlignment="1">
      <alignment vertical="center"/>
    </xf>
    <xf numFmtId="217" fontId="0" fillId="0" borderId="78" xfId="48" applyNumberFormat="1" applyFont="1" applyBorder="1" applyAlignment="1" quotePrefix="1">
      <alignment horizontal="right" vertical="center"/>
    </xf>
    <xf numFmtId="217" fontId="0" fillId="0" borderId="78" xfId="48" applyNumberFormat="1" applyFont="1" applyBorder="1" applyAlignment="1">
      <alignment vertical="center"/>
    </xf>
    <xf numFmtId="217" fontId="0" fillId="0" borderId="12" xfId="48" applyNumberFormat="1" applyFont="1" applyFill="1" applyBorder="1" applyAlignment="1">
      <alignment vertical="center"/>
    </xf>
    <xf numFmtId="217" fontId="0" fillId="0" borderId="44" xfId="48" applyNumberFormat="1" applyFont="1" applyFill="1" applyBorder="1" applyAlignment="1">
      <alignment vertical="center"/>
    </xf>
    <xf numFmtId="217" fontId="0" fillId="0" borderId="32" xfId="48" applyNumberFormat="1" applyFont="1" applyFill="1" applyBorder="1" applyAlignment="1" quotePrefix="1">
      <alignment horizontal="right" vertical="center"/>
    </xf>
    <xf numFmtId="217" fontId="0" fillId="0" borderId="25" xfId="48" applyNumberFormat="1" applyFont="1" applyFill="1" applyBorder="1" applyAlignment="1" quotePrefix="1">
      <alignment horizontal="right" vertical="center"/>
    </xf>
    <xf numFmtId="217" fontId="0" fillId="0" borderId="14" xfId="48" applyNumberFormat="1" applyFont="1" applyFill="1" applyBorder="1" applyAlignment="1" quotePrefix="1">
      <alignment horizontal="right" vertical="center"/>
    </xf>
    <xf numFmtId="217" fontId="0" fillId="0" borderId="30" xfId="48" applyNumberFormat="1" applyFont="1" applyFill="1" applyBorder="1" applyAlignment="1" quotePrefix="1">
      <alignment horizontal="right" vertical="center"/>
    </xf>
    <xf numFmtId="0" fontId="0" fillId="0" borderId="81" xfId="0" applyBorder="1" applyAlignment="1">
      <alignment horizontal="center" vertical="center" textRotation="255"/>
    </xf>
    <xf numFmtId="0" fontId="0" fillId="0" borderId="82" xfId="0" applyBorder="1" applyAlignment="1">
      <alignment horizontal="center" vertical="center" textRotation="255"/>
    </xf>
    <xf numFmtId="0" fontId="0" fillId="0" borderId="83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80" xfId="0" applyNumberFormat="1" applyFont="1" applyBorder="1" applyAlignment="1">
      <alignment horizontal="center" vertical="center"/>
    </xf>
    <xf numFmtId="203" fontId="0" fillId="0" borderId="63" xfId="0" applyNumberFormat="1" applyFont="1" applyBorder="1" applyAlignment="1">
      <alignment horizontal="center" vertical="center"/>
    </xf>
    <xf numFmtId="203" fontId="0" fillId="0" borderId="63" xfId="0" applyNumberFormat="1" applyFont="1" applyBorder="1" applyAlignment="1">
      <alignment horizontal="center" vertical="center"/>
    </xf>
    <xf numFmtId="217" fontId="0" fillId="0" borderId="39" xfId="48" applyNumberFormat="1" applyFon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45" xfId="48" applyNumberFormat="1" applyFont="1" applyBorder="1" applyAlignment="1">
      <alignment vertical="center"/>
    </xf>
    <xf numFmtId="217" fontId="0" fillId="0" borderId="52" xfId="0" applyNumberFormat="1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/>
    </xf>
    <xf numFmtId="224" fontId="16" fillId="0" borderId="81" xfId="48" applyNumberFormat="1" applyFont="1" applyBorder="1" applyAlignment="1">
      <alignment vertical="center" textRotation="255"/>
    </xf>
    <xf numFmtId="0" fontId="14" fillId="0" borderId="82" xfId="61" applyFont="1" applyBorder="1" applyAlignment="1">
      <alignment vertical="center" textRotation="255"/>
      <protection/>
    </xf>
    <xf numFmtId="0" fontId="14" fillId="0" borderId="83" xfId="61" applyFont="1" applyBorder="1" applyAlignment="1">
      <alignment vertical="center" textRotation="255"/>
      <protection/>
    </xf>
    <xf numFmtId="0" fontId="14" fillId="0" borderId="82" xfId="61" applyFont="1" applyBorder="1" applyAlignment="1">
      <alignment vertical="center"/>
      <protection/>
    </xf>
    <xf numFmtId="0" fontId="14" fillId="0" borderId="83" xfId="61" applyFont="1" applyBorder="1" applyAlignment="1">
      <alignment vertical="center"/>
      <protection/>
    </xf>
    <xf numFmtId="217" fontId="0" fillId="0" borderId="38" xfId="48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17" fontId="0" fillId="0" borderId="45" xfId="48" applyNumberFormat="1" applyFill="1" applyBorder="1" applyAlignment="1">
      <alignment vertical="center"/>
    </xf>
    <xf numFmtId="217" fontId="0" fillId="0" borderId="52" xfId="48" applyNumberFormat="1" applyFill="1" applyBorder="1" applyAlignment="1">
      <alignment vertical="center"/>
    </xf>
    <xf numFmtId="217" fontId="0" fillId="0" borderId="52" xfId="0" applyNumberFormat="1" applyFont="1" applyBorder="1" applyAlignment="1">
      <alignment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7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7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82" xfId="48" applyNumberFormat="1" applyFont="1" applyBorder="1" applyAlignment="1">
      <alignment vertical="center" textRotation="255"/>
    </xf>
    <xf numFmtId="224" fontId="16" fillId="0" borderId="83" xfId="48" applyNumberFormat="1" applyFont="1" applyBorder="1" applyAlignment="1">
      <alignment vertical="center" textRotation="255"/>
    </xf>
    <xf numFmtId="41" fontId="0" fillId="0" borderId="48" xfId="0" applyNumberFormat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81" xfId="0" applyNumberFormat="1" applyBorder="1" applyAlignment="1">
      <alignment horizontal="center" vertical="center" textRotation="255"/>
    </xf>
    <xf numFmtId="217" fontId="0" fillId="0" borderId="45" xfId="48" applyNumberFormat="1" applyBorder="1" applyAlignment="1">
      <alignment vertical="center"/>
    </xf>
    <xf numFmtId="41" fontId="17" fillId="0" borderId="32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center" vertical="center"/>
    </xf>
    <xf numFmtId="41" fontId="0" fillId="0" borderId="63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5" sqref="E5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6" t="s">
        <v>0</v>
      </c>
      <c r="B1" s="56"/>
      <c r="C1" s="56"/>
      <c r="D1" s="56"/>
      <c r="E1" s="28" t="s">
        <v>231</v>
      </c>
      <c r="F1" s="1"/>
    </row>
    <row r="3" ht="14.25">
      <c r="A3" s="27" t="s">
        <v>93</v>
      </c>
    </row>
    <row r="5" spans="1:5" ht="13.5">
      <c r="A5" s="57" t="s">
        <v>222</v>
      </c>
      <c r="B5" s="57"/>
      <c r="C5" s="57"/>
      <c r="D5" s="57"/>
      <c r="E5" s="57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223</v>
      </c>
      <c r="G7" s="22"/>
      <c r="H7" s="39" t="s">
        <v>2</v>
      </c>
      <c r="I7" s="40" t="s">
        <v>22</v>
      </c>
    </row>
    <row r="8" spans="1:9" ht="16.5" customHeight="1">
      <c r="A8" s="58"/>
      <c r="B8" s="59"/>
      <c r="C8" s="59"/>
      <c r="D8" s="59"/>
      <c r="E8" s="59"/>
      <c r="F8" s="18" t="s">
        <v>91</v>
      </c>
      <c r="G8" s="26" t="s">
        <v>3</v>
      </c>
      <c r="H8" s="343"/>
      <c r="I8" s="41"/>
    </row>
    <row r="9" spans="1:11" ht="18" customHeight="1">
      <c r="A9" s="364" t="s">
        <v>88</v>
      </c>
      <c r="B9" s="364" t="s">
        <v>90</v>
      </c>
      <c r="C9" s="54" t="s">
        <v>4</v>
      </c>
      <c r="D9" s="55"/>
      <c r="E9" s="55"/>
      <c r="F9" s="64">
        <v>251395</v>
      </c>
      <c r="G9" s="73">
        <f>F9/$F$27*100</f>
        <v>15.11899377907788</v>
      </c>
      <c r="H9" s="335">
        <v>262161</v>
      </c>
      <c r="I9" s="344">
        <f>(F9/H9-1)*100</f>
        <v>-4.106636761379456</v>
      </c>
      <c r="K9" s="99"/>
    </row>
    <row r="10" spans="1:9" ht="18" customHeight="1">
      <c r="A10" s="365"/>
      <c r="B10" s="365"/>
      <c r="C10" s="7"/>
      <c r="D10" s="51" t="s">
        <v>23</v>
      </c>
      <c r="E10" s="52"/>
      <c r="F10" s="66">
        <v>68386</v>
      </c>
      <c r="G10" s="74">
        <f aca="true" t="shared" si="0" ref="G10:G27">F10/$F$27*100</f>
        <v>4.112760828878935</v>
      </c>
      <c r="H10" s="336">
        <v>68460</v>
      </c>
      <c r="I10" s="81">
        <f aca="true" t="shared" si="1" ref="I10:I27">(F10/H10-1)*100</f>
        <v>-0.10809231668127417</v>
      </c>
    </row>
    <row r="11" spans="1:9" ht="18" customHeight="1">
      <c r="A11" s="365"/>
      <c r="B11" s="365"/>
      <c r="C11" s="7"/>
      <c r="D11" s="16"/>
      <c r="E11" s="23" t="s">
        <v>24</v>
      </c>
      <c r="F11" s="68">
        <v>60126</v>
      </c>
      <c r="G11" s="75">
        <f t="shared" si="0"/>
        <v>3.616001193185372</v>
      </c>
      <c r="H11" s="244">
        <v>59816</v>
      </c>
      <c r="I11" s="80">
        <f t="shared" si="1"/>
        <v>0.5182559850207324</v>
      </c>
    </row>
    <row r="12" spans="1:9" ht="18" customHeight="1">
      <c r="A12" s="365"/>
      <c r="B12" s="365"/>
      <c r="C12" s="7"/>
      <c r="D12" s="16"/>
      <c r="E12" s="23" t="s">
        <v>25</v>
      </c>
      <c r="F12" s="68">
        <v>7844</v>
      </c>
      <c r="G12" s="75">
        <f t="shared" si="0"/>
        <v>0.4717412327336935</v>
      </c>
      <c r="H12" s="244">
        <v>8182</v>
      </c>
      <c r="I12" s="80">
        <f t="shared" si="1"/>
        <v>-4.131019310681983</v>
      </c>
    </row>
    <row r="13" spans="1:9" ht="18" customHeight="1">
      <c r="A13" s="365"/>
      <c r="B13" s="365"/>
      <c r="C13" s="7"/>
      <c r="D13" s="33"/>
      <c r="E13" s="23" t="s">
        <v>26</v>
      </c>
      <c r="F13" s="68">
        <v>416</v>
      </c>
      <c r="G13" s="75">
        <f t="shared" si="0"/>
        <v>0.025018402959869523</v>
      </c>
      <c r="H13" s="244">
        <v>462</v>
      </c>
      <c r="I13" s="80">
        <f t="shared" si="1"/>
        <v>-9.956709956709952</v>
      </c>
    </row>
    <row r="14" spans="1:9" ht="18" customHeight="1">
      <c r="A14" s="365"/>
      <c r="B14" s="365"/>
      <c r="C14" s="7"/>
      <c r="D14" s="60" t="s">
        <v>27</v>
      </c>
      <c r="E14" s="50"/>
      <c r="F14" s="64">
        <v>51678</v>
      </c>
      <c r="G14" s="73">
        <f t="shared" si="0"/>
        <v>3.107935163846483</v>
      </c>
      <c r="H14" s="335">
        <v>59292</v>
      </c>
      <c r="I14" s="79">
        <f t="shared" si="1"/>
        <v>-12.841530054644812</v>
      </c>
    </row>
    <row r="15" spans="1:9" ht="18" customHeight="1">
      <c r="A15" s="365"/>
      <c r="B15" s="365"/>
      <c r="C15" s="7"/>
      <c r="D15" s="16"/>
      <c r="E15" s="23" t="s">
        <v>28</v>
      </c>
      <c r="F15" s="68">
        <v>2007</v>
      </c>
      <c r="G15" s="75">
        <f t="shared" si="0"/>
        <v>0.12070176620302435</v>
      </c>
      <c r="H15" s="244">
        <v>2074</v>
      </c>
      <c r="I15" s="80">
        <f t="shared" si="1"/>
        <v>-3.2304725168756043</v>
      </c>
    </row>
    <row r="16" spans="1:11" ht="18" customHeight="1">
      <c r="A16" s="365"/>
      <c r="B16" s="365"/>
      <c r="C16" s="7"/>
      <c r="D16" s="16"/>
      <c r="E16" s="29" t="s">
        <v>29</v>
      </c>
      <c r="F16" s="66">
        <v>49671</v>
      </c>
      <c r="G16" s="74">
        <f t="shared" si="0"/>
        <v>2.987233397643459</v>
      </c>
      <c r="H16" s="336">
        <v>57218</v>
      </c>
      <c r="I16" s="81">
        <f t="shared" si="1"/>
        <v>-13.189905274563952</v>
      </c>
      <c r="K16" s="100"/>
    </row>
    <row r="17" spans="1:9" ht="18" customHeight="1">
      <c r="A17" s="365"/>
      <c r="B17" s="365"/>
      <c r="C17" s="7"/>
      <c r="D17" s="367" t="s">
        <v>30</v>
      </c>
      <c r="E17" s="368"/>
      <c r="F17" s="66">
        <v>66778</v>
      </c>
      <c r="G17" s="74">
        <f t="shared" si="0"/>
        <v>4.016055078976363</v>
      </c>
      <c r="H17" s="336">
        <v>67776</v>
      </c>
      <c r="I17" s="81">
        <f t="shared" si="1"/>
        <v>-1.4724976392823441</v>
      </c>
    </row>
    <row r="18" spans="1:9" ht="18" customHeight="1">
      <c r="A18" s="365"/>
      <c r="B18" s="365"/>
      <c r="C18" s="7"/>
      <c r="D18" s="369" t="s">
        <v>94</v>
      </c>
      <c r="E18" s="370"/>
      <c r="F18" s="68">
        <v>3149</v>
      </c>
      <c r="G18" s="75">
        <f t="shared" si="0"/>
        <v>0.18938209355920463</v>
      </c>
      <c r="H18" s="244">
        <v>3722</v>
      </c>
      <c r="I18" s="80">
        <f t="shared" si="1"/>
        <v>-15.394948952176247</v>
      </c>
    </row>
    <row r="19" spans="1:26" ht="18" customHeight="1">
      <c r="A19" s="365"/>
      <c r="B19" s="365"/>
      <c r="C19" s="10"/>
      <c r="D19" s="369" t="s">
        <v>95</v>
      </c>
      <c r="E19" s="370"/>
      <c r="F19" s="68">
        <v>1139</v>
      </c>
      <c r="G19" s="75">
        <f t="shared" si="0"/>
        <v>0.06849990618098889</v>
      </c>
      <c r="H19" s="337">
        <v>794</v>
      </c>
      <c r="I19" s="80">
        <f t="shared" si="1"/>
        <v>43.450881612090676</v>
      </c>
      <c r="Z19" s="2" t="s">
        <v>96</v>
      </c>
    </row>
    <row r="20" spans="1:9" ht="18" customHeight="1">
      <c r="A20" s="365"/>
      <c r="B20" s="365"/>
      <c r="C20" s="43" t="s">
        <v>5</v>
      </c>
      <c r="D20" s="42"/>
      <c r="E20" s="42"/>
      <c r="F20" s="68">
        <v>32032</v>
      </c>
      <c r="G20" s="75">
        <f t="shared" si="0"/>
        <v>1.9264170279099528</v>
      </c>
      <c r="H20" s="244">
        <v>31382</v>
      </c>
      <c r="I20" s="80">
        <f t="shared" si="1"/>
        <v>2.07125103562551</v>
      </c>
    </row>
    <row r="21" spans="1:9" ht="18" customHeight="1">
      <c r="A21" s="365"/>
      <c r="B21" s="365"/>
      <c r="C21" s="43" t="s">
        <v>6</v>
      </c>
      <c r="D21" s="42"/>
      <c r="E21" s="42"/>
      <c r="F21" s="68">
        <v>264740</v>
      </c>
      <c r="G21" s="75">
        <f t="shared" si="0"/>
        <v>15.92156730672081</v>
      </c>
      <c r="H21" s="244">
        <v>258434</v>
      </c>
      <c r="I21" s="80">
        <f t="shared" si="1"/>
        <v>2.4400814134363236</v>
      </c>
    </row>
    <row r="22" spans="1:9" ht="18" customHeight="1">
      <c r="A22" s="365"/>
      <c r="B22" s="365"/>
      <c r="C22" s="43" t="s">
        <v>31</v>
      </c>
      <c r="D22" s="42"/>
      <c r="E22" s="42"/>
      <c r="F22" s="68">
        <v>15531</v>
      </c>
      <c r="G22" s="75">
        <f t="shared" si="0"/>
        <v>0.9340404239657054</v>
      </c>
      <c r="H22" s="244">
        <v>15135</v>
      </c>
      <c r="I22" s="80">
        <f t="shared" si="1"/>
        <v>2.616451932606534</v>
      </c>
    </row>
    <row r="23" spans="1:9" ht="18" customHeight="1">
      <c r="A23" s="365"/>
      <c r="B23" s="365"/>
      <c r="C23" s="43" t="s">
        <v>7</v>
      </c>
      <c r="D23" s="42"/>
      <c r="E23" s="42"/>
      <c r="F23" s="68">
        <v>402329</v>
      </c>
      <c r="G23" s="75">
        <f t="shared" si="0"/>
        <v>24.196223664522464</v>
      </c>
      <c r="H23" s="244">
        <v>515515</v>
      </c>
      <c r="I23" s="80">
        <f t="shared" si="1"/>
        <v>-21.955908169500404</v>
      </c>
    </row>
    <row r="24" spans="1:9" ht="18" customHeight="1">
      <c r="A24" s="365"/>
      <c r="B24" s="365"/>
      <c r="C24" s="43" t="s">
        <v>32</v>
      </c>
      <c r="D24" s="42"/>
      <c r="E24" s="42"/>
      <c r="F24" s="68">
        <v>2253</v>
      </c>
      <c r="G24" s="75">
        <f t="shared" si="0"/>
        <v>0.1354963025687164</v>
      </c>
      <c r="H24" s="244">
        <v>2657</v>
      </c>
      <c r="I24" s="80">
        <f t="shared" si="1"/>
        <v>-15.205118554761011</v>
      </c>
    </row>
    <row r="25" spans="1:9" ht="18" customHeight="1">
      <c r="A25" s="365"/>
      <c r="B25" s="365"/>
      <c r="C25" s="43" t="s">
        <v>8</v>
      </c>
      <c r="D25" s="42"/>
      <c r="E25" s="42"/>
      <c r="F25" s="68">
        <v>112958</v>
      </c>
      <c r="G25" s="75">
        <f t="shared" si="0"/>
        <v>6.793338369088802</v>
      </c>
      <c r="H25" s="244">
        <v>110948</v>
      </c>
      <c r="I25" s="80">
        <f t="shared" si="1"/>
        <v>1.811659516169728</v>
      </c>
    </row>
    <row r="26" spans="1:9" ht="18" customHeight="1">
      <c r="A26" s="365"/>
      <c r="B26" s="365"/>
      <c r="C26" s="44" t="s">
        <v>9</v>
      </c>
      <c r="D26" s="45"/>
      <c r="E26" s="45"/>
      <c r="F26" s="70">
        <v>581538</v>
      </c>
      <c r="G26" s="76">
        <f t="shared" si="0"/>
        <v>34.97392312614567</v>
      </c>
      <c r="H26" s="338">
        <v>626536</v>
      </c>
      <c r="I26" s="345">
        <f t="shared" si="1"/>
        <v>-7.1820294444373545</v>
      </c>
    </row>
    <row r="27" spans="1:9" ht="18" customHeight="1">
      <c r="A27" s="365"/>
      <c r="B27" s="366"/>
      <c r="C27" s="46" t="s">
        <v>10</v>
      </c>
      <c r="D27" s="31"/>
      <c r="E27" s="31"/>
      <c r="F27" s="71">
        <f>SUM(F9,F20:F26)</f>
        <v>1662776</v>
      </c>
      <c r="G27" s="77">
        <f t="shared" si="0"/>
        <v>100</v>
      </c>
      <c r="H27" s="339">
        <f>SUM(H9,H20:H26)</f>
        <v>1822768</v>
      </c>
      <c r="I27" s="78">
        <f t="shared" si="1"/>
        <v>-8.777419836205159</v>
      </c>
    </row>
    <row r="28" spans="1:9" ht="18" customHeight="1">
      <c r="A28" s="365"/>
      <c r="B28" s="364" t="s">
        <v>89</v>
      </c>
      <c r="C28" s="54" t="s">
        <v>11</v>
      </c>
      <c r="D28" s="55"/>
      <c r="E28" s="55"/>
      <c r="F28" s="64">
        <v>392947</v>
      </c>
      <c r="G28" s="73">
        <f>F28/$F$45*100</f>
        <v>23.631986509307325</v>
      </c>
      <c r="H28" s="335">
        <v>399341</v>
      </c>
      <c r="I28" s="79">
        <f>(F28/H28-1)*100</f>
        <v>-1.601137874648484</v>
      </c>
    </row>
    <row r="29" spans="1:9" ht="18" customHeight="1">
      <c r="A29" s="365"/>
      <c r="B29" s="365"/>
      <c r="C29" s="7"/>
      <c r="D29" s="30" t="s">
        <v>12</v>
      </c>
      <c r="E29" s="42"/>
      <c r="F29" s="68">
        <v>258546</v>
      </c>
      <c r="G29" s="75">
        <f aca="true" t="shared" si="2" ref="G29:G45">F29/$F$45*100</f>
        <v>15.549057720342368</v>
      </c>
      <c r="H29" s="244">
        <v>260331</v>
      </c>
      <c r="I29" s="80">
        <f aca="true" t="shared" si="3" ref="I29:I45">(F29/H29-1)*100</f>
        <v>-0.6856655565414815</v>
      </c>
    </row>
    <row r="30" spans="1:9" ht="18" customHeight="1">
      <c r="A30" s="365"/>
      <c r="B30" s="365"/>
      <c r="C30" s="7"/>
      <c r="D30" s="30" t="s">
        <v>33</v>
      </c>
      <c r="E30" s="42"/>
      <c r="F30" s="68">
        <v>21561</v>
      </c>
      <c r="G30" s="75">
        <f t="shared" si="2"/>
        <v>1.2966869861003527</v>
      </c>
      <c r="H30" s="244">
        <v>22426</v>
      </c>
      <c r="I30" s="80">
        <f t="shared" si="3"/>
        <v>-3.8571301168286776</v>
      </c>
    </row>
    <row r="31" spans="1:9" ht="18" customHeight="1">
      <c r="A31" s="365"/>
      <c r="B31" s="365"/>
      <c r="C31" s="19"/>
      <c r="D31" s="30" t="s">
        <v>13</v>
      </c>
      <c r="E31" s="42"/>
      <c r="F31" s="68">
        <v>112840</v>
      </c>
      <c r="G31" s="75">
        <f t="shared" si="2"/>
        <v>6.786241802864606</v>
      </c>
      <c r="H31" s="244">
        <v>116584</v>
      </c>
      <c r="I31" s="80">
        <f t="shared" si="3"/>
        <v>-3.211418376449604</v>
      </c>
    </row>
    <row r="32" spans="1:9" ht="18" customHeight="1">
      <c r="A32" s="365"/>
      <c r="B32" s="365"/>
      <c r="C32" s="49" t="s">
        <v>14</v>
      </c>
      <c r="D32" s="50"/>
      <c r="E32" s="50"/>
      <c r="F32" s="64">
        <v>881197</v>
      </c>
      <c r="G32" s="73">
        <f t="shared" si="2"/>
        <v>52.99553277170226</v>
      </c>
      <c r="H32" s="335">
        <v>982231</v>
      </c>
      <c r="I32" s="79">
        <f t="shared" si="3"/>
        <v>-10.286175044363288</v>
      </c>
    </row>
    <row r="33" spans="1:9" ht="18" customHeight="1">
      <c r="A33" s="365"/>
      <c r="B33" s="365"/>
      <c r="C33" s="7"/>
      <c r="D33" s="30" t="s">
        <v>15</v>
      </c>
      <c r="E33" s="42"/>
      <c r="F33" s="68">
        <v>64275</v>
      </c>
      <c r="G33" s="75">
        <f t="shared" si="2"/>
        <v>3.865523678475032</v>
      </c>
      <c r="H33" s="244">
        <v>72477</v>
      </c>
      <c r="I33" s="80">
        <f t="shared" si="3"/>
        <v>-11.316693571753799</v>
      </c>
    </row>
    <row r="34" spans="1:9" ht="18" customHeight="1">
      <c r="A34" s="365"/>
      <c r="B34" s="365"/>
      <c r="C34" s="7"/>
      <c r="D34" s="30" t="s">
        <v>34</v>
      </c>
      <c r="E34" s="42"/>
      <c r="F34" s="68">
        <v>23733</v>
      </c>
      <c r="G34" s="75">
        <f t="shared" si="2"/>
        <v>1.4273119169389021</v>
      </c>
      <c r="H34" s="244">
        <v>21439</v>
      </c>
      <c r="I34" s="80">
        <f t="shared" si="3"/>
        <v>10.700125938709837</v>
      </c>
    </row>
    <row r="35" spans="1:9" ht="18" customHeight="1">
      <c r="A35" s="365"/>
      <c r="B35" s="365"/>
      <c r="C35" s="7"/>
      <c r="D35" s="30" t="s">
        <v>35</v>
      </c>
      <c r="E35" s="42"/>
      <c r="F35" s="68">
        <v>500312</v>
      </c>
      <c r="G35" s="75">
        <f t="shared" si="2"/>
        <v>30.08895966744769</v>
      </c>
      <c r="H35" s="244">
        <v>515767</v>
      </c>
      <c r="I35" s="80">
        <f t="shared" si="3"/>
        <v>-2.996508113159624</v>
      </c>
    </row>
    <row r="36" spans="1:9" ht="18" customHeight="1">
      <c r="A36" s="365"/>
      <c r="B36" s="365"/>
      <c r="C36" s="7"/>
      <c r="D36" s="30" t="s">
        <v>36</v>
      </c>
      <c r="E36" s="42"/>
      <c r="F36" s="68">
        <v>8202</v>
      </c>
      <c r="G36" s="75">
        <f t="shared" si="2"/>
        <v>0.4932714929731966</v>
      </c>
      <c r="H36" s="244">
        <v>14325</v>
      </c>
      <c r="I36" s="80">
        <f t="shared" si="3"/>
        <v>-42.7434554973822</v>
      </c>
    </row>
    <row r="37" spans="1:9" ht="18" customHeight="1">
      <c r="A37" s="365"/>
      <c r="B37" s="365"/>
      <c r="C37" s="7"/>
      <c r="D37" s="30" t="s">
        <v>16</v>
      </c>
      <c r="E37" s="42"/>
      <c r="F37" s="68">
        <v>173411</v>
      </c>
      <c r="G37" s="75">
        <f t="shared" si="2"/>
        <v>10.429005470370031</v>
      </c>
      <c r="H37" s="244">
        <v>242142</v>
      </c>
      <c r="I37" s="80">
        <f t="shared" si="3"/>
        <v>-28.38458425221564</v>
      </c>
    </row>
    <row r="38" spans="1:9" ht="18" customHeight="1">
      <c r="A38" s="365"/>
      <c r="B38" s="365"/>
      <c r="C38" s="19"/>
      <c r="D38" s="30" t="s">
        <v>37</v>
      </c>
      <c r="E38" s="42"/>
      <c r="F38" s="68">
        <v>110264</v>
      </c>
      <c r="G38" s="75">
        <f t="shared" si="2"/>
        <v>6.6313201537669535</v>
      </c>
      <c r="H38" s="244">
        <v>115081</v>
      </c>
      <c r="I38" s="80">
        <f t="shared" si="3"/>
        <v>-4.185747430070997</v>
      </c>
    </row>
    <row r="39" spans="1:9" ht="18" customHeight="1">
      <c r="A39" s="365"/>
      <c r="B39" s="365"/>
      <c r="C39" s="49" t="s">
        <v>17</v>
      </c>
      <c r="D39" s="50"/>
      <c r="E39" s="50"/>
      <c r="F39" s="64">
        <v>388632</v>
      </c>
      <c r="G39" s="73">
        <f t="shared" si="2"/>
        <v>23.37248071899041</v>
      </c>
      <c r="H39" s="335">
        <v>441196</v>
      </c>
      <c r="I39" s="79">
        <f t="shared" si="3"/>
        <v>-11.91397927451745</v>
      </c>
    </row>
    <row r="40" spans="1:9" ht="18" customHeight="1">
      <c r="A40" s="365"/>
      <c r="B40" s="365"/>
      <c r="C40" s="7"/>
      <c r="D40" s="51" t="s">
        <v>18</v>
      </c>
      <c r="E40" s="52"/>
      <c r="F40" s="66">
        <v>343147</v>
      </c>
      <c r="G40" s="74">
        <f t="shared" si="2"/>
        <v>20.63699500113064</v>
      </c>
      <c r="H40" s="336">
        <v>352570</v>
      </c>
      <c r="I40" s="81">
        <f t="shared" si="3"/>
        <v>-2.6726607482202125</v>
      </c>
    </row>
    <row r="41" spans="1:9" ht="18" customHeight="1">
      <c r="A41" s="365"/>
      <c r="B41" s="365"/>
      <c r="C41" s="7"/>
      <c r="D41" s="16"/>
      <c r="E41" s="96" t="s">
        <v>92</v>
      </c>
      <c r="F41" s="68">
        <v>283281</v>
      </c>
      <c r="G41" s="75">
        <f t="shared" si="2"/>
        <v>17.036630309795186</v>
      </c>
      <c r="H41" s="244">
        <v>268103</v>
      </c>
      <c r="I41" s="82">
        <f t="shared" si="3"/>
        <v>5.661257054191848</v>
      </c>
    </row>
    <row r="42" spans="1:9" ht="18" customHeight="1">
      <c r="A42" s="365"/>
      <c r="B42" s="365"/>
      <c r="C42" s="7"/>
      <c r="D42" s="33"/>
      <c r="E42" s="32" t="s">
        <v>38</v>
      </c>
      <c r="F42" s="68">
        <v>59866</v>
      </c>
      <c r="G42" s="75">
        <f t="shared" si="2"/>
        <v>3.6003646913354537</v>
      </c>
      <c r="H42" s="244">
        <v>84467</v>
      </c>
      <c r="I42" s="82">
        <f t="shared" si="3"/>
        <v>-29.124983721453347</v>
      </c>
    </row>
    <row r="43" spans="1:9" ht="18" customHeight="1">
      <c r="A43" s="365"/>
      <c r="B43" s="365"/>
      <c r="C43" s="7"/>
      <c r="D43" s="30" t="s">
        <v>39</v>
      </c>
      <c r="E43" s="53"/>
      <c r="F43" s="68">
        <v>45485</v>
      </c>
      <c r="G43" s="75">
        <f t="shared" si="2"/>
        <v>2.735485717859772</v>
      </c>
      <c r="H43" s="244">
        <v>88626</v>
      </c>
      <c r="I43" s="82">
        <f t="shared" si="3"/>
        <v>-48.67758896937693</v>
      </c>
    </row>
    <row r="44" spans="1:9" ht="18" customHeight="1">
      <c r="A44" s="365"/>
      <c r="B44" s="365"/>
      <c r="C44" s="11"/>
      <c r="D44" s="47" t="s">
        <v>40</v>
      </c>
      <c r="E44" s="48"/>
      <c r="F44" s="71">
        <v>0</v>
      </c>
      <c r="G44" s="77">
        <f t="shared" si="2"/>
        <v>0</v>
      </c>
      <c r="H44" s="339">
        <v>0</v>
      </c>
      <c r="I44" s="345" t="e">
        <f t="shared" si="3"/>
        <v>#DIV/0!</v>
      </c>
    </row>
    <row r="45" spans="1:9" ht="18" customHeight="1">
      <c r="A45" s="366"/>
      <c r="B45" s="366"/>
      <c r="C45" s="11" t="s">
        <v>19</v>
      </c>
      <c r="D45" s="12"/>
      <c r="E45" s="12"/>
      <c r="F45" s="72">
        <f>SUM(F28,F32,F39)</f>
        <v>1662776</v>
      </c>
      <c r="G45" s="78">
        <f t="shared" si="2"/>
        <v>100</v>
      </c>
      <c r="H45" s="340">
        <f>SUM(H28,H32,H39)</f>
        <v>1822768</v>
      </c>
      <c r="I45" s="78">
        <f t="shared" si="3"/>
        <v>-8.777419836205159</v>
      </c>
    </row>
    <row r="46" ht="13.5">
      <c r="A46" s="97" t="s">
        <v>20</v>
      </c>
    </row>
    <row r="47" ht="13.5">
      <c r="A47" s="98" t="s">
        <v>21</v>
      </c>
    </row>
    <row r="48" ht="13.5">
      <c r="A48" s="98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E3" sqref="E3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3" t="s">
        <v>0</v>
      </c>
      <c r="B1" s="28"/>
      <c r="C1" s="28"/>
      <c r="D1" s="95" t="s">
        <v>231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224</v>
      </c>
      <c r="B5" s="31"/>
      <c r="C5" s="31"/>
      <c r="D5" s="31"/>
      <c r="K5" s="37"/>
      <c r="O5" s="37" t="s">
        <v>48</v>
      </c>
    </row>
    <row r="6" spans="1:15" ht="15.75" customHeight="1">
      <c r="A6" s="396" t="s">
        <v>49</v>
      </c>
      <c r="B6" s="397"/>
      <c r="C6" s="397"/>
      <c r="D6" s="397"/>
      <c r="E6" s="398"/>
      <c r="F6" s="381" t="s">
        <v>243</v>
      </c>
      <c r="G6" s="382"/>
      <c r="H6" s="381" t="s">
        <v>244</v>
      </c>
      <c r="I6" s="382"/>
      <c r="J6" s="371" t="s">
        <v>253</v>
      </c>
      <c r="K6" s="372"/>
      <c r="L6" s="381"/>
      <c r="M6" s="382"/>
      <c r="N6" s="381"/>
      <c r="O6" s="382"/>
    </row>
    <row r="7" spans="1:15" ht="15.75" customHeight="1">
      <c r="A7" s="399"/>
      <c r="B7" s="400"/>
      <c r="C7" s="400"/>
      <c r="D7" s="400"/>
      <c r="E7" s="401"/>
      <c r="F7" s="101" t="s">
        <v>226</v>
      </c>
      <c r="G7" s="38" t="s">
        <v>2</v>
      </c>
      <c r="H7" s="101" t="s">
        <v>225</v>
      </c>
      <c r="I7" s="38" t="s">
        <v>2</v>
      </c>
      <c r="J7" s="101" t="s">
        <v>254</v>
      </c>
      <c r="K7" s="296" t="s">
        <v>2</v>
      </c>
      <c r="L7" s="101" t="s">
        <v>225</v>
      </c>
      <c r="M7" s="38" t="s">
        <v>2</v>
      </c>
      <c r="N7" s="101" t="s">
        <v>225</v>
      </c>
      <c r="O7" s="209" t="s">
        <v>2</v>
      </c>
    </row>
    <row r="8" spans="1:25" ht="15.75" customHeight="1">
      <c r="A8" s="383" t="s">
        <v>83</v>
      </c>
      <c r="B8" s="54" t="s">
        <v>50</v>
      </c>
      <c r="C8" s="55"/>
      <c r="D8" s="55"/>
      <c r="E8" s="86" t="s">
        <v>41</v>
      </c>
      <c r="F8" s="102">
        <v>2848</v>
      </c>
      <c r="G8" s="285">
        <v>2714</v>
      </c>
      <c r="H8" s="102">
        <v>4038</v>
      </c>
      <c r="I8" s="103">
        <v>1209</v>
      </c>
      <c r="J8" s="297">
        <v>7467</v>
      </c>
      <c r="K8" s="298">
        <v>7586</v>
      </c>
      <c r="L8" s="102"/>
      <c r="M8" s="103"/>
      <c r="N8" s="102"/>
      <c r="O8" s="104"/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1:25" ht="15.75" customHeight="1">
      <c r="A9" s="408"/>
      <c r="B9" s="8"/>
      <c r="C9" s="30" t="s">
        <v>51</v>
      </c>
      <c r="D9" s="42"/>
      <c r="E9" s="84" t="s">
        <v>42</v>
      </c>
      <c r="F9" s="69">
        <v>2814</v>
      </c>
      <c r="G9" s="223">
        <v>2680</v>
      </c>
      <c r="H9" s="69">
        <v>4037</v>
      </c>
      <c r="I9" s="106">
        <v>1136</v>
      </c>
      <c r="J9" s="238">
        <v>7465</v>
      </c>
      <c r="K9" s="299">
        <v>7584</v>
      </c>
      <c r="L9" s="69"/>
      <c r="M9" s="106"/>
      <c r="N9" s="69"/>
      <c r="O9" s="107"/>
      <c r="P9" s="105"/>
      <c r="Q9" s="105"/>
      <c r="R9" s="105"/>
      <c r="S9" s="105"/>
      <c r="T9" s="105"/>
      <c r="U9" s="105"/>
      <c r="V9" s="105"/>
      <c r="W9" s="105"/>
      <c r="X9" s="105"/>
      <c r="Y9" s="105"/>
    </row>
    <row r="10" spans="1:25" ht="15.75" customHeight="1">
      <c r="A10" s="408"/>
      <c r="B10" s="10"/>
      <c r="C10" s="30" t="s">
        <v>52</v>
      </c>
      <c r="D10" s="42"/>
      <c r="E10" s="84" t="s">
        <v>43</v>
      </c>
      <c r="F10" s="69">
        <v>34</v>
      </c>
      <c r="G10" s="223">
        <v>35</v>
      </c>
      <c r="H10" s="69">
        <v>1</v>
      </c>
      <c r="I10" s="106">
        <v>73</v>
      </c>
      <c r="J10" s="238">
        <v>2</v>
      </c>
      <c r="K10" s="299">
        <v>2</v>
      </c>
      <c r="L10" s="69"/>
      <c r="M10" s="106"/>
      <c r="N10" s="69"/>
      <c r="O10" s="107"/>
      <c r="P10" s="105"/>
      <c r="Q10" s="105"/>
      <c r="R10" s="105"/>
      <c r="S10" s="105"/>
      <c r="T10" s="105"/>
      <c r="U10" s="105"/>
      <c r="V10" s="105"/>
      <c r="W10" s="105"/>
      <c r="X10" s="105"/>
      <c r="Y10" s="105"/>
    </row>
    <row r="11" spans="1:25" ht="15.75" customHeight="1">
      <c r="A11" s="408"/>
      <c r="B11" s="49" t="s">
        <v>53</v>
      </c>
      <c r="C11" s="62"/>
      <c r="D11" s="62"/>
      <c r="E11" s="83" t="s">
        <v>44</v>
      </c>
      <c r="F11" s="110">
        <v>2843</v>
      </c>
      <c r="G11" s="264">
        <v>2712</v>
      </c>
      <c r="H11" s="110">
        <v>4472</v>
      </c>
      <c r="I11" s="111">
        <v>1217</v>
      </c>
      <c r="J11" s="300">
        <v>7497</v>
      </c>
      <c r="K11" s="301">
        <v>7612</v>
      </c>
      <c r="L11" s="110"/>
      <c r="M11" s="111"/>
      <c r="N11" s="110"/>
      <c r="O11" s="112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15.75" customHeight="1">
      <c r="A12" s="408"/>
      <c r="B12" s="7"/>
      <c r="C12" s="30" t="s">
        <v>54</v>
      </c>
      <c r="D12" s="42"/>
      <c r="E12" s="84" t="s">
        <v>45</v>
      </c>
      <c r="F12" s="69">
        <v>2842</v>
      </c>
      <c r="G12" s="223">
        <v>2712</v>
      </c>
      <c r="H12" s="110">
        <v>4417</v>
      </c>
      <c r="I12" s="106">
        <v>1144</v>
      </c>
      <c r="J12" s="238">
        <v>6917</v>
      </c>
      <c r="K12" s="299">
        <v>6452</v>
      </c>
      <c r="L12" s="69"/>
      <c r="M12" s="106"/>
      <c r="N12" s="69"/>
      <c r="O12" s="107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ht="15.75" customHeight="1">
      <c r="A13" s="408"/>
      <c r="B13" s="8"/>
      <c r="C13" s="51" t="s">
        <v>55</v>
      </c>
      <c r="D13" s="52"/>
      <c r="E13" s="88" t="s">
        <v>46</v>
      </c>
      <c r="F13" s="66">
        <v>0.5</v>
      </c>
      <c r="G13" s="113">
        <v>0.4</v>
      </c>
      <c r="H13" s="108">
        <v>55</v>
      </c>
      <c r="I13" s="109">
        <v>73</v>
      </c>
      <c r="J13" s="252">
        <v>581</v>
      </c>
      <c r="K13" s="302">
        <v>1161</v>
      </c>
      <c r="L13" s="67"/>
      <c r="M13" s="114"/>
      <c r="N13" s="67"/>
      <c r="O13" s="115"/>
      <c r="P13" s="105"/>
      <c r="Q13" s="105"/>
      <c r="R13" s="105"/>
      <c r="S13" s="105"/>
      <c r="T13" s="105"/>
      <c r="U13" s="105"/>
      <c r="V13" s="105"/>
      <c r="W13" s="105"/>
      <c r="X13" s="105"/>
      <c r="Y13" s="105"/>
    </row>
    <row r="14" spans="1:25" ht="15.75" customHeight="1">
      <c r="A14" s="408"/>
      <c r="B14" s="43" t="s">
        <v>56</v>
      </c>
      <c r="C14" s="42"/>
      <c r="D14" s="42"/>
      <c r="E14" s="84" t="s">
        <v>97</v>
      </c>
      <c r="F14" s="68">
        <f aca="true" t="shared" si="0" ref="F14:K15">F9-F12</f>
        <v>-28</v>
      </c>
      <c r="G14" s="116">
        <f t="shared" si="0"/>
        <v>-32</v>
      </c>
      <c r="H14" s="68">
        <f t="shared" si="0"/>
        <v>-380</v>
      </c>
      <c r="I14" s="116">
        <f t="shared" si="0"/>
        <v>-8</v>
      </c>
      <c r="J14" s="68">
        <f t="shared" si="0"/>
        <v>548</v>
      </c>
      <c r="K14" s="303">
        <f t="shared" si="0"/>
        <v>1132</v>
      </c>
      <c r="L14" s="68">
        <f aca="true" t="shared" si="1" ref="L14:O15">L9-L12</f>
        <v>0</v>
      </c>
      <c r="M14" s="116">
        <f t="shared" si="1"/>
        <v>0</v>
      </c>
      <c r="N14" s="68">
        <f t="shared" si="1"/>
        <v>0</v>
      </c>
      <c r="O14" s="116">
        <f t="shared" si="1"/>
        <v>0</v>
      </c>
      <c r="P14" s="105"/>
      <c r="Q14" s="105"/>
      <c r="R14" s="105"/>
      <c r="S14" s="105"/>
      <c r="T14" s="105"/>
      <c r="U14" s="105"/>
      <c r="V14" s="105"/>
      <c r="W14" s="105"/>
      <c r="X14" s="105"/>
      <c r="Y14" s="105"/>
    </row>
    <row r="15" spans="1:25" ht="15.75" customHeight="1">
      <c r="A15" s="408"/>
      <c r="B15" s="43" t="s">
        <v>57</v>
      </c>
      <c r="C15" s="42"/>
      <c r="D15" s="42"/>
      <c r="E15" s="84" t="s">
        <v>98</v>
      </c>
      <c r="F15" s="68">
        <f t="shared" si="0"/>
        <v>33.5</v>
      </c>
      <c r="G15" s="116">
        <f t="shared" si="0"/>
        <v>34.6</v>
      </c>
      <c r="H15" s="68">
        <f t="shared" si="0"/>
        <v>-54</v>
      </c>
      <c r="I15" s="116">
        <f t="shared" si="0"/>
        <v>0</v>
      </c>
      <c r="J15" s="243">
        <f>J10-J13</f>
        <v>-579</v>
      </c>
      <c r="K15" s="304">
        <f>K10-K13</f>
        <v>-1159</v>
      </c>
      <c r="L15" s="68">
        <f t="shared" si="1"/>
        <v>0</v>
      </c>
      <c r="M15" s="116">
        <f t="shared" si="1"/>
        <v>0</v>
      </c>
      <c r="N15" s="68">
        <f t="shared" si="1"/>
        <v>0</v>
      </c>
      <c r="O15" s="116">
        <f t="shared" si="1"/>
        <v>0</v>
      </c>
      <c r="P15" s="105"/>
      <c r="Q15" s="105"/>
      <c r="R15" s="105"/>
      <c r="S15" s="105"/>
      <c r="T15" s="105"/>
      <c r="U15" s="105"/>
      <c r="V15" s="105"/>
      <c r="W15" s="105"/>
      <c r="X15" s="105"/>
      <c r="Y15" s="105"/>
    </row>
    <row r="16" spans="1:25" ht="15.75" customHeight="1">
      <c r="A16" s="408"/>
      <c r="B16" s="43" t="s">
        <v>58</v>
      </c>
      <c r="C16" s="42"/>
      <c r="D16" s="42"/>
      <c r="E16" s="84" t="s">
        <v>99</v>
      </c>
      <c r="F16" s="66">
        <f aca="true" t="shared" si="2" ref="F16:O16">F8-F11</f>
        <v>5</v>
      </c>
      <c r="G16" s="113">
        <f t="shared" si="2"/>
        <v>2</v>
      </c>
      <c r="H16" s="66">
        <f t="shared" si="2"/>
        <v>-434</v>
      </c>
      <c r="I16" s="113">
        <f t="shared" si="2"/>
        <v>-8</v>
      </c>
      <c r="J16" s="252">
        <f t="shared" si="2"/>
        <v>-30</v>
      </c>
      <c r="K16" s="304">
        <f t="shared" si="2"/>
        <v>-26</v>
      </c>
      <c r="L16" s="66">
        <f t="shared" si="2"/>
        <v>0</v>
      </c>
      <c r="M16" s="113">
        <f t="shared" si="2"/>
        <v>0</v>
      </c>
      <c r="N16" s="66">
        <f t="shared" si="2"/>
        <v>0</v>
      </c>
      <c r="O16" s="113">
        <f t="shared" si="2"/>
        <v>0</v>
      </c>
      <c r="P16" s="105"/>
      <c r="Q16" s="105"/>
      <c r="R16" s="105"/>
      <c r="S16" s="105"/>
      <c r="T16" s="105"/>
      <c r="U16" s="105"/>
      <c r="V16" s="105"/>
      <c r="W16" s="105"/>
      <c r="X16" s="105"/>
      <c r="Y16" s="105"/>
    </row>
    <row r="17" spans="1:25" ht="15.75" customHeight="1">
      <c r="A17" s="408"/>
      <c r="B17" s="43" t="s">
        <v>59</v>
      </c>
      <c r="C17" s="42"/>
      <c r="D17" s="42"/>
      <c r="E17" s="34"/>
      <c r="F17" s="68"/>
      <c r="G17" s="116"/>
      <c r="H17" s="108"/>
      <c r="I17" s="109"/>
      <c r="J17" s="243">
        <v>6864</v>
      </c>
      <c r="K17" s="304">
        <v>6901</v>
      </c>
      <c r="L17" s="69"/>
      <c r="M17" s="106"/>
      <c r="N17" s="108"/>
      <c r="O17" s="117"/>
      <c r="P17" s="105"/>
      <c r="Q17" s="105"/>
      <c r="R17" s="105"/>
      <c r="S17" s="105"/>
      <c r="T17" s="105"/>
      <c r="U17" s="105"/>
      <c r="V17" s="105"/>
      <c r="W17" s="105"/>
      <c r="X17" s="105"/>
      <c r="Y17" s="105"/>
    </row>
    <row r="18" spans="1:25" ht="15.75" customHeight="1">
      <c r="A18" s="409"/>
      <c r="B18" s="46" t="s">
        <v>60</v>
      </c>
      <c r="C18" s="31"/>
      <c r="D18" s="31"/>
      <c r="E18" s="17"/>
      <c r="F18" s="118"/>
      <c r="G18" s="119"/>
      <c r="H18" s="120"/>
      <c r="I18" s="121"/>
      <c r="J18" s="305">
        <v>0</v>
      </c>
      <c r="K18" s="306">
        <v>0</v>
      </c>
      <c r="L18" s="120"/>
      <c r="M18" s="121"/>
      <c r="N18" s="120"/>
      <c r="O18" s="122"/>
      <c r="P18" s="105"/>
      <c r="Q18" s="105"/>
      <c r="R18" s="105"/>
      <c r="S18" s="105"/>
      <c r="T18" s="105"/>
      <c r="U18" s="105"/>
      <c r="V18" s="105"/>
      <c r="W18" s="105"/>
      <c r="X18" s="105"/>
      <c r="Y18" s="105"/>
    </row>
    <row r="19" spans="1:25" ht="15.75" customHeight="1">
      <c r="A19" s="408" t="s">
        <v>84</v>
      </c>
      <c r="B19" s="49" t="s">
        <v>61</v>
      </c>
      <c r="C19" s="50"/>
      <c r="D19" s="50"/>
      <c r="E19" s="89"/>
      <c r="F19" s="102">
        <v>2615</v>
      </c>
      <c r="G19" s="134">
        <v>4158</v>
      </c>
      <c r="H19" s="102">
        <v>2144</v>
      </c>
      <c r="I19" s="134">
        <v>1004</v>
      </c>
      <c r="J19" s="307">
        <v>4205</v>
      </c>
      <c r="K19" s="308">
        <v>1295</v>
      </c>
      <c r="L19" s="65"/>
      <c r="M19" s="124"/>
      <c r="N19" s="65"/>
      <c r="O19" s="125"/>
      <c r="P19" s="105"/>
      <c r="Q19" s="105"/>
      <c r="R19" s="105"/>
      <c r="S19" s="105"/>
      <c r="T19" s="105"/>
      <c r="U19" s="105"/>
      <c r="V19" s="105"/>
      <c r="W19" s="105"/>
      <c r="X19" s="105"/>
      <c r="Y19" s="105"/>
    </row>
    <row r="20" spans="1:25" ht="15.75" customHeight="1">
      <c r="A20" s="408"/>
      <c r="B20" s="19"/>
      <c r="C20" s="30" t="s">
        <v>62</v>
      </c>
      <c r="D20" s="42"/>
      <c r="E20" s="84"/>
      <c r="F20" s="69">
        <v>562</v>
      </c>
      <c r="G20" s="116">
        <v>4092</v>
      </c>
      <c r="H20" s="69">
        <v>2140</v>
      </c>
      <c r="I20" s="116">
        <v>1000</v>
      </c>
      <c r="J20" s="243">
        <v>204</v>
      </c>
      <c r="K20" s="304">
        <v>203</v>
      </c>
      <c r="L20" s="69"/>
      <c r="M20" s="106"/>
      <c r="N20" s="69"/>
      <c r="O20" s="107"/>
      <c r="P20" s="105"/>
      <c r="Q20" s="105"/>
      <c r="R20" s="105"/>
      <c r="S20" s="105"/>
      <c r="T20" s="105"/>
      <c r="U20" s="105"/>
      <c r="V20" s="105"/>
      <c r="W20" s="105"/>
      <c r="X20" s="105"/>
      <c r="Y20" s="105"/>
    </row>
    <row r="21" spans="1:25" ht="15.75" customHeight="1">
      <c r="A21" s="408"/>
      <c r="B21" s="9" t="s">
        <v>63</v>
      </c>
      <c r="C21" s="62"/>
      <c r="D21" s="62"/>
      <c r="E21" s="83" t="s">
        <v>100</v>
      </c>
      <c r="F21" s="110">
        <v>2615</v>
      </c>
      <c r="G21" s="126">
        <v>4158</v>
      </c>
      <c r="H21" s="110">
        <v>2144</v>
      </c>
      <c r="I21" s="126">
        <v>1004</v>
      </c>
      <c r="J21" s="309">
        <v>4205</v>
      </c>
      <c r="K21" s="310">
        <v>1295</v>
      </c>
      <c r="L21" s="110"/>
      <c r="M21" s="111"/>
      <c r="N21" s="110"/>
      <c r="O21" s="112"/>
      <c r="P21" s="105"/>
      <c r="Q21" s="105"/>
      <c r="R21" s="105"/>
      <c r="S21" s="105"/>
      <c r="T21" s="105"/>
      <c r="U21" s="105"/>
      <c r="V21" s="105"/>
      <c r="W21" s="105"/>
      <c r="X21" s="105"/>
      <c r="Y21" s="105"/>
    </row>
    <row r="22" spans="1:25" ht="15.75" customHeight="1">
      <c r="A22" s="408"/>
      <c r="B22" s="49" t="s">
        <v>64</v>
      </c>
      <c r="C22" s="50"/>
      <c r="D22" s="50"/>
      <c r="E22" s="89" t="s">
        <v>101</v>
      </c>
      <c r="F22" s="65">
        <v>3388</v>
      </c>
      <c r="G22" s="123">
        <v>5012</v>
      </c>
      <c r="H22" s="65">
        <v>2372</v>
      </c>
      <c r="I22" s="123">
        <v>4089</v>
      </c>
      <c r="J22" s="307">
        <v>4300</v>
      </c>
      <c r="K22" s="308">
        <v>1398</v>
      </c>
      <c r="L22" s="65"/>
      <c r="M22" s="124"/>
      <c r="N22" s="65"/>
      <c r="O22" s="125"/>
      <c r="P22" s="105"/>
      <c r="Q22" s="105"/>
      <c r="R22" s="105"/>
      <c r="S22" s="105"/>
      <c r="T22" s="105"/>
      <c r="U22" s="105"/>
      <c r="V22" s="105"/>
      <c r="W22" s="105"/>
      <c r="X22" s="105"/>
      <c r="Y22" s="105"/>
    </row>
    <row r="23" spans="1:25" ht="15.75" customHeight="1">
      <c r="A23" s="408"/>
      <c r="B23" s="7" t="s">
        <v>65</v>
      </c>
      <c r="C23" s="51" t="s">
        <v>66</v>
      </c>
      <c r="D23" s="52"/>
      <c r="E23" s="88"/>
      <c r="F23" s="67">
        <v>562</v>
      </c>
      <c r="G23" s="113">
        <v>668</v>
      </c>
      <c r="H23" s="67">
        <v>0</v>
      </c>
      <c r="I23" s="113">
        <v>2877</v>
      </c>
      <c r="J23" s="252">
        <v>917</v>
      </c>
      <c r="K23" s="302">
        <v>844</v>
      </c>
      <c r="L23" s="67"/>
      <c r="M23" s="114"/>
      <c r="N23" s="67"/>
      <c r="O23" s="115"/>
      <c r="P23" s="105"/>
      <c r="Q23" s="105"/>
      <c r="R23" s="105"/>
      <c r="S23" s="105"/>
      <c r="T23" s="105"/>
      <c r="U23" s="105"/>
      <c r="V23" s="105"/>
      <c r="W23" s="105"/>
      <c r="X23" s="105"/>
      <c r="Y23" s="105"/>
    </row>
    <row r="24" spans="1:25" ht="15.75" customHeight="1">
      <c r="A24" s="408"/>
      <c r="B24" s="43" t="s">
        <v>102</v>
      </c>
      <c r="C24" s="42"/>
      <c r="D24" s="42"/>
      <c r="E24" s="84" t="s">
        <v>103</v>
      </c>
      <c r="F24" s="69">
        <f aca="true" t="shared" si="3" ref="F24:O24">F21-F22</f>
        <v>-773</v>
      </c>
      <c r="G24" s="116">
        <f t="shared" si="3"/>
        <v>-854</v>
      </c>
      <c r="H24" s="69">
        <f t="shared" si="3"/>
        <v>-228</v>
      </c>
      <c r="I24" s="116">
        <f t="shared" si="3"/>
        <v>-3085</v>
      </c>
      <c r="J24" s="243">
        <f t="shared" si="3"/>
        <v>-95</v>
      </c>
      <c r="K24" s="304">
        <f t="shared" si="3"/>
        <v>-103</v>
      </c>
      <c r="L24" s="68">
        <f t="shared" si="3"/>
        <v>0</v>
      </c>
      <c r="M24" s="116">
        <f t="shared" si="3"/>
        <v>0</v>
      </c>
      <c r="N24" s="68">
        <f t="shared" si="3"/>
        <v>0</v>
      </c>
      <c r="O24" s="116">
        <f t="shared" si="3"/>
        <v>0</v>
      </c>
      <c r="P24" s="105"/>
      <c r="Q24" s="105"/>
      <c r="R24" s="105"/>
      <c r="S24" s="105"/>
      <c r="T24" s="105"/>
      <c r="U24" s="105"/>
      <c r="V24" s="105"/>
      <c r="W24" s="105"/>
      <c r="X24" s="105"/>
      <c r="Y24" s="105"/>
    </row>
    <row r="25" spans="1:25" ht="15.75" customHeight="1">
      <c r="A25" s="408"/>
      <c r="B25" s="94" t="s">
        <v>67</v>
      </c>
      <c r="C25" s="52"/>
      <c r="D25" s="52"/>
      <c r="E25" s="410" t="s">
        <v>104</v>
      </c>
      <c r="F25" s="377">
        <v>3107</v>
      </c>
      <c r="G25" s="379">
        <v>3132</v>
      </c>
      <c r="H25" s="377">
        <v>7585</v>
      </c>
      <c r="I25" s="379">
        <v>6992</v>
      </c>
      <c r="J25" s="388">
        <v>100</v>
      </c>
      <c r="K25" s="390">
        <v>103</v>
      </c>
      <c r="L25" s="377"/>
      <c r="M25" s="379"/>
      <c r="N25" s="377"/>
      <c r="O25" s="379"/>
      <c r="P25" s="105"/>
      <c r="Q25" s="105"/>
      <c r="R25" s="105"/>
      <c r="S25" s="105"/>
      <c r="T25" s="105"/>
      <c r="U25" s="105"/>
      <c r="V25" s="105"/>
      <c r="W25" s="105"/>
      <c r="X25" s="105"/>
      <c r="Y25" s="105"/>
    </row>
    <row r="26" spans="1:25" ht="15.75" customHeight="1">
      <c r="A26" s="408"/>
      <c r="B26" s="9" t="s">
        <v>68</v>
      </c>
      <c r="C26" s="62"/>
      <c r="D26" s="62"/>
      <c r="E26" s="411"/>
      <c r="F26" s="378"/>
      <c r="G26" s="392"/>
      <c r="H26" s="378"/>
      <c r="I26" s="392"/>
      <c r="J26" s="389"/>
      <c r="K26" s="391"/>
      <c r="L26" s="378"/>
      <c r="M26" s="380"/>
      <c r="N26" s="378"/>
      <c r="O26" s="380"/>
      <c r="P26" s="105"/>
      <c r="Q26" s="105"/>
      <c r="R26" s="105"/>
      <c r="S26" s="105"/>
      <c r="T26" s="105"/>
      <c r="U26" s="105"/>
      <c r="V26" s="105"/>
      <c r="W26" s="105"/>
      <c r="X26" s="105"/>
      <c r="Y26" s="105"/>
    </row>
    <row r="27" spans="1:25" ht="15.75" customHeight="1">
      <c r="A27" s="409"/>
      <c r="B27" s="46" t="s">
        <v>105</v>
      </c>
      <c r="C27" s="31"/>
      <c r="D27" s="31"/>
      <c r="E27" s="85" t="s">
        <v>106</v>
      </c>
      <c r="F27" s="72">
        <f aca="true" t="shared" si="4" ref="F27:O27">F24+F25</f>
        <v>2334</v>
      </c>
      <c r="G27" s="127">
        <f t="shared" si="4"/>
        <v>2278</v>
      </c>
      <c r="H27" s="72">
        <f t="shared" si="4"/>
        <v>7357</v>
      </c>
      <c r="I27" s="127">
        <f t="shared" si="4"/>
        <v>3907</v>
      </c>
      <c r="J27" s="71">
        <f t="shared" si="4"/>
        <v>5</v>
      </c>
      <c r="K27" s="311">
        <f t="shared" si="4"/>
        <v>0</v>
      </c>
      <c r="L27" s="71">
        <f t="shared" si="4"/>
        <v>0</v>
      </c>
      <c r="M27" s="127">
        <f t="shared" si="4"/>
        <v>0</v>
      </c>
      <c r="N27" s="71">
        <f t="shared" si="4"/>
        <v>0</v>
      </c>
      <c r="O27" s="127">
        <f t="shared" si="4"/>
        <v>0</v>
      </c>
      <c r="P27" s="105"/>
      <c r="Q27" s="105"/>
      <c r="R27" s="105"/>
      <c r="S27" s="105"/>
      <c r="T27" s="105"/>
      <c r="U27" s="105"/>
      <c r="V27" s="105"/>
      <c r="W27" s="105"/>
      <c r="X27" s="105"/>
      <c r="Y27" s="105"/>
    </row>
    <row r="28" spans="1:25" ht="15.75" customHeight="1">
      <c r="A28" s="13"/>
      <c r="F28" s="105"/>
      <c r="G28" s="105"/>
      <c r="H28" s="105"/>
      <c r="I28" s="105"/>
      <c r="J28" s="105"/>
      <c r="K28" s="105"/>
      <c r="L28" s="128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</row>
    <row r="29" spans="1:25" ht="15.75" customHeight="1">
      <c r="A29" s="31"/>
      <c r="F29" s="105"/>
      <c r="G29" s="105"/>
      <c r="H29" s="105"/>
      <c r="I29" s="105"/>
      <c r="J29" s="129"/>
      <c r="K29" s="129"/>
      <c r="L29" s="128"/>
      <c r="M29" s="105"/>
      <c r="N29" s="105"/>
      <c r="O29" s="129" t="s">
        <v>107</v>
      </c>
      <c r="P29" s="105"/>
      <c r="Q29" s="105"/>
      <c r="R29" s="105"/>
      <c r="S29" s="105"/>
      <c r="T29" s="105"/>
      <c r="U29" s="105"/>
      <c r="V29" s="105"/>
      <c r="W29" s="105"/>
      <c r="X29" s="105"/>
      <c r="Y29" s="129"/>
    </row>
    <row r="30" spans="1:25" ht="15.75" customHeight="1">
      <c r="A30" s="402" t="s">
        <v>69</v>
      </c>
      <c r="B30" s="403"/>
      <c r="C30" s="403"/>
      <c r="D30" s="403"/>
      <c r="E30" s="404"/>
      <c r="F30" s="373" t="s">
        <v>258</v>
      </c>
      <c r="G30" s="375"/>
      <c r="H30" s="373" t="s">
        <v>239</v>
      </c>
      <c r="I30" s="376"/>
      <c r="J30" s="373" t="s">
        <v>240</v>
      </c>
      <c r="K30" s="376"/>
      <c r="L30" s="373" t="s">
        <v>241</v>
      </c>
      <c r="M30" s="376"/>
      <c r="N30" s="373" t="s">
        <v>242</v>
      </c>
      <c r="O30" s="374"/>
      <c r="P30" s="130"/>
      <c r="Q30" s="128"/>
      <c r="R30" s="130"/>
      <c r="S30" s="128"/>
      <c r="T30" s="130"/>
      <c r="U30" s="128"/>
      <c r="V30" s="130"/>
      <c r="W30" s="128"/>
      <c r="X30" s="130"/>
      <c r="Y30" s="128"/>
    </row>
    <row r="31" spans="1:25" ht="15.75" customHeight="1">
      <c r="A31" s="405"/>
      <c r="B31" s="406"/>
      <c r="C31" s="406"/>
      <c r="D31" s="406"/>
      <c r="E31" s="407"/>
      <c r="F31" s="101" t="s">
        <v>225</v>
      </c>
      <c r="G31" s="131" t="s">
        <v>2</v>
      </c>
      <c r="H31" s="101" t="s">
        <v>225</v>
      </c>
      <c r="I31" s="131" t="s">
        <v>2</v>
      </c>
      <c r="J31" s="101" t="s">
        <v>225</v>
      </c>
      <c r="K31" s="131" t="s">
        <v>2</v>
      </c>
      <c r="L31" s="18" t="s">
        <v>225</v>
      </c>
      <c r="M31" s="266" t="s">
        <v>2</v>
      </c>
      <c r="N31" s="267" t="s">
        <v>225</v>
      </c>
      <c r="O31" s="347" t="s">
        <v>2</v>
      </c>
      <c r="P31" s="132"/>
      <c r="Q31" s="132"/>
      <c r="R31" s="132"/>
      <c r="S31" s="132"/>
      <c r="T31" s="132"/>
      <c r="U31" s="132"/>
      <c r="V31" s="132"/>
      <c r="W31" s="132"/>
      <c r="X31" s="132"/>
      <c r="Y31" s="132"/>
    </row>
    <row r="32" spans="1:25" ht="15.75" customHeight="1">
      <c r="A32" s="383" t="s">
        <v>85</v>
      </c>
      <c r="B32" s="54" t="s">
        <v>50</v>
      </c>
      <c r="C32" s="55"/>
      <c r="D32" s="55"/>
      <c r="E32" s="15" t="s">
        <v>41</v>
      </c>
      <c r="F32" s="65"/>
      <c r="G32" s="133"/>
      <c r="H32" s="64">
        <v>1342.6</v>
      </c>
      <c r="I32" s="134">
        <v>1188</v>
      </c>
      <c r="J32" s="268">
        <v>0.34</v>
      </c>
      <c r="K32" s="134">
        <v>47</v>
      </c>
      <c r="L32" s="64">
        <v>8874.6</v>
      </c>
      <c r="M32" s="269">
        <v>14269.4</v>
      </c>
      <c r="N32" s="102"/>
      <c r="O32" s="348"/>
      <c r="P32" s="133"/>
      <c r="Q32" s="133"/>
      <c r="R32" s="133"/>
      <c r="S32" s="133"/>
      <c r="T32" s="135"/>
      <c r="U32" s="135"/>
      <c r="V32" s="133"/>
      <c r="W32" s="133"/>
      <c r="X32" s="135"/>
      <c r="Y32" s="135"/>
    </row>
    <row r="33" spans="1:25" ht="15.75" customHeight="1">
      <c r="A33" s="384"/>
      <c r="B33" s="8"/>
      <c r="C33" s="51" t="s">
        <v>70</v>
      </c>
      <c r="D33" s="52"/>
      <c r="E33" s="92"/>
      <c r="F33" s="67"/>
      <c r="G33" s="341"/>
      <c r="H33" s="66">
        <v>590.4</v>
      </c>
      <c r="I33" s="113">
        <v>593</v>
      </c>
      <c r="J33" s="66"/>
      <c r="K33" s="113"/>
      <c r="L33" s="66">
        <v>3431.5</v>
      </c>
      <c r="M33" s="270">
        <v>14017.1</v>
      </c>
      <c r="N33" s="67"/>
      <c r="O33" s="349"/>
      <c r="P33" s="133"/>
      <c r="Q33" s="133"/>
      <c r="R33" s="133"/>
      <c r="S33" s="133"/>
      <c r="T33" s="135"/>
      <c r="U33" s="135"/>
      <c r="V33" s="133"/>
      <c r="W33" s="133"/>
      <c r="X33" s="135"/>
      <c r="Y33" s="135"/>
    </row>
    <row r="34" spans="1:25" ht="15.75" customHeight="1">
      <c r="A34" s="384"/>
      <c r="B34" s="8"/>
      <c r="C34" s="24"/>
      <c r="D34" s="30" t="s">
        <v>71</v>
      </c>
      <c r="E34" s="87"/>
      <c r="F34" s="69"/>
      <c r="G34" s="223"/>
      <c r="H34" s="68">
        <v>590.4</v>
      </c>
      <c r="I34" s="116">
        <v>593</v>
      </c>
      <c r="J34" s="68">
        <v>0.34</v>
      </c>
      <c r="K34" s="116"/>
      <c r="L34" s="68"/>
      <c r="M34" s="271"/>
      <c r="N34" s="69"/>
      <c r="O34" s="350"/>
      <c r="P34" s="133"/>
      <c r="Q34" s="133"/>
      <c r="R34" s="133"/>
      <c r="S34" s="133"/>
      <c r="T34" s="135"/>
      <c r="U34" s="135"/>
      <c r="V34" s="133"/>
      <c r="W34" s="133"/>
      <c r="X34" s="135"/>
      <c r="Y34" s="135"/>
    </row>
    <row r="35" spans="1:25" ht="15.75" customHeight="1">
      <c r="A35" s="384"/>
      <c r="B35" s="10"/>
      <c r="C35" s="61" t="s">
        <v>72</v>
      </c>
      <c r="D35" s="62"/>
      <c r="E35" s="93"/>
      <c r="F35" s="110"/>
      <c r="G35" s="264"/>
      <c r="H35" s="272">
        <v>752.2</v>
      </c>
      <c r="I35" s="126">
        <v>595</v>
      </c>
      <c r="J35" s="272"/>
      <c r="K35" s="126">
        <v>47</v>
      </c>
      <c r="L35" s="272">
        <v>5443.1</v>
      </c>
      <c r="M35" s="273">
        <v>252.2</v>
      </c>
      <c r="N35" s="110"/>
      <c r="O35" s="351"/>
      <c r="P35" s="133"/>
      <c r="Q35" s="133"/>
      <c r="R35" s="133"/>
      <c r="S35" s="133"/>
      <c r="T35" s="135"/>
      <c r="U35" s="135"/>
      <c r="V35" s="133"/>
      <c r="W35" s="133"/>
      <c r="X35" s="135"/>
      <c r="Y35" s="135"/>
    </row>
    <row r="36" spans="1:25" ht="15.75" customHeight="1">
      <c r="A36" s="384"/>
      <c r="B36" s="49" t="s">
        <v>53</v>
      </c>
      <c r="C36" s="50"/>
      <c r="D36" s="50"/>
      <c r="E36" s="15" t="s">
        <v>42</v>
      </c>
      <c r="F36" s="64"/>
      <c r="G36" s="113"/>
      <c r="H36" s="64">
        <v>291.4</v>
      </c>
      <c r="I36" s="113">
        <v>265</v>
      </c>
      <c r="J36" s="64">
        <v>0.34</v>
      </c>
      <c r="K36" s="123">
        <v>47</v>
      </c>
      <c r="L36" s="64">
        <v>8874.6</v>
      </c>
      <c r="M36" s="274">
        <v>14269.4</v>
      </c>
      <c r="N36" s="65"/>
      <c r="O36" s="348"/>
      <c r="P36" s="133"/>
      <c r="Q36" s="133"/>
      <c r="R36" s="133"/>
      <c r="S36" s="133"/>
      <c r="T36" s="133"/>
      <c r="U36" s="133"/>
      <c r="V36" s="133"/>
      <c r="W36" s="133"/>
      <c r="X36" s="135"/>
      <c r="Y36" s="135"/>
    </row>
    <row r="37" spans="1:25" ht="15.75" customHeight="1">
      <c r="A37" s="384"/>
      <c r="B37" s="8"/>
      <c r="C37" s="30" t="s">
        <v>73</v>
      </c>
      <c r="D37" s="42"/>
      <c r="E37" s="87"/>
      <c r="F37" s="68"/>
      <c r="G37" s="116"/>
      <c r="H37" s="68">
        <v>47.3</v>
      </c>
      <c r="I37" s="116">
        <v>46</v>
      </c>
      <c r="J37" s="68"/>
      <c r="K37" s="116"/>
      <c r="L37" s="68">
        <v>8514.5</v>
      </c>
      <c r="M37" s="275">
        <v>13905.9</v>
      </c>
      <c r="N37" s="69"/>
      <c r="O37" s="350"/>
      <c r="P37" s="133"/>
      <c r="Q37" s="133"/>
      <c r="R37" s="133"/>
      <c r="S37" s="133"/>
      <c r="T37" s="133"/>
      <c r="U37" s="133"/>
      <c r="V37" s="133"/>
      <c r="W37" s="133"/>
      <c r="X37" s="135"/>
      <c r="Y37" s="135"/>
    </row>
    <row r="38" spans="1:25" ht="15.75" customHeight="1">
      <c r="A38" s="384"/>
      <c r="B38" s="10"/>
      <c r="C38" s="30" t="s">
        <v>74</v>
      </c>
      <c r="D38" s="42"/>
      <c r="E38" s="87"/>
      <c r="F38" s="68"/>
      <c r="G38" s="116"/>
      <c r="H38" s="68">
        <v>244.1</v>
      </c>
      <c r="I38" s="116">
        <v>219</v>
      </c>
      <c r="J38" s="68">
        <v>0.34</v>
      </c>
      <c r="K38" s="116">
        <v>47</v>
      </c>
      <c r="L38" s="68">
        <v>360.1</v>
      </c>
      <c r="M38" s="275">
        <v>363.5</v>
      </c>
      <c r="N38" s="69"/>
      <c r="O38" s="350"/>
      <c r="P38" s="133"/>
      <c r="Q38" s="133"/>
      <c r="R38" s="135"/>
      <c r="S38" s="135"/>
      <c r="T38" s="133"/>
      <c r="U38" s="133"/>
      <c r="V38" s="133"/>
      <c r="W38" s="133"/>
      <c r="X38" s="135"/>
      <c r="Y38" s="135"/>
    </row>
    <row r="39" spans="1:25" ht="15.75" customHeight="1">
      <c r="A39" s="385"/>
      <c r="B39" s="11" t="s">
        <v>75</v>
      </c>
      <c r="C39" s="12"/>
      <c r="D39" s="12"/>
      <c r="E39" s="91" t="s">
        <v>108</v>
      </c>
      <c r="F39" s="71">
        <f>F32-F36</f>
        <v>0</v>
      </c>
      <c r="G39" s="127">
        <f>G32-G36</f>
        <v>0</v>
      </c>
      <c r="H39" s="71">
        <f aca="true" t="shared" si="5" ref="H39:O39">H32-H36</f>
        <v>1051.1999999999998</v>
      </c>
      <c r="I39" s="127">
        <f t="shared" si="5"/>
        <v>923</v>
      </c>
      <c r="J39" s="71">
        <f t="shared" si="5"/>
        <v>0</v>
      </c>
      <c r="K39" s="127">
        <f t="shared" si="5"/>
        <v>0</v>
      </c>
      <c r="L39" s="71">
        <f t="shared" si="5"/>
        <v>0</v>
      </c>
      <c r="M39" s="276">
        <f t="shared" si="5"/>
        <v>0</v>
      </c>
      <c r="N39" s="72">
        <f t="shared" si="5"/>
        <v>0</v>
      </c>
      <c r="O39" s="352">
        <f t="shared" si="5"/>
        <v>0</v>
      </c>
      <c r="P39" s="133"/>
      <c r="Q39" s="133"/>
      <c r="R39" s="133"/>
      <c r="S39" s="133"/>
      <c r="T39" s="133"/>
      <c r="U39" s="133"/>
      <c r="V39" s="133"/>
      <c r="W39" s="133"/>
      <c r="X39" s="135"/>
      <c r="Y39" s="135"/>
    </row>
    <row r="40" spans="1:25" ht="15.75" customHeight="1">
      <c r="A40" s="383" t="s">
        <v>86</v>
      </c>
      <c r="B40" s="49" t="s">
        <v>76</v>
      </c>
      <c r="C40" s="50"/>
      <c r="D40" s="50"/>
      <c r="E40" s="15" t="s">
        <v>44</v>
      </c>
      <c r="F40" s="64">
        <v>177</v>
      </c>
      <c r="G40" s="123">
        <v>177</v>
      </c>
      <c r="H40" s="64">
        <v>6962</v>
      </c>
      <c r="I40" s="123">
        <v>4614</v>
      </c>
      <c r="J40" s="358">
        <v>0</v>
      </c>
      <c r="K40" s="359">
        <v>3380</v>
      </c>
      <c r="L40" s="64">
        <v>4383</v>
      </c>
      <c r="M40" s="274">
        <v>3981.3</v>
      </c>
      <c r="N40" s="277">
        <v>162</v>
      </c>
      <c r="O40" s="348">
        <v>160.6</v>
      </c>
      <c r="P40" s="133"/>
      <c r="Q40" s="133"/>
      <c r="R40" s="133"/>
      <c r="S40" s="133"/>
      <c r="T40" s="135"/>
      <c r="U40" s="135"/>
      <c r="V40" s="135"/>
      <c r="W40" s="135"/>
      <c r="X40" s="133"/>
      <c r="Y40" s="133"/>
    </row>
    <row r="41" spans="1:25" ht="15.75" customHeight="1">
      <c r="A41" s="386"/>
      <c r="B41" s="10"/>
      <c r="C41" s="30" t="s">
        <v>77</v>
      </c>
      <c r="D41" s="42"/>
      <c r="E41" s="87"/>
      <c r="F41" s="137">
        <v>0</v>
      </c>
      <c r="G41" s="138">
        <v>0</v>
      </c>
      <c r="H41" s="137">
        <v>6680</v>
      </c>
      <c r="I41" s="138">
        <v>4107</v>
      </c>
      <c r="J41" s="360"/>
      <c r="K41" s="361"/>
      <c r="L41" s="137">
        <v>1019.4</v>
      </c>
      <c r="M41" s="278">
        <v>751.3</v>
      </c>
      <c r="N41" s="279"/>
      <c r="O41" s="353"/>
      <c r="P41" s="135"/>
      <c r="Q41" s="135"/>
      <c r="R41" s="135"/>
      <c r="S41" s="135"/>
      <c r="T41" s="135"/>
      <c r="U41" s="135"/>
      <c r="V41" s="135"/>
      <c r="W41" s="135"/>
      <c r="X41" s="133"/>
      <c r="Y41" s="133"/>
    </row>
    <row r="42" spans="1:25" ht="15.75" customHeight="1">
      <c r="A42" s="386"/>
      <c r="B42" s="49" t="s">
        <v>64</v>
      </c>
      <c r="C42" s="50"/>
      <c r="D42" s="50"/>
      <c r="E42" s="15" t="s">
        <v>45</v>
      </c>
      <c r="F42" s="64">
        <v>177</v>
      </c>
      <c r="G42" s="123">
        <v>177</v>
      </c>
      <c r="H42" s="64">
        <v>8013.2</v>
      </c>
      <c r="I42" s="123">
        <v>5537</v>
      </c>
      <c r="J42" s="358">
        <v>0</v>
      </c>
      <c r="K42" s="359">
        <v>3380</v>
      </c>
      <c r="L42" s="64">
        <v>4383</v>
      </c>
      <c r="M42" s="274">
        <v>3981.3</v>
      </c>
      <c r="N42" s="277">
        <v>162</v>
      </c>
      <c r="O42" s="348">
        <v>160.6</v>
      </c>
      <c r="P42" s="133"/>
      <c r="Q42" s="133"/>
      <c r="R42" s="133"/>
      <c r="S42" s="133"/>
      <c r="T42" s="135"/>
      <c r="U42" s="135"/>
      <c r="V42" s="133"/>
      <c r="W42" s="133"/>
      <c r="X42" s="133"/>
      <c r="Y42" s="133"/>
    </row>
    <row r="43" spans="1:25" ht="15.75" customHeight="1">
      <c r="A43" s="386"/>
      <c r="B43" s="10"/>
      <c r="C43" s="30" t="s">
        <v>78</v>
      </c>
      <c r="D43" s="42"/>
      <c r="E43" s="87"/>
      <c r="F43" s="68">
        <v>143</v>
      </c>
      <c r="G43" s="116">
        <v>140</v>
      </c>
      <c r="H43" s="68">
        <v>1030.8</v>
      </c>
      <c r="I43" s="116">
        <v>1088</v>
      </c>
      <c r="J43" s="202"/>
      <c r="K43" s="203">
        <v>3380</v>
      </c>
      <c r="L43" s="68">
        <v>1405.4</v>
      </c>
      <c r="M43" s="275">
        <v>1146.6</v>
      </c>
      <c r="N43" s="280">
        <v>133</v>
      </c>
      <c r="O43" s="350">
        <v>130.3</v>
      </c>
      <c r="P43" s="133"/>
      <c r="Q43" s="133"/>
      <c r="R43" s="135"/>
      <c r="S43" s="133"/>
      <c r="T43" s="135"/>
      <c r="U43" s="135"/>
      <c r="V43" s="133"/>
      <c r="W43" s="133"/>
      <c r="X43" s="135"/>
      <c r="Y43" s="135"/>
    </row>
    <row r="44" spans="1:25" ht="15.75" customHeight="1">
      <c r="A44" s="387"/>
      <c r="B44" s="46" t="s">
        <v>75</v>
      </c>
      <c r="C44" s="31"/>
      <c r="D44" s="31"/>
      <c r="E44" s="91" t="s">
        <v>109</v>
      </c>
      <c r="F44" s="118">
        <f aca="true" t="shared" si="6" ref="F44:O44">F40-F42</f>
        <v>0</v>
      </c>
      <c r="G44" s="119">
        <f t="shared" si="6"/>
        <v>0</v>
      </c>
      <c r="H44" s="118">
        <f t="shared" si="6"/>
        <v>-1051.1999999999998</v>
      </c>
      <c r="I44" s="119">
        <f t="shared" si="6"/>
        <v>-923</v>
      </c>
      <c r="J44" s="362">
        <f t="shared" si="6"/>
        <v>0</v>
      </c>
      <c r="K44" s="363">
        <f t="shared" si="6"/>
        <v>0</v>
      </c>
      <c r="L44" s="118">
        <f t="shared" si="6"/>
        <v>0</v>
      </c>
      <c r="M44" s="281">
        <f t="shared" si="6"/>
        <v>0</v>
      </c>
      <c r="N44" s="282">
        <f t="shared" si="6"/>
        <v>0</v>
      </c>
      <c r="O44" s="354">
        <f t="shared" si="6"/>
        <v>0</v>
      </c>
      <c r="P44" s="135"/>
      <c r="Q44" s="135"/>
      <c r="R44" s="133"/>
      <c r="S44" s="133"/>
      <c r="T44" s="135"/>
      <c r="U44" s="135"/>
      <c r="V44" s="133"/>
      <c r="W44" s="133"/>
      <c r="X44" s="133"/>
      <c r="Y44" s="133"/>
    </row>
    <row r="45" spans="1:25" ht="15.75" customHeight="1">
      <c r="A45" s="393" t="s">
        <v>87</v>
      </c>
      <c r="B45" s="25" t="s">
        <v>79</v>
      </c>
      <c r="C45" s="20"/>
      <c r="D45" s="20"/>
      <c r="E45" s="90" t="s">
        <v>110</v>
      </c>
      <c r="F45" s="139">
        <f aca="true" t="shared" si="7" ref="F45:O45">F39+F44</f>
        <v>0</v>
      </c>
      <c r="G45" s="140">
        <f t="shared" si="7"/>
        <v>0</v>
      </c>
      <c r="H45" s="139">
        <f t="shared" si="7"/>
        <v>0</v>
      </c>
      <c r="I45" s="140">
        <f t="shared" si="7"/>
        <v>0</v>
      </c>
      <c r="J45" s="139">
        <f t="shared" si="7"/>
        <v>0</v>
      </c>
      <c r="K45" s="140">
        <f t="shared" si="7"/>
        <v>0</v>
      </c>
      <c r="L45" s="139">
        <f t="shared" si="7"/>
        <v>0</v>
      </c>
      <c r="M45" s="140">
        <f t="shared" si="7"/>
        <v>0</v>
      </c>
      <c r="N45" s="283">
        <f t="shared" si="7"/>
        <v>0</v>
      </c>
      <c r="O45" s="355">
        <f t="shared" si="7"/>
        <v>0</v>
      </c>
      <c r="P45" s="133"/>
      <c r="Q45" s="133"/>
      <c r="R45" s="133"/>
      <c r="S45" s="133"/>
      <c r="T45" s="133"/>
      <c r="U45" s="133"/>
      <c r="V45" s="133"/>
      <c r="W45" s="133"/>
      <c r="X45" s="133"/>
      <c r="Y45" s="133"/>
    </row>
    <row r="46" spans="1:25" ht="15.75" customHeight="1">
      <c r="A46" s="394"/>
      <c r="B46" s="43" t="s">
        <v>80</v>
      </c>
      <c r="C46" s="42"/>
      <c r="D46" s="42"/>
      <c r="E46" s="42"/>
      <c r="F46" s="137"/>
      <c r="G46" s="138"/>
      <c r="H46" s="137"/>
      <c r="I46" s="138"/>
      <c r="J46" s="137"/>
      <c r="K46" s="138"/>
      <c r="L46" s="137"/>
      <c r="M46" s="138"/>
      <c r="N46" s="279"/>
      <c r="O46" s="356"/>
      <c r="P46" s="135"/>
      <c r="Q46" s="135"/>
      <c r="R46" s="135"/>
      <c r="S46" s="135"/>
      <c r="T46" s="135"/>
      <c r="U46" s="135"/>
      <c r="V46" s="135"/>
      <c r="W46" s="135"/>
      <c r="X46" s="135"/>
      <c r="Y46" s="135"/>
    </row>
    <row r="47" spans="1:25" ht="15.75" customHeight="1">
      <c r="A47" s="394"/>
      <c r="B47" s="43" t="s">
        <v>81</v>
      </c>
      <c r="C47" s="42"/>
      <c r="D47" s="42"/>
      <c r="E47" s="42"/>
      <c r="F47" s="68"/>
      <c r="G47" s="116"/>
      <c r="H47" s="68"/>
      <c r="I47" s="116"/>
      <c r="J47" s="68"/>
      <c r="K47" s="116"/>
      <c r="L47" s="68"/>
      <c r="M47" s="116"/>
      <c r="N47" s="280"/>
      <c r="O47" s="357"/>
      <c r="P47" s="133"/>
      <c r="Q47" s="133"/>
      <c r="R47" s="133"/>
      <c r="S47" s="133"/>
      <c r="T47" s="133"/>
      <c r="U47" s="133"/>
      <c r="V47" s="133"/>
      <c r="W47" s="133"/>
      <c r="X47" s="133"/>
      <c r="Y47" s="133"/>
    </row>
    <row r="48" spans="1:25" ht="15.75" customHeight="1">
      <c r="A48" s="395"/>
      <c r="B48" s="46" t="s">
        <v>82</v>
      </c>
      <c r="C48" s="31"/>
      <c r="D48" s="31"/>
      <c r="E48" s="31"/>
      <c r="F48" s="72"/>
      <c r="G48" s="265"/>
      <c r="H48" s="71"/>
      <c r="I48" s="127"/>
      <c r="J48" s="71"/>
      <c r="K48" s="127"/>
      <c r="L48" s="71"/>
      <c r="M48" s="224"/>
      <c r="N48" s="284"/>
      <c r="O48" s="352"/>
      <c r="P48" s="133"/>
      <c r="Q48" s="133"/>
      <c r="R48" s="133"/>
      <c r="S48" s="133"/>
      <c r="T48" s="133"/>
      <c r="U48" s="133"/>
      <c r="V48" s="133"/>
      <c r="W48" s="133"/>
      <c r="X48" s="133"/>
      <c r="Y48" s="133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F6:G6"/>
    <mergeCell ref="H6:I6"/>
    <mergeCell ref="A45:A48"/>
    <mergeCell ref="A6:E7"/>
    <mergeCell ref="A30:E31"/>
    <mergeCell ref="A8:A18"/>
    <mergeCell ref="A19:A27"/>
    <mergeCell ref="E25:E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30" activePane="bottomRight" state="frozen"/>
      <selection pane="topLeft" activeCell="L8" sqref="L8"/>
      <selection pane="topRight" activeCell="L8" sqref="L8"/>
      <selection pane="bottomLeft" activeCell="L8" sqref="L8"/>
      <selection pane="bottomRight" activeCell="E2" sqref="E2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6" t="s">
        <v>0</v>
      </c>
      <c r="B1" s="56"/>
      <c r="C1" s="56"/>
      <c r="D1" s="56"/>
      <c r="E1" s="28" t="s">
        <v>255</v>
      </c>
      <c r="F1" s="1"/>
    </row>
    <row r="3" ht="14.25">
      <c r="A3" s="27" t="s">
        <v>112</v>
      </c>
    </row>
    <row r="5" spans="1:5" ht="13.5">
      <c r="A5" s="57" t="s">
        <v>256</v>
      </c>
      <c r="B5" s="57"/>
      <c r="C5" s="57"/>
      <c r="D5" s="57"/>
      <c r="E5" s="57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257</v>
      </c>
      <c r="G7" s="22"/>
      <c r="H7" s="342" t="s">
        <v>2</v>
      </c>
      <c r="I7" s="40" t="s">
        <v>22</v>
      </c>
    </row>
    <row r="8" spans="1:9" ht="16.5" customHeight="1">
      <c r="A8" s="58"/>
      <c r="B8" s="59"/>
      <c r="C8" s="59"/>
      <c r="D8" s="59"/>
      <c r="E8" s="59"/>
      <c r="F8" s="18" t="s">
        <v>113</v>
      </c>
      <c r="G8" s="26" t="s">
        <v>3</v>
      </c>
      <c r="H8" s="343"/>
      <c r="I8" s="41"/>
    </row>
    <row r="9" spans="1:9" ht="18" customHeight="1">
      <c r="A9" s="364" t="s">
        <v>88</v>
      </c>
      <c r="B9" s="364" t="s">
        <v>90</v>
      </c>
      <c r="C9" s="54" t="s">
        <v>4</v>
      </c>
      <c r="D9" s="55"/>
      <c r="E9" s="55"/>
      <c r="F9" s="64">
        <v>270253</v>
      </c>
      <c r="G9" s="73">
        <f>F9/$F$27*100</f>
        <v>13.234688455708973</v>
      </c>
      <c r="H9" s="307">
        <v>230338</v>
      </c>
      <c r="I9" s="344">
        <f aca="true" t="shared" si="0" ref="I9:I45">(F9/H9-1)*100</f>
        <v>17.328881903984584</v>
      </c>
    </row>
    <row r="10" spans="1:9" ht="18" customHeight="1">
      <c r="A10" s="365"/>
      <c r="B10" s="365"/>
      <c r="C10" s="7"/>
      <c r="D10" s="51" t="s">
        <v>23</v>
      </c>
      <c r="E10" s="52"/>
      <c r="F10" s="66">
        <v>72425</v>
      </c>
      <c r="G10" s="74">
        <f aca="true" t="shared" si="1" ref="G10:G27">F10/$F$27*100</f>
        <v>3.54675919010972</v>
      </c>
      <c r="H10" s="252">
        <v>71684</v>
      </c>
      <c r="I10" s="81">
        <f t="shared" si="0"/>
        <v>1.0337034763685082</v>
      </c>
    </row>
    <row r="11" spans="1:9" ht="18" customHeight="1">
      <c r="A11" s="365"/>
      <c r="B11" s="365"/>
      <c r="C11" s="7"/>
      <c r="D11" s="16"/>
      <c r="E11" s="23" t="s">
        <v>24</v>
      </c>
      <c r="F11" s="68">
        <v>56158</v>
      </c>
      <c r="G11" s="75">
        <f t="shared" si="1"/>
        <v>2.750140180851663</v>
      </c>
      <c r="H11" s="243">
        <v>54174</v>
      </c>
      <c r="I11" s="80">
        <f t="shared" si="0"/>
        <v>3.6622734152914616</v>
      </c>
    </row>
    <row r="12" spans="1:9" ht="18" customHeight="1">
      <c r="A12" s="365"/>
      <c r="B12" s="365"/>
      <c r="C12" s="7"/>
      <c r="D12" s="16"/>
      <c r="E12" s="23" t="s">
        <v>25</v>
      </c>
      <c r="F12" s="68">
        <v>8164</v>
      </c>
      <c r="G12" s="75">
        <f t="shared" si="1"/>
        <v>0.3998031346642148</v>
      </c>
      <c r="H12" s="243">
        <v>9138</v>
      </c>
      <c r="I12" s="80">
        <f t="shared" si="0"/>
        <v>-10.658787480849197</v>
      </c>
    </row>
    <row r="13" spans="1:9" ht="18" customHeight="1">
      <c r="A13" s="365"/>
      <c r="B13" s="365"/>
      <c r="C13" s="7"/>
      <c r="D13" s="33"/>
      <c r="E13" s="23" t="s">
        <v>26</v>
      </c>
      <c r="F13" s="68">
        <v>650</v>
      </c>
      <c r="G13" s="75">
        <f t="shared" si="1"/>
        <v>0.031831459766259146</v>
      </c>
      <c r="H13" s="243">
        <v>711</v>
      </c>
      <c r="I13" s="80">
        <f t="shared" si="0"/>
        <v>-8.57946554149086</v>
      </c>
    </row>
    <row r="14" spans="1:9" ht="18" customHeight="1">
      <c r="A14" s="365"/>
      <c r="B14" s="365"/>
      <c r="C14" s="7"/>
      <c r="D14" s="60" t="s">
        <v>27</v>
      </c>
      <c r="E14" s="50"/>
      <c r="F14" s="64">
        <v>56956</v>
      </c>
      <c r="G14" s="73">
        <f t="shared" si="1"/>
        <v>2.7892194191493163</v>
      </c>
      <c r="H14" s="307">
        <v>48893</v>
      </c>
      <c r="I14" s="79">
        <f t="shared" si="0"/>
        <v>16.491113247295107</v>
      </c>
    </row>
    <row r="15" spans="1:9" ht="18" customHeight="1">
      <c r="A15" s="365"/>
      <c r="B15" s="365"/>
      <c r="C15" s="7"/>
      <c r="D15" s="16"/>
      <c r="E15" s="23" t="s">
        <v>28</v>
      </c>
      <c r="F15" s="68">
        <v>2700</v>
      </c>
      <c r="G15" s="75">
        <f t="shared" si="1"/>
        <v>0.13222298672138413</v>
      </c>
      <c r="H15" s="243">
        <v>2272</v>
      </c>
      <c r="I15" s="80">
        <f t="shared" si="0"/>
        <v>18.838028169014077</v>
      </c>
    </row>
    <row r="16" spans="1:9" ht="18" customHeight="1">
      <c r="A16" s="365"/>
      <c r="B16" s="365"/>
      <c r="C16" s="7"/>
      <c r="D16" s="16"/>
      <c r="E16" s="29" t="s">
        <v>29</v>
      </c>
      <c r="F16" s="66">
        <v>54256</v>
      </c>
      <c r="G16" s="74">
        <f t="shared" si="1"/>
        <v>2.6569964324279325</v>
      </c>
      <c r="H16" s="252">
        <v>46622</v>
      </c>
      <c r="I16" s="81">
        <f t="shared" si="0"/>
        <v>16.374243919179786</v>
      </c>
    </row>
    <row r="17" spans="1:9" ht="18" customHeight="1">
      <c r="A17" s="365"/>
      <c r="B17" s="365"/>
      <c r="C17" s="7"/>
      <c r="D17" s="369" t="s">
        <v>30</v>
      </c>
      <c r="E17" s="412"/>
      <c r="F17" s="66">
        <v>40196</v>
      </c>
      <c r="G17" s="74">
        <f t="shared" si="1"/>
        <v>1.9684574719454653</v>
      </c>
      <c r="H17" s="252">
        <v>45598</v>
      </c>
      <c r="I17" s="81">
        <f t="shared" si="0"/>
        <v>-11.847010833808502</v>
      </c>
    </row>
    <row r="18" spans="1:9" ht="18" customHeight="1">
      <c r="A18" s="365"/>
      <c r="B18" s="365"/>
      <c r="C18" s="7"/>
      <c r="D18" s="369" t="s">
        <v>94</v>
      </c>
      <c r="E18" s="370"/>
      <c r="F18" s="68">
        <v>3942</v>
      </c>
      <c r="G18" s="75">
        <f t="shared" si="1"/>
        <v>0.1930455606132208</v>
      </c>
      <c r="H18" s="243">
        <v>3812</v>
      </c>
      <c r="I18" s="80">
        <f t="shared" si="0"/>
        <v>3.4102833158446977</v>
      </c>
    </row>
    <row r="19" spans="1:9" ht="18" customHeight="1">
      <c r="A19" s="365"/>
      <c r="B19" s="365"/>
      <c r="C19" s="10"/>
      <c r="D19" s="369" t="s">
        <v>95</v>
      </c>
      <c r="E19" s="370"/>
      <c r="F19" s="68">
        <v>383</v>
      </c>
      <c r="G19" s="75">
        <f t="shared" si="1"/>
        <v>0.018756075523811155</v>
      </c>
      <c r="H19" s="243">
        <v>0</v>
      </c>
      <c r="I19" s="80" t="e">
        <f t="shared" si="0"/>
        <v>#DIV/0!</v>
      </c>
    </row>
    <row r="20" spans="1:9" ht="18" customHeight="1">
      <c r="A20" s="365"/>
      <c r="B20" s="365"/>
      <c r="C20" s="43" t="s">
        <v>5</v>
      </c>
      <c r="D20" s="42"/>
      <c r="E20" s="42"/>
      <c r="F20" s="68">
        <v>37123</v>
      </c>
      <c r="G20" s="75">
        <f t="shared" si="1"/>
        <v>1.817968124465905</v>
      </c>
      <c r="H20" s="243">
        <v>40224</v>
      </c>
      <c r="I20" s="80">
        <f t="shared" si="0"/>
        <v>-7.709327764518692</v>
      </c>
    </row>
    <row r="21" spans="1:9" ht="18" customHeight="1">
      <c r="A21" s="365"/>
      <c r="B21" s="365"/>
      <c r="C21" s="43" t="s">
        <v>6</v>
      </c>
      <c r="D21" s="42"/>
      <c r="E21" s="42"/>
      <c r="F21" s="68">
        <v>266136</v>
      </c>
      <c r="G21" s="75">
        <f t="shared" si="1"/>
        <v>13.033072886697145</v>
      </c>
      <c r="H21" s="243">
        <v>266923</v>
      </c>
      <c r="I21" s="80">
        <f t="shared" si="0"/>
        <v>-0.2948415835278384</v>
      </c>
    </row>
    <row r="22" spans="1:9" ht="18" customHeight="1">
      <c r="A22" s="365"/>
      <c r="B22" s="365"/>
      <c r="C22" s="43" t="s">
        <v>31</v>
      </c>
      <c r="D22" s="42"/>
      <c r="E22" s="42"/>
      <c r="F22" s="68">
        <v>13361</v>
      </c>
      <c r="G22" s="75">
        <f t="shared" si="1"/>
        <v>0.6543078983645976</v>
      </c>
      <c r="H22" s="243">
        <v>11960</v>
      </c>
      <c r="I22" s="80">
        <f t="shared" si="0"/>
        <v>11.714046822742485</v>
      </c>
    </row>
    <row r="23" spans="1:9" ht="18" customHeight="1">
      <c r="A23" s="365"/>
      <c r="B23" s="365"/>
      <c r="C23" s="43" t="s">
        <v>7</v>
      </c>
      <c r="D23" s="42"/>
      <c r="E23" s="42"/>
      <c r="F23" s="68">
        <v>584533</v>
      </c>
      <c r="G23" s="75">
        <f t="shared" si="1"/>
        <v>28.625444110078085</v>
      </c>
      <c r="H23" s="243">
        <v>596111</v>
      </c>
      <c r="I23" s="80">
        <f t="shared" si="0"/>
        <v>-1.9422557208305213</v>
      </c>
    </row>
    <row r="24" spans="1:9" ht="18" customHeight="1">
      <c r="A24" s="365"/>
      <c r="B24" s="365"/>
      <c r="C24" s="43" t="s">
        <v>32</v>
      </c>
      <c r="D24" s="42"/>
      <c r="E24" s="42"/>
      <c r="F24" s="68">
        <v>2987</v>
      </c>
      <c r="G24" s="75">
        <f t="shared" si="1"/>
        <v>0.1462778004951016</v>
      </c>
      <c r="H24" s="243">
        <v>2807</v>
      </c>
      <c r="I24" s="80">
        <f t="shared" si="0"/>
        <v>6.412540078375484</v>
      </c>
    </row>
    <row r="25" spans="1:9" ht="18" customHeight="1">
      <c r="A25" s="365"/>
      <c r="B25" s="365"/>
      <c r="C25" s="43" t="s">
        <v>8</v>
      </c>
      <c r="D25" s="42"/>
      <c r="E25" s="42"/>
      <c r="F25" s="68">
        <v>110583</v>
      </c>
      <c r="G25" s="75">
        <f t="shared" si="1"/>
        <v>5.415412792818822</v>
      </c>
      <c r="H25" s="243">
        <v>112952</v>
      </c>
      <c r="I25" s="80">
        <f t="shared" si="0"/>
        <v>-2.0973510871874823</v>
      </c>
    </row>
    <row r="26" spans="1:9" ht="18" customHeight="1">
      <c r="A26" s="365"/>
      <c r="B26" s="365"/>
      <c r="C26" s="44" t="s">
        <v>9</v>
      </c>
      <c r="D26" s="45"/>
      <c r="E26" s="45"/>
      <c r="F26" s="70">
        <v>757029</v>
      </c>
      <c r="G26" s="76">
        <f t="shared" si="1"/>
        <v>37.07282793137137</v>
      </c>
      <c r="H26" s="248">
        <v>773320</v>
      </c>
      <c r="I26" s="345">
        <f t="shared" si="0"/>
        <v>-2.1066311488129097</v>
      </c>
    </row>
    <row r="27" spans="1:9" ht="18" customHeight="1">
      <c r="A27" s="365"/>
      <c r="B27" s="366"/>
      <c r="C27" s="46" t="s">
        <v>10</v>
      </c>
      <c r="D27" s="31"/>
      <c r="E27" s="31"/>
      <c r="F27" s="71">
        <f>SUM(F9,F20:F26)</f>
        <v>2042005</v>
      </c>
      <c r="G27" s="77">
        <f t="shared" si="1"/>
        <v>100</v>
      </c>
      <c r="H27" s="239">
        <f>SUM(H9,H20:H26)</f>
        <v>2034635</v>
      </c>
      <c r="I27" s="78">
        <f t="shared" si="0"/>
        <v>0.3622271316476855</v>
      </c>
    </row>
    <row r="28" spans="1:9" ht="18" customHeight="1">
      <c r="A28" s="365"/>
      <c r="B28" s="364" t="s">
        <v>89</v>
      </c>
      <c r="C28" s="54" t="s">
        <v>11</v>
      </c>
      <c r="D28" s="55"/>
      <c r="E28" s="55"/>
      <c r="F28" s="64">
        <v>388220</v>
      </c>
      <c r="G28" s="73">
        <f aca="true" t="shared" si="2" ref="G28:G45">F28/$F$45*100</f>
        <v>20.09571111703518</v>
      </c>
      <c r="H28" s="307">
        <v>391380</v>
      </c>
      <c r="I28" s="79">
        <f t="shared" si="0"/>
        <v>-0.8073994583269406</v>
      </c>
    </row>
    <row r="29" spans="1:9" ht="18" customHeight="1">
      <c r="A29" s="365"/>
      <c r="B29" s="365"/>
      <c r="C29" s="7"/>
      <c r="D29" s="30" t="s">
        <v>12</v>
      </c>
      <c r="E29" s="42"/>
      <c r="F29" s="68">
        <v>258168</v>
      </c>
      <c r="G29" s="75">
        <f t="shared" si="2"/>
        <v>13.36373589115125</v>
      </c>
      <c r="H29" s="243">
        <v>257866</v>
      </c>
      <c r="I29" s="80">
        <f t="shared" si="0"/>
        <v>0.11711509078358162</v>
      </c>
    </row>
    <row r="30" spans="1:9" ht="18" customHeight="1">
      <c r="A30" s="365"/>
      <c r="B30" s="365"/>
      <c r="C30" s="7"/>
      <c r="D30" s="30" t="s">
        <v>33</v>
      </c>
      <c r="E30" s="42"/>
      <c r="F30" s="68">
        <v>15737</v>
      </c>
      <c r="G30" s="75">
        <f t="shared" si="2"/>
        <v>0.814605651045239</v>
      </c>
      <c r="H30" s="243">
        <v>15707</v>
      </c>
      <c r="I30" s="80">
        <f t="shared" si="0"/>
        <v>0.19099764436238953</v>
      </c>
    </row>
    <row r="31" spans="1:9" ht="18" customHeight="1">
      <c r="A31" s="365"/>
      <c r="B31" s="365"/>
      <c r="C31" s="19"/>
      <c r="D31" s="30" t="s">
        <v>13</v>
      </c>
      <c r="E31" s="42"/>
      <c r="F31" s="68">
        <v>114315</v>
      </c>
      <c r="G31" s="75">
        <f t="shared" si="2"/>
        <v>5.917369574838691</v>
      </c>
      <c r="H31" s="243">
        <v>117807</v>
      </c>
      <c r="I31" s="80">
        <f t="shared" si="0"/>
        <v>-2.9641702105986933</v>
      </c>
    </row>
    <row r="32" spans="1:9" ht="18" customHeight="1">
      <c r="A32" s="365"/>
      <c r="B32" s="365"/>
      <c r="C32" s="49" t="s">
        <v>14</v>
      </c>
      <c r="D32" s="50"/>
      <c r="E32" s="50"/>
      <c r="F32" s="64">
        <v>1186286</v>
      </c>
      <c r="G32" s="73">
        <f t="shared" si="2"/>
        <v>61.40657554526607</v>
      </c>
      <c r="H32" s="307">
        <v>1201269</v>
      </c>
      <c r="I32" s="79">
        <f t="shared" si="0"/>
        <v>-1.2472643512818515</v>
      </c>
    </row>
    <row r="33" spans="1:9" ht="18" customHeight="1">
      <c r="A33" s="365"/>
      <c r="B33" s="365"/>
      <c r="C33" s="7"/>
      <c r="D33" s="30" t="s">
        <v>15</v>
      </c>
      <c r="E33" s="42"/>
      <c r="F33" s="68">
        <v>62036</v>
      </c>
      <c r="G33" s="75">
        <f t="shared" si="2"/>
        <v>3.2112140921549495</v>
      </c>
      <c r="H33" s="243">
        <v>63046</v>
      </c>
      <c r="I33" s="80">
        <f t="shared" si="0"/>
        <v>-1.6020048853218283</v>
      </c>
    </row>
    <row r="34" spans="1:9" ht="18" customHeight="1">
      <c r="A34" s="365"/>
      <c r="B34" s="365"/>
      <c r="C34" s="7"/>
      <c r="D34" s="30" t="s">
        <v>34</v>
      </c>
      <c r="E34" s="42"/>
      <c r="F34" s="68">
        <v>18937</v>
      </c>
      <c r="G34" s="75">
        <f t="shared" si="2"/>
        <v>0.9802495528908742</v>
      </c>
      <c r="H34" s="243">
        <v>19313</v>
      </c>
      <c r="I34" s="80">
        <f t="shared" si="0"/>
        <v>-1.9468751618081037</v>
      </c>
    </row>
    <row r="35" spans="1:9" ht="18" customHeight="1">
      <c r="A35" s="365"/>
      <c r="B35" s="365"/>
      <c r="C35" s="7"/>
      <c r="D35" s="30" t="s">
        <v>35</v>
      </c>
      <c r="E35" s="42"/>
      <c r="F35" s="68">
        <v>599744</v>
      </c>
      <c r="G35" s="75">
        <f t="shared" si="2"/>
        <v>31.04498008390899</v>
      </c>
      <c r="H35" s="243">
        <v>553668</v>
      </c>
      <c r="I35" s="80">
        <f t="shared" si="0"/>
        <v>8.321954673197652</v>
      </c>
    </row>
    <row r="36" spans="1:9" ht="18" customHeight="1">
      <c r="A36" s="365"/>
      <c r="B36" s="365"/>
      <c r="C36" s="7"/>
      <c r="D36" s="30" t="s">
        <v>36</v>
      </c>
      <c r="E36" s="42"/>
      <c r="F36" s="68">
        <v>13763</v>
      </c>
      <c r="G36" s="75">
        <f t="shared" si="2"/>
        <v>0.7124240690942126</v>
      </c>
      <c r="H36" s="243">
        <v>9995</v>
      </c>
      <c r="I36" s="80">
        <f t="shared" si="0"/>
        <v>37.69884942471236</v>
      </c>
    </row>
    <row r="37" spans="1:9" ht="18" customHeight="1">
      <c r="A37" s="365"/>
      <c r="B37" s="365"/>
      <c r="C37" s="7"/>
      <c r="D37" s="30" t="s">
        <v>16</v>
      </c>
      <c r="E37" s="42"/>
      <c r="F37" s="68">
        <v>380633</v>
      </c>
      <c r="G37" s="75">
        <f t="shared" si="2"/>
        <v>19.702979778503046</v>
      </c>
      <c r="H37" s="243">
        <v>437474</v>
      </c>
      <c r="I37" s="80">
        <f t="shared" si="0"/>
        <v>-12.99300072690034</v>
      </c>
    </row>
    <row r="38" spans="1:9" ht="18" customHeight="1">
      <c r="A38" s="365"/>
      <c r="B38" s="365"/>
      <c r="C38" s="19"/>
      <c r="D38" s="30" t="s">
        <v>37</v>
      </c>
      <c r="E38" s="42"/>
      <c r="F38" s="68">
        <v>111173</v>
      </c>
      <c r="G38" s="75">
        <f t="shared" si="2"/>
        <v>5.7547279687140085</v>
      </c>
      <c r="H38" s="243">
        <v>119236</v>
      </c>
      <c r="I38" s="80">
        <f t="shared" si="0"/>
        <v>-6.762219463920294</v>
      </c>
    </row>
    <row r="39" spans="1:9" ht="18" customHeight="1">
      <c r="A39" s="365"/>
      <c r="B39" s="365"/>
      <c r="C39" s="49" t="s">
        <v>17</v>
      </c>
      <c r="D39" s="50"/>
      <c r="E39" s="50"/>
      <c r="F39" s="64">
        <v>357349</v>
      </c>
      <c r="G39" s="73">
        <f t="shared" si="2"/>
        <v>18.49771333769874</v>
      </c>
      <c r="H39" s="307">
        <v>317834</v>
      </c>
      <c r="I39" s="79">
        <f t="shared" si="0"/>
        <v>12.43259059760755</v>
      </c>
    </row>
    <row r="40" spans="1:9" ht="18" customHeight="1">
      <c r="A40" s="365"/>
      <c r="B40" s="365"/>
      <c r="C40" s="7"/>
      <c r="D40" s="51" t="s">
        <v>18</v>
      </c>
      <c r="E40" s="52"/>
      <c r="F40" s="66">
        <v>264004</v>
      </c>
      <c r="G40" s="74">
        <f t="shared" si="2"/>
        <v>13.665828957142228</v>
      </c>
      <c r="H40" s="252">
        <v>251412</v>
      </c>
      <c r="I40" s="81">
        <f t="shared" si="0"/>
        <v>5.008511924649572</v>
      </c>
    </row>
    <row r="41" spans="1:9" ht="18" customHeight="1">
      <c r="A41" s="365"/>
      <c r="B41" s="365"/>
      <c r="C41" s="7"/>
      <c r="D41" s="16"/>
      <c r="E41" s="96" t="s">
        <v>92</v>
      </c>
      <c r="F41" s="68">
        <v>222289</v>
      </c>
      <c r="G41" s="75">
        <f t="shared" si="2"/>
        <v>11.506505405426392</v>
      </c>
      <c r="H41" s="243">
        <v>193186</v>
      </c>
      <c r="I41" s="82">
        <f t="shared" si="0"/>
        <v>15.064756245276566</v>
      </c>
    </row>
    <row r="42" spans="1:9" ht="18" customHeight="1">
      <c r="A42" s="365"/>
      <c r="B42" s="365"/>
      <c r="C42" s="7"/>
      <c r="D42" s="33"/>
      <c r="E42" s="32" t="s">
        <v>38</v>
      </c>
      <c r="F42" s="68">
        <v>41560</v>
      </c>
      <c r="G42" s="75">
        <f t="shared" si="2"/>
        <v>2.15130017522019</v>
      </c>
      <c r="H42" s="243">
        <v>39737</v>
      </c>
      <c r="I42" s="82">
        <f t="shared" si="0"/>
        <v>4.587663890077254</v>
      </c>
    </row>
    <row r="43" spans="1:9" ht="18" customHeight="1">
      <c r="A43" s="365"/>
      <c r="B43" s="365"/>
      <c r="C43" s="7"/>
      <c r="D43" s="30" t="s">
        <v>39</v>
      </c>
      <c r="E43" s="53"/>
      <c r="F43" s="68">
        <v>93344</v>
      </c>
      <c r="G43" s="75">
        <f t="shared" si="2"/>
        <v>4.831832616837185</v>
      </c>
      <c r="H43" s="243">
        <v>66423</v>
      </c>
      <c r="I43" s="141">
        <f t="shared" si="0"/>
        <v>40.52963581891815</v>
      </c>
    </row>
    <row r="44" spans="1:9" ht="18" customHeight="1">
      <c r="A44" s="365"/>
      <c r="B44" s="365"/>
      <c r="C44" s="11"/>
      <c r="D44" s="47" t="s">
        <v>40</v>
      </c>
      <c r="E44" s="48"/>
      <c r="F44" s="71">
        <v>0</v>
      </c>
      <c r="G44" s="77">
        <f t="shared" si="2"/>
        <v>0</v>
      </c>
      <c r="H44" s="239">
        <v>0</v>
      </c>
      <c r="I44" s="345" t="e">
        <f t="shared" si="0"/>
        <v>#DIV/0!</v>
      </c>
    </row>
    <row r="45" spans="1:9" ht="18" customHeight="1">
      <c r="A45" s="366"/>
      <c r="B45" s="366"/>
      <c r="C45" s="11" t="s">
        <v>19</v>
      </c>
      <c r="D45" s="12"/>
      <c r="E45" s="12"/>
      <c r="F45" s="72">
        <f>SUM(F28,F32,F39)</f>
        <v>1931855</v>
      </c>
      <c r="G45" s="77">
        <f t="shared" si="2"/>
        <v>100</v>
      </c>
      <c r="H45" s="239">
        <f>SUM(H28,H32,H39)</f>
        <v>1910483</v>
      </c>
      <c r="I45" s="312">
        <f t="shared" si="0"/>
        <v>1.1186699907824282</v>
      </c>
    </row>
    <row r="46" ht="13.5">
      <c r="A46" s="97" t="s">
        <v>20</v>
      </c>
    </row>
    <row r="47" ht="13.5">
      <c r="A47" s="98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C2" sqref="C2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42" t="s">
        <v>0</v>
      </c>
      <c r="B1" s="142"/>
      <c r="C1" s="28" t="s">
        <v>255</v>
      </c>
      <c r="D1" s="143"/>
      <c r="E1" s="143"/>
    </row>
    <row r="4" ht="13.5">
      <c r="A4" s="144" t="s">
        <v>114</v>
      </c>
    </row>
    <row r="5" ht="13.5">
      <c r="I5" s="14" t="s">
        <v>115</v>
      </c>
    </row>
    <row r="6" spans="1:9" s="149" customFormat="1" ht="29.25" customHeight="1">
      <c r="A6" s="145" t="s">
        <v>116</v>
      </c>
      <c r="B6" s="146"/>
      <c r="C6" s="146"/>
      <c r="D6" s="147"/>
      <c r="E6" s="148" t="s">
        <v>218</v>
      </c>
      <c r="F6" s="148" t="s">
        <v>219</v>
      </c>
      <c r="G6" s="148" t="s">
        <v>220</v>
      </c>
      <c r="H6" s="148" t="s">
        <v>221</v>
      </c>
      <c r="I6" s="148" t="s">
        <v>229</v>
      </c>
    </row>
    <row r="7" spans="1:9" ht="27" customHeight="1">
      <c r="A7" s="413" t="s">
        <v>117</v>
      </c>
      <c r="B7" s="54" t="s">
        <v>118</v>
      </c>
      <c r="C7" s="55"/>
      <c r="D7" s="86" t="s">
        <v>119</v>
      </c>
      <c r="E7" s="150">
        <v>2285664</v>
      </c>
      <c r="F7" s="150">
        <v>1792391</v>
      </c>
      <c r="G7" s="150">
        <v>1943119</v>
      </c>
      <c r="H7" s="150">
        <v>2034635</v>
      </c>
      <c r="I7" s="150">
        <v>2042005</v>
      </c>
    </row>
    <row r="8" spans="1:9" ht="27" customHeight="1">
      <c r="A8" s="365"/>
      <c r="B8" s="9"/>
      <c r="C8" s="30" t="s">
        <v>120</v>
      </c>
      <c r="D8" s="84" t="s">
        <v>42</v>
      </c>
      <c r="E8" s="151">
        <v>606656</v>
      </c>
      <c r="F8" s="151">
        <v>543273</v>
      </c>
      <c r="G8" s="151">
        <v>512085</v>
      </c>
      <c r="H8" s="324">
        <v>537993</v>
      </c>
      <c r="I8" s="313">
        <v>574037</v>
      </c>
    </row>
    <row r="9" spans="1:9" ht="27" customHeight="1">
      <c r="A9" s="365"/>
      <c r="B9" s="43" t="s">
        <v>121</v>
      </c>
      <c r="C9" s="42"/>
      <c r="D9" s="87"/>
      <c r="E9" s="152">
        <v>2231215</v>
      </c>
      <c r="F9" s="152">
        <v>1577312</v>
      </c>
      <c r="G9" s="152">
        <v>1794222</v>
      </c>
      <c r="H9" s="325">
        <v>1910483</v>
      </c>
      <c r="I9" s="314">
        <v>1931855</v>
      </c>
    </row>
    <row r="10" spans="1:9" ht="27" customHeight="1">
      <c r="A10" s="365"/>
      <c r="B10" s="43" t="s">
        <v>122</v>
      </c>
      <c r="C10" s="42"/>
      <c r="D10" s="87"/>
      <c r="E10" s="152">
        <v>54450</v>
      </c>
      <c r="F10" s="152">
        <v>215079</v>
      </c>
      <c r="G10" s="152">
        <v>148897</v>
      </c>
      <c r="H10" s="325">
        <v>124152</v>
      </c>
      <c r="I10" s="314">
        <v>110150</v>
      </c>
    </row>
    <row r="11" spans="1:9" ht="27" customHeight="1">
      <c r="A11" s="365"/>
      <c r="B11" s="43" t="s">
        <v>123</v>
      </c>
      <c r="C11" s="42"/>
      <c r="D11" s="87"/>
      <c r="E11" s="152">
        <v>48463</v>
      </c>
      <c r="F11" s="152">
        <v>209127</v>
      </c>
      <c r="G11" s="152">
        <v>138491</v>
      </c>
      <c r="H11" s="325">
        <v>117069</v>
      </c>
      <c r="I11" s="314">
        <v>102370</v>
      </c>
    </row>
    <row r="12" spans="1:9" ht="27" customHeight="1">
      <c r="A12" s="365"/>
      <c r="B12" s="43" t="s">
        <v>124</v>
      </c>
      <c r="C12" s="42"/>
      <c r="D12" s="87"/>
      <c r="E12" s="152">
        <v>5986</v>
      </c>
      <c r="F12" s="152">
        <v>5952</v>
      </c>
      <c r="G12" s="152">
        <v>10406</v>
      </c>
      <c r="H12" s="325">
        <v>7083</v>
      </c>
      <c r="I12" s="314">
        <v>7780</v>
      </c>
    </row>
    <row r="13" spans="1:9" ht="27" customHeight="1">
      <c r="A13" s="365"/>
      <c r="B13" s="43" t="s">
        <v>125</v>
      </c>
      <c r="C13" s="42"/>
      <c r="D13" s="92"/>
      <c r="E13" s="153">
        <v>5289</v>
      </c>
      <c r="F13" s="153">
        <v>-34</v>
      </c>
      <c r="G13" s="153">
        <v>4454</v>
      </c>
      <c r="H13" s="326">
        <v>-3323</v>
      </c>
      <c r="I13" s="315">
        <v>697</v>
      </c>
    </row>
    <row r="14" spans="1:9" ht="27" customHeight="1">
      <c r="A14" s="365"/>
      <c r="B14" s="94" t="s">
        <v>126</v>
      </c>
      <c r="C14" s="52"/>
      <c r="D14" s="92"/>
      <c r="E14" s="153">
        <v>0</v>
      </c>
      <c r="F14" s="153">
        <v>0</v>
      </c>
      <c r="G14" s="153">
        <v>262</v>
      </c>
      <c r="H14" s="326">
        <v>0</v>
      </c>
      <c r="I14" s="315">
        <v>0</v>
      </c>
    </row>
    <row r="15" spans="1:9" ht="27" customHeight="1">
      <c r="A15" s="365"/>
      <c r="B15" s="44" t="s">
        <v>127</v>
      </c>
      <c r="C15" s="45"/>
      <c r="D15" s="154"/>
      <c r="E15" s="155">
        <v>15766</v>
      </c>
      <c r="F15" s="155">
        <v>22717</v>
      </c>
      <c r="G15" s="155">
        <v>8559</v>
      </c>
      <c r="H15" s="327">
        <v>-9697</v>
      </c>
      <c r="I15" s="316">
        <v>-2709</v>
      </c>
    </row>
    <row r="16" spans="1:9" ht="27" customHeight="1">
      <c r="A16" s="365"/>
      <c r="B16" s="156" t="s">
        <v>128</v>
      </c>
      <c r="C16" s="157"/>
      <c r="D16" s="158" t="s">
        <v>43</v>
      </c>
      <c r="E16" s="159">
        <v>934037</v>
      </c>
      <c r="F16" s="159">
        <v>893989</v>
      </c>
      <c r="G16" s="159">
        <v>944842</v>
      </c>
      <c r="H16" s="328">
        <v>899880</v>
      </c>
      <c r="I16" s="317">
        <v>784080</v>
      </c>
    </row>
    <row r="17" spans="1:9" ht="27" customHeight="1">
      <c r="A17" s="365"/>
      <c r="B17" s="43" t="s">
        <v>129</v>
      </c>
      <c r="C17" s="42"/>
      <c r="D17" s="84" t="s">
        <v>44</v>
      </c>
      <c r="E17" s="152">
        <v>89841</v>
      </c>
      <c r="F17" s="152">
        <v>93142</v>
      </c>
      <c r="G17" s="152">
        <v>293093</v>
      </c>
      <c r="H17" s="325">
        <v>395903</v>
      </c>
      <c r="I17" s="314">
        <v>309916</v>
      </c>
    </row>
    <row r="18" spans="1:9" ht="27" customHeight="1">
      <c r="A18" s="365"/>
      <c r="B18" s="43" t="s">
        <v>130</v>
      </c>
      <c r="C18" s="42"/>
      <c r="D18" s="84" t="s">
        <v>45</v>
      </c>
      <c r="E18" s="152">
        <v>1344546</v>
      </c>
      <c r="F18" s="152">
        <v>1361769</v>
      </c>
      <c r="G18" s="152">
        <v>1403394</v>
      </c>
      <c r="H18" s="325">
        <v>1414415</v>
      </c>
      <c r="I18" s="314">
        <v>1423730</v>
      </c>
    </row>
    <row r="19" spans="1:9" ht="27" customHeight="1">
      <c r="A19" s="365"/>
      <c r="B19" s="43" t="s">
        <v>131</v>
      </c>
      <c r="C19" s="42"/>
      <c r="D19" s="84" t="s">
        <v>132</v>
      </c>
      <c r="E19" s="152">
        <f>E17+E18-E16</f>
        <v>500350</v>
      </c>
      <c r="F19" s="152">
        <f>F17+F18-F16</f>
        <v>560922</v>
      </c>
      <c r="G19" s="152">
        <f>G17+G18-G16</f>
        <v>751645</v>
      </c>
      <c r="H19" s="152">
        <f>H17+H18-H16</f>
        <v>910438</v>
      </c>
      <c r="I19" s="152">
        <f>I17+I18-I16</f>
        <v>949566</v>
      </c>
    </row>
    <row r="20" spans="1:9" ht="27" customHeight="1">
      <c r="A20" s="365"/>
      <c r="B20" s="43" t="s">
        <v>133</v>
      </c>
      <c r="C20" s="42"/>
      <c r="D20" s="87" t="s">
        <v>134</v>
      </c>
      <c r="E20" s="160">
        <f>E18/E8</f>
        <v>2.216323583711362</v>
      </c>
      <c r="F20" s="160">
        <f>F18/F8</f>
        <v>2.506601653312423</v>
      </c>
      <c r="G20" s="160">
        <f>G18/G8</f>
        <v>2.7405489323061603</v>
      </c>
      <c r="H20" s="160">
        <f>H18/H8</f>
        <v>2.6290583706479453</v>
      </c>
      <c r="I20" s="160">
        <f>I18/I8</f>
        <v>2.480205979753918</v>
      </c>
    </row>
    <row r="21" spans="1:9" ht="27" customHeight="1">
      <c r="A21" s="365"/>
      <c r="B21" s="43" t="s">
        <v>135</v>
      </c>
      <c r="C21" s="42"/>
      <c r="D21" s="87" t="s">
        <v>136</v>
      </c>
      <c r="E21" s="160">
        <f>E19/E8</f>
        <v>0.8247672486549215</v>
      </c>
      <c r="F21" s="160">
        <f>F19/F8</f>
        <v>1.032486429474684</v>
      </c>
      <c r="G21" s="160">
        <f>G19/G8</f>
        <v>1.4678129607389399</v>
      </c>
      <c r="H21" s="160">
        <f>H19/H8</f>
        <v>1.6922859591109922</v>
      </c>
      <c r="I21" s="160">
        <f>I19/I8</f>
        <v>1.6541895383050222</v>
      </c>
    </row>
    <row r="22" spans="1:9" ht="27" customHeight="1">
      <c r="A22" s="365"/>
      <c r="B22" s="43" t="s">
        <v>137</v>
      </c>
      <c r="C22" s="42"/>
      <c r="D22" s="87" t="s">
        <v>138</v>
      </c>
      <c r="E22" s="152">
        <f>E18/E24*1000000</f>
        <v>662643.4651642333</v>
      </c>
      <c r="F22" s="152">
        <f>F18/F24*1000000</f>
        <v>671131.6153655085</v>
      </c>
      <c r="G22" s="152">
        <f>G18/G24*1000000</f>
        <v>691646.0003233018</v>
      </c>
      <c r="H22" s="152">
        <f>H18/H24*1000000</f>
        <v>697077.5687706253</v>
      </c>
      <c r="I22" s="152">
        <f>I18/I24*1000000</f>
        <v>744003.7290852976</v>
      </c>
    </row>
    <row r="23" spans="1:9" ht="27" customHeight="1">
      <c r="A23" s="365"/>
      <c r="B23" s="43" t="s">
        <v>139</v>
      </c>
      <c r="C23" s="42"/>
      <c r="D23" s="87" t="s">
        <v>140</v>
      </c>
      <c r="E23" s="152">
        <f>E19/E24*1000000</f>
        <v>246591.53185902466</v>
      </c>
      <c r="F23" s="152">
        <f>F19/F24*1000000</f>
        <v>276443.71986295155</v>
      </c>
      <c r="G23" s="152">
        <f>G19/G24*1000000</f>
        <v>370439.2764348487</v>
      </c>
      <c r="H23" s="152">
        <f>H19/H24*1000000</f>
        <v>448698.5132060891</v>
      </c>
      <c r="I23" s="152">
        <f>I19/I24*1000000</f>
        <v>496218.13476755406</v>
      </c>
    </row>
    <row r="24" spans="1:9" ht="27" customHeight="1">
      <c r="A24" s="365"/>
      <c r="B24" s="161" t="s">
        <v>141</v>
      </c>
      <c r="C24" s="162"/>
      <c r="D24" s="163" t="s">
        <v>142</v>
      </c>
      <c r="E24" s="155">
        <v>2029064</v>
      </c>
      <c r="F24" s="155">
        <v>2029064</v>
      </c>
      <c r="G24" s="327">
        <v>2029064</v>
      </c>
      <c r="H24" s="327">
        <f>G24</f>
        <v>2029064</v>
      </c>
      <c r="I24" s="316">
        <v>1913606</v>
      </c>
    </row>
    <row r="25" spans="1:9" ht="27" customHeight="1">
      <c r="A25" s="365"/>
      <c r="B25" s="10" t="s">
        <v>143</v>
      </c>
      <c r="C25" s="164"/>
      <c r="D25" s="165"/>
      <c r="E25" s="151">
        <v>480424</v>
      </c>
      <c r="F25" s="151">
        <v>481605</v>
      </c>
      <c r="G25" s="151">
        <v>482087</v>
      </c>
      <c r="H25" s="329">
        <v>486062</v>
      </c>
      <c r="I25" s="318">
        <v>498554</v>
      </c>
    </row>
    <row r="26" spans="1:9" ht="27" customHeight="1">
      <c r="A26" s="365"/>
      <c r="B26" s="166" t="s">
        <v>144</v>
      </c>
      <c r="C26" s="167"/>
      <c r="D26" s="168"/>
      <c r="E26" s="169">
        <v>0.418</v>
      </c>
      <c r="F26" s="169">
        <v>0.413</v>
      </c>
      <c r="G26" s="169">
        <v>0.4341</v>
      </c>
      <c r="H26" s="330">
        <v>0.469</v>
      </c>
      <c r="I26" s="319">
        <v>0.509</v>
      </c>
    </row>
    <row r="27" spans="1:9" ht="27" customHeight="1">
      <c r="A27" s="365"/>
      <c r="B27" s="166" t="s">
        <v>145</v>
      </c>
      <c r="C27" s="167"/>
      <c r="D27" s="168"/>
      <c r="E27" s="170">
        <v>1.2</v>
      </c>
      <c r="F27" s="170">
        <v>1.2</v>
      </c>
      <c r="G27" s="170">
        <v>2.2</v>
      </c>
      <c r="H27" s="331">
        <v>1.5</v>
      </c>
      <c r="I27" s="320">
        <v>1.6</v>
      </c>
    </row>
    <row r="28" spans="1:9" ht="27" customHeight="1">
      <c r="A28" s="365"/>
      <c r="B28" s="166" t="s">
        <v>146</v>
      </c>
      <c r="C28" s="167"/>
      <c r="D28" s="168"/>
      <c r="E28" s="170">
        <v>95</v>
      </c>
      <c r="F28" s="170">
        <v>95.6</v>
      </c>
      <c r="G28" s="170">
        <v>95.7</v>
      </c>
      <c r="H28" s="331">
        <v>96.7</v>
      </c>
      <c r="I28" s="320">
        <v>95.9</v>
      </c>
    </row>
    <row r="29" spans="1:9" ht="27" customHeight="1">
      <c r="A29" s="365"/>
      <c r="B29" s="171" t="s">
        <v>147</v>
      </c>
      <c r="C29" s="172"/>
      <c r="D29" s="173"/>
      <c r="E29" s="174">
        <v>25</v>
      </c>
      <c r="F29" s="174">
        <v>45.6</v>
      </c>
      <c r="G29" s="174">
        <v>47.9</v>
      </c>
      <c r="H29" s="332">
        <v>50</v>
      </c>
      <c r="I29" s="346">
        <v>51</v>
      </c>
    </row>
    <row r="30" spans="1:9" ht="27" customHeight="1">
      <c r="A30" s="365"/>
      <c r="B30" s="413" t="s">
        <v>148</v>
      </c>
      <c r="C30" s="25" t="s">
        <v>149</v>
      </c>
      <c r="D30" s="175"/>
      <c r="E30" s="176">
        <v>0</v>
      </c>
      <c r="F30" s="176">
        <v>0</v>
      </c>
      <c r="G30" s="176">
        <v>0</v>
      </c>
      <c r="H30" s="333">
        <v>0</v>
      </c>
      <c r="I30" s="321">
        <v>0</v>
      </c>
    </row>
    <row r="31" spans="1:9" ht="27" customHeight="1">
      <c r="A31" s="365"/>
      <c r="B31" s="365"/>
      <c r="C31" s="166" t="s">
        <v>150</v>
      </c>
      <c r="D31" s="168"/>
      <c r="E31" s="170">
        <v>0</v>
      </c>
      <c r="F31" s="170">
        <v>0</v>
      </c>
      <c r="G31" s="170">
        <v>0</v>
      </c>
      <c r="H31" s="331">
        <v>0</v>
      </c>
      <c r="I31" s="320">
        <v>0</v>
      </c>
    </row>
    <row r="32" spans="1:9" ht="27" customHeight="1">
      <c r="A32" s="365"/>
      <c r="B32" s="365"/>
      <c r="C32" s="166" t="s">
        <v>151</v>
      </c>
      <c r="D32" s="168"/>
      <c r="E32" s="170">
        <v>14.4</v>
      </c>
      <c r="F32" s="170">
        <v>14.1</v>
      </c>
      <c r="G32" s="170">
        <v>13.5</v>
      </c>
      <c r="H32" s="331">
        <v>12.7</v>
      </c>
      <c r="I32" s="320">
        <v>12.6</v>
      </c>
    </row>
    <row r="33" spans="1:9" ht="27" customHeight="1">
      <c r="A33" s="366"/>
      <c r="B33" s="366"/>
      <c r="C33" s="171" t="s">
        <v>152</v>
      </c>
      <c r="D33" s="173"/>
      <c r="E33" s="174">
        <v>166.2</v>
      </c>
      <c r="F33" s="174">
        <v>156.4</v>
      </c>
      <c r="G33" s="174">
        <v>143.5</v>
      </c>
      <c r="H33" s="334">
        <v>140</v>
      </c>
      <c r="I33" s="322">
        <v>138.9</v>
      </c>
    </row>
    <row r="34" spans="1:9" ht="27" customHeight="1">
      <c r="A34" s="2" t="s">
        <v>230</v>
      </c>
      <c r="B34" s="8"/>
      <c r="C34" s="8"/>
      <c r="D34" s="8"/>
      <c r="E34" s="177"/>
      <c r="F34" s="177"/>
      <c r="G34" s="177"/>
      <c r="H34" s="177"/>
      <c r="I34" s="323"/>
    </row>
    <row r="35" ht="27" customHeight="1">
      <c r="A35" s="13" t="s">
        <v>111</v>
      </c>
    </row>
    <row r="36" ht="13.5">
      <c r="A36" s="178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16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4" sqref="F4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3" t="s">
        <v>0</v>
      </c>
      <c r="B1" s="28"/>
      <c r="C1" s="28"/>
      <c r="D1" s="95" t="s">
        <v>231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245</v>
      </c>
      <c r="B5" s="31"/>
      <c r="C5" s="31"/>
      <c r="D5" s="31"/>
      <c r="K5" s="37"/>
      <c r="O5" s="37" t="s">
        <v>48</v>
      </c>
    </row>
    <row r="6" spans="1:15" ht="15.75" customHeight="1">
      <c r="A6" s="396" t="s">
        <v>49</v>
      </c>
      <c r="B6" s="397"/>
      <c r="C6" s="397"/>
      <c r="D6" s="397"/>
      <c r="E6" s="398"/>
      <c r="F6" s="381" t="s">
        <v>246</v>
      </c>
      <c r="G6" s="372"/>
      <c r="H6" s="381" t="s">
        <v>248</v>
      </c>
      <c r="I6" s="372"/>
      <c r="J6" s="381" t="s">
        <v>247</v>
      </c>
      <c r="K6" s="372"/>
      <c r="L6" s="381"/>
      <c r="M6" s="382"/>
      <c r="N6" s="381"/>
      <c r="O6" s="382"/>
    </row>
    <row r="7" spans="1:15" ht="15.75" customHeight="1">
      <c r="A7" s="399"/>
      <c r="B7" s="400"/>
      <c r="C7" s="400"/>
      <c r="D7" s="400"/>
      <c r="E7" s="401"/>
      <c r="F7" s="101" t="s">
        <v>235</v>
      </c>
      <c r="G7" s="38" t="s">
        <v>2</v>
      </c>
      <c r="H7" s="101" t="s">
        <v>227</v>
      </c>
      <c r="I7" s="38" t="s">
        <v>2</v>
      </c>
      <c r="J7" s="101" t="s">
        <v>227</v>
      </c>
      <c r="K7" s="38" t="s">
        <v>2</v>
      </c>
      <c r="L7" s="101" t="s">
        <v>227</v>
      </c>
      <c r="M7" s="38" t="s">
        <v>2</v>
      </c>
      <c r="N7" s="101" t="s">
        <v>227</v>
      </c>
      <c r="O7" s="209" t="s">
        <v>2</v>
      </c>
    </row>
    <row r="8" spans="1:25" ht="15.75" customHeight="1">
      <c r="A8" s="383" t="s">
        <v>83</v>
      </c>
      <c r="B8" s="54" t="s">
        <v>50</v>
      </c>
      <c r="C8" s="55"/>
      <c r="D8" s="55"/>
      <c r="E8" s="86" t="s">
        <v>41</v>
      </c>
      <c r="F8" s="102">
        <v>2531</v>
      </c>
      <c r="G8" s="286">
        <v>2614</v>
      </c>
      <c r="H8" s="102">
        <v>730</v>
      </c>
      <c r="I8" s="286">
        <v>557</v>
      </c>
      <c r="J8" s="102">
        <v>12014</v>
      </c>
      <c r="K8" s="286">
        <v>6841</v>
      </c>
      <c r="L8" s="102"/>
      <c r="M8" s="103"/>
      <c r="N8" s="102"/>
      <c r="O8" s="104"/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1:25" ht="15.75" customHeight="1">
      <c r="A9" s="408"/>
      <c r="B9" s="8"/>
      <c r="C9" s="30" t="s">
        <v>51</v>
      </c>
      <c r="D9" s="42"/>
      <c r="E9" s="84" t="s">
        <v>42</v>
      </c>
      <c r="F9" s="69">
        <v>2527</v>
      </c>
      <c r="G9" s="253">
        <v>2521</v>
      </c>
      <c r="H9" s="69">
        <v>669</v>
      </c>
      <c r="I9" s="253">
        <v>84</v>
      </c>
      <c r="J9" s="69">
        <v>12001</v>
      </c>
      <c r="K9" s="253">
        <v>6826</v>
      </c>
      <c r="L9" s="69"/>
      <c r="M9" s="106"/>
      <c r="N9" s="69"/>
      <c r="O9" s="107"/>
      <c r="P9" s="105"/>
      <c r="Q9" s="105"/>
      <c r="R9" s="105"/>
      <c r="S9" s="105"/>
      <c r="T9" s="105"/>
      <c r="U9" s="105"/>
      <c r="V9" s="105"/>
      <c r="W9" s="105"/>
      <c r="X9" s="105"/>
      <c r="Y9" s="105"/>
    </row>
    <row r="10" spans="1:25" ht="15.75" customHeight="1">
      <c r="A10" s="408"/>
      <c r="B10" s="10"/>
      <c r="C10" s="30" t="s">
        <v>52</v>
      </c>
      <c r="D10" s="42"/>
      <c r="E10" s="84" t="s">
        <v>43</v>
      </c>
      <c r="F10" s="69">
        <v>4</v>
      </c>
      <c r="G10" s="253">
        <v>93</v>
      </c>
      <c r="H10" s="108">
        <v>61</v>
      </c>
      <c r="I10" s="180">
        <v>473</v>
      </c>
      <c r="J10" s="69">
        <v>13</v>
      </c>
      <c r="K10" s="253">
        <v>15</v>
      </c>
      <c r="L10" s="69"/>
      <c r="M10" s="106"/>
      <c r="N10" s="69"/>
      <c r="O10" s="107"/>
      <c r="P10" s="105"/>
      <c r="Q10" s="105"/>
      <c r="R10" s="105"/>
      <c r="S10" s="105"/>
      <c r="T10" s="105"/>
      <c r="U10" s="105"/>
      <c r="V10" s="105"/>
      <c r="W10" s="105"/>
      <c r="X10" s="105"/>
      <c r="Y10" s="105"/>
    </row>
    <row r="11" spans="1:25" ht="15.75" customHeight="1">
      <c r="A11" s="408"/>
      <c r="B11" s="49" t="s">
        <v>53</v>
      </c>
      <c r="C11" s="62"/>
      <c r="D11" s="62"/>
      <c r="E11" s="83" t="s">
        <v>44</v>
      </c>
      <c r="F11" s="110">
        <v>2365</v>
      </c>
      <c r="G11" s="287">
        <v>2451</v>
      </c>
      <c r="H11" s="110">
        <v>632</v>
      </c>
      <c r="I11" s="287">
        <v>5055</v>
      </c>
      <c r="J11" s="110">
        <v>6228</v>
      </c>
      <c r="K11" s="287">
        <v>8379</v>
      </c>
      <c r="L11" s="110"/>
      <c r="M11" s="111"/>
      <c r="N11" s="110"/>
      <c r="O11" s="112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15.75" customHeight="1">
      <c r="A12" s="408"/>
      <c r="B12" s="7"/>
      <c r="C12" s="30" t="s">
        <v>54</v>
      </c>
      <c r="D12" s="42"/>
      <c r="E12" s="84" t="s">
        <v>45</v>
      </c>
      <c r="F12" s="69">
        <v>2365</v>
      </c>
      <c r="G12" s="253">
        <v>2431</v>
      </c>
      <c r="H12" s="110">
        <v>544</v>
      </c>
      <c r="I12" s="287">
        <v>360</v>
      </c>
      <c r="J12" s="110">
        <v>6036</v>
      </c>
      <c r="K12" s="287">
        <v>6156</v>
      </c>
      <c r="L12" s="69"/>
      <c r="M12" s="106"/>
      <c r="N12" s="69"/>
      <c r="O12" s="107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ht="15.75" customHeight="1">
      <c r="A13" s="408"/>
      <c r="B13" s="8"/>
      <c r="C13" s="51" t="s">
        <v>55</v>
      </c>
      <c r="D13" s="52"/>
      <c r="E13" s="88" t="s">
        <v>46</v>
      </c>
      <c r="F13" s="67">
        <v>0.1</v>
      </c>
      <c r="G13" s="288">
        <v>20</v>
      </c>
      <c r="H13" s="108">
        <v>88</v>
      </c>
      <c r="I13" s="180">
        <v>4694</v>
      </c>
      <c r="J13" s="108">
        <v>192</v>
      </c>
      <c r="K13" s="180">
        <v>2223</v>
      </c>
      <c r="L13" s="67"/>
      <c r="M13" s="114"/>
      <c r="N13" s="67"/>
      <c r="O13" s="115"/>
      <c r="P13" s="105"/>
      <c r="Q13" s="105"/>
      <c r="R13" s="105"/>
      <c r="S13" s="105"/>
      <c r="T13" s="105"/>
      <c r="U13" s="105"/>
      <c r="V13" s="105"/>
      <c r="W13" s="105"/>
      <c r="X13" s="105"/>
      <c r="Y13" s="105"/>
    </row>
    <row r="14" spans="1:25" ht="15.75" customHeight="1">
      <c r="A14" s="408"/>
      <c r="B14" s="43" t="s">
        <v>56</v>
      </c>
      <c r="C14" s="42"/>
      <c r="D14" s="42"/>
      <c r="E14" s="84" t="s">
        <v>97</v>
      </c>
      <c r="F14" s="69">
        <f aca="true" t="shared" si="0" ref="F14:O15">F9-F12</f>
        <v>162</v>
      </c>
      <c r="G14" s="116">
        <f t="shared" si="0"/>
        <v>90</v>
      </c>
      <c r="H14" s="69">
        <f t="shared" si="0"/>
        <v>125</v>
      </c>
      <c r="I14" s="116">
        <f t="shared" si="0"/>
        <v>-276</v>
      </c>
      <c r="J14" s="69">
        <f>J9-J12</f>
        <v>5965</v>
      </c>
      <c r="K14" s="116">
        <f>K9-K12</f>
        <v>670</v>
      </c>
      <c r="L14" s="68">
        <f t="shared" si="0"/>
        <v>0</v>
      </c>
      <c r="M14" s="116">
        <f t="shared" si="0"/>
        <v>0</v>
      </c>
      <c r="N14" s="68">
        <f t="shared" si="0"/>
        <v>0</v>
      </c>
      <c r="O14" s="116">
        <f t="shared" si="0"/>
        <v>0</v>
      </c>
      <c r="P14" s="105"/>
      <c r="Q14" s="105"/>
      <c r="R14" s="105"/>
      <c r="S14" s="105"/>
      <c r="T14" s="105"/>
      <c r="U14" s="105"/>
      <c r="V14" s="105"/>
      <c r="W14" s="105"/>
      <c r="X14" s="105"/>
      <c r="Y14" s="105"/>
    </row>
    <row r="15" spans="1:25" ht="15.75" customHeight="1">
      <c r="A15" s="408"/>
      <c r="B15" s="43" t="s">
        <v>57</v>
      </c>
      <c r="C15" s="42"/>
      <c r="D15" s="42"/>
      <c r="E15" s="84" t="s">
        <v>98</v>
      </c>
      <c r="F15" s="69">
        <f t="shared" si="0"/>
        <v>3.9</v>
      </c>
      <c r="G15" s="116">
        <f t="shared" si="0"/>
        <v>73</v>
      </c>
      <c r="H15" s="69">
        <f t="shared" si="0"/>
        <v>-27</v>
      </c>
      <c r="I15" s="116">
        <f t="shared" si="0"/>
        <v>-4221</v>
      </c>
      <c r="J15" s="69">
        <f>J10-J13</f>
        <v>-179</v>
      </c>
      <c r="K15" s="116">
        <f>K10-K13</f>
        <v>-2208</v>
      </c>
      <c r="L15" s="68">
        <f t="shared" si="0"/>
        <v>0</v>
      </c>
      <c r="M15" s="116">
        <f t="shared" si="0"/>
        <v>0</v>
      </c>
      <c r="N15" s="68">
        <f t="shared" si="0"/>
        <v>0</v>
      </c>
      <c r="O15" s="116">
        <f t="shared" si="0"/>
        <v>0</v>
      </c>
      <c r="P15" s="105"/>
      <c r="Q15" s="105"/>
      <c r="R15" s="105"/>
      <c r="S15" s="105"/>
      <c r="T15" s="105"/>
      <c r="U15" s="105"/>
      <c r="V15" s="105"/>
      <c r="W15" s="105"/>
      <c r="X15" s="105"/>
      <c r="Y15" s="105"/>
    </row>
    <row r="16" spans="1:25" ht="15.75" customHeight="1">
      <c r="A16" s="408"/>
      <c r="B16" s="43" t="s">
        <v>58</v>
      </c>
      <c r="C16" s="42"/>
      <c r="D16" s="42"/>
      <c r="E16" s="84" t="s">
        <v>99</v>
      </c>
      <c r="F16" s="69">
        <f aca="true" t="shared" si="1" ref="F16:O16">F8-F11</f>
        <v>166</v>
      </c>
      <c r="G16" s="116">
        <f t="shared" si="1"/>
        <v>163</v>
      </c>
      <c r="H16" s="69">
        <f t="shared" si="1"/>
        <v>98</v>
      </c>
      <c r="I16" s="116">
        <f t="shared" si="1"/>
        <v>-4498</v>
      </c>
      <c r="J16" s="69">
        <f t="shared" si="1"/>
        <v>5786</v>
      </c>
      <c r="K16" s="116">
        <f t="shared" si="1"/>
        <v>-1538</v>
      </c>
      <c r="L16" s="68">
        <f t="shared" si="1"/>
        <v>0</v>
      </c>
      <c r="M16" s="116">
        <f t="shared" si="1"/>
        <v>0</v>
      </c>
      <c r="N16" s="68">
        <f t="shared" si="1"/>
        <v>0</v>
      </c>
      <c r="O16" s="116">
        <f t="shared" si="1"/>
        <v>0</v>
      </c>
      <c r="P16" s="105"/>
      <c r="Q16" s="105"/>
      <c r="R16" s="105"/>
      <c r="S16" s="105"/>
      <c r="T16" s="105"/>
      <c r="U16" s="105"/>
      <c r="V16" s="105"/>
      <c r="W16" s="105"/>
      <c r="X16" s="105"/>
      <c r="Y16" s="105"/>
    </row>
    <row r="17" spans="1:25" ht="15.75" customHeight="1">
      <c r="A17" s="408"/>
      <c r="B17" s="43" t="s">
        <v>59</v>
      </c>
      <c r="C17" s="42"/>
      <c r="D17" s="42"/>
      <c r="E17" s="34"/>
      <c r="F17" s="108">
        <v>0</v>
      </c>
      <c r="G17" s="180">
        <v>0</v>
      </c>
      <c r="H17" s="69">
        <v>18542</v>
      </c>
      <c r="I17" s="253">
        <v>18640</v>
      </c>
      <c r="J17" s="108">
        <v>6841</v>
      </c>
      <c r="K17" s="180">
        <v>12627</v>
      </c>
      <c r="L17" s="69"/>
      <c r="M17" s="106"/>
      <c r="N17" s="108"/>
      <c r="O17" s="117"/>
      <c r="P17" s="105"/>
      <c r="Q17" s="105"/>
      <c r="R17" s="105"/>
      <c r="S17" s="105"/>
      <c r="T17" s="105"/>
      <c r="U17" s="105"/>
      <c r="V17" s="105"/>
      <c r="W17" s="105"/>
      <c r="X17" s="105"/>
      <c r="Y17" s="105"/>
    </row>
    <row r="18" spans="1:25" ht="15.75" customHeight="1">
      <c r="A18" s="409"/>
      <c r="B18" s="46" t="s">
        <v>60</v>
      </c>
      <c r="C18" s="31"/>
      <c r="D18" s="31"/>
      <c r="E18" s="17"/>
      <c r="F18" s="120">
        <v>0</v>
      </c>
      <c r="G18" s="289">
        <v>0</v>
      </c>
      <c r="H18" s="120">
        <v>0</v>
      </c>
      <c r="I18" s="289">
        <v>0</v>
      </c>
      <c r="J18" s="120">
        <v>0</v>
      </c>
      <c r="K18" s="289">
        <v>0</v>
      </c>
      <c r="L18" s="120"/>
      <c r="M18" s="121"/>
      <c r="N18" s="120"/>
      <c r="O18" s="122"/>
      <c r="P18" s="105"/>
      <c r="Q18" s="105"/>
      <c r="R18" s="105"/>
      <c r="S18" s="105"/>
      <c r="T18" s="105"/>
      <c r="U18" s="105"/>
      <c r="V18" s="105"/>
      <c r="W18" s="105"/>
      <c r="X18" s="105"/>
      <c r="Y18" s="105"/>
    </row>
    <row r="19" spans="1:25" ht="15.75" customHeight="1">
      <c r="A19" s="408" t="s">
        <v>84</v>
      </c>
      <c r="B19" s="49" t="s">
        <v>61</v>
      </c>
      <c r="C19" s="50"/>
      <c r="D19" s="50"/>
      <c r="E19" s="89"/>
      <c r="F19" s="65">
        <v>769</v>
      </c>
      <c r="G19" s="290">
        <v>1671</v>
      </c>
      <c r="H19" s="65">
        <v>150</v>
      </c>
      <c r="I19" s="290">
        <v>1616</v>
      </c>
      <c r="J19" s="65">
        <v>1705</v>
      </c>
      <c r="K19" s="290">
        <v>900</v>
      </c>
      <c r="L19" s="65"/>
      <c r="M19" s="124"/>
      <c r="N19" s="65"/>
      <c r="O19" s="125"/>
      <c r="P19" s="105"/>
      <c r="Q19" s="105"/>
      <c r="R19" s="105"/>
      <c r="S19" s="105"/>
      <c r="T19" s="105"/>
      <c r="U19" s="105"/>
      <c r="V19" s="105"/>
      <c r="W19" s="105"/>
      <c r="X19" s="105"/>
      <c r="Y19" s="105"/>
    </row>
    <row r="20" spans="1:25" ht="15.75" customHeight="1">
      <c r="A20" s="408"/>
      <c r="B20" s="19"/>
      <c r="C20" s="30" t="s">
        <v>62</v>
      </c>
      <c r="D20" s="42"/>
      <c r="E20" s="84"/>
      <c r="F20" s="69">
        <v>692</v>
      </c>
      <c r="G20" s="253">
        <v>1518</v>
      </c>
      <c r="H20" s="69">
        <v>147</v>
      </c>
      <c r="I20" s="253">
        <v>1575</v>
      </c>
      <c r="J20" s="69">
        <v>330</v>
      </c>
      <c r="K20" s="253">
        <v>236</v>
      </c>
      <c r="L20" s="69"/>
      <c r="M20" s="106"/>
      <c r="N20" s="69"/>
      <c r="O20" s="107"/>
      <c r="P20" s="105"/>
      <c r="Q20" s="105"/>
      <c r="R20" s="105"/>
      <c r="S20" s="105"/>
      <c r="T20" s="105"/>
      <c r="U20" s="105"/>
      <c r="V20" s="105"/>
      <c r="W20" s="105"/>
      <c r="X20" s="105"/>
      <c r="Y20" s="105"/>
    </row>
    <row r="21" spans="1:25" ht="15.75" customHeight="1">
      <c r="A21" s="408"/>
      <c r="B21" s="9" t="s">
        <v>63</v>
      </c>
      <c r="C21" s="62"/>
      <c r="D21" s="62"/>
      <c r="E21" s="83" t="s">
        <v>100</v>
      </c>
      <c r="F21" s="110">
        <v>769</v>
      </c>
      <c r="G21" s="287">
        <v>1342</v>
      </c>
      <c r="H21" s="110">
        <v>150</v>
      </c>
      <c r="I21" s="287">
        <v>1616</v>
      </c>
      <c r="J21" s="110">
        <v>1705</v>
      </c>
      <c r="K21" s="287">
        <v>900</v>
      </c>
      <c r="L21" s="110"/>
      <c r="M21" s="111"/>
      <c r="N21" s="110"/>
      <c r="O21" s="112"/>
      <c r="P21" s="105"/>
      <c r="Q21" s="105"/>
      <c r="R21" s="105"/>
      <c r="S21" s="105"/>
      <c r="T21" s="105"/>
      <c r="U21" s="105"/>
      <c r="V21" s="105"/>
      <c r="W21" s="105"/>
      <c r="X21" s="105"/>
      <c r="Y21" s="105"/>
    </row>
    <row r="22" spans="1:25" ht="15.75" customHeight="1">
      <c r="A22" s="408"/>
      <c r="B22" s="49" t="s">
        <v>64</v>
      </c>
      <c r="C22" s="50"/>
      <c r="D22" s="50"/>
      <c r="E22" s="89" t="s">
        <v>101</v>
      </c>
      <c r="F22" s="65">
        <v>1859</v>
      </c>
      <c r="G22" s="290">
        <v>2197</v>
      </c>
      <c r="H22" s="65">
        <v>1685</v>
      </c>
      <c r="I22" s="290">
        <v>1621</v>
      </c>
      <c r="J22" s="65">
        <v>7486</v>
      </c>
      <c r="K22" s="290">
        <v>1028</v>
      </c>
      <c r="L22" s="65"/>
      <c r="M22" s="124"/>
      <c r="N22" s="65"/>
      <c r="O22" s="125"/>
      <c r="P22" s="105"/>
      <c r="Q22" s="105"/>
      <c r="R22" s="105"/>
      <c r="S22" s="105"/>
      <c r="T22" s="105"/>
      <c r="U22" s="105"/>
      <c r="V22" s="105"/>
      <c r="W22" s="105"/>
      <c r="X22" s="105"/>
      <c r="Y22" s="105"/>
    </row>
    <row r="23" spans="1:25" ht="15.75" customHeight="1">
      <c r="A23" s="408"/>
      <c r="B23" s="7" t="s">
        <v>65</v>
      </c>
      <c r="C23" s="51" t="s">
        <v>66</v>
      </c>
      <c r="D23" s="52"/>
      <c r="E23" s="88"/>
      <c r="F23" s="67">
        <v>672</v>
      </c>
      <c r="G23" s="288">
        <v>673</v>
      </c>
      <c r="H23" s="67">
        <v>1392</v>
      </c>
      <c r="I23" s="288">
        <v>1588</v>
      </c>
      <c r="J23" s="67">
        <v>808</v>
      </c>
      <c r="K23" s="288">
        <v>669</v>
      </c>
      <c r="L23" s="67"/>
      <c r="M23" s="114"/>
      <c r="N23" s="67"/>
      <c r="O23" s="115"/>
      <c r="P23" s="105"/>
      <c r="Q23" s="105"/>
      <c r="R23" s="105"/>
      <c r="S23" s="105"/>
      <c r="T23" s="105"/>
      <c r="U23" s="105"/>
      <c r="V23" s="105"/>
      <c r="W23" s="105"/>
      <c r="X23" s="105"/>
      <c r="Y23" s="105"/>
    </row>
    <row r="24" spans="1:25" ht="15.75" customHeight="1">
      <c r="A24" s="408"/>
      <c r="B24" s="43" t="s">
        <v>102</v>
      </c>
      <c r="C24" s="42"/>
      <c r="D24" s="42"/>
      <c r="E24" s="84" t="s">
        <v>103</v>
      </c>
      <c r="F24" s="69">
        <f aca="true" t="shared" si="2" ref="F24:O24">F21-F22</f>
        <v>-1090</v>
      </c>
      <c r="G24" s="116">
        <f t="shared" si="2"/>
        <v>-855</v>
      </c>
      <c r="H24" s="69">
        <f t="shared" si="2"/>
        <v>-1535</v>
      </c>
      <c r="I24" s="116">
        <f t="shared" si="2"/>
        <v>-5</v>
      </c>
      <c r="J24" s="69">
        <f>J21-J22</f>
        <v>-5781</v>
      </c>
      <c r="K24" s="116">
        <f>K21-K22</f>
        <v>-128</v>
      </c>
      <c r="L24" s="68">
        <f t="shared" si="2"/>
        <v>0</v>
      </c>
      <c r="M24" s="116">
        <f t="shared" si="2"/>
        <v>0</v>
      </c>
      <c r="N24" s="68">
        <f t="shared" si="2"/>
        <v>0</v>
      </c>
      <c r="O24" s="116">
        <f t="shared" si="2"/>
        <v>0</v>
      </c>
      <c r="P24" s="105"/>
      <c r="Q24" s="105"/>
      <c r="R24" s="105"/>
      <c r="S24" s="105"/>
      <c r="T24" s="105"/>
      <c r="U24" s="105"/>
      <c r="V24" s="105"/>
      <c r="W24" s="105"/>
      <c r="X24" s="105"/>
      <c r="Y24" s="105"/>
    </row>
    <row r="25" spans="1:25" ht="15.75" customHeight="1">
      <c r="A25" s="408"/>
      <c r="B25" s="94" t="s">
        <v>67</v>
      </c>
      <c r="C25" s="52"/>
      <c r="D25" s="52"/>
      <c r="E25" s="410" t="s">
        <v>104</v>
      </c>
      <c r="F25" s="377">
        <v>1090</v>
      </c>
      <c r="G25" s="414">
        <v>855</v>
      </c>
      <c r="H25" s="377">
        <v>1535</v>
      </c>
      <c r="I25" s="414">
        <v>5</v>
      </c>
      <c r="J25" s="377">
        <v>5781</v>
      </c>
      <c r="K25" s="414">
        <v>128</v>
      </c>
      <c r="L25" s="377"/>
      <c r="M25" s="379"/>
      <c r="N25" s="377"/>
      <c r="O25" s="379"/>
      <c r="P25" s="105"/>
      <c r="Q25" s="105"/>
      <c r="R25" s="105"/>
      <c r="S25" s="105"/>
      <c r="T25" s="105"/>
      <c r="U25" s="105"/>
      <c r="V25" s="105"/>
      <c r="W25" s="105"/>
      <c r="X25" s="105"/>
      <c r="Y25" s="105"/>
    </row>
    <row r="26" spans="1:25" ht="15.75" customHeight="1">
      <c r="A26" s="408"/>
      <c r="B26" s="9" t="s">
        <v>68</v>
      </c>
      <c r="C26" s="62"/>
      <c r="D26" s="62"/>
      <c r="E26" s="411"/>
      <c r="F26" s="378"/>
      <c r="G26" s="380"/>
      <c r="H26" s="378"/>
      <c r="I26" s="380"/>
      <c r="J26" s="378"/>
      <c r="K26" s="380"/>
      <c r="L26" s="378"/>
      <c r="M26" s="380"/>
      <c r="N26" s="378"/>
      <c r="O26" s="380"/>
      <c r="P26" s="105"/>
      <c r="Q26" s="105"/>
      <c r="R26" s="105"/>
      <c r="S26" s="105"/>
      <c r="T26" s="105"/>
      <c r="U26" s="105"/>
      <c r="V26" s="105"/>
      <c r="W26" s="105"/>
      <c r="X26" s="105"/>
      <c r="Y26" s="105"/>
    </row>
    <row r="27" spans="1:25" ht="15.75" customHeight="1">
      <c r="A27" s="409"/>
      <c r="B27" s="46" t="s">
        <v>105</v>
      </c>
      <c r="C27" s="31"/>
      <c r="D27" s="31"/>
      <c r="E27" s="85" t="s">
        <v>106</v>
      </c>
      <c r="F27" s="72">
        <f aca="true" t="shared" si="3" ref="F27:O27">F24+F25</f>
        <v>0</v>
      </c>
      <c r="G27" s="127">
        <f t="shared" si="3"/>
        <v>0</v>
      </c>
      <c r="H27" s="72">
        <f t="shared" si="3"/>
        <v>0</v>
      </c>
      <c r="I27" s="127">
        <f t="shared" si="3"/>
        <v>0</v>
      </c>
      <c r="J27" s="72">
        <f>J24+J25</f>
        <v>0</v>
      </c>
      <c r="K27" s="127">
        <f>K24+K25</f>
        <v>0</v>
      </c>
      <c r="L27" s="71">
        <f t="shared" si="3"/>
        <v>0</v>
      </c>
      <c r="M27" s="127">
        <f t="shared" si="3"/>
        <v>0</v>
      </c>
      <c r="N27" s="71">
        <f t="shared" si="3"/>
        <v>0</v>
      </c>
      <c r="O27" s="127">
        <f t="shared" si="3"/>
        <v>0</v>
      </c>
      <c r="P27" s="105"/>
      <c r="Q27" s="105"/>
      <c r="R27" s="105"/>
      <c r="S27" s="105"/>
      <c r="T27" s="105"/>
      <c r="U27" s="105"/>
      <c r="V27" s="105"/>
      <c r="W27" s="105"/>
      <c r="X27" s="105"/>
      <c r="Y27" s="105"/>
    </row>
    <row r="28" spans="1:25" ht="15.75" customHeight="1">
      <c r="A28" s="13"/>
      <c r="F28" s="105"/>
      <c r="G28" s="105"/>
      <c r="H28" s="105"/>
      <c r="I28" s="105"/>
      <c r="J28" s="105"/>
      <c r="K28" s="105"/>
      <c r="L28" s="128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</row>
    <row r="29" spans="1:25" ht="15.75" customHeight="1">
      <c r="A29" s="31"/>
      <c r="F29" s="105"/>
      <c r="G29" s="105"/>
      <c r="H29" s="105"/>
      <c r="I29" s="105"/>
      <c r="J29" s="129"/>
      <c r="K29" s="129"/>
      <c r="L29" s="128"/>
      <c r="M29" s="105"/>
      <c r="N29" s="105"/>
      <c r="O29" s="129" t="s">
        <v>107</v>
      </c>
      <c r="P29" s="105"/>
      <c r="Q29" s="105"/>
      <c r="R29" s="105"/>
      <c r="S29" s="105"/>
      <c r="T29" s="105"/>
      <c r="U29" s="105"/>
      <c r="V29" s="105"/>
      <c r="W29" s="105"/>
      <c r="X29" s="105"/>
      <c r="Y29" s="129"/>
    </row>
    <row r="30" spans="1:25" ht="15.75" customHeight="1">
      <c r="A30" s="402" t="s">
        <v>69</v>
      </c>
      <c r="B30" s="403"/>
      <c r="C30" s="403"/>
      <c r="D30" s="403"/>
      <c r="E30" s="404"/>
      <c r="F30" s="373" t="s">
        <v>250</v>
      </c>
      <c r="G30" s="375"/>
      <c r="H30" s="373" t="s">
        <v>251</v>
      </c>
      <c r="I30" s="375"/>
      <c r="J30" s="373" t="s">
        <v>252</v>
      </c>
      <c r="K30" s="375"/>
      <c r="L30" s="373" t="s">
        <v>241</v>
      </c>
      <c r="M30" s="375"/>
      <c r="N30" s="373" t="s">
        <v>249</v>
      </c>
      <c r="O30" s="375"/>
      <c r="P30" s="130"/>
      <c r="Q30" s="128"/>
      <c r="R30" s="130"/>
      <c r="S30" s="128"/>
      <c r="T30" s="130"/>
      <c r="U30" s="128"/>
      <c r="V30" s="130"/>
      <c r="W30" s="128"/>
      <c r="X30" s="130"/>
      <c r="Y30" s="128"/>
    </row>
    <row r="31" spans="1:25" ht="15.75" customHeight="1">
      <c r="A31" s="405"/>
      <c r="B31" s="406"/>
      <c r="C31" s="406"/>
      <c r="D31" s="406"/>
      <c r="E31" s="407"/>
      <c r="F31" s="101" t="s">
        <v>227</v>
      </c>
      <c r="G31" s="38" t="s">
        <v>2</v>
      </c>
      <c r="H31" s="101" t="s">
        <v>227</v>
      </c>
      <c r="I31" s="38" t="s">
        <v>2</v>
      </c>
      <c r="J31" s="101" t="s">
        <v>227</v>
      </c>
      <c r="K31" s="179" t="s">
        <v>2</v>
      </c>
      <c r="L31" s="101" t="s">
        <v>227</v>
      </c>
      <c r="M31" s="38" t="s">
        <v>2</v>
      </c>
      <c r="N31" s="101" t="s">
        <v>227</v>
      </c>
      <c r="O31" s="209" t="s">
        <v>2</v>
      </c>
      <c r="P31" s="132"/>
      <c r="Q31" s="132"/>
      <c r="R31" s="132"/>
      <c r="S31" s="132"/>
      <c r="T31" s="132"/>
      <c r="U31" s="132"/>
      <c r="V31" s="132"/>
      <c r="W31" s="132"/>
      <c r="X31" s="132"/>
      <c r="Y31" s="132"/>
    </row>
    <row r="32" spans="1:25" ht="15.75" customHeight="1">
      <c r="A32" s="383" t="s">
        <v>85</v>
      </c>
      <c r="B32" s="54" t="s">
        <v>50</v>
      </c>
      <c r="C32" s="55"/>
      <c r="D32" s="55"/>
      <c r="E32" s="15" t="s">
        <v>41</v>
      </c>
      <c r="F32" s="102">
        <v>0</v>
      </c>
      <c r="G32" s="291">
        <v>0</v>
      </c>
      <c r="H32" s="102">
        <v>1311</v>
      </c>
      <c r="I32" s="291">
        <v>1216</v>
      </c>
      <c r="J32" s="102">
        <v>55</v>
      </c>
      <c r="K32" s="286">
        <v>1395</v>
      </c>
      <c r="L32" s="102">
        <v>13188</v>
      </c>
      <c r="M32" s="291">
        <v>10791</v>
      </c>
      <c r="N32" s="102">
        <v>0</v>
      </c>
      <c r="O32" s="286">
        <v>0</v>
      </c>
      <c r="P32" s="133"/>
      <c r="Q32" s="133"/>
      <c r="R32" s="133"/>
      <c r="S32" s="133"/>
      <c r="T32" s="135"/>
      <c r="U32" s="135"/>
      <c r="V32" s="133"/>
      <c r="W32" s="133"/>
      <c r="X32" s="135"/>
      <c r="Y32" s="135"/>
    </row>
    <row r="33" spans="1:25" ht="15.75" customHeight="1">
      <c r="A33" s="384"/>
      <c r="B33" s="8"/>
      <c r="C33" s="51" t="s">
        <v>70</v>
      </c>
      <c r="D33" s="52"/>
      <c r="E33" s="92"/>
      <c r="F33" s="67">
        <v>0</v>
      </c>
      <c r="G33" s="270">
        <v>0</v>
      </c>
      <c r="H33" s="67">
        <v>671</v>
      </c>
      <c r="I33" s="270">
        <v>1159</v>
      </c>
      <c r="J33" s="67">
        <v>0</v>
      </c>
      <c r="K33" s="288">
        <v>0</v>
      </c>
      <c r="L33" s="67">
        <v>3452</v>
      </c>
      <c r="M33" s="270">
        <v>3384</v>
      </c>
      <c r="N33" s="67">
        <v>0</v>
      </c>
      <c r="O33" s="288">
        <v>0</v>
      </c>
      <c r="P33" s="133"/>
      <c r="Q33" s="133"/>
      <c r="R33" s="133"/>
      <c r="S33" s="133"/>
      <c r="T33" s="135"/>
      <c r="U33" s="135"/>
      <c r="V33" s="133"/>
      <c r="W33" s="133"/>
      <c r="X33" s="135"/>
      <c r="Y33" s="135"/>
    </row>
    <row r="34" spans="1:25" ht="15.75" customHeight="1">
      <c r="A34" s="384"/>
      <c r="B34" s="8"/>
      <c r="C34" s="24"/>
      <c r="D34" s="30" t="s">
        <v>71</v>
      </c>
      <c r="E34" s="87"/>
      <c r="F34" s="69">
        <v>0</v>
      </c>
      <c r="G34" s="271">
        <v>0</v>
      </c>
      <c r="H34" s="69">
        <v>671</v>
      </c>
      <c r="I34" s="271">
        <v>1159</v>
      </c>
      <c r="J34" s="69">
        <v>0</v>
      </c>
      <c r="K34" s="253">
        <v>0</v>
      </c>
      <c r="L34" s="69">
        <v>0</v>
      </c>
      <c r="M34" s="271">
        <v>0</v>
      </c>
      <c r="N34" s="69">
        <v>0</v>
      </c>
      <c r="O34" s="253">
        <v>0</v>
      </c>
      <c r="P34" s="133"/>
      <c r="Q34" s="133"/>
      <c r="R34" s="133"/>
      <c r="S34" s="133"/>
      <c r="T34" s="135"/>
      <c r="U34" s="135"/>
      <c r="V34" s="133"/>
      <c r="W34" s="133"/>
      <c r="X34" s="135"/>
      <c r="Y34" s="135"/>
    </row>
    <row r="35" spans="1:25" ht="15.75" customHeight="1">
      <c r="A35" s="384"/>
      <c r="B35" s="10"/>
      <c r="C35" s="61" t="s">
        <v>72</v>
      </c>
      <c r="D35" s="62"/>
      <c r="E35" s="93"/>
      <c r="F35" s="136">
        <v>0</v>
      </c>
      <c r="G35" s="292">
        <v>0</v>
      </c>
      <c r="H35" s="110">
        <v>640</v>
      </c>
      <c r="I35" s="273">
        <v>57</v>
      </c>
      <c r="J35" s="110">
        <v>55</v>
      </c>
      <c r="K35" s="287">
        <v>1395</v>
      </c>
      <c r="L35" s="110">
        <v>9736</v>
      </c>
      <c r="M35" s="273">
        <v>7407</v>
      </c>
      <c r="N35" s="110">
        <v>0</v>
      </c>
      <c r="O35" s="287">
        <v>0</v>
      </c>
      <c r="P35" s="133"/>
      <c r="Q35" s="133"/>
      <c r="R35" s="133"/>
      <c r="S35" s="133"/>
      <c r="T35" s="135"/>
      <c r="U35" s="135"/>
      <c r="V35" s="133"/>
      <c r="W35" s="133"/>
      <c r="X35" s="135"/>
      <c r="Y35" s="135"/>
    </row>
    <row r="36" spans="1:25" ht="15.75" customHeight="1">
      <c r="A36" s="384"/>
      <c r="B36" s="49" t="s">
        <v>53</v>
      </c>
      <c r="C36" s="50"/>
      <c r="D36" s="50"/>
      <c r="E36" s="15" t="s">
        <v>42</v>
      </c>
      <c r="F36" s="65">
        <v>0</v>
      </c>
      <c r="G36" s="269">
        <v>0</v>
      </c>
      <c r="H36" s="65">
        <v>453</v>
      </c>
      <c r="I36" s="269">
        <v>452</v>
      </c>
      <c r="J36" s="65">
        <v>55</v>
      </c>
      <c r="K36" s="290">
        <v>0</v>
      </c>
      <c r="L36" s="65">
        <v>13131</v>
      </c>
      <c r="M36" s="269">
        <v>12905</v>
      </c>
      <c r="N36" s="65">
        <v>0</v>
      </c>
      <c r="O36" s="290">
        <v>0</v>
      </c>
      <c r="P36" s="133"/>
      <c r="Q36" s="133"/>
      <c r="R36" s="133"/>
      <c r="S36" s="133"/>
      <c r="T36" s="133"/>
      <c r="U36" s="133"/>
      <c r="V36" s="133"/>
      <c r="W36" s="133"/>
      <c r="X36" s="135"/>
      <c r="Y36" s="135"/>
    </row>
    <row r="37" spans="1:25" ht="15.75" customHeight="1">
      <c r="A37" s="384"/>
      <c r="B37" s="8"/>
      <c r="C37" s="30" t="s">
        <v>73</v>
      </c>
      <c r="D37" s="42"/>
      <c r="E37" s="87"/>
      <c r="F37" s="69">
        <v>0</v>
      </c>
      <c r="G37" s="271">
        <v>0</v>
      </c>
      <c r="H37" s="69">
        <v>294</v>
      </c>
      <c r="I37" s="271">
        <v>273</v>
      </c>
      <c r="J37" s="69">
        <v>0</v>
      </c>
      <c r="K37" s="253">
        <v>0</v>
      </c>
      <c r="L37" s="69">
        <v>12174</v>
      </c>
      <c r="M37" s="271">
        <v>11386</v>
      </c>
      <c r="N37" s="69">
        <v>0</v>
      </c>
      <c r="O37" s="253">
        <v>0</v>
      </c>
      <c r="P37" s="133"/>
      <c r="Q37" s="133"/>
      <c r="R37" s="133"/>
      <c r="S37" s="133"/>
      <c r="T37" s="133"/>
      <c r="U37" s="133"/>
      <c r="V37" s="133"/>
      <c r="W37" s="133"/>
      <c r="X37" s="135"/>
      <c r="Y37" s="135"/>
    </row>
    <row r="38" spans="1:25" ht="15.75" customHeight="1">
      <c r="A38" s="384"/>
      <c r="B38" s="10"/>
      <c r="C38" s="30" t="s">
        <v>74</v>
      </c>
      <c r="D38" s="42"/>
      <c r="E38" s="87"/>
      <c r="F38" s="69">
        <v>0</v>
      </c>
      <c r="G38" s="271">
        <v>0</v>
      </c>
      <c r="H38" s="69">
        <v>159</v>
      </c>
      <c r="I38" s="271">
        <v>179</v>
      </c>
      <c r="J38" s="69">
        <v>55</v>
      </c>
      <c r="K38" s="253">
        <v>0</v>
      </c>
      <c r="L38" s="69">
        <v>956</v>
      </c>
      <c r="M38" s="275">
        <v>1519</v>
      </c>
      <c r="N38" s="69">
        <v>0</v>
      </c>
      <c r="O38" s="253">
        <v>0</v>
      </c>
      <c r="P38" s="133"/>
      <c r="Q38" s="133"/>
      <c r="R38" s="135"/>
      <c r="S38" s="135"/>
      <c r="T38" s="133"/>
      <c r="U38" s="133"/>
      <c r="V38" s="133"/>
      <c r="W38" s="133"/>
      <c r="X38" s="135"/>
      <c r="Y38" s="135"/>
    </row>
    <row r="39" spans="1:25" ht="15.75" customHeight="1">
      <c r="A39" s="385"/>
      <c r="B39" s="11" t="s">
        <v>75</v>
      </c>
      <c r="C39" s="12"/>
      <c r="D39" s="12"/>
      <c r="E39" s="91" t="s">
        <v>108</v>
      </c>
      <c r="F39" s="72">
        <f aca="true" t="shared" si="4" ref="F39:O39">F32-F36</f>
        <v>0</v>
      </c>
      <c r="G39" s="127">
        <f t="shared" si="4"/>
        <v>0</v>
      </c>
      <c r="H39" s="72">
        <f t="shared" si="4"/>
        <v>858</v>
      </c>
      <c r="I39" s="127">
        <f t="shared" si="4"/>
        <v>764</v>
      </c>
      <c r="J39" s="72">
        <f t="shared" si="4"/>
        <v>0</v>
      </c>
      <c r="K39" s="127">
        <f t="shared" si="4"/>
        <v>1395</v>
      </c>
      <c r="L39" s="72">
        <f t="shared" si="4"/>
        <v>57</v>
      </c>
      <c r="M39" s="127">
        <f t="shared" si="4"/>
        <v>-2114</v>
      </c>
      <c r="N39" s="72">
        <f t="shared" si="4"/>
        <v>0</v>
      </c>
      <c r="O39" s="127">
        <f t="shared" si="4"/>
        <v>0</v>
      </c>
      <c r="P39" s="133"/>
      <c r="Q39" s="133"/>
      <c r="R39" s="133"/>
      <c r="S39" s="133"/>
      <c r="T39" s="133"/>
      <c r="U39" s="133"/>
      <c r="V39" s="133"/>
      <c r="W39" s="133"/>
      <c r="X39" s="135"/>
      <c r="Y39" s="135"/>
    </row>
    <row r="40" spans="1:25" ht="15.75" customHeight="1">
      <c r="A40" s="383" t="s">
        <v>86</v>
      </c>
      <c r="B40" s="49" t="s">
        <v>76</v>
      </c>
      <c r="C40" s="50"/>
      <c r="D40" s="50"/>
      <c r="E40" s="15" t="s">
        <v>44</v>
      </c>
      <c r="F40" s="65">
        <v>178</v>
      </c>
      <c r="G40" s="269">
        <v>197</v>
      </c>
      <c r="H40" s="65">
        <v>4883</v>
      </c>
      <c r="I40" s="269">
        <v>2616</v>
      </c>
      <c r="J40" s="65">
        <v>3055</v>
      </c>
      <c r="K40" s="290">
        <v>104</v>
      </c>
      <c r="L40" s="65">
        <v>1652</v>
      </c>
      <c r="M40" s="274">
        <v>1200</v>
      </c>
      <c r="N40" s="65">
        <v>161</v>
      </c>
      <c r="O40" s="290">
        <v>162</v>
      </c>
      <c r="P40" s="133"/>
      <c r="Q40" s="133"/>
      <c r="R40" s="133"/>
      <c r="S40" s="133"/>
      <c r="T40" s="135"/>
      <c r="U40" s="135"/>
      <c r="V40" s="135"/>
      <c r="W40" s="135"/>
      <c r="X40" s="133"/>
      <c r="Y40" s="133"/>
    </row>
    <row r="41" spans="1:25" ht="15.75" customHeight="1">
      <c r="A41" s="386"/>
      <c r="B41" s="10"/>
      <c r="C41" s="30" t="s">
        <v>77</v>
      </c>
      <c r="D41" s="42"/>
      <c r="E41" s="87"/>
      <c r="F41" s="69">
        <v>0</v>
      </c>
      <c r="G41" s="271">
        <v>0</v>
      </c>
      <c r="H41" s="69">
        <v>1960</v>
      </c>
      <c r="I41" s="271">
        <v>971</v>
      </c>
      <c r="J41" s="69">
        <v>2644</v>
      </c>
      <c r="K41" s="253">
        <v>104</v>
      </c>
      <c r="L41" s="136">
        <v>328</v>
      </c>
      <c r="M41" s="278">
        <v>226</v>
      </c>
      <c r="N41" s="136">
        <v>0</v>
      </c>
      <c r="O41" s="293">
        <v>0</v>
      </c>
      <c r="P41" s="135"/>
      <c r="Q41" s="135"/>
      <c r="R41" s="135"/>
      <c r="S41" s="135"/>
      <c r="T41" s="135"/>
      <c r="U41" s="135"/>
      <c r="V41" s="135"/>
      <c r="W41" s="135"/>
      <c r="X41" s="133"/>
      <c r="Y41" s="133"/>
    </row>
    <row r="42" spans="1:25" ht="15.75" customHeight="1">
      <c r="A42" s="386"/>
      <c r="B42" s="49" t="s">
        <v>64</v>
      </c>
      <c r="C42" s="50"/>
      <c r="D42" s="50"/>
      <c r="E42" s="15" t="s">
        <v>45</v>
      </c>
      <c r="F42" s="65">
        <v>178</v>
      </c>
      <c r="G42" s="269">
        <v>197</v>
      </c>
      <c r="H42" s="65">
        <v>5117</v>
      </c>
      <c r="I42" s="269">
        <v>4155</v>
      </c>
      <c r="J42" s="65">
        <v>2670</v>
      </c>
      <c r="K42" s="290">
        <v>1499</v>
      </c>
      <c r="L42" s="65">
        <v>2574</v>
      </c>
      <c r="M42" s="274">
        <v>2085</v>
      </c>
      <c r="N42" s="65">
        <v>161</v>
      </c>
      <c r="O42" s="290">
        <v>162</v>
      </c>
      <c r="P42" s="133"/>
      <c r="Q42" s="133"/>
      <c r="R42" s="133"/>
      <c r="S42" s="133"/>
      <c r="T42" s="135"/>
      <c r="U42" s="135"/>
      <c r="V42" s="133"/>
      <c r="W42" s="133"/>
      <c r="X42" s="133"/>
      <c r="Y42" s="133"/>
    </row>
    <row r="43" spans="1:25" ht="15.75" customHeight="1">
      <c r="A43" s="386"/>
      <c r="B43" s="10"/>
      <c r="C43" s="30" t="s">
        <v>78</v>
      </c>
      <c r="D43" s="42"/>
      <c r="E43" s="87"/>
      <c r="F43" s="136">
        <v>137</v>
      </c>
      <c r="G43" s="292">
        <v>152</v>
      </c>
      <c r="H43" s="69">
        <v>1126</v>
      </c>
      <c r="I43" s="271">
        <v>1136</v>
      </c>
      <c r="J43" s="69">
        <v>26</v>
      </c>
      <c r="K43" s="253">
        <v>0</v>
      </c>
      <c r="L43" s="69">
        <v>1141</v>
      </c>
      <c r="M43" s="275">
        <v>1155</v>
      </c>
      <c r="N43" s="69">
        <v>128</v>
      </c>
      <c r="O43" s="253">
        <v>126</v>
      </c>
      <c r="P43" s="133"/>
      <c r="Q43" s="133"/>
      <c r="R43" s="135"/>
      <c r="S43" s="133"/>
      <c r="T43" s="135"/>
      <c r="U43" s="135"/>
      <c r="V43" s="133"/>
      <c r="W43" s="133"/>
      <c r="X43" s="135"/>
      <c r="Y43" s="135"/>
    </row>
    <row r="44" spans="1:25" ht="15.75" customHeight="1">
      <c r="A44" s="387"/>
      <c r="B44" s="46" t="s">
        <v>75</v>
      </c>
      <c r="C44" s="31"/>
      <c r="D44" s="31"/>
      <c r="E44" s="91" t="s">
        <v>109</v>
      </c>
      <c r="F44" s="120">
        <f aca="true" t="shared" si="5" ref="F44:O44">F40-F42</f>
        <v>0</v>
      </c>
      <c r="G44" s="119">
        <f t="shared" si="5"/>
        <v>0</v>
      </c>
      <c r="H44" s="120">
        <f t="shared" si="5"/>
        <v>-234</v>
      </c>
      <c r="I44" s="119">
        <f t="shared" si="5"/>
        <v>-1539</v>
      </c>
      <c r="J44" s="120">
        <f t="shared" si="5"/>
        <v>385</v>
      </c>
      <c r="K44" s="119">
        <f t="shared" si="5"/>
        <v>-1395</v>
      </c>
      <c r="L44" s="120">
        <f t="shared" si="5"/>
        <v>-922</v>
      </c>
      <c r="M44" s="119">
        <f t="shared" si="5"/>
        <v>-885</v>
      </c>
      <c r="N44" s="120">
        <f t="shared" si="5"/>
        <v>0</v>
      </c>
      <c r="O44" s="119">
        <f t="shared" si="5"/>
        <v>0</v>
      </c>
      <c r="P44" s="135"/>
      <c r="Q44" s="135"/>
      <c r="R44" s="133"/>
      <c r="S44" s="133"/>
      <c r="T44" s="135"/>
      <c r="U44" s="135"/>
      <c r="V44" s="133"/>
      <c r="W44" s="133"/>
      <c r="X44" s="133"/>
      <c r="Y44" s="133"/>
    </row>
    <row r="45" spans="1:25" ht="15.75" customHeight="1">
      <c r="A45" s="393" t="s">
        <v>87</v>
      </c>
      <c r="B45" s="25" t="s">
        <v>79</v>
      </c>
      <c r="C45" s="20"/>
      <c r="D45" s="20"/>
      <c r="E45" s="90" t="s">
        <v>110</v>
      </c>
      <c r="F45" s="198">
        <f aca="true" t="shared" si="6" ref="F45:O45">F39+F44</f>
        <v>0</v>
      </c>
      <c r="G45" s="140">
        <f t="shared" si="6"/>
        <v>0</v>
      </c>
      <c r="H45" s="198">
        <f t="shared" si="6"/>
        <v>624</v>
      </c>
      <c r="I45" s="140">
        <f t="shared" si="6"/>
        <v>-775</v>
      </c>
      <c r="J45" s="198">
        <f t="shared" si="6"/>
        <v>385</v>
      </c>
      <c r="K45" s="140">
        <f t="shared" si="6"/>
        <v>0</v>
      </c>
      <c r="L45" s="198">
        <f t="shared" si="6"/>
        <v>-865</v>
      </c>
      <c r="M45" s="140">
        <f t="shared" si="6"/>
        <v>-2999</v>
      </c>
      <c r="N45" s="198">
        <f t="shared" si="6"/>
        <v>0</v>
      </c>
      <c r="O45" s="140">
        <f t="shared" si="6"/>
        <v>0</v>
      </c>
      <c r="P45" s="133"/>
      <c r="Q45" s="133"/>
      <c r="R45" s="133"/>
      <c r="S45" s="133"/>
      <c r="T45" s="133"/>
      <c r="U45" s="133"/>
      <c r="V45" s="133"/>
      <c r="W45" s="133"/>
      <c r="X45" s="133"/>
      <c r="Y45" s="133"/>
    </row>
    <row r="46" spans="1:25" ht="15.75" customHeight="1">
      <c r="A46" s="394"/>
      <c r="B46" s="43" t="s">
        <v>80</v>
      </c>
      <c r="C46" s="42"/>
      <c r="D46" s="42"/>
      <c r="E46" s="42"/>
      <c r="F46" s="136">
        <v>0</v>
      </c>
      <c r="G46" s="292">
        <v>0</v>
      </c>
      <c r="H46" s="69">
        <v>0</v>
      </c>
      <c r="I46" s="271">
        <v>0</v>
      </c>
      <c r="J46" s="136">
        <v>0</v>
      </c>
      <c r="K46" s="293">
        <v>0</v>
      </c>
      <c r="L46" s="136">
        <v>0</v>
      </c>
      <c r="M46" s="278">
        <v>0</v>
      </c>
      <c r="N46" s="136">
        <v>0</v>
      </c>
      <c r="O46" s="293">
        <v>0</v>
      </c>
      <c r="P46" s="135"/>
      <c r="Q46" s="135"/>
      <c r="R46" s="135"/>
      <c r="S46" s="135"/>
      <c r="T46" s="135"/>
      <c r="U46" s="135"/>
      <c r="V46" s="135"/>
      <c r="W46" s="135"/>
      <c r="X46" s="135"/>
      <c r="Y46" s="135"/>
    </row>
    <row r="47" spans="1:25" ht="15.75" customHeight="1">
      <c r="A47" s="394"/>
      <c r="B47" s="43" t="s">
        <v>81</v>
      </c>
      <c r="C47" s="42"/>
      <c r="D47" s="42"/>
      <c r="E47" s="42"/>
      <c r="F47" s="69">
        <v>0</v>
      </c>
      <c r="G47" s="271">
        <v>0</v>
      </c>
      <c r="H47" s="69">
        <v>1565</v>
      </c>
      <c r="I47" s="271">
        <v>941</v>
      </c>
      <c r="J47" s="69">
        <v>385</v>
      </c>
      <c r="K47" s="253">
        <v>0</v>
      </c>
      <c r="L47" s="69">
        <v>1521</v>
      </c>
      <c r="M47" s="271">
        <v>2385</v>
      </c>
      <c r="N47" s="69">
        <v>0</v>
      </c>
      <c r="O47" s="253">
        <v>0</v>
      </c>
      <c r="P47" s="133"/>
      <c r="Q47" s="133"/>
      <c r="R47" s="133"/>
      <c r="S47" s="133"/>
      <c r="T47" s="133"/>
      <c r="U47" s="133"/>
      <c r="V47" s="133"/>
      <c r="W47" s="133"/>
      <c r="X47" s="133"/>
      <c r="Y47" s="133"/>
    </row>
    <row r="48" spans="1:25" ht="15.75" customHeight="1">
      <c r="A48" s="395"/>
      <c r="B48" s="46" t="s">
        <v>82</v>
      </c>
      <c r="C48" s="31"/>
      <c r="D48" s="31"/>
      <c r="E48" s="31"/>
      <c r="F48" s="72">
        <v>0</v>
      </c>
      <c r="G48" s="294">
        <v>0</v>
      </c>
      <c r="H48" s="72">
        <v>104</v>
      </c>
      <c r="I48" s="294">
        <v>56</v>
      </c>
      <c r="J48" s="72">
        <v>330</v>
      </c>
      <c r="K48" s="295">
        <v>0</v>
      </c>
      <c r="L48" s="72">
        <v>1121</v>
      </c>
      <c r="M48" s="294">
        <v>2302</v>
      </c>
      <c r="N48" s="72">
        <v>0</v>
      </c>
      <c r="O48" s="295">
        <v>0</v>
      </c>
      <c r="P48" s="133"/>
      <c r="Q48" s="133"/>
      <c r="R48" s="133"/>
      <c r="S48" s="133"/>
      <c r="T48" s="133"/>
      <c r="U48" s="133"/>
      <c r="V48" s="133"/>
      <c r="W48" s="133"/>
      <c r="X48" s="133"/>
      <c r="Y48" s="133"/>
    </row>
    <row r="49" spans="1:15" ht="15.75" customHeight="1">
      <c r="A49" s="13" t="s">
        <v>111</v>
      </c>
      <c r="O49" s="6"/>
    </row>
    <row r="50" spans="1:15" ht="15.75" customHeight="1">
      <c r="A50" s="13"/>
      <c r="O50" s="8"/>
    </row>
  </sheetData>
  <sheetProtection/>
  <mergeCells count="28">
    <mergeCell ref="A6:E7"/>
    <mergeCell ref="F6:G6"/>
    <mergeCell ref="J6:K6"/>
    <mergeCell ref="H6:I6"/>
    <mergeCell ref="L6:M6"/>
    <mergeCell ref="N6:O6"/>
    <mergeCell ref="A8:A18"/>
    <mergeCell ref="A19:A27"/>
    <mergeCell ref="E25:E26"/>
    <mergeCell ref="F25:F26"/>
    <mergeCell ref="G25:G26"/>
    <mergeCell ref="J25:J26"/>
    <mergeCell ref="K25:K26"/>
    <mergeCell ref="H25:H26"/>
    <mergeCell ref="I25:I26"/>
    <mergeCell ref="L25:L26"/>
    <mergeCell ref="M25:M26"/>
    <mergeCell ref="N25:N26"/>
    <mergeCell ref="A32:A39"/>
    <mergeCell ref="A40:A44"/>
    <mergeCell ref="A45:A48"/>
    <mergeCell ref="O25:O26"/>
    <mergeCell ref="A30:E31"/>
    <mergeCell ref="L30:M30"/>
    <mergeCell ref="N30:O30"/>
    <mergeCell ref="F30:G30"/>
    <mergeCell ref="H30:I30"/>
    <mergeCell ref="J30:K30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SheetLayoutView="100" zoomScalePageLayoutView="0" workbookViewId="0" topLeftCell="B15">
      <selection activeCell="D17" sqref="D17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42" t="s">
        <v>0</v>
      </c>
      <c r="B1" s="142"/>
      <c r="C1" s="181" t="s">
        <v>231</v>
      </c>
      <c r="D1" s="182"/>
    </row>
    <row r="3" spans="1:10" ht="15" customHeight="1">
      <c r="A3" s="36" t="s">
        <v>154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183"/>
      <c r="B5" s="183" t="s">
        <v>228</v>
      </c>
      <c r="C5" s="183"/>
      <c r="D5" s="183"/>
      <c r="H5" s="37"/>
      <c r="L5" s="37"/>
      <c r="N5" s="37" t="s">
        <v>155</v>
      </c>
    </row>
    <row r="6" spans="1:14" ht="15" customHeight="1">
      <c r="A6" s="184"/>
      <c r="B6" s="185"/>
      <c r="C6" s="185"/>
      <c r="D6" s="185"/>
      <c r="E6" s="417" t="s">
        <v>232</v>
      </c>
      <c r="F6" s="418"/>
      <c r="G6" s="417" t="s">
        <v>234</v>
      </c>
      <c r="H6" s="418"/>
      <c r="I6" s="417" t="s">
        <v>236</v>
      </c>
      <c r="J6" s="418"/>
      <c r="K6" s="417" t="s">
        <v>237</v>
      </c>
      <c r="L6" s="418"/>
      <c r="M6" s="417"/>
      <c r="N6" s="418"/>
    </row>
    <row r="7" spans="1:14" ht="15" customHeight="1">
      <c r="A7" s="58"/>
      <c r="B7" s="59"/>
      <c r="C7" s="59"/>
      <c r="D7" s="59"/>
      <c r="E7" s="186" t="s">
        <v>227</v>
      </c>
      <c r="F7" s="187" t="s">
        <v>2</v>
      </c>
      <c r="G7" s="186" t="s">
        <v>235</v>
      </c>
      <c r="H7" s="187" t="s">
        <v>2</v>
      </c>
      <c r="I7" s="186" t="s">
        <v>235</v>
      </c>
      <c r="J7" s="187" t="s">
        <v>2</v>
      </c>
      <c r="K7" s="254" t="s">
        <v>238</v>
      </c>
      <c r="L7" s="255" t="s">
        <v>2</v>
      </c>
      <c r="M7" s="186" t="s">
        <v>227</v>
      </c>
      <c r="N7" s="210" t="s">
        <v>2</v>
      </c>
    </row>
    <row r="8" spans="1:14" ht="18" customHeight="1">
      <c r="A8" s="364" t="s">
        <v>156</v>
      </c>
      <c r="B8" s="188" t="s">
        <v>157</v>
      </c>
      <c r="C8" s="189"/>
      <c r="D8" s="189"/>
      <c r="E8" s="190">
        <v>1</v>
      </c>
      <c r="F8" s="211">
        <v>1</v>
      </c>
      <c r="G8" s="190">
        <v>1</v>
      </c>
      <c r="H8" s="225">
        <v>1</v>
      </c>
      <c r="I8" s="226">
        <v>0</v>
      </c>
      <c r="J8" s="227">
        <v>0</v>
      </c>
      <c r="K8" s="256">
        <v>6</v>
      </c>
      <c r="L8" s="257">
        <v>6</v>
      </c>
      <c r="M8" s="190"/>
      <c r="N8" s="191"/>
    </row>
    <row r="9" spans="1:14" ht="18" customHeight="1">
      <c r="A9" s="365"/>
      <c r="B9" s="364" t="s">
        <v>158</v>
      </c>
      <c r="C9" s="156" t="s">
        <v>159</v>
      </c>
      <c r="D9" s="157"/>
      <c r="E9" s="192">
        <v>251</v>
      </c>
      <c r="F9" s="212">
        <v>251</v>
      </c>
      <c r="G9" s="192">
        <v>790</v>
      </c>
      <c r="H9" s="228">
        <v>790</v>
      </c>
      <c r="I9" s="229">
        <v>0</v>
      </c>
      <c r="J9" s="230">
        <v>0</v>
      </c>
      <c r="K9" s="258">
        <v>350</v>
      </c>
      <c r="L9" s="259">
        <v>350</v>
      </c>
      <c r="M9" s="192"/>
      <c r="N9" s="193"/>
    </row>
    <row r="10" spans="1:14" ht="18" customHeight="1">
      <c r="A10" s="365"/>
      <c r="B10" s="365"/>
      <c r="C10" s="43" t="s">
        <v>160</v>
      </c>
      <c r="D10" s="42"/>
      <c r="E10" s="194">
        <v>251</v>
      </c>
      <c r="F10" s="213">
        <v>251</v>
      </c>
      <c r="G10" s="194">
        <v>790</v>
      </c>
      <c r="H10" s="231">
        <v>790</v>
      </c>
      <c r="I10" s="216">
        <v>0</v>
      </c>
      <c r="J10" s="217">
        <v>0</v>
      </c>
      <c r="K10" s="194">
        <v>175</v>
      </c>
      <c r="L10" s="260">
        <v>175</v>
      </c>
      <c r="M10" s="194"/>
      <c r="N10" s="195"/>
    </row>
    <row r="11" spans="1:14" ht="18" customHeight="1">
      <c r="A11" s="365"/>
      <c r="B11" s="365"/>
      <c r="C11" s="43" t="s">
        <v>161</v>
      </c>
      <c r="D11" s="42"/>
      <c r="E11" s="194"/>
      <c r="F11" s="213"/>
      <c r="G11" s="194">
        <v>0</v>
      </c>
      <c r="H11" s="194">
        <v>0</v>
      </c>
      <c r="I11" s="216">
        <v>0</v>
      </c>
      <c r="J11" s="217">
        <v>0</v>
      </c>
      <c r="K11" s="216">
        <v>0</v>
      </c>
      <c r="L11" s="222">
        <v>0</v>
      </c>
      <c r="M11" s="194"/>
      <c r="N11" s="195"/>
    </row>
    <row r="12" spans="1:14" ht="18" customHeight="1">
      <c r="A12" s="365"/>
      <c r="B12" s="365"/>
      <c r="C12" s="43" t="s">
        <v>162</v>
      </c>
      <c r="D12" s="42"/>
      <c r="E12" s="194"/>
      <c r="F12" s="213"/>
      <c r="G12" s="194">
        <v>0</v>
      </c>
      <c r="H12" s="194">
        <v>0</v>
      </c>
      <c r="I12" s="216">
        <v>0</v>
      </c>
      <c r="J12" s="217">
        <v>0</v>
      </c>
      <c r="K12" s="261">
        <v>175</v>
      </c>
      <c r="L12" s="260">
        <v>175</v>
      </c>
      <c r="M12" s="194"/>
      <c r="N12" s="195"/>
    </row>
    <row r="13" spans="1:14" ht="18" customHeight="1">
      <c r="A13" s="365"/>
      <c r="B13" s="365"/>
      <c r="C13" s="43" t="s">
        <v>163</v>
      </c>
      <c r="D13" s="42"/>
      <c r="E13" s="194"/>
      <c r="F13" s="213"/>
      <c r="G13" s="231">
        <v>0</v>
      </c>
      <c r="H13" s="231">
        <v>0</v>
      </c>
      <c r="I13" s="216">
        <v>0</v>
      </c>
      <c r="J13" s="217">
        <v>0</v>
      </c>
      <c r="K13" s="216">
        <v>0</v>
      </c>
      <c r="L13" s="222">
        <v>0</v>
      </c>
      <c r="M13" s="194"/>
      <c r="N13" s="195"/>
    </row>
    <row r="14" spans="1:14" ht="18" customHeight="1">
      <c r="A14" s="366"/>
      <c r="B14" s="366"/>
      <c r="C14" s="46" t="s">
        <v>164</v>
      </c>
      <c r="D14" s="31"/>
      <c r="E14" s="196"/>
      <c r="F14" s="214"/>
      <c r="G14" s="232">
        <v>0</v>
      </c>
      <c r="H14" s="232">
        <v>0</v>
      </c>
      <c r="I14" s="233">
        <v>0</v>
      </c>
      <c r="J14" s="234">
        <v>0</v>
      </c>
      <c r="K14" s="233">
        <v>0</v>
      </c>
      <c r="L14" s="247">
        <v>0</v>
      </c>
      <c r="M14" s="196"/>
      <c r="N14" s="197"/>
    </row>
    <row r="15" spans="1:14" ht="18" customHeight="1">
      <c r="A15" s="413" t="s">
        <v>165</v>
      </c>
      <c r="B15" s="364" t="s">
        <v>166</v>
      </c>
      <c r="C15" s="156" t="s">
        <v>167</v>
      </c>
      <c r="D15" s="157"/>
      <c r="E15" s="198">
        <v>4228</v>
      </c>
      <c r="F15" s="215">
        <v>4862</v>
      </c>
      <c r="G15" s="198">
        <v>317</v>
      </c>
      <c r="H15" s="235">
        <v>300</v>
      </c>
      <c r="I15" s="236">
        <v>0</v>
      </c>
      <c r="J15" s="237">
        <v>0</v>
      </c>
      <c r="K15" s="139">
        <v>7226</v>
      </c>
      <c r="L15" s="262">
        <v>6620</v>
      </c>
      <c r="M15" s="198"/>
      <c r="N15" s="140"/>
    </row>
    <row r="16" spans="1:14" ht="18" customHeight="1">
      <c r="A16" s="365"/>
      <c r="B16" s="365"/>
      <c r="C16" s="43" t="s">
        <v>168</v>
      </c>
      <c r="D16" s="42"/>
      <c r="E16" s="69">
        <v>1188</v>
      </c>
      <c r="F16" s="106">
        <v>1187</v>
      </c>
      <c r="G16" s="69">
        <v>2214</v>
      </c>
      <c r="H16" s="238">
        <v>2231</v>
      </c>
      <c r="I16" s="216">
        <v>0</v>
      </c>
      <c r="J16" s="217">
        <v>0</v>
      </c>
      <c r="K16" s="68">
        <v>3598</v>
      </c>
      <c r="L16" s="260">
        <v>3991</v>
      </c>
      <c r="M16" s="69"/>
      <c r="N16" s="116"/>
    </row>
    <row r="17" spans="1:14" ht="18" customHeight="1">
      <c r="A17" s="365"/>
      <c r="B17" s="365"/>
      <c r="C17" s="43" t="s">
        <v>169</v>
      </c>
      <c r="D17" s="42"/>
      <c r="E17" s="216">
        <v>0</v>
      </c>
      <c r="F17" s="217">
        <v>0</v>
      </c>
      <c r="G17" s="69">
        <v>0</v>
      </c>
      <c r="H17" s="238">
        <v>0</v>
      </c>
      <c r="I17" s="216">
        <v>0</v>
      </c>
      <c r="J17" s="217">
        <v>0</v>
      </c>
      <c r="K17" s="221">
        <v>0</v>
      </c>
      <c r="L17" s="222">
        <v>0</v>
      </c>
      <c r="M17" s="69"/>
      <c r="N17" s="116"/>
    </row>
    <row r="18" spans="1:14" ht="18" customHeight="1">
      <c r="A18" s="365"/>
      <c r="B18" s="366"/>
      <c r="C18" s="46" t="s">
        <v>170</v>
      </c>
      <c r="D18" s="31"/>
      <c r="E18" s="71">
        <v>5416</v>
      </c>
      <c r="F18" s="199">
        <v>6049</v>
      </c>
      <c r="G18" s="239">
        <f>SUM(G15:G17)</f>
        <v>2531</v>
      </c>
      <c r="H18" s="239">
        <f>SUM(H15:H17)</f>
        <v>2531</v>
      </c>
      <c r="I18" s="240">
        <v>0</v>
      </c>
      <c r="J18" s="241">
        <v>0</v>
      </c>
      <c r="K18" s="71">
        <v>10824</v>
      </c>
      <c r="L18" s="263">
        <v>10610</v>
      </c>
      <c r="M18" s="71"/>
      <c r="N18" s="199"/>
    </row>
    <row r="19" spans="1:14" ht="18" customHeight="1">
      <c r="A19" s="365"/>
      <c r="B19" s="364" t="s">
        <v>171</v>
      </c>
      <c r="C19" s="156" t="s">
        <v>172</v>
      </c>
      <c r="D19" s="157"/>
      <c r="E19" s="139">
        <v>8</v>
      </c>
      <c r="F19" s="140">
        <v>11</v>
      </c>
      <c r="G19" s="139">
        <v>1749</v>
      </c>
      <c r="H19" s="242">
        <v>2038</v>
      </c>
      <c r="I19" s="219">
        <v>0</v>
      </c>
      <c r="J19" s="220">
        <v>0</v>
      </c>
      <c r="K19" s="139">
        <v>1042</v>
      </c>
      <c r="L19" s="262">
        <v>1183</v>
      </c>
      <c r="M19" s="139"/>
      <c r="N19" s="140"/>
    </row>
    <row r="20" spans="1:14" ht="18" customHeight="1">
      <c r="A20" s="365"/>
      <c r="B20" s="365"/>
      <c r="C20" s="43" t="s">
        <v>173</v>
      </c>
      <c r="D20" s="42"/>
      <c r="E20" s="68">
        <v>3466</v>
      </c>
      <c r="F20" s="116">
        <v>4117</v>
      </c>
      <c r="G20" s="68">
        <v>2334</v>
      </c>
      <c r="H20" s="243">
        <v>2403</v>
      </c>
      <c r="I20" s="221">
        <v>0</v>
      </c>
      <c r="J20" s="222">
        <v>0</v>
      </c>
      <c r="K20" s="68">
        <v>301</v>
      </c>
      <c r="L20" s="260">
        <v>237</v>
      </c>
      <c r="M20" s="68"/>
      <c r="N20" s="116"/>
    </row>
    <row r="21" spans="1:14" s="204" customFormat="1" ht="18" customHeight="1">
      <c r="A21" s="365"/>
      <c r="B21" s="365"/>
      <c r="C21" s="200" t="s">
        <v>174</v>
      </c>
      <c r="D21" s="201"/>
      <c r="E21" s="216">
        <v>0</v>
      </c>
      <c r="F21" s="217">
        <v>0</v>
      </c>
      <c r="G21" s="202">
        <v>122</v>
      </c>
      <c r="H21" s="244">
        <v>108</v>
      </c>
      <c r="I21" s="245">
        <v>0</v>
      </c>
      <c r="J21" s="246">
        <v>0</v>
      </c>
      <c r="K21" s="245">
        <v>0</v>
      </c>
      <c r="L21" s="246">
        <v>0</v>
      </c>
      <c r="M21" s="202"/>
      <c r="N21" s="203"/>
    </row>
    <row r="22" spans="1:14" ht="18" customHeight="1">
      <c r="A22" s="365"/>
      <c r="B22" s="366"/>
      <c r="C22" s="11" t="s">
        <v>175</v>
      </c>
      <c r="D22" s="12"/>
      <c r="E22" s="71">
        <v>3474</v>
      </c>
      <c r="F22" s="127">
        <v>4128</v>
      </c>
      <c r="G22" s="239">
        <f>SUM(G19:G21)</f>
        <v>4205</v>
      </c>
      <c r="H22" s="239">
        <f>SUM(H19:H21)</f>
        <v>4549</v>
      </c>
      <c r="I22" s="240">
        <v>0</v>
      </c>
      <c r="J22" s="247">
        <v>0</v>
      </c>
      <c r="K22" s="71">
        <v>1343</v>
      </c>
      <c r="L22" s="263">
        <v>1420</v>
      </c>
      <c r="M22" s="71"/>
      <c r="N22" s="127"/>
    </row>
    <row r="23" spans="1:14" ht="18" customHeight="1">
      <c r="A23" s="365"/>
      <c r="B23" s="364" t="s">
        <v>176</v>
      </c>
      <c r="C23" s="156" t="s">
        <v>177</v>
      </c>
      <c r="D23" s="157"/>
      <c r="E23" s="139">
        <v>251</v>
      </c>
      <c r="F23" s="140">
        <v>251</v>
      </c>
      <c r="G23" s="139">
        <v>790</v>
      </c>
      <c r="H23" s="242">
        <v>790</v>
      </c>
      <c r="I23" s="219">
        <v>0</v>
      </c>
      <c r="J23" s="220">
        <v>0</v>
      </c>
      <c r="K23" s="139">
        <v>350</v>
      </c>
      <c r="L23" s="262">
        <v>350</v>
      </c>
      <c r="M23" s="139"/>
      <c r="N23" s="140"/>
    </row>
    <row r="24" spans="1:14" ht="18" customHeight="1">
      <c r="A24" s="365"/>
      <c r="B24" s="365"/>
      <c r="C24" s="43" t="s">
        <v>178</v>
      </c>
      <c r="D24" s="42"/>
      <c r="E24" s="216" t="s">
        <v>233</v>
      </c>
      <c r="F24" s="217" t="s">
        <v>233</v>
      </c>
      <c r="G24" s="68">
        <v>-2464</v>
      </c>
      <c r="H24" s="243">
        <v>-2808</v>
      </c>
      <c r="I24" s="221">
        <v>0</v>
      </c>
      <c r="J24" s="222">
        <v>0</v>
      </c>
      <c r="K24" s="68">
        <v>9044</v>
      </c>
      <c r="L24" s="260">
        <v>8754</v>
      </c>
      <c r="M24" s="68"/>
      <c r="N24" s="116"/>
    </row>
    <row r="25" spans="1:14" ht="18" customHeight="1">
      <c r="A25" s="365"/>
      <c r="B25" s="365"/>
      <c r="C25" s="43" t="s">
        <v>179</v>
      </c>
      <c r="D25" s="42"/>
      <c r="E25" s="68">
        <v>1691</v>
      </c>
      <c r="F25" s="116">
        <v>1670</v>
      </c>
      <c r="G25" s="68">
        <v>0</v>
      </c>
      <c r="H25" s="243">
        <v>0</v>
      </c>
      <c r="I25" s="221">
        <v>0</v>
      </c>
      <c r="J25" s="138">
        <v>0</v>
      </c>
      <c r="K25" s="68">
        <v>88</v>
      </c>
      <c r="L25" s="260">
        <v>88</v>
      </c>
      <c r="M25" s="68"/>
      <c r="N25" s="116"/>
    </row>
    <row r="26" spans="1:14" ht="18" customHeight="1">
      <c r="A26" s="365"/>
      <c r="B26" s="366"/>
      <c r="C26" s="44" t="s">
        <v>180</v>
      </c>
      <c r="D26" s="45"/>
      <c r="E26" s="70">
        <v>1941</v>
      </c>
      <c r="F26" s="127">
        <v>1921</v>
      </c>
      <c r="G26" s="248">
        <f>SUM(G23:G25)</f>
        <v>-1674</v>
      </c>
      <c r="H26" s="248">
        <f>SUM(H23:H25)</f>
        <v>-2018</v>
      </c>
      <c r="I26" s="249">
        <v>0</v>
      </c>
      <c r="J26" s="247">
        <v>0</v>
      </c>
      <c r="K26" s="70">
        <v>9481</v>
      </c>
      <c r="L26" s="263">
        <v>9191</v>
      </c>
      <c r="M26" s="70"/>
      <c r="N26" s="127"/>
    </row>
    <row r="27" spans="1:14" ht="18" customHeight="1">
      <c r="A27" s="366"/>
      <c r="B27" s="46" t="s">
        <v>181</v>
      </c>
      <c r="C27" s="31"/>
      <c r="D27" s="31"/>
      <c r="E27" s="218">
        <v>5416</v>
      </c>
      <c r="F27" s="127">
        <v>6049</v>
      </c>
      <c r="G27" s="218">
        <v>2531</v>
      </c>
      <c r="H27" s="250">
        <v>2531</v>
      </c>
      <c r="I27" s="251">
        <v>0</v>
      </c>
      <c r="J27" s="247">
        <v>0</v>
      </c>
      <c r="K27" s="218">
        <v>10824</v>
      </c>
      <c r="L27" s="257">
        <v>10610</v>
      </c>
      <c r="M27" s="71"/>
      <c r="N27" s="127"/>
    </row>
    <row r="28" spans="1:14" ht="18" customHeight="1">
      <c r="A28" s="364" t="s">
        <v>182</v>
      </c>
      <c r="B28" s="364" t="s">
        <v>183</v>
      </c>
      <c r="C28" s="156" t="s">
        <v>184</v>
      </c>
      <c r="D28" s="205" t="s">
        <v>41</v>
      </c>
      <c r="E28" s="219">
        <v>0</v>
      </c>
      <c r="F28" s="220">
        <v>0</v>
      </c>
      <c r="G28" s="139">
        <v>314</v>
      </c>
      <c r="H28" s="242">
        <v>338</v>
      </c>
      <c r="I28" s="139">
        <v>0</v>
      </c>
      <c r="J28" s="140">
        <v>0</v>
      </c>
      <c r="K28" s="139">
        <v>6288</v>
      </c>
      <c r="L28" s="262">
        <v>6243</v>
      </c>
      <c r="M28" s="139"/>
      <c r="N28" s="140"/>
    </row>
    <row r="29" spans="1:14" ht="18" customHeight="1">
      <c r="A29" s="365"/>
      <c r="B29" s="365"/>
      <c r="C29" s="43" t="s">
        <v>185</v>
      </c>
      <c r="D29" s="206" t="s">
        <v>42</v>
      </c>
      <c r="E29" s="221">
        <v>0</v>
      </c>
      <c r="F29" s="222">
        <v>0</v>
      </c>
      <c r="G29" s="68">
        <v>226</v>
      </c>
      <c r="H29" s="243">
        <v>261</v>
      </c>
      <c r="I29" s="68">
        <v>0</v>
      </c>
      <c r="J29" s="116">
        <v>0</v>
      </c>
      <c r="K29" s="68">
        <v>2752</v>
      </c>
      <c r="L29" s="260">
        <v>2779</v>
      </c>
      <c r="M29" s="68"/>
      <c r="N29" s="116"/>
    </row>
    <row r="30" spans="1:14" ht="18" customHeight="1">
      <c r="A30" s="365"/>
      <c r="B30" s="365"/>
      <c r="C30" s="43" t="s">
        <v>186</v>
      </c>
      <c r="D30" s="206" t="s">
        <v>187</v>
      </c>
      <c r="E30" s="68">
        <v>0</v>
      </c>
      <c r="F30" s="116">
        <v>5</v>
      </c>
      <c r="G30" s="68">
        <v>48</v>
      </c>
      <c r="H30" s="243">
        <v>53</v>
      </c>
      <c r="I30" s="68">
        <v>0</v>
      </c>
      <c r="J30" s="116">
        <v>4.2</v>
      </c>
      <c r="K30" s="68">
        <v>3157</v>
      </c>
      <c r="L30" s="260">
        <v>3041</v>
      </c>
      <c r="M30" s="68"/>
      <c r="N30" s="116"/>
    </row>
    <row r="31" spans="1:15" ht="18" customHeight="1">
      <c r="A31" s="365"/>
      <c r="B31" s="365"/>
      <c r="C31" s="11" t="s">
        <v>188</v>
      </c>
      <c r="D31" s="207" t="s">
        <v>189</v>
      </c>
      <c r="E31" s="71">
        <f aca="true" t="shared" si="0" ref="E31:N31">E28-E29-E30</f>
        <v>0</v>
      </c>
      <c r="F31" s="199">
        <f t="shared" si="0"/>
        <v>-5</v>
      </c>
      <c r="G31" s="71">
        <f t="shared" si="0"/>
        <v>40</v>
      </c>
      <c r="H31" s="239">
        <f t="shared" si="0"/>
        <v>24</v>
      </c>
      <c r="I31" s="71">
        <f t="shared" si="0"/>
        <v>0</v>
      </c>
      <c r="J31" s="199">
        <f t="shared" si="0"/>
        <v>-4.2</v>
      </c>
      <c r="K31" s="71">
        <f>K28-K29-K30</f>
        <v>379</v>
      </c>
      <c r="L31" s="263">
        <f>L28-L29-L30</f>
        <v>423</v>
      </c>
      <c r="M31" s="71">
        <f t="shared" si="0"/>
        <v>0</v>
      </c>
      <c r="N31" s="199">
        <f t="shared" si="0"/>
        <v>0</v>
      </c>
      <c r="O31" s="7"/>
    </row>
    <row r="32" spans="1:14" ht="18" customHeight="1">
      <c r="A32" s="365"/>
      <c r="B32" s="365"/>
      <c r="C32" s="156" t="s">
        <v>190</v>
      </c>
      <c r="D32" s="205" t="s">
        <v>191</v>
      </c>
      <c r="E32" s="139">
        <v>121</v>
      </c>
      <c r="F32" s="140">
        <v>140</v>
      </c>
      <c r="G32" s="139">
        <v>326</v>
      </c>
      <c r="H32" s="242">
        <v>330</v>
      </c>
      <c r="I32" s="139">
        <v>0</v>
      </c>
      <c r="J32" s="140">
        <v>0</v>
      </c>
      <c r="K32" s="139">
        <v>465</v>
      </c>
      <c r="L32" s="262">
        <v>196</v>
      </c>
      <c r="M32" s="139"/>
      <c r="N32" s="140"/>
    </row>
    <row r="33" spans="1:14" ht="18" customHeight="1">
      <c r="A33" s="365"/>
      <c r="B33" s="365"/>
      <c r="C33" s="43" t="s">
        <v>192</v>
      </c>
      <c r="D33" s="206" t="s">
        <v>193</v>
      </c>
      <c r="E33" s="68">
        <v>100</v>
      </c>
      <c r="F33" s="116">
        <v>119</v>
      </c>
      <c r="G33" s="68">
        <v>4</v>
      </c>
      <c r="H33" s="243">
        <v>6</v>
      </c>
      <c r="I33" s="68">
        <v>0</v>
      </c>
      <c r="J33" s="116">
        <v>0</v>
      </c>
      <c r="K33" s="68">
        <v>9</v>
      </c>
      <c r="L33" s="260">
        <v>26</v>
      </c>
      <c r="M33" s="68"/>
      <c r="N33" s="116"/>
    </row>
    <row r="34" spans="1:14" ht="18" customHeight="1">
      <c r="A34" s="365"/>
      <c r="B34" s="366"/>
      <c r="C34" s="11" t="s">
        <v>194</v>
      </c>
      <c r="D34" s="207" t="s">
        <v>195</v>
      </c>
      <c r="E34" s="71">
        <f aca="true" t="shared" si="1" ref="E34:N34">E31+E32-E33</f>
        <v>21</v>
      </c>
      <c r="F34" s="127">
        <f t="shared" si="1"/>
        <v>16</v>
      </c>
      <c r="G34" s="71">
        <f t="shared" si="1"/>
        <v>362</v>
      </c>
      <c r="H34" s="239">
        <f t="shared" si="1"/>
        <v>348</v>
      </c>
      <c r="I34" s="71">
        <f t="shared" si="1"/>
        <v>0</v>
      </c>
      <c r="J34" s="127">
        <f t="shared" si="1"/>
        <v>-4.2</v>
      </c>
      <c r="K34" s="71">
        <f>K31+K32-K33</f>
        <v>835</v>
      </c>
      <c r="L34" s="263">
        <f>L31+L32-L33</f>
        <v>593</v>
      </c>
      <c r="M34" s="71">
        <f t="shared" si="1"/>
        <v>0</v>
      </c>
      <c r="N34" s="127">
        <f t="shared" si="1"/>
        <v>0</v>
      </c>
    </row>
    <row r="35" spans="1:14" ht="18" customHeight="1">
      <c r="A35" s="365"/>
      <c r="B35" s="364" t="s">
        <v>196</v>
      </c>
      <c r="C35" s="156" t="s">
        <v>197</v>
      </c>
      <c r="D35" s="205" t="s">
        <v>198</v>
      </c>
      <c r="E35" s="139">
        <v>0</v>
      </c>
      <c r="F35" s="140">
        <v>0</v>
      </c>
      <c r="G35" s="139">
        <v>0</v>
      </c>
      <c r="H35" s="242">
        <v>0</v>
      </c>
      <c r="I35" s="139">
        <v>0</v>
      </c>
      <c r="J35" s="140">
        <v>0</v>
      </c>
      <c r="K35" s="139">
        <v>62</v>
      </c>
      <c r="L35" s="262">
        <v>44</v>
      </c>
      <c r="M35" s="139"/>
      <c r="N35" s="140"/>
    </row>
    <row r="36" spans="1:14" ht="18" customHeight="1">
      <c r="A36" s="365"/>
      <c r="B36" s="365"/>
      <c r="C36" s="43" t="s">
        <v>199</v>
      </c>
      <c r="D36" s="206" t="s">
        <v>200</v>
      </c>
      <c r="E36" s="68">
        <v>0</v>
      </c>
      <c r="F36" s="116">
        <v>0</v>
      </c>
      <c r="G36" s="68">
        <v>0</v>
      </c>
      <c r="H36" s="243">
        <v>0</v>
      </c>
      <c r="I36" s="68">
        <v>0</v>
      </c>
      <c r="J36" s="116">
        <v>0</v>
      </c>
      <c r="K36" s="68">
        <v>406</v>
      </c>
      <c r="L36" s="260">
        <v>58</v>
      </c>
      <c r="M36" s="68"/>
      <c r="N36" s="116"/>
    </row>
    <row r="37" spans="1:14" ht="18" customHeight="1">
      <c r="A37" s="365"/>
      <c r="B37" s="365"/>
      <c r="C37" s="43" t="s">
        <v>201</v>
      </c>
      <c r="D37" s="206" t="s">
        <v>202</v>
      </c>
      <c r="E37" s="68">
        <f aca="true" t="shared" si="2" ref="E37:N37">E34+E35-E36</f>
        <v>21</v>
      </c>
      <c r="F37" s="116">
        <f t="shared" si="2"/>
        <v>16</v>
      </c>
      <c r="G37" s="68">
        <f t="shared" si="2"/>
        <v>362</v>
      </c>
      <c r="H37" s="243">
        <f t="shared" si="2"/>
        <v>348</v>
      </c>
      <c r="I37" s="68">
        <f t="shared" si="2"/>
        <v>0</v>
      </c>
      <c r="J37" s="116">
        <f t="shared" si="2"/>
        <v>-4.2</v>
      </c>
      <c r="K37" s="68">
        <f>K34+K35-K36</f>
        <v>491</v>
      </c>
      <c r="L37" s="260">
        <f>L34+L35-L36</f>
        <v>579</v>
      </c>
      <c r="M37" s="68">
        <f t="shared" si="2"/>
        <v>0</v>
      </c>
      <c r="N37" s="116">
        <f t="shared" si="2"/>
        <v>0</v>
      </c>
    </row>
    <row r="38" spans="1:14" ht="18" customHeight="1">
      <c r="A38" s="365"/>
      <c r="B38" s="365"/>
      <c r="C38" s="43" t="s">
        <v>203</v>
      </c>
      <c r="D38" s="206" t="s">
        <v>204</v>
      </c>
      <c r="E38" s="68">
        <v>0</v>
      </c>
      <c r="F38" s="116">
        <v>0</v>
      </c>
      <c r="G38" s="68">
        <v>0</v>
      </c>
      <c r="H38" s="243">
        <v>0</v>
      </c>
      <c r="I38" s="68">
        <v>0</v>
      </c>
      <c r="J38" s="116">
        <v>0</v>
      </c>
      <c r="K38" s="221">
        <v>0</v>
      </c>
      <c r="L38" s="222">
        <v>0</v>
      </c>
      <c r="M38" s="68"/>
      <c r="N38" s="116"/>
    </row>
    <row r="39" spans="1:14" ht="18" customHeight="1">
      <c r="A39" s="365"/>
      <c r="B39" s="365"/>
      <c r="C39" s="43" t="s">
        <v>205</v>
      </c>
      <c r="D39" s="206" t="s">
        <v>206</v>
      </c>
      <c r="E39" s="68">
        <v>0</v>
      </c>
      <c r="F39" s="116">
        <v>0</v>
      </c>
      <c r="G39" s="68">
        <v>0</v>
      </c>
      <c r="H39" s="243">
        <v>0</v>
      </c>
      <c r="I39" s="68">
        <v>0</v>
      </c>
      <c r="J39" s="116">
        <v>0</v>
      </c>
      <c r="K39" s="221">
        <v>0</v>
      </c>
      <c r="L39" s="222">
        <v>0</v>
      </c>
      <c r="M39" s="68"/>
      <c r="N39" s="116"/>
    </row>
    <row r="40" spans="1:14" ht="18" customHeight="1">
      <c r="A40" s="365"/>
      <c r="B40" s="365"/>
      <c r="C40" s="43" t="s">
        <v>207</v>
      </c>
      <c r="D40" s="206" t="s">
        <v>208</v>
      </c>
      <c r="E40" s="68">
        <v>0</v>
      </c>
      <c r="F40" s="116">
        <v>0</v>
      </c>
      <c r="G40" s="68">
        <v>0</v>
      </c>
      <c r="H40" s="243">
        <v>0</v>
      </c>
      <c r="I40" s="68">
        <v>0</v>
      </c>
      <c r="J40" s="116">
        <v>0</v>
      </c>
      <c r="K40" s="68">
        <v>188</v>
      </c>
      <c r="L40" s="260">
        <v>259</v>
      </c>
      <c r="M40" s="68"/>
      <c r="N40" s="116"/>
    </row>
    <row r="41" spans="1:14" ht="18" customHeight="1">
      <c r="A41" s="365"/>
      <c r="B41" s="365"/>
      <c r="C41" s="166" t="s">
        <v>209</v>
      </c>
      <c r="D41" s="206" t="s">
        <v>210</v>
      </c>
      <c r="E41" s="68">
        <f aca="true" t="shared" si="3" ref="E41:N41">E34+E35-E36-E40</f>
        <v>21</v>
      </c>
      <c r="F41" s="116">
        <f t="shared" si="3"/>
        <v>16</v>
      </c>
      <c r="G41" s="68">
        <f t="shared" si="3"/>
        <v>362</v>
      </c>
      <c r="H41" s="243">
        <f t="shared" si="3"/>
        <v>348</v>
      </c>
      <c r="I41" s="68">
        <f t="shared" si="3"/>
        <v>0</v>
      </c>
      <c r="J41" s="116">
        <f t="shared" si="3"/>
        <v>-4.2</v>
      </c>
      <c r="K41" s="68">
        <f>K34+K35-K36-K40</f>
        <v>303</v>
      </c>
      <c r="L41" s="260">
        <f>L34+L35-L36-L40</f>
        <v>320</v>
      </c>
      <c r="M41" s="68">
        <f t="shared" si="3"/>
        <v>0</v>
      </c>
      <c r="N41" s="116">
        <f t="shared" si="3"/>
        <v>0</v>
      </c>
    </row>
    <row r="42" spans="1:14" ht="18" customHeight="1">
      <c r="A42" s="365"/>
      <c r="B42" s="365"/>
      <c r="C42" s="415" t="s">
        <v>211</v>
      </c>
      <c r="D42" s="416"/>
      <c r="E42" s="69">
        <f aca="true" t="shared" si="4" ref="E42:N42">E37+E38-E39-E40</f>
        <v>21</v>
      </c>
      <c r="F42" s="223">
        <f t="shared" si="4"/>
        <v>16</v>
      </c>
      <c r="G42" s="69">
        <f t="shared" si="4"/>
        <v>362</v>
      </c>
      <c r="H42" s="238">
        <f t="shared" si="4"/>
        <v>348</v>
      </c>
      <c r="I42" s="69">
        <f t="shared" si="4"/>
        <v>0</v>
      </c>
      <c r="J42" s="223">
        <f t="shared" si="4"/>
        <v>-4.2</v>
      </c>
      <c r="K42" s="68">
        <f>K37+K38-K39-K40</f>
        <v>303</v>
      </c>
      <c r="L42" s="260">
        <f>L37+L38-L39-L40</f>
        <v>320</v>
      </c>
      <c r="M42" s="69">
        <f t="shared" si="4"/>
        <v>0</v>
      </c>
      <c r="N42" s="116">
        <f t="shared" si="4"/>
        <v>0</v>
      </c>
    </row>
    <row r="43" spans="1:14" ht="18" customHeight="1">
      <c r="A43" s="365"/>
      <c r="B43" s="365"/>
      <c r="C43" s="43" t="s">
        <v>212</v>
      </c>
      <c r="D43" s="206" t="s">
        <v>213</v>
      </c>
      <c r="E43" s="68">
        <v>0</v>
      </c>
      <c r="F43" s="116">
        <v>0</v>
      </c>
      <c r="G43" s="68">
        <v>0</v>
      </c>
      <c r="H43" s="243">
        <v>0</v>
      </c>
      <c r="I43" s="68">
        <v>0</v>
      </c>
      <c r="J43" s="116">
        <v>0</v>
      </c>
      <c r="K43" s="68">
        <v>0</v>
      </c>
      <c r="L43" s="260">
        <v>0</v>
      </c>
      <c r="M43" s="68"/>
      <c r="N43" s="116"/>
    </row>
    <row r="44" spans="1:14" ht="18" customHeight="1">
      <c r="A44" s="366"/>
      <c r="B44" s="366"/>
      <c r="C44" s="11" t="s">
        <v>214</v>
      </c>
      <c r="D44" s="91" t="s">
        <v>215</v>
      </c>
      <c r="E44" s="71">
        <f aca="true" t="shared" si="5" ref="E44:N44">E41+E43</f>
        <v>21</v>
      </c>
      <c r="F44" s="127">
        <f t="shared" si="5"/>
        <v>16</v>
      </c>
      <c r="G44" s="71">
        <f t="shared" si="5"/>
        <v>362</v>
      </c>
      <c r="H44" s="239">
        <f t="shared" si="5"/>
        <v>348</v>
      </c>
      <c r="I44" s="71">
        <f t="shared" si="5"/>
        <v>0</v>
      </c>
      <c r="J44" s="127">
        <f t="shared" si="5"/>
        <v>-4.2</v>
      </c>
      <c r="K44" s="71">
        <f>K41+K43</f>
        <v>303</v>
      </c>
      <c r="L44" s="263">
        <f>L41+L43</f>
        <v>320</v>
      </c>
      <c r="M44" s="71">
        <f t="shared" si="5"/>
        <v>0</v>
      </c>
      <c r="N44" s="127">
        <f t="shared" si="5"/>
        <v>0</v>
      </c>
    </row>
    <row r="45" ht="13.5" customHeight="1">
      <c r="A45" s="13" t="s">
        <v>216</v>
      </c>
    </row>
    <row r="46" ht="13.5" customHeight="1">
      <c r="A46" s="13" t="s">
        <v>217</v>
      </c>
    </row>
    <row r="47" ht="13.5">
      <c r="A47" s="208"/>
    </row>
  </sheetData>
  <sheetProtection/>
  <mergeCells count="15">
    <mergeCell ref="K6:L6"/>
    <mergeCell ref="E6:F6"/>
    <mergeCell ref="I6:J6"/>
    <mergeCell ref="M6:N6"/>
    <mergeCell ref="A8:A14"/>
    <mergeCell ref="B9:B14"/>
    <mergeCell ref="G6:H6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yamasaki</cp:lastModifiedBy>
  <cp:lastPrinted>2017-08-23T23:55:00Z</cp:lastPrinted>
  <dcterms:modified xsi:type="dcterms:W3CDTF">2017-10-31T00:46:27Z</dcterms:modified>
  <cp:category/>
  <cp:version/>
  <cp:contentType/>
  <cp:contentStatus/>
</cp:coreProperties>
</file>