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<sst xmlns="http://schemas.openxmlformats.org/spreadsheetml/2006/main" count="444" uniqueCount="270">
  <si>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</si>
  <si>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</si>
  <si>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</si>
  <si>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</si>
  <si>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</si>
  <si>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</si>
  <si>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</si>
  <si>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</si>
  <si>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</si>
  <si>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</si>
  <si>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</si>
  <si>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</si>
  <si>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</si>
  <si>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</si>
  <si>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</si>
  <si>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</si>
  <si>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</si>
  <si>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</si>
  <si>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</si>
  <si>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</si>
  <si>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</si>
  <si>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</si>
  <si>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</si>
  <si>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</si>
  <si>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</si>
  <si>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</si>
  <si>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</si>
  <si>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</si>
  <si>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</si>
  <si>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</si>
  <si>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</si>
  <si>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</si>
  <si>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</si>
  <si>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</si>
  <si>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</si>
  <si>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</si>
  <si>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</si>
  <si>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</si>
  <si>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</si>
  <si>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</si>
  <si>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</si>
  <si>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</si>
  <si>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</si>
  <si>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</si>
  <si>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</si>
  <si>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</si>
  <si>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</si>
  <si>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</si>
  <si>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</si>
  <si>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</si>
  <si>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</si>
  <si>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</si>
  <si>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</si>
  <si>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</si>
  <si>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</si>
  <si>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</si>
  <si>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</si>
  <si>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</si>
  <si>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</si>
  <si>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</si>
  <si>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</si>
  <si>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</si>
  <si>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</si>
  <si>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</si>
  <si>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</si>
  <si>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</si>
  <si>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</si>
  <si>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</si>
  <si>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</si>
  <si>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</si>
  <si>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</si>
  <si>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</si>
  <si>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</si>
  <si>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</si>
  <si>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</si>
  <si>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</si>
  <si>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</si>
  <si>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</si>
  <si>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</si>
  <si>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</si>
  <si>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</si>
  <si>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</si>
  <si>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</si>
  <si>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</si>
  <si>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</si>
  <si>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</si>
  <si>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</si>
  <si>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</si>
  <si>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</si>
  <si>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</si>
  <si>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</si>
  <si>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</si>
  <si>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</si>
  <si>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</si>
  <si>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</si>
  <si>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</si>
  <si>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</si>
  <si>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</si>
  <si>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</si>
  <si>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</si>
  <si>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</si>
  <si>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</si>
  <si>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</si>
  <si>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</si>
  <si>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</si>
  <si>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</si>
  <si>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</si>
  <si>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</si>
  <si>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</si>
  <si>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</si>
  <si>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</si>
  <si>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</si>
  <si>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</si>
  <si>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</si>
  <si>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</si>
  <si>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</si>
  <si>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</si>
  <si>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</si>
  <si>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</si>
  <si>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</si>
  <si>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</si>
  <si>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</si>
  <si>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</si>
  <si>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</si>
  <si>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</si>
  <si>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</si>
  <si>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</si>
  <si>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</si>
  <si>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</si>
  <si>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</si>
  <si>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</si>
  <si>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</si>
  <si>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</si>
  <si>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</si>
  <si>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</si>
  <si>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</si>
  <si>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</si>
  <si>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</si>
  <si>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</si>
  <si>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</si>
  <si>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</si>
  <si>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</si>
  <si>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</si>
  <si>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</si>
  <si>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</si>
  <si>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</si>
  <si>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</si>
  <si>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</si>
  <si>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</si>
  <si>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</si>
  <si>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</si>
  <si>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</si>
  <si>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</si>
  <si>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</si>
  <si>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</si>
  <si>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</si>
  <si>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</si>
  <si>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</si>
  <si>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</si>
  <si>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</si>
  <si>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</si>
  <si>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</si>
  <si>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</si>
  <si>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</si>
  <si>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</si>
  <si>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</si>
  <si>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</si>
  <si>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</si>
  <si>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</si>
  <si>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</si>
  <si>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</si>
  <si>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</si>
  <si>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</si>
  <si>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</si>
  <si>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</si>
  <si>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</si>
  <si>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</si>
  <si>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</si>
  <si>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</si>
  <si>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</si>
  <si>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</si>
  <si>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</si>
  <si>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</si>
  <si>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</si>
  <si>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</si>
  <si>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</si>
  <si>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</si>
  <si>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</si>
  <si>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</si>
  <si>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</si>
  <si>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</si>
  <si>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</si>
  <si>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</si>
  <si>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</si>
  <si>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</si>
  <si>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</si>
  <si>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</si>
  <si>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 xml:space="preserve">営業利益          </t>
  </si>
  <si>
    <t>営業外収益</t>
  </si>
  <si>
    <t>営業外費用</t>
  </si>
  <si>
    <t xml:space="preserve">経常利益      </t>
  </si>
  <si>
    <t>特別損失</t>
  </si>
  <si>
    <t>特別利益</t>
  </si>
  <si>
    <t>特別損失</t>
  </si>
  <si>
    <t>特定準備金計上前利益</t>
  </si>
  <si>
    <t>特定準備金取崩</t>
  </si>
  <si>
    <t>特定準備金繰入</t>
  </si>
  <si>
    <t>法人税等</t>
  </si>
  <si>
    <t xml:space="preserve">当期利益  </t>
  </si>
  <si>
    <t>（注１）住宅供給公社については（n=j+k-l-m）</t>
  </si>
  <si>
    <t>前期繰越利益</t>
  </si>
  <si>
    <t xml:space="preserve">当期未処分利益    </t>
  </si>
  <si>
    <t>（注１）住宅供給公社については14年度から新公社会計基準を適用しているため、一般管理費、特定準備金計上前利益、特定準備金取崩・繰入額を計上している。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</si>
  <si>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</si>
  <si>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</si>
  <si>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</si>
  <si>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</si>
  <si>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</si>
  <si>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</si>
  <si>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</si>
  <si>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</si>
  <si>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</si>
  <si>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(平成27年度決算ﾍﾞｰｽ）</t>
  </si>
  <si>
    <t>27年度</t>
  </si>
  <si>
    <t>27年度</t>
  </si>
  <si>
    <t>27年度</t>
  </si>
  <si>
    <t>（注1）平成23年度～26年度は平成22年国勢調査、平成27年度は平成27年度国勢調査を基に計上している。</t>
  </si>
  <si>
    <t>神奈川県</t>
  </si>
  <si>
    <t>神奈川県</t>
  </si>
  <si>
    <t>神奈川県住宅供給公社</t>
  </si>
  <si>
    <t>神奈川県道路公社</t>
  </si>
  <si>
    <t>神奈川県</t>
  </si>
  <si>
    <t>５.第三セクター(公社・株式会社形態の三セク)の状況</t>
  </si>
  <si>
    <t>(平成27年度決算額）</t>
  </si>
  <si>
    <t>27年度</t>
  </si>
  <si>
    <t>－</t>
  </si>
  <si>
    <t>(c)</t>
  </si>
  <si>
    <t>(d=a-b-c)</t>
  </si>
  <si>
    <t>(e)</t>
  </si>
  <si>
    <t>(f)</t>
  </si>
  <si>
    <t>(g=d+e-f)</t>
  </si>
  <si>
    <t>(h)</t>
  </si>
  <si>
    <t>(i)</t>
  </si>
  <si>
    <t>(j=g+h-i)</t>
  </si>
  <si>
    <t>(k)</t>
  </si>
  <si>
    <t>(l)</t>
  </si>
  <si>
    <t>(m)</t>
  </si>
  <si>
    <t>(ｎ=g+h-i-m)</t>
  </si>
  <si>
    <t>(o)</t>
  </si>
  <si>
    <t>(p=n+o)</t>
  </si>
  <si>
    <t>（注２）原則として表示単位未満を四捨五入して端数調整していないため、合計等と一致しない場合がある。</t>
  </si>
  <si>
    <t>流域下水道事業</t>
  </si>
  <si>
    <t>水道事業</t>
  </si>
  <si>
    <t>電気事業</t>
  </si>
  <si>
    <t>公営企業資金等運用事業</t>
  </si>
  <si>
    <t>相模川総合開発共同事業</t>
  </si>
  <si>
    <t>酒匂川総合開発事業</t>
  </si>
  <si>
    <t>流域下水道事業</t>
  </si>
  <si>
    <t>病院事業</t>
  </si>
  <si>
    <t>27年度</t>
  </si>
  <si>
    <t>神奈川県</t>
  </si>
  <si>
    <t>うち固定資産税</t>
  </si>
  <si>
    <t>うち不動産取得税</t>
  </si>
  <si>
    <t>平成27年度</t>
  </si>
  <si>
    <t>（1）平成27年度普通会計決算の状況</t>
  </si>
  <si>
    <t>３.普通会計の状況</t>
  </si>
  <si>
    <t>(a)</t>
  </si>
  <si>
    <r>
      <t>人口　（注 1）</t>
    </r>
    <r>
      <rPr>
        <sz val="11"/>
        <rFont val="明朝"/>
        <family val="1"/>
      </rPr>
      <t>(g</t>
    </r>
    <r>
      <rPr>
        <sz val="11"/>
        <rFont val="明朝"/>
        <family val="1"/>
      </rPr>
      <t>、人</t>
    </r>
    <r>
      <rPr>
        <sz val="11"/>
        <rFont val="明朝"/>
        <family val="1"/>
      </rPr>
      <t>)</t>
    </r>
  </si>
  <si>
    <t>（注）原則として表示単位未満を四捨五入して端数調整していないため、合計等と一致しない場合がある。</t>
  </si>
  <si>
    <t>－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</si>
</sst>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Border="1" applyAlignment="1">
      <alignment horizontal="right" vertical="center"/>
    </xf>
    <xf numFmtId="0" fontId="0" fillId="0" borderId="15" xfId="0" applyNumberFormat="1" applyBorder="1" applyAlignment="1">
      <alignment horizontal="center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4" fillId="0" borderId="14" xfId="0" applyNumberFormat="1" applyFont="1" applyBorder="1" applyAlignment="1">
      <alignment horizontal="distributed" vertical="center"/>
    </xf>
    <xf numFmtId="41" fontId="0" fillId="0" borderId="20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0" fontId="0" fillId="0" borderId="21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8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0" fontId="4" fillId="0" borderId="14" xfId="0" applyNumberFormat="1" applyFon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35" xfId="48" applyNumberFormat="1" applyBorder="1" applyAlignment="1">
      <alignment vertical="center"/>
    </xf>
    <xf numFmtId="41" fontId="0" fillId="0" borderId="36" xfId="0" applyNumberForma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8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left" vertical="center"/>
    </xf>
    <xf numFmtId="0" fontId="1" fillId="0" borderId="14" xfId="0" applyNumberFormat="1" applyFont="1" applyBorder="1" applyAlignment="1">
      <alignment horizontal="distributed" vertical="center"/>
    </xf>
    <xf numFmtId="0" fontId="0" fillId="0" borderId="35" xfId="0" applyNumberFormat="1" applyBorder="1" applyAlignment="1">
      <alignment horizontal="center" vertical="center"/>
    </xf>
    <xf numFmtId="217" fontId="0" fillId="0" borderId="40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20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34" xfId="0" applyNumberFormat="1" applyBorder="1" applyAlignment="1" quotePrefix="1">
      <alignment horizontal="right" vertical="center"/>
    </xf>
    <xf numFmtId="217" fontId="0" fillId="0" borderId="16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18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43" xfId="48" applyNumberFormat="1" applyBorder="1" applyAlignment="1">
      <alignment vertical="center"/>
    </xf>
    <xf numFmtId="217" fontId="0" fillId="0" borderId="21" xfId="48" applyNumberFormat="1" applyFont="1" applyBorder="1" applyAlignment="1" quotePrefix="1">
      <alignment horizontal="right" vertical="center"/>
    </xf>
    <xf numFmtId="217" fontId="0" fillId="0" borderId="13" xfId="48" applyNumberFormat="1" applyFont="1" applyBorder="1" applyAlignment="1" quotePrefix="1">
      <alignment horizontal="right" vertical="center"/>
    </xf>
    <xf numFmtId="217" fontId="0" fillId="0" borderId="44" xfId="48" applyNumberFormat="1" applyFont="1" applyBorder="1" applyAlignment="1" quotePrefix="1">
      <alignment horizontal="right" vertical="center"/>
    </xf>
    <xf numFmtId="217" fontId="0" fillId="0" borderId="35" xfId="48" applyNumberFormat="1" applyFont="1" applyBorder="1" applyAlignment="1" quotePrefix="1">
      <alignment horizontal="right" vertical="center"/>
    </xf>
    <xf numFmtId="217" fontId="0" fillId="0" borderId="45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47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48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28" xfId="48" applyNumberFormat="1" applyBorder="1" applyAlignment="1">
      <alignment vertical="center"/>
    </xf>
    <xf numFmtId="217" fontId="0" fillId="0" borderId="34" xfId="48" applyNumberFormat="1" applyFont="1" applyBorder="1" applyAlignment="1" quotePrefix="1">
      <alignment horizontal="right" vertical="center"/>
    </xf>
    <xf numFmtId="217" fontId="0" fillId="0" borderId="23" xfId="48" applyNumberFormat="1" applyFont="1" applyBorder="1" applyAlignment="1" quotePrefix="1">
      <alignment horizontal="right" vertical="center"/>
    </xf>
    <xf numFmtId="217" fontId="0" fillId="0" borderId="19" xfId="48" applyNumberFormat="1" applyBorder="1" applyAlignment="1">
      <alignment vertical="center"/>
    </xf>
    <xf numFmtId="217" fontId="0" fillId="0" borderId="49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0" fontId="4" fillId="0" borderId="14" xfId="0" applyNumberFormat="1" applyFont="1" applyBorder="1" applyAlignment="1">
      <alignment horizontal="centerContinuous" vertical="center"/>
    </xf>
    <xf numFmtId="217" fontId="0" fillId="0" borderId="50" xfId="48" applyNumberFormat="1" applyFill="1" applyBorder="1" applyAlignment="1">
      <alignment horizontal="right" vertical="center"/>
    </xf>
    <xf numFmtId="41" fontId="0" fillId="0" borderId="19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24" xfId="0" applyNumberFormat="1" applyBorder="1" applyAlignment="1">
      <alignment vertical="center"/>
    </xf>
    <xf numFmtId="218" fontId="0" fillId="0" borderId="51" xfId="48" applyNumberFormat="1" applyFill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0" fontId="0" fillId="0" borderId="52" xfId="0" applyNumberFormat="1" applyFont="1" applyBorder="1" applyAlignment="1">
      <alignment horizontal="center" vertical="center"/>
    </xf>
    <xf numFmtId="217" fontId="0" fillId="0" borderId="43" xfId="0" applyNumberFormat="1" applyBorder="1" applyAlignment="1" quotePrefix="1">
      <alignment horizontal="right" vertical="center"/>
    </xf>
    <xf numFmtId="41" fontId="4" fillId="0" borderId="14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4" xfId="0" applyNumberFormat="1" applyFont="1" applyBorder="1" applyAlignment="1">
      <alignment horizontal="left" vertical="center"/>
    </xf>
    <xf numFmtId="41" fontId="0" fillId="0" borderId="29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17" xfId="0" applyNumberFormat="1" applyBorder="1" applyAlignment="1">
      <alignment horizontal="centerContinuous" vertical="center"/>
    </xf>
    <xf numFmtId="41" fontId="0" fillId="0" borderId="31" xfId="0" applyNumberFormat="1" applyBorder="1" applyAlignment="1">
      <alignment horizontal="center" vertical="center"/>
    </xf>
    <xf numFmtId="41" fontId="0" fillId="0" borderId="46" xfId="0" applyNumberFormat="1" applyBorder="1" applyAlignment="1">
      <alignment horizontal="center" vertical="center"/>
    </xf>
    <xf numFmtId="41" fontId="0" fillId="0" borderId="53" xfId="0" applyNumberFormat="1" applyFont="1" applyBorder="1" applyAlignment="1">
      <alignment vertical="center"/>
    </xf>
    <xf numFmtId="0" fontId="0" fillId="0" borderId="54" xfId="0" applyBorder="1" applyAlignment="1">
      <alignment horizontal="distributed" vertical="center"/>
    </xf>
    <xf numFmtId="217" fontId="0" fillId="0" borderId="55" xfId="48" applyNumberFormat="1" applyBorder="1" applyAlignment="1">
      <alignment horizontal="center" vertical="center"/>
    </xf>
    <xf numFmtId="217" fontId="0" fillId="0" borderId="56" xfId="48" applyNumberFormat="1" applyBorder="1" applyAlignment="1">
      <alignment horizontal="center" vertical="center"/>
    </xf>
    <xf numFmtId="217" fontId="0" fillId="0" borderId="57" xfId="48" applyNumberFormat="1" applyBorder="1" applyAlignment="1">
      <alignment horizontal="center" vertical="center"/>
    </xf>
    <xf numFmtId="217" fontId="0" fillId="0" borderId="16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47" xfId="48" applyNumberFormat="1" applyBorder="1" applyAlignment="1">
      <alignment horizontal="center" vertical="center"/>
    </xf>
    <xf numFmtId="217" fontId="0" fillId="0" borderId="34" xfId="48" applyNumberFormat="1" applyBorder="1" applyAlignment="1">
      <alignment horizontal="center" vertical="center"/>
    </xf>
    <xf numFmtId="217" fontId="0" fillId="0" borderId="20" xfId="48" applyNumberFormat="1" applyBorder="1" applyAlignment="1">
      <alignment horizontal="center" vertical="center"/>
    </xf>
    <xf numFmtId="217" fontId="0" fillId="0" borderId="43" xfId="48" applyNumberFormat="1" applyBorder="1" applyAlignment="1">
      <alignment horizontal="center" vertical="center"/>
    </xf>
    <xf numFmtId="217" fontId="0" fillId="0" borderId="35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44" xfId="48" applyNumberFormat="1" applyBorder="1" applyAlignment="1">
      <alignment horizontal="center" vertical="center"/>
    </xf>
    <xf numFmtId="217" fontId="0" fillId="0" borderId="58" xfId="48" applyNumberFormat="1" applyBorder="1" applyAlignment="1">
      <alignment vertical="center"/>
    </xf>
    <xf numFmtId="217" fontId="0" fillId="0" borderId="59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217" fontId="0" fillId="0" borderId="24" xfId="48" applyNumberFormat="1" applyFill="1" applyBorder="1" applyAlignment="1">
      <alignment vertical="center"/>
    </xf>
    <xf numFmtId="217" fontId="0" fillId="0" borderId="43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17" xfId="0" applyNumberFormat="1" applyBorder="1" applyAlignment="1" quotePrefix="1">
      <alignment horizontal="right" vertical="center"/>
    </xf>
    <xf numFmtId="41" fontId="0" fillId="0" borderId="23" xfId="0" applyNumberFormat="1" applyBorder="1" applyAlignment="1" quotePrefix="1">
      <alignment horizontal="right" vertical="center"/>
    </xf>
    <xf numFmtId="41" fontId="0" fillId="0" borderId="14" xfId="0" applyNumberFormat="1" applyBorder="1" applyAlignment="1" quotePrefix="1">
      <alignment horizontal="right" vertical="center"/>
    </xf>
    <xf numFmtId="217" fontId="0" fillId="0" borderId="60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44" xfId="0" applyNumberFormat="1" applyFont="1" applyBorder="1" applyAlignment="1">
      <alignment horizontal="center" vertical="center"/>
    </xf>
    <xf numFmtId="41" fontId="0" fillId="0" borderId="45" xfId="0" applyNumberFormat="1" applyBorder="1" applyAlignment="1">
      <alignment horizontal="center" vertical="center"/>
    </xf>
    <xf numFmtId="217" fontId="0" fillId="0" borderId="34" xfId="48" applyNumberFormat="1" applyFont="1" applyBorder="1" applyAlignment="1">
      <alignment horizontal="right" vertical="center"/>
    </xf>
    <xf numFmtId="217" fontId="0" fillId="0" borderId="20" xfId="48" applyNumberFormat="1" applyFont="1" applyBorder="1" applyAlignment="1">
      <alignment horizontal="right" vertical="center"/>
    </xf>
    <xf numFmtId="217" fontId="0" fillId="0" borderId="24" xfId="48" applyNumberFormat="1" applyFont="1" applyFill="1" applyBorder="1" applyAlignment="1">
      <alignment horizontal="right" vertical="center"/>
    </xf>
    <xf numFmtId="217" fontId="0" fillId="0" borderId="24" xfId="48" applyNumberFormat="1" applyFont="1" applyBorder="1" applyAlignment="1">
      <alignment horizontal="right" vertical="center"/>
    </xf>
    <xf numFmtId="217" fontId="0" fillId="0" borderId="23" xfId="48" applyNumberFormat="1" applyFont="1" applyBorder="1" applyAlignment="1">
      <alignment horizontal="right" vertical="center"/>
    </xf>
    <xf numFmtId="217" fontId="0" fillId="0" borderId="19" xfId="48" applyNumberFormat="1" applyFont="1" applyBorder="1" applyAlignment="1">
      <alignment vertical="center"/>
    </xf>
    <xf numFmtId="217" fontId="0" fillId="0" borderId="24" xfId="48" applyNumberFormat="1" applyBorder="1" applyAlignment="1">
      <alignment horizontal="right" vertical="center"/>
    </xf>
    <xf numFmtId="217" fontId="0" fillId="0" borderId="43" xfId="48" applyNumberFormat="1" applyFont="1" applyBorder="1" applyAlignment="1">
      <alignment horizontal="right" vertical="center"/>
    </xf>
    <xf numFmtId="217" fontId="0" fillId="0" borderId="31" xfId="48" applyNumberFormat="1" applyFill="1" applyBorder="1" applyAlignment="1">
      <alignment vertical="center"/>
    </xf>
    <xf numFmtId="217" fontId="0" fillId="0" borderId="0" xfId="48" applyNumberFormat="1" applyFill="1" applyBorder="1" applyAlignment="1">
      <alignment vertical="center"/>
    </xf>
    <xf numFmtId="217" fontId="0" fillId="0" borderId="33" xfId="48" applyNumberFormat="1" applyFill="1" applyBorder="1" applyAlignment="1">
      <alignment vertical="center"/>
    </xf>
    <xf numFmtId="217" fontId="0" fillId="0" borderId="28" xfId="48" applyNumberFormat="1" applyFill="1" applyBorder="1" applyAlignment="1">
      <alignment vertical="center"/>
    </xf>
    <xf numFmtId="217" fontId="0" fillId="0" borderId="34" xfId="48" applyNumberFormat="1" applyFill="1" applyBorder="1" applyAlignment="1">
      <alignment vertical="center"/>
    </xf>
    <xf numFmtId="217" fontId="0" fillId="0" borderId="23" xfId="48" applyNumberFormat="1" applyFill="1" applyBorder="1" applyAlignment="1">
      <alignment vertical="center"/>
    </xf>
    <xf numFmtId="217" fontId="0" fillId="0" borderId="16" xfId="48" applyNumberFormat="1" applyFill="1" applyBorder="1" applyAlignment="1">
      <alignment vertical="center"/>
    </xf>
    <xf numFmtId="217" fontId="0" fillId="0" borderId="30" xfId="48" applyNumberFormat="1" applyFill="1" applyBorder="1" applyAlignment="1">
      <alignment vertical="center"/>
    </xf>
    <xf numFmtId="217" fontId="0" fillId="0" borderId="11" xfId="48" applyNumberFormat="1" applyFill="1" applyBorder="1" applyAlignment="1">
      <alignment vertical="center"/>
    </xf>
    <xf numFmtId="217" fontId="0" fillId="0" borderId="42" xfId="48" applyNumberFormat="1" applyFill="1" applyBorder="1" applyAlignment="1">
      <alignment vertical="center"/>
    </xf>
    <xf numFmtId="217" fontId="0" fillId="0" borderId="13" xfId="48" applyNumberFormat="1" applyFill="1" applyBorder="1" applyAlignment="1">
      <alignment vertical="center"/>
    </xf>
    <xf numFmtId="217" fontId="0" fillId="0" borderId="44" xfId="48" applyNumberFormat="1" applyFill="1" applyBorder="1" applyAlignment="1">
      <alignment vertical="center"/>
    </xf>
    <xf numFmtId="217" fontId="0" fillId="0" borderId="45" xfId="48" applyNumberFormat="1" applyFill="1" applyBorder="1" applyAlignment="1">
      <alignment vertical="center"/>
    </xf>
    <xf numFmtId="217" fontId="0" fillId="0" borderId="24" xfId="48" applyNumberFormat="1" applyFont="1" applyFill="1" applyBorder="1" applyAlignment="1" quotePrefix="1">
      <alignment horizontal="right" vertical="center"/>
    </xf>
    <xf numFmtId="217" fontId="0" fillId="0" borderId="43" xfId="48" applyNumberFormat="1" applyFont="1" applyFill="1" applyBorder="1" applyAlignment="1" quotePrefix="1">
      <alignment horizontal="right" vertical="center"/>
    </xf>
    <xf numFmtId="217" fontId="0" fillId="0" borderId="13" xfId="48" applyNumberFormat="1" applyFont="1" applyFill="1" applyBorder="1" applyAlignment="1" quotePrefix="1">
      <alignment horizontal="right" vertical="center"/>
    </xf>
    <xf numFmtId="217" fontId="0" fillId="0" borderId="44" xfId="48" applyNumberFormat="1" applyFont="1" applyFill="1" applyBorder="1" applyAlignment="1" quotePrefix="1">
      <alignment horizontal="right" vertical="center"/>
    </xf>
    <xf numFmtId="217" fontId="0" fillId="0" borderId="19" xfId="48" applyNumberFormat="1" applyFill="1" applyBorder="1" applyAlignment="1">
      <alignment vertical="center"/>
    </xf>
    <xf numFmtId="217" fontId="0" fillId="0" borderId="49" xfId="48" applyNumberFormat="1" applyFill="1" applyBorder="1" applyAlignment="1">
      <alignment vertical="center"/>
    </xf>
    <xf numFmtId="217" fontId="0" fillId="0" borderId="35" xfId="48" applyNumberFormat="1" applyFill="1" applyBorder="1" applyAlignment="1">
      <alignment vertical="center"/>
    </xf>
    <xf numFmtId="217" fontId="0" fillId="0" borderId="14" xfId="48" applyNumberFormat="1" applyFill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7" fontId="0" fillId="0" borderId="24" xfId="0" applyNumberFormat="1" applyBorder="1" applyAlignment="1" quotePrefix="1">
      <alignment horizontal="right" vertical="center"/>
    </xf>
    <xf numFmtId="0" fontId="0" fillId="0" borderId="61" xfId="0" applyNumberFormat="1" applyBorder="1" applyAlignment="1">
      <alignment horizontal="center" vertical="center"/>
    </xf>
    <xf numFmtId="217" fontId="0" fillId="0" borderId="24" xfId="48" applyNumberFormat="1" applyFont="1" applyFill="1" applyBorder="1" applyAlignment="1">
      <alignment vertical="center"/>
    </xf>
    <xf numFmtId="217" fontId="0" fillId="0" borderId="32" xfId="48" applyNumberForma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0" fillId="0" borderId="53" xfId="0" applyNumberFormat="1" applyFill="1" applyBorder="1" applyAlignment="1">
      <alignment horizontal="centerContinuous" vertical="center"/>
    </xf>
    <xf numFmtId="0" fontId="0" fillId="0" borderId="54" xfId="0" applyFill="1" applyBorder="1" applyAlignment="1">
      <alignment horizontal="centerContinuous" vertical="center"/>
    </xf>
    <xf numFmtId="0" fontId="0" fillId="0" borderId="62" xfId="0" applyFill="1" applyBorder="1" applyAlignment="1">
      <alignment horizontal="centerContinuous" vertical="center"/>
    </xf>
    <xf numFmtId="41" fontId="0" fillId="0" borderId="63" xfId="0" applyNumberFormat="1" applyFill="1" applyBorder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41" fontId="0" fillId="0" borderId="29" xfId="0" applyNumberFormat="1" applyFill="1" applyBorder="1" applyAlignment="1">
      <alignment horizontal="left" vertical="center"/>
    </xf>
    <xf numFmtId="41" fontId="0" fillId="0" borderId="10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right" vertical="center"/>
    </xf>
    <xf numFmtId="41" fontId="0" fillId="0" borderId="64" xfId="0" applyNumberFormat="1" applyFont="1" applyFill="1" applyBorder="1" applyAlignment="1">
      <alignment horizontal="center" vertical="center"/>
    </xf>
    <xf numFmtId="41" fontId="0" fillId="0" borderId="64" xfId="0" applyNumberFormat="1" applyFill="1" applyBorder="1" applyAlignment="1">
      <alignment horizontal="center" vertical="center"/>
    </xf>
    <xf numFmtId="41" fontId="0" fillId="0" borderId="12" xfId="0" applyNumberFormat="1" applyFill="1" applyBorder="1" applyAlignment="1">
      <alignment horizontal="left" vertical="center"/>
    </xf>
    <xf numFmtId="41" fontId="0" fillId="0" borderId="20" xfId="0" applyNumberFormat="1" applyFill="1" applyBorder="1" applyAlignment="1">
      <alignment horizontal="left" vertical="center"/>
    </xf>
    <xf numFmtId="41" fontId="0" fillId="0" borderId="21" xfId="0" applyNumberFormat="1" applyFill="1" applyBorder="1" applyAlignment="1">
      <alignment horizontal="right" vertical="center"/>
    </xf>
    <xf numFmtId="217" fontId="0" fillId="0" borderId="50" xfId="0" applyNumberFormat="1" applyFont="1" applyFill="1" applyBorder="1" applyAlignment="1">
      <alignment vertical="center"/>
    </xf>
    <xf numFmtId="217" fontId="0" fillId="0" borderId="50" xfId="48" applyNumberFormat="1" applyFont="1" applyFill="1" applyBorder="1" applyAlignment="1">
      <alignment horizontal="right" vertical="center"/>
    </xf>
    <xf numFmtId="41" fontId="0" fillId="0" borderId="23" xfId="0" applyNumberFormat="1" applyFill="1" applyBorder="1" applyAlignment="1">
      <alignment horizontal="right" vertical="center"/>
    </xf>
    <xf numFmtId="217" fontId="0" fillId="0" borderId="65" xfId="0" applyNumberFormat="1" applyFont="1" applyFill="1" applyBorder="1" applyAlignment="1">
      <alignment vertical="center"/>
    </xf>
    <xf numFmtId="217" fontId="0" fillId="0" borderId="65" xfId="48" applyNumberFormat="1" applyFont="1" applyFill="1" applyBorder="1" applyAlignment="1">
      <alignment horizontal="right" vertical="center"/>
    </xf>
    <xf numFmtId="217" fontId="0" fillId="0" borderId="65" xfId="48" applyNumberFormat="1" applyFill="1" applyBorder="1" applyAlignment="1">
      <alignment horizontal="right" vertical="center"/>
    </xf>
    <xf numFmtId="41" fontId="0" fillId="0" borderId="28" xfId="0" applyNumberFormat="1" applyFill="1" applyBorder="1" applyAlignment="1">
      <alignment horizontal="right" vertical="center"/>
    </xf>
    <xf numFmtId="217" fontId="0" fillId="0" borderId="66" xfId="0" applyNumberFormat="1" applyFont="1" applyFill="1" applyBorder="1" applyAlignment="1">
      <alignment vertical="center"/>
    </xf>
    <xf numFmtId="217" fontId="0" fillId="0" borderId="66" xfId="48" applyNumberFormat="1" applyFont="1" applyFill="1" applyBorder="1" applyAlignment="1">
      <alignment horizontal="right" vertical="center"/>
    </xf>
    <xf numFmtId="217" fontId="0" fillId="0" borderId="66" xfId="48" applyNumberFormat="1" applyFill="1" applyBorder="1" applyAlignment="1">
      <alignment horizontal="right" vertical="center"/>
    </xf>
    <xf numFmtId="41" fontId="0" fillId="0" borderId="32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41" fontId="0" fillId="0" borderId="25" xfId="0" applyNumberFormat="1" applyFill="1" applyBorder="1" applyAlignment="1">
      <alignment horizontal="left" vertical="center"/>
    </xf>
    <xf numFmtId="41" fontId="0" fillId="0" borderId="26" xfId="0" applyNumberFormat="1" applyFill="1" applyBorder="1" applyAlignment="1">
      <alignment horizontal="left" vertical="center"/>
    </xf>
    <xf numFmtId="41" fontId="0" fillId="0" borderId="26" xfId="0" applyNumberFormat="1" applyFill="1" applyBorder="1" applyAlignment="1">
      <alignment horizontal="right" vertical="center"/>
    </xf>
    <xf numFmtId="217" fontId="0" fillId="0" borderId="51" xfId="0" applyNumberFormat="1" applyFont="1" applyFill="1" applyBorder="1" applyAlignment="1">
      <alignment vertical="center"/>
    </xf>
    <xf numFmtId="217" fontId="0" fillId="0" borderId="51" xfId="48" applyNumberFormat="1" applyFont="1" applyFill="1" applyBorder="1" applyAlignment="1">
      <alignment horizontal="right" vertical="center"/>
    </xf>
    <xf numFmtId="217" fontId="0" fillId="0" borderId="51" xfId="48" applyNumberFormat="1" applyFill="1" applyBorder="1" applyAlignment="1">
      <alignment horizontal="right" vertical="center"/>
    </xf>
    <xf numFmtId="41" fontId="0" fillId="0" borderId="19" xfId="0" applyNumberFormat="1" applyFill="1" applyBorder="1" applyAlignment="1">
      <alignment horizontal="left" vertical="center"/>
    </xf>
    <xf numFmtId="41" fontId="0" fillId="0" borderId="17" xfId="0" applyNumberFormat="1" applyFill="1" applyBorder="1" applyAlignment="1">
      <alignment horizontal="left" vertical="center"/>
    </xf>
    <xf numFmtId="41" fontId="0" fillId="0" borderId="67" xfId="0" applyNumberFormat="1" applyFill="1" applyBorder="1" applyAlignment="1">
      <alignment horizontal="right" vertical="center"/>
    </xf>
    <xf numFmtId="217" fontId="0" fillId="0" borderId="64" xfId="0" applyNumberFormat="1" applyFont="1" applyFill="1" applyBorder="1" applyAlignment="1">
      <alignment vertical="center"/>
    </xf>
    <xf numFmtId="217" fontId="0" fillId="0" borderId="64" xfId="48" applyNumberFormat="1" applyFont="1" applyFill="1" applyBorder="1" applyAlignment="1">
      <alignment horizontal="right" vertical="center"/>
    </xf>
    <xf numFmtId="217" fontId="0" fillId="0" borderId="64" xfId="48" applyNumberFormat="1" applyFill="1" applyBorder="1" applyAlignment="1">
      <alignment horizontal="right" vertical="center"/>
    </xf>
    <xf numFmtId="217" fontId="0" fillId="0" borderId="65" xfId="0" applyNumberFormat="1" applyFill="1" applyBorder="1" applyAlignment="1">
      <alignment vertical="center"/>
    </xf>
    <xf numFmtId="225" fontId="0" fillId="0" borderId="65" xfId="0" applyNumberFormat="1" applyFont="1" applyFill="1" applyBorder="1" applyAlignment="1">
      <alignment vertical="center"/>
    </xf>
    <xf numFmtId="225" fontId="0" fillId="0" borderId="65" xfId="0" applyNumberFormat="1" applyFill="1" applyBorder="1" applyAlignment="1">
      <alignment vertical="center"/>
    </xf>
    <xf numFmtId="0" fontId="11" fillId="0" borderId="26" xfId="0" applyFont="1" applyFill="1" applyBorder="1" applyAlignment="1">
      <alignment horizontal="left" vertical="center"/>
    </xf>
    <xf numFmtId="41" fontId="0" fillId="0" borderId="68" xfId="0" applyNumberFormat="1" applyFill="1" applyBorder="1" applyAlignment="1">
      <alignment horizontal="right" vertical="center"/>
    </xf>
    <xf numFmtId="41" fontId="0" fillId="0" borderId="12" xfId="0" applyNumberFormat="1" applyFill="1" applyBorder="1" applyAlignment="1">
      <alignment vertical="center"/>
    </xf>
    <xf numFmtId="41" fontId="0" fillId="0" borderId="30" xfId="0" applyNumberFormat="1" applyFill="1" applyBorder="1" applyAlignment="1">
      <alignment vertical="center"/>
    </xf>
    <xf numFmtId="41" fontId="0" fillId="0" borderId="36" xfId="0" applyNumberFormat="1" applyFill="1" applyBorder="1" applyAlignment="1">
      <alignment vertical="center"/>
    </xf>
    <xf numFmtId="217" fontId="0" fillId="0" borderId="50" xfId="48" applyNumberFormat="1" applyFont="1" applyFill="1" applyBorder="1" applyAlignment="1">
      <alignment vertical="center"/>
    </xf>
    <xf numFmtId="217" fontId="0" fillId="0" borderId="50" xfId="48" applyNumberFormat="1" applyFill="1" applyBorder="1" applyAlignment="1">
      <alignment vertical="center"/>
    </xf>
    <xf numFmtId="41" fontId="0" fillId="0" borderId="24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vertical="center"/>
    </xf>
    <xf numFmtId="41" fontId="0" fillId="0" borderId="21" xfId="0" applyNumberFormat="1" applyFill="1" applyBorder="1" applyAlignment="1">
      <alignment vertical="center"/>
    </xf>
    <xf numFmtId="226" fontId="0" fillId="0" borderId="65" xfId="0" applyNumberFormat="1" applyFont="1" applyFill="1" applyBorder="1" applyAlignment="1">
      <alignment vertical="center"/>
    </xf>
    <xf numFmtId="226" fontId="0" fillId="0" borderId="65" xfId="48" applyNumberFormat="1" applyFont="1" applyFill="1" applyBorder="1" applyAlignment="1">
      <alignment vertical="center"/>
    </xf>
    <xf numFmtId="226" fontId="0" fillId="0" borderId="65" xfId="48" applyNumberFormat="1" applyFill="1" applyBorder="1" applyAlignment="1">
      <alignment vertical="center"/>
    </xf>
    <xf numFmtId="218" fontId="0" fillId="0" borderId="65" xfId="0" applyNumberFormat="1" applyFont="1" applyFill="1" applyBorder="1" applyAlignment="1">
      <alignment vertical="center"/>
    </xf>
    <xf numFmtId="218" fontId="0" fillId="0" borderId="65" xfId="48" applyNumberFormat="1" applyFont="1" applyFill="1" applyBorder="1" applyAlignment="1">
      <alignment vertical="center"/>
    </xf>
    <xf numFmtId="218" fontId="0" fillId="0" borderId="65" xfId="48" applyNumberFormat="1" applyFill="1" applyBorder="1" applyAlignment="1">
      <alignment vertical="center"/>
    </xf>
    <xf numFmtId="41" fontId="0" fillId="0" borderId="25" xfId="0" applyNumberFormat="1" applyFill="1" applyBorder="1" applyAlignment="1">
      <alignment vertical="center"/>
    </xf>
    <xf numFmtId="41" fontId="0" fillId="0" borderId="26" xfId="0" applyNumberFormat="1" applyFill="1" applyBorder="1" applyAlignment="1">
      <alignment vertical="center"/>
    </xf>
    <xf numFmtId="41" fontId="0" fillId="0" borderId="68" xfId="0" applyNumberFormat="1" applyFill="1" applyBorder="1" applyAlignment="1">
      <alignment vertical="center"/>
    </xf>
    <xf numFmtId="218" fontId="0" fillId="0" borderId="51" xfId="0" applyNumberFormat="1" applyFont="1" applyFill="1" applyBorder="1" applyAlignment="1">
      <alignment vertical="center"/>
    </xf>
    <xf numFmtId="218" fontId="0" fillId="0" borderId="51" xfId="48" applyNumberFormat="1" applyFont="1" applyFill="1" applyBorder="1" applyAlignment="1">
      <alignment vertical="center"/>
    </xf>
    <xf numFmtId="41" fontId="0" fillId="0" borderId="19" xfId="0" applyNumberFormat="1" applyFill="1" applyBorder="1" applyAlignment="1">
      <alignment vertical="center"/>
    </xf>
    <xf numFmtId="41" fontId="0" fillId="0" borderId="67" xfId="0" applyNumberFormat="1" applyFill="1" applyBorder="1" applyAlignment="1">
      <alignment vertical="center"/>
    </xf>
    <xf numFmtId="218" fontId="0" fillId="0" borderId="64" xfId="0" applyNumberFormat="1" applyFont="1" applyFill="1" applyBorder="1" applyAlignment="1">
      <alignment vertical="center"/>
    </xf>
    <xf numFmtId="218" fontId="0" fillId="0" borderId="64" xfId="48" applyNumberFormat="1" applyFont="1" applyFill="1" applyBorder="1" applyAlignment="1">
      <alignment vertical="center"/>
    </xf>
    <xf numFmtId="218" fontId="0" fillId="0" borderId="64" xfId="48" applyNumberFormat="1" applyFont="1" applyFill="1" applyBorder="1" applyAlignment="1">
      <alignment horizontal="right" vertical="center"/>
    </xf>
    <xf numFmtId="218" fontId="0" fillId="0" borderId="65" xfId="48" applyNumberFormat="1" applyFont="1" applyFill="1" applyBorder="1" applyAlignment="1">
      <alignment horizontal="right" vertical="center"/>
    </xf>
    <xf numFmtId="41" fontId="0" fillId="0" borderId="0" xfId="0" applyNumberFormat="1" applyFill="1" applyBorder="1" applyAlignment="1">
      <alignment vertical="center"/>
    </xf>
    <xf numFmtId="218" fontId="0" fillId="0" borderId="0" xfId="0" applyNumberForma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left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19" xfId="0" applyNumberFormat="1" applyFont="1" applyBorder="1" applyAlignment="1">
      <alignment horizontal="center" vertical="center"/>
    </xf>
    <xf numFmtId="0" fontId="0" fillId="0" borderId="67" xfId="0" applyNumberFormat="1" applyFont="1" applyBorder="1" applyAlignment="1">
      <alignment horizontal="center" vertical="center"/>
    </xf>
    <xf numFmtId="224" fontId="16" fillId="0" borderId="11" xfId="48" applyNumberFormat="1" applyFont="1" applyBorder="1" applyAlignment="1">
      <alignment vertical="center" textRotation="255"/>
    </xf>
    <xf numFmtId="0" fontId="14" fillId="0" borderId="11" xfId="61" applyFont="1" applyBorder="1" applyAlignment="1">
      <alignment vertical="center"/>
      <protection/>
    </xf>
    <xf numFmtId="0" fontId="14" fillId="0" borderId="13" xfId="61" applyFont="1" applyBorder="1" applyAlignment="1">
      <alignment vertical="center"/>
      <protection/>
    </xf>
    <xf numFmtId="0" fontId="13" fillId="0" borderId="29" xfId="60" applyNumberFormat="1" applyFont="1" applyBorder="1" applyAlignment="1">
      <alignment horizontal="distributed" vertical="center"/>
      <protection/>
    </xf>
    <xf numFmtId="0" fontId="13" fillId="0" borderId="10" xfId="0" applyFont="1" applyBorder="1" applyAlignment="1">
      <alignment horizontal="distributed" vertical="center"/>
    </xf>
    <xf numFmtId="0" fontId="13" fillId="0" borderId="37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29" xfId="0" applyNumberFormat="1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37" xfId="0" applyNumberFormat="1" applyFont="1" applyBorder="1" applyAlignment="1">
      <alignment horizontal="distributed" vertical="center"/>
    </xf>
    <xf numFmtId="0" fontId="13" fillId="0" borderId="13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224" fontId="16" fillId="0" borderId="69" xfId="48" applyNumberFormat="1" applyFont="1" applyBorder="1" applyAlignment="1">
      <alignment vertical="center" textRotation="255"/>
    </xf>
    <xf numFmtId="224" fontId="16" fillId="0" borderId="70" xfId="48" applyNumberFormat="1" applyFont="1" applyBorder="1" applyAlignment="1">
      <alignment vertical="center" textRotation="255"/>
    </xf>
    <xf numFmtId="224" fontId="16" fillId="0" borderId="71" xfId="48" applyNumberFormat="1" applyFont="1" applyBorder="1" applyAlignment="1">
      <alignment vertical="center" textRotation="255"/>
    </xf>
    <xf numFmtId="41" fontId="0" fillId="0" borderId="38" xfId="0" applyNumberForma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14" fillId="0" borderId="70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 textRotation="255"/>
      <protection/>
    </xf>
    <xf numFmtId="0" fontId="14" fillId="0" borderId="70" xfId="61" applyFont="1" applyBorder="1" applyAlignment="1">
      <alignment vertical="center"/>
      <protection/>
    </xf>
    <xf numFmtId="0" fontId="14" fillId="0" borderId="71" xfId="61" applyFont="1" applyBorder="1" applyAlignment="1">
      <alignment vertical="center"/>
      <protection/>
    </xf>
    <xf numFmtId="217" fontId="0" fillId="0" borderId="33" xfId="48" applyNumberFormat="1" applyBorder="1" applyAlignment="1">
      <alignment vertical="center"/>
    </xf>
    <xf numFmtId="217" fontId="0" fillId="0" borderId="16" xfId="0" applyNumberFormat="1" applyBorder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12" xfId="0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47" xfId="0" applyNumberFormat="1" applyBorder="1" applyAlignment="1">
      <alignment vertical="center"/>
    </xf>
    <xf numFmtId="203" fontId="0" fillId="0" borderId="19" xfId="0" applyNumberFormat="1" applyFont="1" applyBorder="1" applyAlignment="1">
      <alignment horizontal="center" vertical="center"/>
    </xf>
    <xf numFmtId="203" fontId="0" fillId="0" borderId="67" xfId="0" applyNumberFormat="1" applyFont="1" applyBorder="1" applyAlignment="1">
      <alignment horizontal="center" vertical="center"/>
    </xf>
    <xf numFmtId="203" fontId="0" fillId="0" borderId="19" xfId="0" applyNumberFormat="1" applyFont="1" applyBorder="1" applyAlignment="1">
      <alignment horizontal="center" vertical="center"/>
    </xf>
    <xf numFmtId="0" fontId="0" fillId="0" borderId="69" xfId="0" applyNumberFormat="1" applyFill="1" applyBorder="1" applyAlignment="1">
      <alignment horizontal="center" vertical="center" textRotation="255"/>
    </xf>
    <xf numFmtId="0" fontId="0" fillId="0" borderId="70" xfId="0" applyFill="1" applyBorder="1" applyAlignment="1">
      <alignment horizontal="center" vertical="center" textRotation="255"/>
    </xf>
    <xf numFmtId="0" fontId="0" fillId="0" borderId="71" xfId="0" applyFill="1" applyBorder="1" applyAlignment="1">
      <alignment horizontal="center" vertical="center" textRotation="255"/>
    </xf>
    <xf numFmtId="217" fontId="0" fillId="0" borderId="47" xfId="48" applyNumberFormat="1" applyBorder="1" applyAlignment="1">
      <alignment vertical="center"/>
    </xf>
    <xf numFmtId="41" fontId="0" fillId="0" borderId="19" xfId="0" applyNumberFormat="1" applyBorder="1" applyAlignment="1">
      <alignment horizontal="center" vertical="center"/>
    </xf>
    <xf numFmtId="41" fontId="0" fillId="0" borderId="67" xfId="0" applyNumberFormat="1" applyBorder="1" applyAlignment="1">
      <alignment horizontal="center"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21" xfId="0" applyNumberFormat="1" applyFont="1" applyBorder="1" applyAlignment="1">
      <alignment horizontal="right" vertical="center"/>
    </xf>
    <xf numFmtId="0" fontId="0" fillId="0" borderId="69" xfId="0" applyNumberFormat="1" applyBorder="1" applyAlignment="1">
      <alignment horizontal="center" vertical="center" textRotation="255"/>
    </xf>
    <xf numFmtId="41" fontId="4" fillId="0" borderId="14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vertical="center"/>
    </xf>
    <xf numFmtId="41" fontId="0" fillId="0" borderId="0" xfId="0" applyNumberFormat="1" applyFill="1" applyAlignment="1" quotePrefix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horizontal="centerContinuous" vertical="center"/>
    </xf>
    <xf numFmtId="0" fontId="0" fillId="0" borderId="17" xfId="0" applyNumberFormat="1" applyFill="1" applyBorder="1" applyAlignment="1">
      <alignment horizontal="centerContinuous" vertical="center"/>
    </xf>
    <xf numFmtId="0" fontId="0" fillId="0" borderId="40" xfId="0" applyNumberFormat="1" applyFill="1" applyBorder="1" applyAlignment="1">
      <alignment horizontal="centerContinuous" vertical="center"/>
    </xf>
    <xf numFmtId="0" fontId="0" fillId="0" borderId="48" xfId="0" applyNumberFormat="1" applyFont="1" applyFill="1" applyBorder="1" applyAlignment="1">
      <alignment horizontal="centerContinuous" vertical="center" wrapText="1"/>
    </xf>
    <xf numFmtId="41" fontId="0" fillId="0" borderId="13" xfId="0" applyNumberFormat="1" applyFill="1" applyBorder="1" applyAlignment="1">
      <alignment horizontal="centerContinuous" vertical="center"/>
    </xf>
    <xf numFmtId="41" fontId="0" fillId="0" borderId="14" xfId="0" applyNumberFormat="1" applyFill="1" applyBorder="1" applyAlignment="1">
      <alignment horizontal="centerContinuous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0" fontId="0" fillId="0" borderId="69" xfId="0" applyFill="1" applyBorder="1" applyAlignment="1">
      <alignment horizontal="center" vertical="center" textRotation="255"/>
    </xf>
    <xf numFmtId="218" fontId="0" fillId="0" borderId="46" xfId="48" applyNumberFormat="1" applyFill="1" applyBorder="1" applyAlignment="1">
      <alignment vertical="center"/>
    </xf>
    <xf numFmtId="218" fontId="0" fillId="0" borderId="37" xfId="48" applyNumberFormat="1" applyFill="1" applyBorder="1" applyAlignment="1">
      <alignment vertical="center"/>
    </xf>
    <xf numFmtId="221" fontId="0" fillId="0" borderId="0" xfId="0" applyNumberFormat="1" applyFill="1" applyAlignment="1">
      <alignment vertical="center"/>
    </xf>
    <xf numFmtId="41" fontId="0" fillId="0" borderId="11" xfId="0" applyNumberFormat="1" applyFill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218" fontId="0" fillId="0" borderId="27" xfId="48" applyNumberFormat="1" applyFill="1" applyBorder="1" applyAlignment="1">
      <alignment vertical="center"/>
    </xf>
    <xf numFmtId="218" fontId="0" fillId="0" borderId="38" xfId="48" applyNumberFormat="1" applyFill="1" applyBorder="1" applyAlignment="1">
      <alignment vertical="center"/>
    </xf>
    <xf numFmtId="41" fontId="0" fillId="0" borderId="46" xfId="0" applyNumberFormat="1" applyFill="1" applyBorder="1" applyAlignment="1">
      <alignment vertical="center"/>
    </xf>
    <xf numFmtId="41" fontId="0" fillId="0" borderId="20" xfId="0" applyNumberFormat="1" applyFill="1" applyBorder="1" applyAlignment="1">
      <alignment vertical="center"/>
    </xf>
    <xf numFmtId="218" fontId="0" fillId="0" borderId="20" xfId="48" applyNumberFormat="1" applyFill="1" applyBorder="1" applyAlignment="1">
      <alignment vertical="center"/>
    </xf>
    <xf numFmtId="218" fontId="0" fillId="0" borderId="21" xfId="48" applyNumberFormat="1" applyFill="1" applyBorder="1" applyAlignment="1">
      <alignment vertical="center"/>
    </xf>
    <xf numFmtId="41" fontId="0" fillId="0" borderId="72" xfId="0" applyNumberFormat="1" applyFill="1" applyBorder="1" applyAlignment="1">
      <alignment vertical="center"/>
    </xf>
    <xf numFmtId="41" fontId="0" fillId="0" borderId="46" xfId="0" applyNumberFormat="1" applyFill="1" applyBorder="1" applyAlignment="1">
      <alignment horizontal="left" vertical="center"/>
    </xf>
    <xf numFmtId="41" fontId="0" fillId="0" borderId="0" xfId="0" applyNumberFormat="1" applyFill="1" applyBorder="1" applyAlignment="1">
      <alignment horizontal="left" vertical="center"/>
    </xf>
    <xf numFmtId="218" fontId="0" fillId="0" borderId="39" xfId="48" applyNumberFormat="1" applyFill="1" applyBorder="1" applyAlignment="1">
      <alignment vertical="center"/>
    </xf>
    <xf numFmtId="41" fontId="0" fillId="0" borderId="27" xfId="0" applyNumberForma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41" fontId="0" fillId="0" borderId="20" xfId="0" applyNumberForma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218" fontId="0" fillId="0" borderId="21" xfId="48" applyNumberFormat="1" applyFont="1" applyFill="1" applyBorder="1" applyAlignment="1">
      <alignment horizontal="right" vertical="center"/>
    </xf>
    <xf numFmtId="217" fontId="0" fillId="0" borderId="25" xfId="48" applyNumberFormat="1" applyFill="1" applyBorder="1" applyAlignment="1">
      <alignment vertical="center"/>
    </xf>
    <xf numFmtId="218" fontId="0" fillId="0" borderId="60" xfId="48" applyNumberFormat="1" applyFill="1" applyBorder="1" applyAlignment="1">
      <alignment vertical="center"/>
    </xf>
    <xf numFmtId="218" fontId="0" fillId="0" borderId="68" xfId="48" applyNumberFormat="1" applyFill="1" applyBorder="1" applyAlignment="1">
      <alignment vertical="center"/>
    </xf>
    <xf numFmtId="41" fontId="0" fillId="0" borderId="13" xfId="0" applyNumberFormat="1" applyFill="1" applyBorder="1" applyAlignment="1">
      <alignment horizontal="left" vertical="center"/>
    </xf>
    <xf numFmtId="41" fontId="0" fillId="0" borderId="14" xfId="0" applyNumberFormat="1" applyFill="1" applyBorder="1" applyAlignment="1">
      <alignment horizontal="left" vertical="center"/>
    </xf>
    <xf numFmtId="218" fontId="0" fillId="0" borderId="22" xfId="48" applyNumberFormat="1" applyFill="1" applyBorder="1" applyAlignment="1">
      <alignment vertical="center"/>
    </xf>
    <xf numFmtId="218" fontId="0" fillId="0" borderId="57" xfId="48" applyNumberFormat="1" applyFill="1" applyBorder="1" applyAlignment="1">
      <alignment vertical="center"/>
    </xf>
    <xf numFmtId="218" fontId="0" fillId="0" borderId="45" xfId="48" applyNumberFormat="1" applyFill="1" applyBorder="1" applyAlignment="1">
      <alignment vertical="center"/>
    </xf>
    <xf numFmtId="218" fontId="0" fillId="0" borderId="43" xfId="48" applyNumberFormat="1" applyFill="1" applyBorder="1" applyAlignment="1">
      <alignment vertical="center"/>
    </xf>
    <xf numFmtId="41" fontId="0" fillId="0" borderId="16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horizontal="left" vertical="center"/>
    </xf>
    <xf numFmtId="218" fontId="0" fillId="0" borderId="42" xfId="48" applyNumberFormat="1" applyFill="1" applyBorder="1" applyAlignment="1">
      <alignment vertical="center"/>
    </xf>
    <xf numFmtId="41" fontId="11" fillId="0" borderId="43" xfId="0" applyNumberFormat="1" applyFont="1" applyFill="1" applyBorder="1" applyAlignment="1">
      <alignment vertical="center"/>
    </xf>
    <xf numFmtId="218" fontId="0" fillId="0" borderId="43" xfId="0" applyNumberFormat="1" applyFill="1" applyBorder="1" applyAlignment="1">
      <alignment vertical="center"/>
    </xf>
    <xf numFmtId="41" fontId="0" fillId="0" borderId="43" xfId="0" applyNumberFormat="1" applyFill="1" applyBorder="1" applyAlignment="1">
      <alignment vertical="center"/>
    </xf>
    <xf numFmtId="41" fontId="0" fillId="0" borderId="21" xfId="0" applyNumberFormat="1" applyFill="1" applyBorder="1" applyAlignment="1">
      <alignment horizontal="left" vertical="center"/>
    </xf>
    <xf numFmtId="41" fontId="0" fillId="0" borderId="13" xfId="0" applyNumberFormat="1" applyFill="1" applyBorder="1" applyAlignment="1">
      <alignment vertical="center"/>
    </xf>
    <xf numFmtId="41" fontId="0" fillId="0" borderId="22" xfId="0" applyNumberFormat="1" applyFill="1" applyBorder="1" applyAlignment="1">
      <alignment horizontal="left" vertical="center"/>
    </xf>
    <xf numFmtId="41" fontId="0" fillId="0" borderId="15" xfId="0" applyNumberFormat="1" applyFill="1" applyBorder="1" applyAlignment="1">
      <alignment horizontal="left" vertical="center"/>
    </xf>
    <xf numFmtId="217" fontId="0" fillId="0" borderId="61" xfId="48" applyNumberFormat="1" applyFill="1" applyBorder="1" applyAlignment="1">
      <alignment vertical="center"/>
    </xf>
    <xf numFmtId="218" fontId="0" fillId="0" borderId="68" xfId="48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distributed" vertical="center"/>
    </xf>
    <xf numFmtId="0" fontId="1" fillId="0" borderId="14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Alignment="1">
      <alignment horizontal="left" vertical="center"/>
    </xf>
    <xf numFmtId="41" fontId="0" fillId="0" borderId="0" xfId="0" applyNumberFormat="1" applyFill="1" applyAlignment="1" quotePrefix="1">
      <alignment horizontal="right" vertical="center"/>
    </xf>
    <xf numFmtId="0" fontId="13" fillId="0" borderId="29" xfId="60" applyNumberFormat="1" applyFont="1" applyFill="1" applyBorder="1" applyAlignment="1">
      <alignment horizontal="distributed" vertical="center"/>
      <protection/>
    </xf>
    <xf numFmtId="0" fontId="13" fillId="0" borderId="10" xfId="0" applyFont="1" applyFill="1" applyBorder="1" applyAlignment="1">
      <alignment horizontal="distributed" vertical="center"/>
    </xf>
    <xf numFmtId="0" fontId="13" fillId="0" borderId="37" xfId="0" applyFont="1" applyFill="1" applyBorder="1" applyAlignment="1">
      <alignment horizontal="distributed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224" fontId="16" fillId="0" borderId="69" xfId="48" applyNumberFormat="1" applyFont="1" applyFill="1" applyBorder="1" applyAlignment="1">
      <alignment vertical="center" textRotation="255"/>
    </xf>
    <xf numFmtId="217" fontId="0" fillId="0" borderId="29" xfId="48" applyNumberFormat="1" applyFill="1" applyBorder="1" applyAlignment="1">
      <alignment vertical="center"/>
    </xf>
    <xf numFmtId="217" fontId="0" fillId="0" borderId="48" xfId="48" applyNumberFormat="1" applyFill="1" applyBorder="1" applyAlignment="1">
      <alignment vertical="center"/>
    </xf>
    <xf numFmtId="217" fontId="0" fillId="0" borderId="40" xfId="48" applyNumberFormat="1" applyFill="1" applyBorder="1" applyAlignment="1">
      <alignment vertical="center"/>
    </xf>
    <xf numFmtId="217" fontId="0" fillId="0" borderId="73" xfId="48" applyNumberFormat="1" applyFill="1" applyBorder="1" applyAlignment="1">
      <alignment vertical="center"/>
    </xf>
    <xf numFmtId="203" fontId="0" fillId="0" borderId="0" xfId="0" applyNumberFormat="1" applyFill="1" applyAlignment="1">
      <alignment vertical="center"/>
    </xf>
    <xf numFmtId="224" fontId="16" fillId="0" borderId="70" xfId="48" applyNumberFormat="1" applyFont="1" applyFill="1" applyBorder="1" applyAlignment="1">
      <alignment vertical="center" textRotation="255"/>
    </xf>
    <xf numFmtId="217" fontId="0" fillId="0" borderId="74" xfId="48" applyNumberFormat="1" applyFill="1" applyBorder="1" applyAlignment="1">
      <alignment vertical="center"/>
    </xf>
    <xf numFmtId="217" fontId="0" fillId="0" borderId="34" xfId="0" applyNumberFormat="1" applyFill="1" applyBorder="1" applyAlignment="1" quotePrefix="1">
      <alignment horizontal="right" vertical="center"/>
    </xf>
    <xf numFmtId="217" fontId="0" fillId="0" borderId="74" xfId="0" applyNumberFormat="1" applyFill="1" applyBorder="1" applyAlignment="1" quotePrefix="1">
      <alignment horizontal="right" vertical="center"/>
    </xf>
    <xf numFmtId="41" fontId="0" fillId="0" borderId="30" xfId="0" applyNumberFormat="1" applyFill="1" applyBorder="1" applyAlignment="1">
      <alignment horizontal="left" vertical="center"/>
    </xf>
    <xf numFmtId="41" fontId="0" fillId="0" borderId="36" xfId="0" applyNumberFormat="1" applyFill="1" applyBorder="1" applyAlignment="1">
      <alignment horizontal="right" vertical="center"/>
    </xf>
    <xf numFmtId="217" fontId="0" fillId="0" borderId="12" xfId="48" applyNumberFormat="1" applyFill="1" applyBorder="1" applyAlignment="1">
      <alignment vertical="center"/>
    </xf>
    <xf numFmtId="217" fontId="0" fillId="0" borderId="47" xfId="48" applyNumberFormat="1" applyFill="1" applyBorder="1" applyAlignment="1">
      <alignment vertical="center"/>
    </xf>
    <xf numFmtId="217" fontId="0" fillId="0" borderId="75" xfId="48" applyNumberFormat="1" applyFill="1" applyBorder="1" applyAlignment="1">
      <alignment vertical="center"/>
    </xf>
    <xf numFmtId="41" fontId="0" fillId="0" borderId="38" xfId="0" applyNumberFormat="1" applyFill="1" applyBorder="1" applyAlignment="1">
      <alignment horizontal="right" vertical="center"/>
    </xf>
    <xf numFmtId="217" fontId="0" fillId="0" borderId="24" xfId="0" applyNumberFormat="1" applyFill="1" applyBorder="1" applyAlignment="1" quotePrefix="1">
      <alignment horizontal="right" vertical="center"/>
    </xf>
    <xf numFmtId="217" fontId="0" fillId="0" borderId="43" xfId="0" applyNumberFormat="1" applyFill="1" applyBorder="1" applyAlignment="1" quotePrefix="1">
      <alignment horizontal="right" vertical="center"/>
    </xf>
    <xf numFmtId="0" fontId="0" fillId="0" borderId="21" xfId="0" applyNumberFormat="1" applyFill="1" applyBorder="1" applyAlignment="1">
      <alignment horizontal="center" vertical="center"/>
    </xf>
    <xf numFmtId="224" fontId="16" fillId="0" borderId="71" xfId="48" applyNumberFormat="1" applyFont="1" applyFill="1" applyBorder="1" applyAlignment="1">
      <alignment vertical="center" textRotation="255"/>
    </xf>
    <xf numFmtId="0" fontId="0" fillId="0" borderId="15" xfId="0" applyNumberFormat="1" applyFill="1" applyBorder="1" applyAlignment="1">
      <alignment horizontal="center" vertical="center"/>
    </xf>
    <xf numFmtId="217" fontId="0" fillId="0" borderId="35" xfId="48" applyNumberFormat="1" applyFont="1" applyFill="1" applyBorder="1" applyAlignment="1" quotePrefix="1">
      <alignment horizontal="right" vertical="center"/>
    </xf>
    <xf numFmtId="217" fontId="0" fillId="0" borderId="76" xfId="48" applyNumberFormat="1" applyFont="1" applyFill="1" applyBorder="1" applyAlignment="1" quotePrefix="1">
      <alignment horizontal="right" vertical="center"/>
    </xf>
    <xf numFmtId="41" fontId="0" fillId="0" borderId="39" xfId="0" applyNumberFormat="1" applyFill="1" applyBorder="1" applyAlignment="1">
      <alignment horizontal="right" vertical="center"/>
    </xf>
    <xf numFmtId="217" fontId="0" fillId="0" borderId="77" xfId="48" applyNumberFormat="1" applyFill="1" applyBorder="1" applyAlignment="1">
      <alignment vertical="center"/>
    </xf>
    <xf numFmtId="217" fontId="0" fillId="0" borderId="78" xfId="48" applyNumberFormat="1" applyFill="1" applyBorder="1" applyAlignment="1">
      <alignment vertical="center"/>
    </xf>
    <xf numFmtId="41" fontId="0" fillId="0" borderId="38" xfId="0" applyNumberFormat="1" applyFill="1" applyBorder="1" applyAlignment="1">
      <alignment horizontal="right" vertical="center"/>
    </xf>
    <xf numFmtId="217" fontId="0" fillId="0" borderId="32" xfId="48" applyNumberFormat="1" applyFill="1" applyBorder="1" applyAlignment="1">
      <alignment vertical="center"/>
    </xf>
    <xf numFmtId="217" fontId="0" fillId="0" borderId="42" xfId="48" applyNumberFormat="1" applyFill="1" applyBorder="1" applyAlignment="1">
      <alignment vertical="center"/>
    </xf>
    <xf numFmtId="217" fontId="0" fillId="0" borderId="33" xfId="48" applyNumberFormat="1" applyFill="1" applyBorder="1" applyAlignment="1">
      <alignment vertical="center"/>
    </xf>
    <xf numFmtId="217" fontId="0" fillId="0" borderId="78" xfId="48" applyNumberFormat="1" applyFill="1" applyBorder="1" applyAlignment="1">
      <alignment vertical="center"/>
    </xf>
    <xf numFmtId="0" fontId="0" fillId="0" borderId="36" xfId="0" applyFill="1" applyBorder="1" applyAlignment="1">
      <alignment horizontal="right" vertical="center"/>
    </xf>
    <xf numFmtId="217" fontId="0" fillId="0" borderId="12" xfId="0" applyNumberFormat="1" applyFill="1" applyBorder="1" applyAlignment="1">
      <alignment vertical="center"/>
    </xf>
    <xf numFmtId="217" fontId="0" fillId="0" borderId="47" xfId="0" applyNumberFormat="1" applyFill="1" applyBorder="1" applyAlignment="1">
      <alignment vertical="center"/>
    </xf>
    <xf numFmtId="217" fontId="0" fillId="0" borderId="16" xfId="0" applyNumberFormat="1" applyFill="1" applyBorder="1" applyAlignment="1">
      <alignment vertical="center"/>
    </xf>
    <xf numFmtId="217" fontId="0" fillId="0" borderId="75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horizontal="right" vertical="center"/>
    </xf>
    <xf numFmtId="203" fontId="0" fillId="0" borderId="0" xfId="0" applyNumberFormat="1" applyFill="1" applyBorder="1" applyAlignment="1">
      <alignment vertical="center"/>
    </xf>
    <xf numFmtId="203" fontId="0" fillId="0" borderId="0" xfId="0" applyNumberFormat="1" applyFill="1" applyAlignment="1" quotePrefix="1">
      <alignment horizontal="right" vertical="center"/>
    </xf>
    <xf numFmtId="0" fontId="13" fillId="0" borderId="29" xfId="0" applyNumberFormat="1" applyFont="1" applyFill="1" applyBorder="1" applyAlignment="1">
      <alignment horizontal="distributed" vertical="center"/>
    </xf>
    <xf numFmtId="0" fontId="13" fillId="0" borderId="10" xfId="0" applyNumberFormat="1" applyFont="1" applyFill="1" applyBorder="1" applyAlignment="1">
      <alignment horizontal="distributed" vertical="center"/>
    </xf>
    <xf numFmtId="0" fontId="13" fillId="0" borderId="37" xfId="0" applyNumberFormat="1" applyFont="1" applyFill="1" applyBorder="1" applyAlignment="1">
      <alignment horizontal="distributed" vertical="center"/>
    </xf>
    <xf numFmtId="203" fontId="0" fillId="0" borderId="19" xfId="0" applyNumberFormat="1" applyFont="1" applyFill="1" applyBorder="1" applyAlignment="1">
      <alignment horizontal="center" vertical="center"/>
    </xf>
    <xf numFmtId="203" fontId="0" fillId="0" borderId="67" xfId="0" applyNumberFormat="1" applyFont="1" applyFill="1" applyBorder="1" applyAlignment="1">
      <alignment horizontal="center" vertical="center"/>
    </xf>
    <xf numFmtId="203" fontId="0" fillId="0" borderId="19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horizontal="distributed" vertical="center"/>
    </xf>
    <xf numFmtId="0" fontId="13" fillId="0" borderId="14" xfId="0" applyNumberFormat="1" applyFont="1" applyFill="1" applyBorder="1" applyAlignment="1">
      <alignment horizontal="distributed" vertical="center"/>
    </xf>
    <xf numFmtId="0" fontId="13" fillId="0" borderId="15" xfId="0" applyNumberFormat="1" applyFont="1" applyFill="1" applyBorder="1" applyAlignment="1">
      <alignment horizontal="distributed" vertical="center"/>
    </xf>
    <xf numFmtId="203" fontId="0" fillId="0" borderId="22" xfId="0" applyNumberFormat="1" applyFont="1" applyFill="1" applyBorder="1" applyAlignment="1">
      <alignment horizontal="center" vertical="center"/>
    </xf>
    <xf numFmtId="203" fontId="0" fillId="0" borderId="15" xfId="0" applyNumberFormat="1" applyFont="1" applyFill="1" applyBorder="1" applyAlignment="1">
      <alignment horizontal="center" vertical="center"/>
    </xf>
    <xf numFmtId="203" fontId="0" fillId="0" borderId="44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 vertical="center"/>
    </xf>
    <xf numFmtId="217" fontId="0" fillId="0" borderId="41" xfId="48" applyNumberFormat="1" applyFill="1" applyBorder="1" applyAlignment="1">
      <alignment vertical="center"/>
    </xf>
    <xf numFmtId="217" fontId="0" fillId="0" borderId="37" xfId="48" applyNumberFormat="1" applyFill="1" applyBorder="1" applyAlignment="1">
      <alignment vertical="center"/>
    </xf>
    <xf numFmtId="217" fontId="0" fillId="0" borderId="0" xfId="48" applyNumberFormat="1" applyFont="1" applyFill="1" applyBorder="1" applyAlignment="1" quotePrefix="1">
      <alignment horizontal="right" vertical="center"/>
    </xf>
    <xf numFmtId="0" fontId="14" fillId="0" borderId="70" xfId="61" applyFont="1" applyFill="1" applyBorder="1" applyAlignment="1">
      <alignment vertical="center" textRotation="255"/>
      <protection/>
    </xf>
    <xf numFmtId="217" fontId="0" fillId="0" borderId="27" xfId="48" applyNumberFormat="1" applyFill="1" applyBorder="1" applyAlignment="1">
      <alignment vertical="center"/>
    </xf>
    <xf numFmtId="217" fontId="0" fillId="0" borderId="38" xfId="48" applyNumberFormat="1" applyFill="1" applyBorder="1" applyAlignment="1">
      <alignment vertical="center"/>
    </xf>
    <xf numFmtId="41" fontId="0" fillId="0" borderId="18" xfId="0" applyNumberFormat="1" applyFill="1" applyBorder="1" applyAlignment="1">
      <alignment vertical="center"/>
    </xf>
    <xf numFmtId="217" fontId="0" fillId="0" borderId="20" xfId="48" applyNumberFormat="1" applyFill="1" applyBorder="1" applyAlignment="1">
      <alignment vertical="center"/>
    </xf>
    <xf numFmtId="217" fontId="0" fillId="0" borderId="21" xfId="48" applyNumberFormat="1" applyFill="1" applyBorder="1" applyAlignment="1">
      <alignment vertical="center"/>
    </xf>
    <xf numFmtId="41" fontId="0" fillId="0" borderId="18" xfId="0" applyNumberFormat="1" applyFill="1" applyBorder="1" applyAlignment="1">
      <alignment horizontal="left" vertical="center"/>
    </xf>
    <xf numFmtId="41" fontId="0" fillId="0" borderId="30" xfId="0" applyNumberFormat="1" applyFill="1" applyBorder="1" applyAlignment="1">
      <alignment horizontal="right" vertical="center"/>
    </xf>
    <xf numFmtId="217" fontId="0" fillId="0" borderId="18" xfId="48" applyNumberFormat="1" applyFill="1" applyBorder="1" applyAlignment="1">
      <alignment vertical="center"/>
    </xf>
    <xf numFmtId="217" fontId="0" fillId="0" borderId="34" xfId="48" applyNumberFormat="1" applyFont="1" applyFill="1" applyBorder="1" applyAlignment="1" quotePrefix="1">
      <alignment horizontal="right" vertical="center"/>
    </xf>
    <xf numFmtId="217" fontId="0" fillId="0" borderId="23" xfId="48" applyNumberFormat="1" applyFont="1" applyFill="1" applyBorder="1" applyAlignment="1" quotePrefix="1">
      <alignment horizontal="right" vertical="center"/>
    </xf>
    <xf numFmtId="217" fontId="0" fillId="0" borderId="46" xfId="48" applyNumberFormat="1" applyFill="1" applyBorder="1" applyAlignment="1">
      <alignment vertical="center"/>
    </xf>
    <xf numFmtId="217" fontId="0" fillId="0" borderId="39" xfId="48" applyNumberFormat="1" applyFill="1" applyBorder="1" applyAlignment="1">
      <alignment vertical="center"/>
    </xf>
    <xf numFmtId="0" fontId="14" fillId="0" borderId="71" xfId="61" applyFont="1" applyFill="1" applyBorder="1" applyAlignment="1">
      <alignment vertical="center" textRotation="255"/>
      <protection/>
    </xf>
    <xf numFmtId="41" fontId="0" fillId="0" borderId="14" xfId="0" applyNumberFormat="1" applyFill="1" applyBorder="1" applyAlignment="1">
      <alignment horizontal="right" vertical="center"/>
    </xf>
    <xf numFmtId="0" fontId="14" fillId="0" borderId="70" xfId="61" applyFont="1" applyFill="1" applyBorder="1" applyAlignment="1">
      <alignment vertical="center"/>
      <protection/>
    </xf>
    <xf numFmtId="0" fontId="14" fillId="0" borderId="71" xfId="61" applyFont="1" applyFill="1" applyBorder="1" applyAlignment="1">
      <alignment vertical="center"/>
      <protection/>
    </xf>
    <xf numFmtId="224" fontId="16" fillId="0" borderId="11" xfId="48" applyNumberFormat="1" applyFont="1" applyFill="1" applyBorder="1" applyAlignment="1">
      <alignment vertical="center" textRotation="255"/>
    </xf>
    <xf numFmtId="41" fontId="0" fillId="0" borderId="17" xfId="0" applyNumberFormat="1" applyFill="1" applyBorder="1" applyAlignment="1">
      <alignment vertical="center"/>
    </xf>
    <xf numFmtId="41" fontId="0" fillId="0" borderId="17" xfId="0" applyNumberFormat="1" applyFill="1" applyBorder="1" applyAlignment="1">
      <alignment horizontal="right" vertical="center"/>
    </xf>
    <xf numFmtId="0" fontId="14" fillId="0" borderId="11" xfId="61" applyFont="1" applyFill="1" applyBorder="1" applyAlignment="1">
      <alignment vertical="center"/>
      <protection/>
    </xf>
    <xf numFmtId="217" fontId="0" fillId="0" borderId="21" xfId="48" applyNumberFormat="1" applyFont="1" applyFill="1" applyBorder="1" applyAlignment="1" quotePrefix="1">
      <alignment horizontal="right" vertical="center"/>
    </xf>
    <xf numFmtId="0" fontId="14" fillId="0" borderId="13" xfId="61" applyFont="1" applyFill="1" applyBorder="1" applyAlignment="1">
      <alignment vertical="center"/>
      <protection/>
    </xf>
    <xf numFmtId="217" fontId="0" fillId="0" borderId="22" xfId="48" applyNumberFormat="1" applyFill="1" applyBorder="1" applyAlignment="1">
      <alignment vertical="center"/>
    </xf>
    <xf numFmtId="217" fontId="0" fillId="0" borderId="15" xfId="48" applyNumberFormat="1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218" fontId="0" fillId="0" borderId="42" xfId="0" applyNumberFormat="1" applyFill="1" applyBorder="1" applyAlignment="1">
      <alignment vertical="center"/>
    </xf>
    <xf numFmtId="218" fontId="0" fillId="0" borderId="44" xfId="48" applyNumberForma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="85" zoomScaleSheetLayoutView="8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3" sqref="F3"/>
    </sheetView>
  </sheetViews>
  <sheetFormatPr defaultColWidth="8.796875" defaultRowHeight="14.25"/>
  <cols>
    <col min="1" max="2" width="3.59765625" style="142" customWidth="1"/>
    <col min="3" max="4" width="1.59765625" style="142" customWidth="1"/>
    <col min="5" max="5" width="32.59765625" style="142" customWidth="1"/>
    <col min="6" max="6" width="15.59765625" style="142" customWidth="1"/>
    <col min="7" max="7" width="10.59765625" style="142" customWidth="1"/>
    <col min="8" max="8" width="15.59765625" style="142" customWidth="1"/>
    <col min="9" max="9" width="10.59765625" style="142" customWidth="1"/>
    <col min="10" max="11" width="9" style="142" customWidth="1"/>
    <col min="12" max="12" width="9.8984375" style="142" customWidth="1"/>
    <col min="13" max="16384" width="9" style="142" customWidth="1"/>
  </cols>
  <sheetData>
    <row r="1" spans="1:6" ht="33.75" customHeight="1">
      <c r="A1" s="308" t="s">
        <v>0</v>
      </c>
      <c r="B1" s="308"/>
      <c r="C1" s="308"/>
      <c r="D1" s="308"/>
      <c r="E1" s="186" t="s">
        <v>260</v>
      </c>
      <c r="F1" s="309"/>
    </row>
    <row r="3" ht="14.25">
      <c r="A3" s="310" t="s">
        <v>93</v>
      </c>
    </row>
    <row r="5" spans="1:5" ht="13.5">
      <c r="A5" s="311" t="s">
        <v>217</v>
      </c>
      <c r="B5" s="311"/>
      <c r="C5" s="311"/>
      <c r="D5" s="311"/>
      <c r="E5" s="311"/>
    </row>
    <row r="6" spans="1:9" ht="14.25">
      <c r="A6" s="312"/>
      <c r="H6" s="313"/>
      <c r="I6" s="189" t="s">
        <v>1</v>
      </c>
    </row>
    <row r="7" spans="1:9" ht="27" customHeight="1">
      <c r="A7" s="314"/>
      <c r="B7" s="315"/>
      <c r="C7" s="315"/>
      <c r="D7" s="315"/>
      <c r="E7" s="315"/>
      <c r="F7" s="316" t="s">
        <v>218</v>
      </c>
      <c r="G7" s="317"/>
      <c r="H7" s="318" t="s">
        <v>2</v>
      </c>
      <c r="I7" s="319" t="s">
        <v>22</v>
      </c>
    </row>
    <row r="8" spans="1:9" ht="16.5" customHeight="1">
      <c r="A8" s="320"/>
      <c r="B8" s="321"/>
      <c r="C8" s="321"/>
      <c r="D8" s="321"/>
      <c r="E8" s="321"/>
      <c r="F8" s="322" t="s">
        <v>91</v>
      </c>
      <c r="G8" s="323" t="s">
        <v>3</v>
      </c>
      <c r="H8" s="324"/>
      <c r="I8" s="325"/>
    </row>
    <row r="9" spans="1:11" ht="18" customHeight="1">
      <c r="A9" s="326" t="s">
        <v>88</v>
      </c>
      <c r="B9" s="326" t="s">
        <v>90</v>
      </c>
      <c r="C9" s="195" t="s">
        <v>4</v>
      </c>
      <c r="D9" s="196"/>
      <c r="E9" s="196"/>
      <c r="F9" s="167">
        <v>1244179</v>
      </c>
      <c r="G9" s="327">
        <f aca="true" t="shared" si="0" ref="G9:G27">F9/$F$27*100</f>
        <v>62.86805872770122</v>
      </c>
      <c r="H9" s="167">
        <v>1255596</v>
      </c>
      <c r="I9" s="328">
        <f aca="true" t="shared" si="1" ref="I9:I18">(F9/H9-1)*100</f>
        <v>-0.9092892936900077</v>
      </c>
      <c r="K9" s="329"/>
    </row>
    <row r="10" spans="1:9" ht="18" customHeight="1">
      <c r="A10" s="300"/>
      <c r="B10" s="300"/>
      <c r="C10" s="330"/>
      <c r="D10" s="331" t="s">
        <v>23</v>
      </c>
      <c r="E10" s="214"/>
      <c r="F10" s="184">
        <v>518578</v>
      </c>
      <c r="G10" s="332">
        <f t="shared" si="0"/>
        <v>26.203618738858186</v>
      </c>
      <c r="H10" s="184">
        <v>520564</v>
      </c>
      <c r="I10" s="333">
        <f t="shared" si="1"/>
        <v>-0.38150928608201573</v>
      </c>
    </row>
    <row r="11" spans="1:9" ht="18" customHeight="1">
      <c r="A11" s="300"/>
      <c r="B11" s="300"/>
      <c r="C11" s="330"/>
      <c r="D11" s="334"/>
      <c r="E11" s="335" t="s">
        <v>24</v>
      </c>
      <c r="F11" s="140">
        <v>435141</v>
      </c>
      <c r="G11" s="336">
        <f t="shared" si="0"/>
        <v>21.987567659340527</v>
      </c>
      <c r="H11" s="140">
        <v>428645</v>
      </c>
      <c r="I11" s="337">
        <f t="shared" si="1"/>
        <v>1.515473177104587</v>
      </c>
    </row>
    <row r="12" spans="1:9" ht="18" customHeight="1">
      <c r="A12" s="300"/>
      <c r="B12" s="300"/>
      <c r="C12" s="330"/>
      <c r="D12" s="334"/>
      <c r="E12" s="335" t="s">
        <v>25</v>
      </c>
      <c r="F12" s="140">
        <v>30967</v>
      </c>
      <c r="G12" s="336">
        <f t="shared" si="0"/>
        <v>1.5647548902695863</v>
      </c>
      <c r="H12" s="140">
        <v>33162</v>
      </c>
      <c r="I12" s="337">
        <f t="shared" si="1"/>
        <v>-6.619021771907607</v>
      </c>
    </row>
    <row r="13" spans="1:9" ht="18" customHeight="1">
      <c r="A13" s="300"/>
      <c r="B13" s="300"/>
      <c r="C13" s="330"/>
      <c r="D13" s="338"/>
      <c r="E13" s="335" t="s">
        <v>26</v>
      </c>
      <c r="F13" s="140">
        <v>2756</v>
      </c>
      <c r="G13" s="336">
        <f t="shared" si="0"/>
        <v>0.13926000185949494</v>
      </c>
      <c r="H13" s="140">
        <v>1849</v>
      </c>
      <c r="I13" s="337">
        <f t="shared" si="1"/>
        <v>49.05354245538129</v>
      </c>
    </row>
    <row r="14" spans="1:9" ht="18" customHeight="1">
      <c r="A14" s="300"/>
      <c r="B14" s="300"/>
      <c r="C14" s="330"/>
      <c r="D14" s="339" t="s">
        <v>27</v>
      </c>
      <c r="E14" s="340"/>
      <c r="F14" s="167">
        <v>251485</v>
      </c>
      <c r="G14" s="327">
        <f t="shared" si="0"/>
        <v>12.707475169678913</v>
      </c>
      <c r="H14" s="167">
        <v>258654</v>
      </c>
      <c r="I14" s="341">
        <f t="shared" si="1"/>
        <v>-2.7716563439962316</v>
      </c>
    </row>
    <row r="15" spans="1:9" ht="18" customHeight="1">
      <c r="A15" s="300"/>
      <c r="B15" s="300"/>
      <c r="C15" s="330"/>
      <c r="D15" s="334"/>
      <c r="E15" s="335" t="s">
        <v>28</v>
      </c>
      <c r="F15" s="140">
        <v>18222</v>
      </c>
      <c r="G15" s="336">
        <f t="shared" si="0"/>
        <v>0.9207531763003327</v>
      </c>
      <c r="H15" s="140">
        <v>17961</v>
      </c>
      <c r="I15" s="337">
        <f t="shared" si="1"/>
        <v>1.4531484883915091</v>
      </c>
    </row>
    <row r="16" spans="1:11" ht="18" customHeight="1">
      <c r="A16" s="300"/>
      <c r="B16" s="300"/>
      <c r="C16" s="330"/>
      <c r="D16" s="334"/>
      <c r="E16" s="342" t="s">
        <v>29</v>
      </c>
      <c r="F16" s="184">
        <v>233263</v>
      </c>
      <c r="G16" s="332">
        <f t="shared" si="0"/>
        <v>11.786721993378581</v>
      </c>
      <c r="H16" s="184">
        <v>240693</v>
      </c>
      <c r="I16" s="333">
        <f t="shared" si="1"/>
        <v>-3.0869198522599284</v>
      </c>
      <c r="K16" s="343"/>
    </row>
    <row r="17" spans="1:9" ht="18" customHeight="1">
      <c r="A17" s="300"/>
      <c r="B17" s="300"/>
      <c r="C17" s="330"/>
      <c r="D17" s="344" t="s">
        <v>30</v>
      </c>
      <c r="E17" s="345"/>
      <c r="F17" s="184">
        <v>293219</v>
      </c>
      <c r="G17" s="332">
        <f t="shared" si="0"/>
        <v>14.816283920623821</v>
      </c>
      <c r="H17" s="184">
        <v>301968</v>
      </c>
      <c r="I17" s="333">
        <f t="shared" si="1"/>
        <v>-2.8973268690722143</v>
      </c>
    </row>
    <row r="18" spans="1:9" ht="18" customHeight="1">
      <c r="A18" s="300"/>
      <c r="B18" s="300"/>
      <c r="C18" s="330"/>
      <c r="D18" s="346" t="s">
        <v>94</v>
      </c>
      <c r="E18" s="347"/>
      <c r="F18" s="140">
        <v>28392</v>
      </c>
      <c r="G18" s="336">
        <f t="shared" si="0"/>
        <v>1.4346407738732876</v>
      </c>
      <c r="H18" s="140">
        <v>25319</v>
      </c>
      <c r="I18" s="337">
        <f t="shared" si="1"/>
        <v>12.13713021841305</v>
      </c>
    </row>
    <row r="19" spans="1:26" ht="18" customHeight="1">
      <c r="A19" s="300"/>
      <c r="B19" s="300"/>
      <c r="C19" s="232"/>
      <c r="D19" s="346" t="s">
        <v>95</v>
      </c>
      <c r="E19" s="347"/>
      <c r="F19" s="183">
        <v>0</v>
      </c>
      <c r="G19" s="336">
        <f t="shared" si="0"/>
        <v>0</v>
      </c>
      <c r="H19" s="183">
        <v>0</v>
      </c>
      <c r="I19" s="348" t="s">
        <v>269</v>
      </c>
      <c r="Z19" s="142" t="s">
        <v>96</v>
      </c>
    </row>
    <row r="20" spans="1:9" ht="18" customHeight="1">
      <c r="A20" s="300"/>
      <c r="B20" s="300"/>
      <c r="C20" s="138" t="s">
        <v>5</v>
      </c>
      <c r="D20" s="139"/>
      <c r="E20" s="139"/>
      <c r="F20" s="140">
        <v>133266</v>
      </c>
      <c r="G20" s="336">
        <f t="shared" si="0"/>
        <v>6.7338981886093805</v>
      </c>
      <c r="H20" s="140">
        <v>125563</v>
      </c>
      <c r="I20" s="337">
        <f aca="true" t="shared" si="2" ref="I20:I43">(F20/H20-1)*100</f>
        <v>6.134769000422091</v>
      </c>
    </row>
    <row r="21" spans="1:9" ht="18" customHeight="1">
      <c r="A21" s="300"/>
      <c r="B21" s="300"/>
      <c r="C21" s="138" t="s">
        <v>6</v>
      </c>
      <c r="D21" s="139"/>
      <c r="E21" s="139"/>
      <c r="F21" s="140">
        <v>92000</v>
      </c>
      <c r="G21" s="336">
        <f t="shared" si="0"/>
        <v>4.64873736250854</v>
      </c>
      <c r="H21" s="140">
        <v>89000</v>
      </c>
      <c r="I21" s="337">
        <f t="shared" si="2"/>
        <v>3.370786516853941</v>
      </c>
    </row>
    <row r="22" spans="1:9" ht="18" customHeight="1">
      <c r="A22" s="300"/>
      <c r="B22" s="300"/>
      <c r="C22" s="138" t="s">
        <v>31</v>
      </c>
      <c r="D22" s="139"/>
      <c r="E22" s="139"/>
      <c r="F22" s="140">
        <v>44086</v>
      </c>
      <c r="G22" s="336">
        <f t="shared" si="0"/>
        <v>2.227654732212516</v>
      </c>
      <c r="H22" s="140">
        <v>44637</v>
      </c>
      <c r="I22" s="337">
        <f t="shared" si="2"/>
        <v>-1.2344019535363016</v>
      </c>
    </row>
    <row r="23" spans="1:9" ht="18" customHeight="1">
      <c r="A23" s="300"/>
      <c r="B23" s="300"/>
      <c r="C23" s="138" t="s">
        <v>7</v>
      </c>
      <c r="D23" s="139"/>
      <c r="E23" s="139"/>
      <c r="F23" s="140">
        <v>127817</v>
      </c>
      <c r="G23" s="336">
        <f t="shared" si="0"/>
        <v>6.45856155938863</v>
      </c>
      <c r="H23" s="140">
        <v>176959</v>
      </c>
      <c r="I23" s="337">
        <f t="shared" si="2"/>
        <v>-27.770274470357535</v>
      </c>
    </row>
    <row r="24" spans="1:9" ht="18" customHeight="1">
      <c r="A24" s="300"/>
      <c r="B24" s="300"/>
      <c r="C24" s="138" t="s">
        <v>32</v>
      </c>
      <c r="D24" s="139"/>
      <c r="E24" s="139"/>
      <c r="F24" s="140">
        <v>11964</v>
      </c>
      <c r="G24" s="336">
        <f t="shared" si="0"/>
        <v>0.6045379761418713</v>
      </c>
      <c r="H24" s="140">
        <v>11972</v>
      </c>
      <c r="I24" s="337">
        <f t="shared" si="2"/>
        <v>-0.06682258603407654</v>
      </c>
    </row>
    <row r="25" spans="1:9" ht="18" customHeight="1">
      <c r="A25" s="300"/>
      <c r="B25" s="300"/>
      <c r="C25" s="138" t="s">
        <v>8</v>
      </c>
      <c r="D25" s="139"/>
      <c r="E25" s="139"/>
      <c r="F25" s="140">
        <v>189086</v>
      </c>
      <c r="G25" s="336">
        <f t="shared" si="0"/>
        <v>9.554469053557497</v>
      </c>
      <c r="H25" s="140">
        <v>197100</v>
      </c>
      <c r="I25" s="337">
        <f t="shared" si="2"/>
        <v>-4.065956367326229</v>
      </c>
    </row>
    <row r="26" spans="1:9" ht="18" customHeight="1">
      <c r="A26" s="300"/>
      <c r="B26" s="300"/>
      <c r="C26" s="215" t="s">
        <v>9</v>
      </c>
      <c r="D26" s="216"/>
      <c r="E26" s="216"/>
      <c r="F26" s="349">
        <v>136634</v>
      </c>
      <c r="G26" s="350">
        <f t="shared" si="0"/>
        <v>6.9040823998803456</v>
      </c>
      <c r="H26" s="349">
        <v>151975</v>
      </c>
      <c r="I26" s="351">
        <f t="shared" si="2"/>
        <v>-10.094423424905408</v>
      </c>
    </row>
    <row r="27" spans="1:9" ht="18" customHeight="1">
      <c r="A27" s="300"/>
      <c r="B27" s="301"/>
      <c r="C27" s="352" t="s">
        <v>10</v>
      </c>
      <c r="D27" s="353"/>
      <c r="E27" s="353"/>
      <c r="F27" s="169">
        <f>SUM(F9,F20:F26)</f>
        <v>1979032</v>
      </c>
      <c r="G27" s="354">
        <f t="shared" si="0"/>
        <v>100</v>
      </c>
      <c r="H27" s="169">
        <f>SUM(H9,H20:H26)</f>
        <v>2052802</v>
      </c>
      <c r="I27" s="355">
        <f t="shared" si="2"/>
        <v>-3.593624713927601</v>
      </c>
    </row>
    <row r="28" spans="1:9" ht="18" customHeight="1">
      <c r="A28" s="300"/>
      <c r="B28" s="326" t="s">
        <v>89</v>
      </c>
      <c r="C28" s="195" t="s">
        <v>11</v>
      </c>
      <c r="D28" s="196"/>
      <c r="E28" s="196"/>
      <c r="F28" s="167">
        <v>868484</v>
      </c>
      <c r="G28" s="327">
        <f aca="true" t="shared" si="3" ref="G28:G45">F28/$F$45*100</f>
        <v>43.88428282109638</v>
      </c>
      <c r="H28" s="167">
        <v>1090116</v>
      </c>
      <c r="I28" s="356">
        <f t="shared" si="2"/>
        <v>-20.331047338081454</v>
      </c>
    </row>
    <row r="29" spans="1:9" ht="18" customHeight="1">
      <c r="A29" s="300"/>
      <c r="B29" s="300"/>
      <c r="C29" s="330"/>
      <c r="D29" s="201" t="s">
        <v>12</v>
      </c>
      <c r="E29" s="139"/>
      <c r="F29" s="140">
        <v>519568</v>
      </c>
      <c r="G29" s="336">
        <f t="shared" si="3"/>
        <v>26.253643195259098</v>
      </c>
      <c r="H29" s="140">
        <v>729729</v>
      </c>
      <c r="I29" s="357">
        <f t="shared" si="2"/>
        <v>-28.799869540610278</v>
      </c>
    </row>
    <row r="30" spans="1:9" ht="18" customHeight="1">
      <c r="A30" s="300"/>
      <c r="B30" s="300"/>
      <c r="C30" s="330"/>
      <c r="D30" s="201" t="s">
        <v>33</v>
      </c>
      <c r="E30" s="139"/>
      <c r="F30" s="140">
        <v>47700</v>
      </c>
      <c r="G30" s="336">
        <f t="shared" si="3"/>
        <v>2.410269262952797</v>
      </c>
      <c r="H30" s="140">
        <v>49742</v>
      </c>
      <c r="I30" s="357">
        <f t="shared" si="2"/>
        <v>-4.105182742953639</v>
      </c>
    </row>
    <row r="31" spans="1:9" ht="18" customHeight="1">
      <c r="A31" s="300"/>
      <c r="B31" s="300"/>
      <c r="C31" s="358"/>
      <c r="D31" s="201" t="s">
        <v>13</v>
      </c>
      <c r="E31" s="139"/>
      <c r="F31" s="140">
        <v>301216</v>
      </c>
      <c r="G31" s="336">
        <f t="shared" si="3"/>
        <v>15.22037036288448</v>
      </c>
      <c r="H31" s="140">
        <v>310645</v>
      </c>
      <c r="I31" s="357">
        <f t="shared" si="2"/>
        <v>-3.0352975261150217</v>
      </c>
    </row>
    <row r="32" spans="1:9" ht="18" customHeight="1">
      <c r="A32" s="300"/>
      <c r="B32" s="300"/>
      <c r="C32" s="359" t="s">
        <v>14</v>
      </c>
      <c r="D32" s="340"/>
      <c r="E32" s="340"/>
      <c r="F32" s="167">
        <v>950627</v>
      </c>
      <c r="G32" s="327">
        <f t="shared" si="3"/>
        <v>48.03494839901528</v>
      </c>
      <c r="H32" s="167">
        <v>785217</v>
      </c>
      <c r="I32" s="356">
        <f t="shared" si="2"/>
        <v>21.065514373733627</v>
      </c>
    </row>
    <row r="33" spans="1:9" ht="18" customHeight="1">
      <c r="A33" s="300"/>
      <c r="B33" s="300"/>
      <c r="C33" s="330"/>
      <c r="D33" s="201" t="s">
        <v>15</v>
      </c>
      <c r="E33" s="139"/>
      <c r="F33" s="140">
        <v>62169</v>
      </c>
      <c r="G33" s="336">
        <f t="shared" si="3"/>
        <v>3.1413842727151455</v>
      </c>
      <c r="H33" s="140">
        <v>66196</v>
      </c>
      <c r="I33" s="357">
        <f t="shared" si="2"/>
        <v>-6.0834491510061035</v>
      </c>
    </row>
    <row r="34" spans="1:9" ht="18" customHeight="1">
      <c r="A34" s="300"/>
      <c r="B34" s="300"/>
      <c r="C34" s="330"/>
      <c r="D34" s="201" t="s">
        <v>34</v>
      </c>
      <c r="E34" s="139"/>
      <c r="F34" s="140">
        <v>12225</v>
      </c>
      <c r="G34" s="336">
        <f t="shared" si="3"/>
        <v>0.6177262419202924</v>
      </c>
      <c r="H34" s="140">
        <v>12075</v>
      </c>
      <c r="I34" s="357">
        <f t="shared" si="2"/>
        <v>1.2422360248447228</v>
      </c>
    </row>
    <row r="35" spans="1:9" ht="18" customHeight="1">
      <c r="A35" s="300"/>
      <c r="B35" s="300"/>
      <c r="C35" s="330"/>
      <c r="D35" s="201" t="s">
        <v>35</v>
      </c>
      <c r="E35" s="139"/>
      <c r="F35" s="140">
        <v>827867</v>
      </c>
      <c r="G35" s="336">
        <f t="shared" si="3"/>
        <v>41.83191580530279</v>
      </c>
      <c r="H35" s="140">
        <v>664056</v>
      </c>
      <c r="I35" s="357">
        <f t="shared" si="2"/>
        <v>24.668250870408514</v>
      </c>
    </row>
    <row r="36" spans="1:9" ht="18" customHeight="1">
      <c r="A36" s="300"/>
      <c r="B36" s="300"/>
      <c r="C36" s="330"/>
      <c r="D36" s="201" t="s">
        <v>36</v>
      </c>
      <c r="E36" s="139"/>
      <c r="F36" s="140">
        <v>3948</v>
      </c>
      <c r="G36" s="336">
        <f t="shared" si="3"/>
        <v>0.19949146855634473</v>
      </c>
      <c r="H36" s="140">
        <v>4155</v>
      </c>
      <c r="I36" s="357">
        <f t="shared" si="2"/>
        <v>-4.981949458483759</v>
      </c>
    </row>
    <row r="37" spans="1:9" ht="18" customHeight="1">
      <c r="A37" s="300"/>
      <c r="B37" s="300"/>
      <c r="C37" s="330"/>
      <c r="D37" s="201" t="s">
        <v>16</v>
      </c>
      <c r="E37" s="139"/>
      <c r="F37" s="140">
        <v>32663</v>
      </c>
      <c r="G37" s="336">
        <f t="shared" si="3"/>
        <v>1.6504533529523524</v>
      </c>
      <c r="H37" s="140">
        <v>22190</v>
      </c>
      <c r="I37" s="357">
        <f t="shared" si="2"/>
        <v>47.196935556557015</v>
      </c>
    </row>
    <row r="38" spans="1:9" ht="18" customHeight="1">
      <c r="A38" s="300"/>
      <c r="B38" s="300"/>
      <c r="C38" s="358"/>
      <c r="D38" s="201" t="s">
        <v>37</v>
      </c>
      <c r="E38" s="139"/>
      <c r="F38" s="140">
        <v>11232</v>
      </c>
      <c r="G38" s="336">
        <f t="shared" si="3"/>
        <v>0.5675501962575643</v>
      </c>
      <c r="H38" s="140">
        <v>16031</v>
      </c>
      <c r="I38" s="357">
        <f t="shared" si="2"/>
        <v>-29.93574948537209</v>
      </c>
    </row>
    <row r="39" spans="1:9" ht="18" customHeight="1">
      <c r="A39" s="300"/>
      <c r="B39" s="300"/>
      <c r="C39" s="359" t="s">
        <v>17</v>
      </c>
      <c r="D39" s="340"/>
      <c r="E39" s="340"/>
      <c r="F39" s="167">
        <v>159921</v>
      </c>
      <c r="G39" s="327">
        <f t="shared" si="3"/>
        <v>8.080768779888349</v>
      </c>
      <c r="H39" s="167">
        <v>177469</v>
      </c>
      <c r="I39" s="356">
        <f t="shared" si="2"/>
        <v>-9.887924088150601</v>
      </c>
    </row>
    <row r="40" spans="1:9" ht="18" customHeight="1">
      <c r="A40" s="300"/>
      <c r="B40" s="300"/>
      <c r="C40" s="330"/>
      <c r="D40" s="331" t="s">
        <v>18</v>
      </c>
      <c r="E40" s="214"/>
      <c r="F40" s="184">
        <v>159361</v>
      </c>
      <c r="G40" s="332">
        <f t="shared" si="3"/>
        <v>8.052472117681777</v>
      </c>
      <c r="H40" s="184">
        <v>176910</v>
      </c>
      <c r="I40" s="360">
        <f t="shared" si="2"/>
        <v>-9.919733197671132</v>
      </c>
    </row>
    <row r="41" spans="1:9" ht="18" customHeight="1">
      <c r="A41" s="300"/>
      <c r="B41" s="300"/>
      <c r="C41" s="330"/>
      <c r="D41" s="334"/>
      <c r="E41" s="361" t="s">
        <v>92</v>
      </c>
      <c r="F41" s="140">
        <v>73363</v>
      </c>
      <c r="G41" s="336">
        <f t="shared" si="3"/>
        <v>3.707014338322978</v>
      </c>
      <c r="H41" s="140">
        <v>71319</v>
      </c>
      <c r="I41" s="362">
        <f t="shared" si="2"/>
        <v>2.865996438536711</v>
      </c>
    </row>
    <row r="42" spans="1:9" ht="18" customHeight="1">
      <c r="A42" s="300"/>
      <c r="B42" s="300"/>
      <c r="C42" s="330"/>
      <c r="D42" s="338"/>
      <c r="E42" s="363" t="s">
        <v>38</v>
      </c>
      <c r="F42" s="140">
        <v>85998</v>
      </c>
      <c r="G42" s="336">
        <f t="shared" si="3"/>
        <v>4.345457779358798</v>
      </c>
      <c r="H42" s="140">
        <v>105591</v>
      </c>
      <c r="I42" s="362">
        <f t="shared" si="2"/>
        <v>-18.555558712390262</v>
      </c>
    </row>
    <row r="43" spans="1:9" ht="18" customHeight="1">
      <c r="A43" s="300"/>
      <c r="B43" s="300"/>
      <c r="C43" s="330"/>
      <c r="D43" s="201" t="s">
        <v>39</v>
      </c>
      <c r="E43" s="364"/>
      <c r="F43" s="140">
        <v>560</v>
      </c>
      <c r="G43" s="336">
        <f t="shared" si="3"/>
        <v>0.02829666220657372</v>
      </c>
      <c r="H43" s="140">
        <v>559</v>
      </c>
      <c r="I43" s="362">
        <f t="shared" si="2"/>
        <v>0.17889087656528524</v>
      </c>
    </row>
    <row r="44" spans="1:9" ht="18" customHeight="1">
      <c r="A44" s="300"/>
      <c r="B44" s="300"/>
      <c r="C44" s="365"/>
      <c r="D44" s="366" t="s">
        <v>40</v>
      </c>
      <c r="E44" s="367"/>
      <c r="F44" s="169">
        <v>0</v>
      </c>
      <c r="G44" s="354">
        <f t="shared" si="3"/>
        <v>0</v>
      </c>
      <c r="H44" s="368">
        <v>0</v>
      </c>
      <c r="I44" s="369" t="s">
        <v>269</v>
      </c>
    </row>
    <row r="45" spans="1:9" ht="18" customHeight="1">
      <c r="A45" s="301"/>
      <c r="B45" s="301"/>
      <c r="C45" s="365" t="s">
        <v>19</v>
      </c>
      <c r="D45" s="370"/>
      <c r="E45" s="370"/>
      <c r="F45" s="178">
        <f>SUM(F28,F32,F39)</f>
        <v>1979032</v>
      </c>
      <c r="G45" s="355">
        <f t="shared" si="3"/>
        <v>100</v>
      </c>
      <c r="H45" s="178">
        <f>SUM(H28,H32,H39)</f>
        <v>2052802</v>
      </c>
      <c r="I45" s="355">
        <f>(F45/H45-1)*100</f>
        <v>-3.593624713927601</v>
      </c>
    </row>
    <row r="46" ht="13.5">
      <c r="A46" s="371" t="s">
        <v>20</v>
      </c>
    </row>
    <row r="47" ht="13.5">
      <c r="A47" s="372" t="s">
        <v>21</v>
      </c>
    </row>
    <row r="48" ht="13.5">
      <c r="A48" s="372"/>
    </row>
    <row r="57" ht="13.5">
      <c r="I57" s="257"/>
    </row>
    <row r="58" ht="13.5">
      <c r="I58" s="257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:IV16384"/>
    </sheetView>
  </sheetViews>
  <sheetFormatPr defaultColWidth="8.796875" defaultRowHeight="14.25"/>
  <cols>
    <col min="1" max="1" width="3.59765625" style="142" customWidth="1"/>
    <col min="2" max="3" width="1.59765625" style="142" customWidth="1"/>
    <col min="4" max="4" width="22.59765625" style="142" customWidth="1"/>
    <col min="5" max="5" width="10.59765625" style="142" customWidth="1"/>
    <col min="6" max="11" width="13.59765625" style="142" customWidth="1"/>
    <col min="12" max="12" width="13.59765625" style="257" customWidth="1"/>
    <col min="13" max="21" width="13.59765625" style="142" customWidth="1"/>
    <col min="22" max="25" width="12" style="142" customWidth="1"/>
    <col min="26" max="16384" width="9" style="142" customWidth="1"/>
  </cols>
  <sheetData>
    <row r="1" spans="1:7" ht="33.75" customHeight="1">
      <c r="A1" s="373" t="s">
        <v>0</v>
      </c>
      <c r="B1" s="374"/>
      <c r="C1" s="374"/>
      <c r="D1" s="375" t="s">
        <v>227</v>
      </c>
      <c r="E1" s="376"/>
      <c r="F1" s="376"/>
      <c r="G1" s="376"/>
    </row>
    <row r="2" ht="15" customHeight="1"/>
    <row r="3" spans="1:4" ht="15" customHeight="1">
      <c r="A3" s="377" t="s">
        <v>47</v>
      </c>
      <c r="B3" s="377"/>
      <c r="C3" s="377"/>
      <c r="D3" s="377"/>
    </row>
    <row r="4" spans="1:4" ht="15" customHeight="1">
      <c r="A4" s="377"/>
      <c r="B4" s="377"/>
      <c r="C4" s="377"/>
      <c r="D4" s="377"/>
    </row>
    <row r="5" spans="1:15" ht="15.75" customHeight="1">
      <c r="A5" s="353" t="s">
        <v>219</v>
      </c>
      <c r="B5" s="353"/>
      <c r="C5" s="353"/>
      <c r="D5" s="353"/>
      <c r="K5" s="378"/>
      <c r="O5" s="378" t="s">
        <v>48</v>
      </c>
    </row>
    <row r="6" spans="1:15" ht="15.75" customHeight="1">
      <c r="A6" s="379" t="s">
        <v>49</v>
      </c>
      <c r="B6" s="380"/>
      <c r="C6" s="380"/>
      <c r="D6" s="380"/>
      <c r="E6" s="381"/>
      <c r="F6" s="382" t="s">
        <v>252</v>
      </c>
      <c r="G6" s="383"/>
      <c r="H6" s="382" t="s">
        <v>253</v>
      </c>
      <c r="I6" s="383"/>
      <c r="J6" s="382" t="s">
        <v>254</v>
      </c>
      <c r="K6" s="383"/>
      <c r="L6" s="382" t="s">
        <v>255</v>
      </c>
      <c r="M6" s="383"/>
      <c r="N6" s="382" t="s">
        <v>256</v>
      </c>
      <c r="O6" s="383"/>
    </row>
    <row r="7" spans="1:15" ht="15.75" customHeight="1">
      <c r="A7" s="384"/>
      <c r="B7" s="385"/>
      <c r="C7" s="385"/>
      <c r="D7" s="385"/>
      <c r="E7" s="386"/>
      <c r="F7" s="387" t="s">
        <v>221</v>
      </c>
      <c r="G7" s="388" t="s">
        <v>2</v>
      </c>
      <c r="H7" s="387" t="s">
        <v>220</v>
      </c>
      <c r="I7" s="388" t="s">
        <v>2</v>
      </c>
      <c r="J7" s="387" t="s">
        <v>220</v>
      </c>
      <c r="K7" s="388" t="s">
        <v>2</v>
      </c>
      <c r="L7" s="387" t="s">
        <v>220</v>
      </c>
      <c r="M7" s="388" t="s">
        <v>2</v>
      </c>
      <c r="N7" s="387" t="s">
        <v>220</v>
      </c>
      <c r="O7" s="389" t="s">
        <v>2</v>
      </c>
    </row>
    <row r="8" spans="1:25" ht="15.75" customHeight="1">
      <c r="A8" s="390" t="s">
        <v>83</v>
      </c>
      <c r="B8" s="195" t="s">
        <v>50</v>
      </c>
      <c r="C8" s="196"/>
      <c r="D8" s="196"/>
      <c r="E8" s="197" t="s">
        <v>41</v>
      </c>
      <c r="F8" s="391">
        <v>59264</v>
      </c>
      <c r="G8" s="392">
        <v>59820</v>
      </c>
      <c r="H8" s="391">
        <v>8774</v>
      </c>
      <c r="I8" s="392">
        <v>8694</v>
      </c>
      <c r="J8" s="393">
        <v>1093</v>
      </c>
      <c r="K8" s="394">
        <v>795</v>
      </c>
      <c r="L8" s="391">
        <v>1932</v>
      </c>
      <c r="M8" s="392">
        <v>1921</v>
      </c>
      <c r="N8" s="391">
        <v>1290</v>
      </c>
      <c r="O8" s="392">
        <v>1299</v>
      </c>
      <c r="P8" s="395"/>
      <c r="Q8" s="395"/>
      <c r="R8" s="395"/>
      <c r="S8" s="395"/>
      <c r="T8" s="395"/>
      <c r="U8" s="395"/>
      <c r="V8" s="395"/>
      <c r="W8" s="395"/>
      <c r="X8" s="395"/>
      <c r="Y8" s="395"/>
    </row>
    <row r="9" spans="1:25" ht="15.75" customHeight="1">
      <c r="A9" s="396"/>
      <c r="B9" s="257"/>
      <c r="C9" s="201" t="s">
        <v>51</v>
      </c>
      <c r="D9" s="139"/>
      <c r="E9" s="202" t="s">
        <v>42</v>
      </c>
      <c r="F9" s="140">
        <v>59244</v>
      </c>
      <c r="G9" s="141">
        <v>59800</v>
      </c>
      <c r="H9" s="140">
        <v>8754</v>
      </c>
      <c r="I9" s="141">
        <v>8674</v>
      </c>
      <c r="J9" s="163">
        <v>1093</v>
      </c>
      <c r="K9" s="397">
        <v>795</v>
      </c>
      <c r="L9" s="140">
        <v>1932</v>
      </c>
      <c r="M9" s="141">
        <v>1921</v>
      </c>
      <c r="N9" s="140">
        <v>1290</v>
      </c>
      <c r="O9" s="141">
        <v>1299</v>
      </c>
      <c r="P9" s="395"/>
      <c r="Q9" s="395"/>
      <c r="R9" s="395"/>
      <c r="S9" s="395"/>
      <c r="T9" s="395"/>
      <c r="U9" s="395"/>
      <c r="V9" s="395"/>
      <c r="W9" s="395"/>
      <c r="X9" s="395"/>
      <c r="Y9" s="395"/>
    </row>
    <row r="10" spans="1:25" ht="15.75" customHeight="1">
      <c r="A10" s="396"/>
      <c r="B10" s="232"/>
      <c r="C10" s="201" t="s">
        <v>52</v>
      </c>
      <c r="D10" s="139"/>
      <c r="E10" s="202" t="s">
        <v>43</v>
      </c>
      <c r="F10" s="140">
        <v>20</v>
      </c>
      <c r="G10" s="141">
        <v>20</v>
      </c>
      <c r="H10" s="140">
        <v>20</v>
      </c>
      <c r="I10" s="141">
        <v>20</v>
      </c>
      <c r="J10" s="398">
        <v>0</v>
      </c>
      <c r="K10" s="399">
        <v>0</v>
      </c>
      <c r="L10" s="140">
        <v>0</v>
      </c>
      <c r="M10" s="141">
        <v>0</v>
      </c>
      <c r="N10" s="140">
        <v>0</v>
      </c>
      <c r="O10" s="141">
        <v>0</v>
      </c>
      <c r="P10" s="395"/>
      <c r="Q10" s="395"/>
      <c r="R10" s="395"/>
      <c r="S10" s="395"/>
      <c r="T10" s="395"/>
      <c r="U10" s="395"/>
      <c r="V10" s="395"/>
      <c r="W10" s="395"/>
      <c r="X10" s="395"/>
      <c r="Y10" s="395"/>
    </row>
    <row r="11" spans="1:25" ht="15.75" customHeight="1">
      <c r="A11" s="396"/>
      <c r="B11" s="359" t="s">
        <v>53</v>
      </c>
      <c r="C11" s="400"/>
      <c r="D11" s="400"/>
      <c r="E11" s="401" t="s">
        <v>44</v>
      </c>
      <c r="F11" s="402">
        <v>53993</v>
      </c>
      <c r="G11" s="403">
        <v>54142</v>
      </c>
      <c r="H11" s="402">
        <v>8375</v>
      </c>
      <c r="I11" s="403">
        <v>8430</v>
      </c>
      <c r="J11" s="165">
        <v>903</v>
      </c>
      <c r="K11" s="404">
        <v>539</v>
      </c>
      <c r="L11" s="402">
        <v>1932</v>
      </c>
      <c r="M11" s="403">
        <v>1921</v>
      </c>
      <c r="N11" s="402">
        <v>1290</v>
      </c>
      <c r="O11" s="403">
        <v>1299</v>
      </c>
      <c r="P11" s="395"/>
      <c r="Q11" s="395"/>
      <c r="R11" s="395"/>
      <c r="S11" s="395"/>
      <c r="T11" s="395"/>
      <c r="U11" s="395"/>
      <c r="V11" s="395"/>
      <c r="W11" s="395"/>
      <c r="X11" s="395"/>
      <c r="Y11" s="395"/>
    </row>
    <row r="12" spans="1:25" ht="15.75" customHeight="1">
      <c r="A12" s="396"/>
      <c r="B12" s="330"/>
      <c r="C12" s="201" t="s">
        <v>54</v>
      </c>
      <c r="D12" s="139"/>
      <c r="E12" s="202" t="s">
        <v>45</v>
      </c>
      <c r="F12" s="140">
        <v>53783</v>
      </c>
      <c r="G12" s="141">
        <v>54122</v>
      </c>
      <c r="H12" s="402">
        <v>8355</v>
      </c>
      <c r="I12" s="403">
        <v>8410</v>
      </c>
      <c r="J12" s="165">
        <v>903</v>
      </c>
      <c r="K12" s="404">
        <v>539</v>
      </c>
      <c r="L12" s="140">
        <v>1932</v>
      </c>
      <c r="M12" s="141">
        <v>1921</v>
      </c>
      <c r="N12" s="140">
        <v>1290</v>
      </c>
      <c r="O12" s="141">
        <v>1299</v>
      </c>
      <c r="P12" s="395"/>
      <c r="Q12" s="395"/>
      <c r="R12" s="395"/>
      <c r="S12" s="395"/>
      <c r="T12" s="395"/>
      <c r="U12" s="395"/>
      <c r="V12" s="395"/>
      <c r="W12" s="395"/>
      <c r="X12" s="395"/>
      <c r="Y12" s="395"/>
    </row>
    <row r="13" spans="1:25" ht="15.75" customHeight="1">
      <c r="A13" s="396"/>
      <c r="B13" s="257"/>
      <c r="C13" s="331" t="s">
        <v>55</v>
      </c>
      <c r="D13" s="214"/>
      <c r="E13" s="405" t="s">
        <v>46</v>
      </c>
      <c r="F13" s="184">
        <v>210</v>
      </c>
      <c r="G13" s="168">
        <v>20</v>
      </c>
      <c r="H13" s="406">
        <v>20</v>
      </c>
      <c r="I13" s="407">
        <v>20</v>
      </c>
      <c r="J13" s="398">
        <v>0</v>
      </c>
      <c r="K13" s="399">
        <v>0</v>
      </c>
      <c r="L13" s="184">
        <v>0</v>
      </c>
      <c r="M13" s="168">
        <v>0</v>
      </c>
      <c r="N13" s="184">
        <v>0</v>
      </c>
      <c r="O13" s="168">
        <v>0</v>
      </c>
      <c r="P13" s="395"/>
      <c r="Q13" s="395"/>
      <c r="R13" s="395"/>
      <c r="S13" s="395"/>
      <c r="T13" s="395"/>
      <c r="U13" s="395"/>
      <c r="V13" s="395"/>
      <c r="W13" s="395"/>
      <c r="X13" s="395"/>
      <c r="Y13" s="395"/>
    </row>
    <row r="14" spans="1:25" ht="15.75" customHeight="1">
      <c r="A14" s="396"/>
      <c r="B14" s="138" t="s">
        <v>56</v>
      </c>
      <c r="C14" s="139"/>
      <c r="D14" s="139"/>
      <c r="E14" s="202" t="s">
        <v>97</v>
      </c>
      <c r="F14" s="140">
        <f aca="true" t="shared" si="0" ref="F14:O15">F9-F12</f>
        <v>5461</v>
      </c>
      <c r="G14" s="141">
        <f t="shared" si="0"/>
        <v>5678</v>
      </c>
      <c r="H14" s="140">
        <f t="shared" si="0"/>
        <v>399</v>
      </c>
      <c r="I14" s="141">
        <f t="shared" si="0"/>
        <v>264</v>
      </c>
      <c r="J14" s="163">
        <f t="shared" si="0"/>
        <v>190</v>
      </c>
      <c r="K14" s="164">
        <f t="shared" si="0"/>
        <v>256</v>
      </c>
      <c r="L14" s="140">
        <f t="shared" si="0"/>
        <v>0</v>
      </c>
      <c r="M14" s="141">
        <f t="shared" si="0"/>
        <v>0</v>
      </c>
      <c r="N14" s="140">
        <f t="shared" si="0"/>
        <v>0</v>
      </c>
      <c r="O14" s="141">
        <f t="shared" si="0"/>
        <v>0</v>
      </c>
      <c r="P14" s="395"/>
      <c r="Q14" s="395"/>
      <c r="R14" s="395"/>
      <c r="S14" s="395"/>
      <c r="T14" s="395"/>
      <c r="U14" s="395"/>
      <c r="V14" s="395"/>
      <c r="W14" s="395"/>
      <c r="X14" s="395"/>
      <c r="Y14" s="395"/>
    </row>
    <row r="15" spans="1:25" ht="15.75" customHeight="1">
      <c r="A15" s="396"/>
      <c r="B15" s="138" t="s">
        <v>57</v>
      </c>
      <c r="C15" s="139"/>
      <c r="D15" s="139"/>
      <c r="E15" s="202" t="s">
        <v>98</v>
      </c>
      <c r="F15" s="140">
        <f t="shared" si="0"/>
        <v>-190</v>
      </c>
      <c r="G15" s="141">
        <f t="shared" si="0"/>
        <v>0</v>
      </c>
      <c r="H15" s="140">
        <f t="shared" si="0"/>
        <v>0</v>
      </c>
      <c r="I15" s="141">
        <f t="shared" si="0"/>
        <v>0</v>
      </c>
      <c r="J15" s="163">
        <f t="shared" si="0"/>
        <v>0</v>
      </c>
      <c r="K15" s="164">
        <f t="shared" si="0"/>
        <v>0</v>
      </c>
      <c r="L15" s="140">
        <f t="shared" si="0"/>
        <v>0</v>
      </c>
      <c r="M15" s="141">
        <f t="shared" si="0"/>
        <v>0</v>
      </c>
      <c r="N15" s="140">
        <f t="shared" si="0"/>
        <v>0</v>
      </c>
      <c r="O15" s="141">
        <f t="shared" si="0"/>
        <v>0</v>
      </c>
      <c r="P15" s="395"/>
      <c r="Q15" s="395"/>
      <c r="R15" s="395"/>
      <c r="S15" s="395"/>
      <c r="T15" s="395"/>
      <c r="U15" s="395"/>
      <c r="V15" s="395"/>
      <c r="W15" s="395"/>
      <c r="X15" s="395"/>
      <c r="Y15" s="395"/>
    </row>
    <row r="16" spans="1:25" ht="15.75" customHeight="1">
      <c r="A16" s="396"/>
      <c r="B16" s="138" t="s">
        <v>58</v>
      </c>
      <c r="C16" s="139"/>
      <c r="D16" s="139"/>
      <c r="E16" s="202" t="s">
        <v>99</v>
      </c>
      <c r="F16" s="184">
        <f aca="true" t="shared" si="1" ref="F16:O16">F8-F11</f>
        <v>5271</v>
      </c>
      <c r="G16" s="168">
        <f t="shared" si="1"/>
        <v>5678</v>
      </c>
      <c r="H16" s="184">
        <f t="shared" si="1"/>
        <v>399</v>
      </c>
      <c r="I16" s="168">
        <f t="shared" si="1"/>
        <v>264</v>
      </c>
      <c r="J16" s="161">
        <f t="shared" si="1"/>
        <v>190</v>
      </c>
      <c r="K16" s="162">
        <f t="shared" si="1"/>
        <v>256</v>
      </c>
      <c r="L16" s="184">
        <f t="shared" si="1"/>
        <v>0</v>
      </c>
      <c r="M16" s="168">
        <f t="shared" si="1"/>
        <v>0</v>
      </c>
      <c r="N16" s="184">
        <f t="shared" si="1"/>
        <v>0</v>
      </c>
      <c r="O16" s="168">
        <f t="shared" si="1"/>
        <v>0</v>
      </c>
      <c r="P16" s="395"/>
      <c r="Q16" s="395"/>
      <c r="R16" s="395"/>
      <c r="S16" s="395"/>
      <c r="T16" s="395"/>
      <c r="U16" s="395"/>
      <c r="V16" s="395"/>
      <c r="W16" s="395"/>
      <c r="X16" s="395"/>
      <c r="Y16" s="395"/>
    </row>
    <row r="17" spans="1:25" ht="15.75" customHeight="1">
      <c r="A17" s="396"/>
      <c r="B17" s="138" t="s">
        <v>59</v>
      </c>
      <c r="C17" s="139"/>
      <c r="D17" s="139"/>
      <c r="E17" s="408"/>
      <c r="F17" s="140">
        <v>0</v>
      </c>
      <c r="G17" s="141">
        <v>0</v>
      </c>
      <c r="H17" s="406">
        <v>0</v>
      </c>
      <c r="I17" s="407">
        <v>0</v>
      </c>
      <c r="J17" s="163">
        <v>0</v>
      </c>
      <c r="K17" s="397">
        <v>0</v>
      </c>
      <c r="L17" s="140">
        <v>0</v>
      </c>
      <c r="M17" s="141">
        <v>0</v>
      </c>
      <c r="N17" s="406">
        <v>0</v>
      </c>
      <c r="O17" s="407">
        <v>0</v>
      </c>
      <c r="P17" s="395"/>
      <c r="Q17" s="395"/>
      <c r="R17" s="395"/>
      <c r="S17" s="395"/>
      <c r="T17" s="395"/>
      <c r="U17" s="395"/>
      <c r="V17" s="395"/>
      <c r="W17" s="395"/>
      <c r="X17" s="395"/>
      <c r="Y17" s="395"/>
    </row>
    <row r="18" spans="1:25" ht="15.75" customHeight="1">
      <c r="A18" s="409"/>
      <c r="B18" s="352" t="s">
        <v>60</v>
      </c>
      <c r="C18" s="353"/>
      <c r="D18" s="353"/>
      <c r="E18" s="410"/>
      <c r="F18" s="174">
        <v>0</v>
      </c>
      <c r="G18" s="175">
        <v>0</v>
      </c>
      <c r="H18" s="174">
        <v>0</v>
      </c>
      <c r="I18" s="175">
        <v>0</v>
      </c>
      <c r="J18" s="411">
        <v>0</v>
      </c>
      <c r="K18" s="412">
        <v>0</v>
      </c>
      <c r="L18" s="174">
        <v>0</v>
      </c>
      <c r="M18" s="175">
        <v>0</v>
      </c>
      <c r="N18" s="174">
        <v>0</v>
      </c>
      <c r="O18" s="175">
        <v>0</v>
      </c>
      <c r="P18" s="395"/>
      <c r="Q18" s="395"/>
      <c r="R18" s="395"/>
      <c r="S18" s="395"/>
      <c r="T18" s="395"/>
      <c r="U18" s="395"/>
      <c r="V18" s="395"/>
      <c r="W18" s="395"/>
      <c r="X18" s="395"/>
      <c r="Y18" s="395"/>
    </row>
    <row r="19" spans="1:25" ht="15.75" customHeight="1">
      <c r="A19" s="396" t="s">
        <v>84</v>
      </c>
      <c r="B19" s="359" t="s">
        <v>61</v>
      </c>
      <c r="C19" s="340"/>
      <c r="D19" s="340"/>
      <c r="E19" s="413"/>
      <c r="F19" s="167">
        <v>10319</v>
      </c>
      <c r="G19" s="171">
        <v>11276</v>
      </c>
      <c r="H19" s="167">
        <v>41</v>
      </c>
      <c r="I19" s="171">
        <v>4963</v>
      </c>
      <c r="J19" s="159">
        <v>3415</v>
      </c>
      <c r="K19" s="414">
        <v>3175</v>
      </c>
      <c r="L19" s="167">
        <v>515</v>
      </c>
      <c r="M19" s="171">
        <v>398</v>
      </c>
      <c r="N19" s="167">
        <v>331</v>
      </c>
      <c r="O19" s="171">
        <v>282</v>
      </c>
      <c r="P19" s="395"/>
      <c r="Q19" s="395"/>
      <c r="R19" s="395"/>
      <c r="S19" s="395"/>
      <c r="T19" s="395"/>
      <c r="U19" s="395"/>
      <c r="V19" s="395"/>
      <c r="W19" s="395"/>
      <c r="X19" s="395"/>
      <c r="Y19" s="395"/>
    </row>
    <row r="20" spans="1:25" ht="15.75" customHeight="1">
      <c r="A20" s="396"/>
      <c r="B20" s="358"/>
      <c r="C20" s="201" t="s">
        <v>62</v>
      </c>
      <c r="D20" s="139"/>
      <c r="E20" s="202"/>
      <c r="F20" s="140">
        <v>4000</v>
      </c>
      <c r="G20" s="141">
        <v>4000</v>
      </c>
      <c r="H20" s="140">
        <v>0</v>
      </c>
      <c r="I20" s="141">
        <v>0</v>
      </c>
      <c r="J20" s="163">
        <v>0</v>
      </c>
      <c r="K20" s="397">
        <v>0</v>
      </c>
      <c r="L20" s="140">
        <v>0</v>
      </c>
      <c r="M20" s="141">
        <v>0</v>
      </c>
      <c r="N20" s="140">
        <v>0</v>
      </c>
      <c r="O20" s="141">
        <v>0</v>
      </c>
      <c r="P20" s="395"/>
      <c r="Q20" s="395"/>
      <c r="R20" s="395"/>
      <c r="S20" s="395"/>
      <c r="T20" s="395"/>
      <c r="U20" s="395"/>
      <c r="V20" s="395"/>
      <c r="W20" s="395"/>
      <c r="X20" s="395"/>
      <c r="Y20" s="395"/>
    </row>
    <row r="21" spans="1:25" ht="15.75" customHeight="1">
      <c r="A21" s="396"/>
      <c r="B21" s="200" t="s">
        <v>63</v>
      </c>
      <c r="C21" s="400"/>
      <c r="D21" s="400"/>
      <c r="E21" s="401" t="s">
        <v>100</v>
      </c>
      <c r="F21" s="402">
        <v>10319</v>
      </c>
      <c r="G21" s="403">
        <v>11276</v>
      </c>
      <c r="H21" s="402">
        <v>41</v>
      </c>
      <c r="I21" s="403">
        <v>4963</v>
      </c>
      <c r="J21" s="165">
        <v>3415</v>
      </c>
      <c r="K21" s="404">
        <v>3175</v>
      </c>
      <c r="L21" s="402">
        <v>515</v>
      </c>
      <c r="M21" s="403">
        <v>398</v>
      </c>
      <c r="N21" s="402">
        <v>331</v>
      </c>
      <c r="O21" s="403">
        <v>282</v>
      </c>
      <c r="P21" s="395"/>
      <c r="Q21" s="395"/>
      <c r="R21" s="395"/>
      <c r="S21" s="395"/>
      <c r="T21" s="395"/>
      <c r="U21" s="395"/>
      <c r="V21" s="395"/>
      <c r="W21" s="395"/>
      <c r="X21" s="395"/>
      <c r="Y21" s="395"/>
    </row>
    <row r="22" spans="1:25" ht="15.75" customHeight="1">
      <c r="A22" s="396"/>
      <c r="B22" s="359" t="s">
        <v>64</v>
      </c>
      <c r="C22" s="340"/>
      <c r="D22" s="340"/>
      <c r="E22" s="413" t="s">
        <v>101</v>
      </c>
      <c r="F22" s="167">
        <v>30851</v>
      </c>
      <c r="G22" s="171">
        <v>30738</v>
      </c>
      <c r="H22" s="167">
        <v>4408</v>
      </c>
      <c r="I22" s="171">
        <v>3008</v>
      </c>
      <c r="J22" s="159">
        <v>6066</v>
      </c>
      <c r="K22" s="414">
        <v>7539</v>
      </c>
      <c r="L22" s="167">
        <v>515</v>
      </c>
      <c r="M22" s="171">
        <v>398</v>
      </c>
      <c r="N22" s="167">
        <v>331</v>
      </c>
      <c r="O22" s="171">
        <v>282</v>
      </c>
      <c r="P22" s="395"/>
      <c r="Q22" s="395"/>
      <c r="R22" s="395"/>
      <c r="S22" s="395"/>
      <c r="T22" s="395"/>
      <c r="U22" s="395"/>
      <c r="V22" s="395"/>
      <c r="W22" s="395"/>
      <c r="X22" s="395"/>
      <c r="Y22" s="395"/>
    </row>
    <row r="23" spans="1:25" ht="15.75" customHeight="1">
      <c r="A23" s="396"/>
      <c r="B23" s="330" t="s">
        <v>65</v>
      </c>
      <c r="C23" s="331" t="s">
        <v>66</v>
      </c>
      <c r="D23" s="214"/>
      <c r="E23" s="405"/>
      <c r="F23" s="184">
        <v>9852</v>
      </c>
      <c r="G23" s="168">
        <v>9190</v>
      </c>
      <c r="H23" s="184">
        <v>782</v>
      </c>
      <c r="I23" s="168">
        <v>773</v>
      </c>
      <c r="J23" s="161">
        <v>0</v>
      </c>
      <c r="K23" s="415">
        <v>0</v>
      </c>
      <c r="L23" s="184">
        <v>0</v>
      </c>
      <c r="M23" s="168">
        <v>0</v>
      </c>
      <c r="N23" s="184">
        <v>0</v>
      </c>
      <c r="O23" s="168">
        <v>0</v>
      </c>
      <c r="P23" s="395"/>
      <c r="Q23" s="395"/>
      <c r="R23" s="395"/>
      <c r="S23" s="395"/>
      <c r="T23" s="395"/>
      <c r="U23" s="395"/>
      <c r="V23" s="395"/>
      <c r="W23" s="395"/>
      <c r="X23" s="395"/>
      <c r="Y23" s="395"/>
    </row>
    <row r="24" spans="1:25" ht="15.75" customHeight="1">
      <c r="A24" s="396"/>
      <c r="B24" s="138" t="s">
        <v>102</v>
      </c>
      <c r="C24" s="139"/>
      <c r="D24" s="139"/>
      <c r="E24" s="202" t="s">
        <v>103</v>
      </c>
      <c r="F24" s="140">
        <f aca="true" t="shared" si="2" ref="F24:O24">F21-F22</f>
        <v>-20532</v>
      </c>
      <c r="G24" s="141">
        <f t="shared" si="2"/>
        <v>-19462</v>
      </c>
      <c r="H24" s="140">
        <f t="shared" si="2"/>
        <v>-4367</v>
      </c>
      <c r="I24" s="141">
        <f t="shared" si="2"/>
        <v>1955</v>
      </c>
      <c r="J24" s="163">
        <f t="shared" si="2"/>
        <v>-2651</v>
      </c>
      <c r="K24" s="164">
        <f t="shared" si="2"/>
        <v>-4364</v>
      </c>
      <c r="L24" s="140">
        <f t="shared" si="2"/>
        <v>0</v>
      </c>
      <c r="M24" s="141">
        <f t="shared" si="2"/>
        <v>0</v>
      </c>
      <c r="N24" s="140">
        <f t="shared" si="2"/>
        <v>0</v>
      </c>
      <c r="O24" s="141">
        <f t="shared" si="2"/>
        <v>0</v>
      </c>
      <c r="P24" s="395"/>
      <c r="Q24" s="395"/>
      <c r="R24" s="395"/>
      <c r="S24" s="395"/>
      <c r="T24" s="395"/>
      <c r="U24" s="395"/>
      <c r="V24" s="395"/>
      <c r="W24" s="395"/>
      <c r="X24" s="395"/>
      <c r="Y24" s="395"/>
    </row>
    <row r="25" spans="1:25" ht="15.75" customHeight="1">
      <c r="A25" s="396"/>
      <c r="B25" s="213" t="s">
        <v>67</v>
      </c>
      <c r="C25" s="214"/>
      <c r="D25" s="214"/>
      <c r="E25" s="416" t="s">
        <v>104</v>
      </c>
      <c r="F25" s="417">
        <v>20532</v>
      </c>
      <c r="G25" s="418">
        <v>19462</v>
      </c>
      <c r="H25" s="417">
        <v>4367</v>
      </c>
      <c r="I25" s="418">
        <v>0</v>
      </c>
      <c r="J25" s="419">
        <v>2651</v>
      </c>
      <c r="K25" s="420">
        <v>4364</v>
      </c>
      <c r="L25" s="417">
        <v>0</v>
      </c>
      <c r="M25" s="418">
        <v>0</v>
      </c>
      <c r="N25" s="417">
        <v>0</v>
      </c>
      <c r="O25" s="418">
        <v>0</v>
      </c>
      <c r="P25" s="395"/>
      <c r="Q25" s="395"/>
      <c r="R25" s="395"/>
      <c r="S25" s="395"/>
      <c r="T25" s="395"/>
      <c r="U25" s="395"/>
      <c r="V25" s="395"/>
      <c r="W25" s="395"/>
      <c r="X25" s="395"/>
      <c r="Y25" s="395"/>
    </row>
    <row r="26" spans="1:25" ht="15.75" customHeight="1">
      <c r="A26" s="396"/>
      <c r="B26" s="200" t="s">
        <v>68</v>
      </c>
      <c r="C26" s="400"/>
      <c r="D26" s="400"/>
      <c r="E26" s="421"/>
      <c r="F26" s="422"/>
      <c r="G26" s="423"/>
      <c r="H26" s="422"/>
      <c r="I26" s="423"/>
      <c r="J26" s="424"/>
      <c r="K26" s="425"/>
      <c r="L26" s="422"/>
      <c r="M26" s="423"/>
      <c r="N26" s="422"/>
      <c r="O26" s="423"/>
      <c r="P26" s="395"/>
      <c r="Q26" s="395"/>
      <c r="R26" s="395"/>
      <c r="S26" s="395"/>
      <c r="T26" s="395"/>
      <c r="U26" s="395"/>
      <c r="V26" s="395"/>
      <c r="W26" s="395"/>
      <c r="X26" s="395"/>
      <c r="Y26" s="395"/>
    </row>
    <row r="27" spans="1:25" ht="15.75" customHeight="1">
      <c r="A27" s="409"/>
      <c r="B27" s="352" t="s">
        <v>105</v>
      </c>
      <c r="C27" s="353"/>
      <c r="D27" s="353"/>
      <c r="E27" s="426" t="s">
        <v>106</v>
      </c>
      <c r="F27" s="169">
        <f aca="true" t="shared" si="3" ref="F27:O27">F24+F25</f>
        <v>0</v>
      </c>
      <c r="G27" s="170">
        <f t="shared" si="3"/>
        <v>0</v>
      </c>
      <c r="H27" s="169">
        <f t="shared" si="3"/>
        <v>0</v>
      </c>
      <c r="I27" s="170">
        <f t="shared" si="3"/>
        <v>1955</v>
      </c>
      <c r="J27" s="178">
        <f t="shared" si="3"/>
        <v>0</v>
      </c>
      <c r="K27" s="179">
        <f t="shared" si="3"/>
        <v>0</v>
      </c>
      <c r="L27" s="169">
        <f t="shared" si="3"/>
        <v>0</v>
      </c>
      <c r="M27" s="170">
        <f t="shared" si="3"/>
        <v>0</v>
      </c>
      <c r="N27" s="169">
        <f t="shared" si="3"/>
        <v>0</v>
      </c>
      <c r="O27" s="170">
        <f t="shared" si="3"/>
        <v>0</v>
      </c>
      <c r="P27" s="395"/>
      <c r="Q27" s="395"/>
      <c r="R27" s="395"/>
      <c r="S27" s="395"/>
      <c r="T27" s="395"/>
      <c r="U27" s="395"/>
      <c r="V27" s="395"/>
      <c r="W27" s="395"/>
      <c r="X27" s="395"/>
      <c r="Y27" s="395"/>
    </row>
    <row r="28" spans="1:25" ht="15.75" customHeight="1">
      <c r="A28" s="259"/>
      <c r="F28" s="395"/>
      <c r="G28" s="395"/>
      <c r="H28" s="395"/>
      <c r="I28" s="395"/>
      <c r="J28" s="395"/>
      <c r="K28" s="395"/>
      <c r="L28" s="427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</row>
    <row r="29" spans="1:25" ht="15.75" customHeight="1">
      <c r="A29" s="353"/>
      <c r="F29" s="395"/>
      <c r="G29" s="395"/>
      <c r="H29" s="395"/>
      <c r="I29" s="395"/>
      <c r="J29" s="428"/>
      <c r="K29" s="428"/>
      <c r="L29" s="427"/>
      <c r="M29" s="395"/>
      <c r="N29" s="395"/>
      <c r="O29" s="428" t="s">
        <v>107</v>
      </c>
      <c r="P29" s="395"/>
      <c r="Q29" s="395"/>
      <c r="R29" s="395"/>
      <c r="S29" s="395"/>
      <c r="T29" s="395"/>
      <c r="U29" s="395"/>
      <c r="V29" s="395"/>
      <c r="W29" s="395"/>
      <c r="X29" s="395"/>
      <c r="Y29" s="428"/>
    </row>
    <row r="30" spans="1:25" ht="15.75" customHeight="1">
      <c r="A30" s="429" t="s">
        <v>69</v>
      </c>
      <c r="B30" s="430"/>
      <c r="C30" s="430"/>
      <c r="D30" s="430"/>
      <c r="E30" s="431"/>
      <c r="F30" s="432" t="s">
        <v>251</v>
      </c>
      <c r="G30" s="433"/>
      <c r="H30" s="434"/>
      <c r="I30" s="433"/>
      <c r="J30" s="434"/>
      <c r="K30" s="433"/>
      <c r="L30" s="434"/>
      <c r="M30" s="433"/>
      <c r="N30" s="434"/>
      <c r="O30" s="433"/>
      <c r="P30" s="435"/>
      <c r="Q30" s="427"/>
      <c r="R30" s="435"/>
      <c r="S30" s="427"/>
      <c r="T30" s="435"/>
      <c r="U30" s="427"/>
      <c r="V30" s="435"/>
      <c r="W30" s="427"/>
      <c r="X30" s="435"/>
      <c r="Y30" s="427"/>
    </row>
    <row r="31" spans="1:25" ht="15.75" customHeight="1">
      <c r="A31" s="436"/>
      <c r="B31" s="437"/>
      <c r="C31" s="437"/>
      <c r="D31" s="437"/>
      <c r="E31" s="438"/>
      <c r="F31" s="387" t="s">
        <v>220</v>
      </c>
      <c r="G31" s="439" t="s">
        <v>2</v>
      </c>
      <c r="H31" s="387" t="s">
        <v>220</v>
      </c>
      <c r="I31" s="439" t="s">
        <v>2</v>
      </c>
      <c r="J31" s="387" t="s">
        <v>220</v>
      </c>
      <c r="K31" s="440" t="s">
        <v>2</v>
      </c>
      <c r="L31" s="387" t="s">
        <v>220</v>
      </c>
      <c r="M31" s="439" t="s">
        <v>2</v>
      </c>
      <c r="N31" s="387" t="s">
        <v>220</v>
      </c>
      <c r="O31" s="441" t="s">
        <v>2</v>
      </c>
      <c r="P31" s="442"/>
      <c r="Q31" s="442"/>
      <c r="R31" s="442"/>
      <c r="S31" s="442"/>
      <c r="T31" s="442"/>
      <c r="U31" s="442"/>
      <c r="V31" s="442"/>
      <c r="W31" s="442"/>
      <c r="X31" s="442"/>
      <c r="Y31" s="442"/>
    </row>
    <row r="32" spans="1:25" ht="15.75" customHeight="1">
      <c r="A32" s="390" t="s">
        <v>85</v>
      </c>
      <c r="B32" s="195" t="s">
        <v>50</v>
      </c>
      <c r="C32" s="196"/>
      <c r="D32" s="196"/>
      <c r="E32" s="443" t="s">
        <v>41</v>
      </c>
      <c r="F32" s="159">
        <v>13025</v>
      </c>
      <c r="G32" s="160">
        <v>12124</v>
      </c>
      <c r="H32" s="393"/>
      <c r="I32" s="444"/>
      <c r="J32" s="393"/>
      <c r="K32" s="445"/>
      <c r="L32" s="159"/>
      <c r="M32" s="160"/>
      <c r="N32" s="393"/>
      <c r="O32" s="392"/>
      <c r="P32" s="160"/>
      <c r="Q32" s="160"/>
      <c r="R32" s="160"/>
      <c r="S32" s="160"/>
      <c r="T32" s="446"/>
      <c r="U32" s="446"/>
      <c r="V32" s="160"/>
      <c r="W32" s="160"/>
      <c r="X32" s="446"/>
      <c r="Y32" s="446"/>
    </row>
    <row r="33" spans="1:25" ht="15.75" customHeight="1">
      <c r="A33" s="447"/>
      <c r="B33" s="257"/>
      <c r="C33" s="331" t="s">
        <v>70</v>
      </c>
      <c r="D33" s="214"/>
      <c r="E33" s="209"/>
      <c r="F33" s="161">
        <v>11136</v>
      </c>
      <c r="G33" s="162">
        <v>10470</v>
      </c>
      <c r="H33" s="161"/>
      <c r="I33" s="448"/>
      <c r="J33" s="161"/>
      <c r="K33" s="449"/>
      <c r="L33" s="161"/>
      <c r="M33" s="162"/>
      <c r="N33" s="161"/>
      <c r="O33" s="168"/>
      <c r="P33" s="160"/>
      <c r="Q33" s="160"/>
      <c r="R33" s="160"/>
      <c r="S33" s="160"/>
      <c r="T33" s="446"/>
      <c r="U33" s="446"/>
      <c r="V33" s="160"/>
      <c r="W33" s="160"/>
      <c r="X33" s="446"/>
      <c r="Y33" s="446"/>
    </row>
    <row r="34" spans="1:25" ht="15.75" customHeight="1">
      <c r="A34" s="447"/>
      <c r="B34" s="257"/>
      <c r="C34" s="450"/>
      <c r="D34" s="201" t="s">
        <v>71</v>
      </c>
      <c r="E34" s="205"/>
      <c r="F34" s="163">
        <v>0</v>
      </c>
      <c r="G34" s="164">
        <v>0</v>
      </c>
      <c r="H34" s="163"/>
      <c r="I34" s="451"/>
      <c r="J34" s="163"/>
      <c r="K34" s="452"/>
      <c r="L34" s="163"/>
      <c r="M34" s="164"/>
      <c r="N34" s="163"/>
      <c r="O34" s="141"/>
      <c r="P34" s="160"/>
      <c r="Q34" s="160"/>
      <c r="R34" s="160"/>
      <c r="S34" s="160"/>
      <c r="T34" s="446"/>
      <c r="U34" s="446"/>
      <c r="V34" s="160"/>
      <c r="W34" s="160"/>
      <c r="X34" s="446"/>
      <c r="Y34" s="446"/>
    </row>
    <row r="35" spans="1:25" ht="15.75" customHeight="1">
      <c r="A35" s="447"/>
      <c r="B35" s="232"/>
      <c r="C35" s="453" t="s">
        <v>72</v>
      </c>
      <c r="D35" s="400"/>
      <c r="E35" s="454"/>
      <c r="F35" s="165">
        <v>1889</v>
      </c>
      <c r="G35" s="166">
        <v>1654</v>
      </c>
      <c r="H35" s="165"/>
      <c r="I35" s="455"/>
      <c r="J35" s="456"/>
      <c r="K35" s="457"/>
      <c r="L35" s="165"/>
      <c r="M35" s="166"/>
      <c r="N35" s="165"/>
      <c r="O35" s="403"/>
      <c r="P35" s="160"/>
      <c r="Q35" s="160"/>
      <c r="R35" s="160"/>
      <c r="S35" s="160"/>
      <c r="T35" s="446"/>
      <c r="U35" s="446"/>
      <c r="V35" s="160"/>
      <c r="W35" s="160"/>
      <c r="X35" s="446"/>
      <c r="Y35" s="446"/>
    </row>
    <row r="36" spans="1:25" ht="15.75" customHeight="1">
      <c r="A36" s="447"/>
      <c r="B36" s="359" t="s">
        <v>53</v>
      </c>
      <c r="C36" s="340"/>
      <c r="D36" s="340"/>
      <c r="E36" s="443" t="s">
        <v>42</v>
      </c>
      <c r="F36" s="167">
        <v>13025</v>
      </c>
      <c r="G36" s="168">
        <v>12124</v>
      </c>
      <c r="H36" s="159"/>
      <c r="I36" s="458"/>
      <c r="J36" s="159"/>
      <c r="K36" s="459"/>
      <c r="L36" s="159"/>
      <c r="M36" s="160"/>
      <c r="N36" s="159"/>
      <c r="O36" s="171"/>
      <c r="P36" s="160"/>
      <c r="Q36" s="160"/>
      <c r="R36" s="160"/>
      <c r="S36" s="160"/>
      <c r="T36" s="160"/>
      <c r="U36" s="160"/>
      <c r="V36" s="160"/>
      <c r="W36" s="160"/>
      <c r="X36" s="446"/>
      <c r="Y36" s="446"/>
    </row>
    <row r="37" spans="1:25" ht="15.75" customHeight="1">
      <c r="A37" s="447"/>
      <c r="B37" s="257"/>
      <c r="C37" s="201" t="s">
        <v>73</v>
      </c>
      <c r="D37" s="139"/>
      <c r="E37" s="205"/>
      <c r="F37" s="140">
        <v>12274</v>
      </c>
      <c r="G37" s="141">
        <v>11283</v>
      </c>
      <c r="H37" s="163"/>
      <c r="I37" s="451"/>
      <c r="J37" s="163"/>
      <c r="K37" s="452"/>
      <c r="L37" s="163"/>
      <c r="M37" s="164"/>
      <c r="N37" s="163"/>
      <c r="O37" s="141"/>
      <c r="P37" s="160"/>
      <c r="Q37" s="160"/>
      <c r="R37" s="160"/>
      <c r="S37" s="160"/>
      <c r="T37" s="160"/>
      <c r="U37" s="160"/>
      <c r="V37" s="160"/>
      <c r="W37" s="160"/>
      <c r="X37" s="446"/>
      <c r="Y37" s="446"/>
    </row>
    <row r="38" spans="1:25" ht="15.75" customHeight="1">
      <c r="A38" s="447"/>
      <c r="B38" s="232"/>
      <c r="C38" s="201" t="s">
        <v>74</v>
      </c>
      <c r="D38" s="139"/>
      <c r="E38" s="205"/>
      <c r="F38" s="140">
        <v>751</v>
      </c>
      <c r="G38" s="141">
        <v>841</v>
      </c>
      <c r="H38" s="163"/>
      <c r="I38" s="451"/>
      <c r="J38" s="163"/>
      <c r="K38" s="457"/>
      <c r="L38" s="163"/>
      <c r="M38" s="164"/>
      <c r="N38" s="163"/>
      <c r="O38" s="141"/>
      <c r="P38" s="160"/>
      <c r="Q38" s="160"/>
      <c r="R38" s="446"/>
      <c r="S38" s="446"/>
      <c r="T38" s="160"/>
      <c r="U38" s="160"/>
      <c r="V38" s="160"/>
      <c r="W38" s="160"/>
      <c r="X38" s="446"/>
      <c r="Y38" s="446"/>
    </row>
    <row r="39" spans="1:25" ht="15.75" customHeight="1">
      <c r="A39" s="460"/>
      <c r="B39" s="365" t="s">
        <v>75</v>
      </c>
      <c r="C39" s="370"/>
      <c r="D39" s="370"/>
      <c r="E39" s="461" t="s">
        <v>108</v>
      </c>
      <c r="F39" s="169">
        <f>F32-F36</f>
        <v>0</v>
      </c>
      <c r="G39" s="170">
        <f>G32-G36</f>
        <v>0</v>
      </c>
      <c r="H39" s="169">
        <f aca="true" t="shared" si="4" ref="H39:O39">H32-H36</f>
        <v>0</v>
      </c>
      <c r="I39" s="170">
        <f t="shared" si="4"/>
        <v>0</v>
      </c>
      <c r="J39" s="169">
        <f t="shared" si="4"/>
        <v>0</v>
      </c>
      <c r="K39" s="170">
        <f t="shared" si="4"/>
        <v>0</v>
      </c>
      <c r="L39" s="169">
        <f t="shared" si="4"/>
        <v>0</v>
      </c>
      <c r="M39" s="170">
        <f t="shared" si="4"/>
        <v>0</v>
      </c>
      <c r="N39" s="169">
        <f t="shared" si="4"/>
        <v>0</v>
      </c>
      <c r="O39" s="170">
        <f t="shared" si="4"/>
        <v>0</v>
      </c>
      <c r="P39" s="160"/>
      <c r="Q39" s="160"/>
      <c r="R39" s="160"/>
      <c r="S39" s="160"/>
      <c r="T39" s="160"/>
      <c r="U39" s="160"/>
      <c r="V39" s="160"/>
      <c r="W39" s="160"/>
      <c r="X39" s="446"/>
      <c r="Y39" s="446"/>
    </row>
    <row r="40" spans="1:25" ht="15.75" customHeight="1">
      <c r="A40" s="390" t="s">
        <v>86</v>
      </c>
      <c r="B40" s="359" t="s">
        <v>76</v>
      </c>
      <c r="C40" s="340"/>
      <c r="D40" s="340"/>
      <c r="E40" s="443" t="s">
        <v>44</v>
      </c>
      <c r="F40" s="167">
        <v>9715</v>
      </c>
      <c r="G40" s="171">
        <v>9088</v>
      </c>
      <c r="H40" s="159"/>
      <c r="I40" s="458"/>
      <c r="J40" s="159"/>
      <c r="K40" s="459"/>
      <c r="L40" s="159"/>
      <c r="M40" s="160"/>
      <c r="N40" s="159"/>
      <c r="O40" s="171"/>
      <c r="P40" s="160"/>
      <c r="Q40" s="160"/>
      <c r="R40" s="160"/>
      <c r="S40" s="160"/>
      <c r="T40" s="446"/>
      <c r="U40" s="446"/>
      <c r="V40" s="446"/>
      <c r="W40" s="446"/>
      <c r="X40" s="160"/>
      <c r="Y40" s="160"/>
    </row>
    <row r="41" spans="1:25" ht="15.75" customHeight="1">
      <c r="A41" s="462"/>
      <c r="B41" s="232"/>
      <c r="C41" s="201" t="s">
        <v>77</v>
      </c>
      <c r="D41" s="139"/>
      <c r="E41" s="205"/>
      <c r="F41" s="172">
        <v>1042</v>
      </c>
      <c r="G41" s="173">
        <v>947</v>
      </c>
      <c r="H41" s="456"/>
      <c r="I41" s="457"/>
      <c r="J41" s="163"/>
      <c r="K41" s="452"/>
      <c r="L41" s="163"/>
      <c r="M41" s="164"/>
      <c r="N41" s="163"/>
      <c r="O41" s="141"/>
      <c r="P41" s="446"/>
      <c r="Q41" s="446"/>
      <c r="R41" s="446"/>
      <c r="S41" s="446"/>
      <c r="T41" s="446"/>
      <c r="U41" s="446"/>
      <c r="V41" s="446"/>
      <c r="W41" s="446"/>
      <c r="X41" s="160"/>
      <c r="Y41" s="160"/>
    </row>
    <row r="42" spans="1:25" ht="15.75" customHeight="1">
      <c r="A42" s="462"/>
      <c r="B42" s="359" t="s">
        <v>64</v>
      </c>
      <c r="C42" s="340"/>
      <c r="D42" s="340"/>
      <c r="E42" s="443" t="s">
        <v>45</v>
      </c>
      <c r="F42" s="167">
        <v>9715</v>
      </c>
      <c r="G42" s="171">
        <v>9088</v>
      </c>
      <c r="H42" s="159"/>
      <c r="I42" s="458"/>
      <c r="J42" s="159"/>
      <c r="K42" s="459"/>
      <c r="L42" s="159"/>
      <c r="M42" s="160"/>
      <c r="N42" s="159"/>
      <c r="O42" s="171"/>
      <c r="P42" s="160"/>
      <c r="Q42" s="160"/>
      <c r="R42" s="160"/>
      <c r="S42" s="160"/>
      <c r="T42" s="446"/>
      <c r="U42" s="446"/>
      <c r="V42" s="160"/>
      <c r="W42" s="160"/>
      <c r="X42" s="160"/>
      <c r="Y42" s="160"/>
    </row>
    <row r="43" spans="1:25" ht="15.75" customHeight="1">
      <c r="A43" s="462"/>
      <c r="B43" s="232"/>
      <c r="C43" s="201" t="s">
        <v>78</v>
      </c>
      <c r="D43" s="139"/>
      <c r="E43" s="205"/>
      <c r="F43" s="140">
        <v>2548</v>
      </c>
      <c r="G43" s="141">
        <v>2656</v>
      </c>
      <c r="H43" s="163"/>
      <c r="I43" s="451"/>
      <c r="J43" s="456"/>
      <c r="K43" s="457"/>
      <c r="L43" s="163"/>
      <c r="M43" s="164"/>
      <c r="N43" s="163"/>
      <c r="O43" s="141"/>
      <c r="P43" s="160"/>
      <c r="Q43" s="160"/>
      <c r="R43" s="446"/>
      <c r="S43" s="160"/>
      <c r="T43" s="446"/>
      <c r="U43" s="446"/>
      <c r="V43" s="160"/>
      <c r="W43" s="160"/>
      <c r="X43" s="446"/>
      <c r="Y43" s="446"/>
    </row>
    <row r="44" spans="1:25" ht="15.75" customHeight="1">
      <c r="A44" s="463"/>
      <c r="B44" s="352" t="s">
        <v>75</v>
      </c>
      <c r="C44" s="353"/>
      <c r="D44" s="353"/>
      <c r="E44" s="461" t="s">
        <v>109</v>
      </c>
      <c r="F44" s="174">
        <f>F40-F42</f>
        <v>0</v>
      </c>
      <c r="G44" s="175">
        <f>G40-G42</f>
        <v>0</v>
      </c>
      <c r="H44" s="174">
        <f aca="true" t="shared" si="5" ref="H44:O44">H40-H42</f>
        <v>0</v>
      </c>
      <c r="I44" s="175">
        <f t="shared" si="5"/>
        <v>0</v>
      </c>
      <c r="J44" s="174">
        <f t="shared" si="5"/>
        <v>0</v>
      </c>
      <c r="K44" s="175">
        <f t="shared" si="5"/>
        <v>0</v>
      </c>
      <c r="L44" s="174">
        <f t="shared" si="5"/>
        <v>0</v>
      </c>
      <c r="M44" s="175">
        <f t="shared" si="5"/>
        <v>0</v>
      </c>
      <c r="N44" s="174">
        <f t="shared" si="5"/>
        <v>0</v>
      </c>
      <c r="O44" s="175">
        <f t="shared" si="5"/>
        <v>0</v>
      </c>
      <c r="P44" s="446"/>
      <c r="Q44" s="446"/>
      <c r="R44" s="160"/>
      <c r="S44" s="160"/>
      <c r="T44" s="446"/>
      <c r="U44" s="446"/>
      <c r="V44" s="160"/>
      <c r="W44" s="160"/>
      <c r="X44" s="160"/>
      <c r="Y44" s="160"/>
    </row>
    <row r="45" spans="1:25" ht="15.75" customHeight="1">
      <c r="A45" s="464" t="s">
        <v>87</v>
      </c>
      <c r="B45" s="251" t="s">
        <v>79</v>
      </c>
      <c r="C45" s="465"/>
      <c r="D45" s="465"/>
      <c r="E45" s="466" t="s">
        <v>110</v>
      </c>
      <c r="F45" s="176">
        <f>F39+F44</f>
        <v>0</v>
      </c>
      <c r="G45" s="177">
        <f>G39+G44</f>
        <v>0</v>
      </c>
      <c r="H45" s="176">
        <f aca="true" t="shared" si="6" ref="H45:O45">H39+H44</f>
        <v>0</v>
      </c>
      <c r="I45" s="177">
        <f t="shared" si="6"/>
        <v>0</v>
      </c>
      <c r="J45" s="176">
        <f t="shared" si="6"/>
        <v>0</v>
      </c>
      <c r="K45" s="177">
        <f t="shared" si="6"/>
        <v>0</v>
      </c>
      <c r="L45" s="176">
        <f t="shared" si="6"/>
        <v>0</v>
      </c>
      <c r="M45" s="177">
        <f t="shared" si="6"/>
        <v>0</v>
      </c>
      <c r="N45" s="176">
        <f t="shared" si="6"/>
        <v>0</v>
      </c>
      <c r="O45" s="177">
        <f t="shared" si="6"/>
        <v>0</v>
      </c>
      <c r="P45" s="160"/>
      <c r="Q45" s="160"/>
      <c r="R45" s="160"/>
      <c r="S45" s="160"/>
      <c r="T45" s="160"/>
      <c r="U45" s="160"/>
      <c r="V45" s="160"/>
      <c r="W45" s="160"/>
      <c r="X45" s="160"/>
      <c r="Y45" s="160"/>
    </row>
    <row r="46" spans="1:25" ht="15.75" customHeight="1">
      <c r="A46" s="467"/>
      <c r="B46" s="138" t="s">
        <v>80</v>
      </c>
      <c r="C46" s="139"/>
      <c r="D46" s="139"/>
      <c r="E46" s="139"/>
      <c r="F46" s="172">
        <v>0</v>
      </c>
      <c r="G46" s="173">
        <v>0</v>
      </c>
      <c r="H46" s="456"/>
      <c r="I46" s="457"/>
      <c r="J46" s="456"/>
      <c r="K46" s="457"/>
      <c r="L46" s="163"/>
      <c r="M46" s="164"/>
      <c r="N46" s="456"/>
      <c r="O46" s="468"/>
      <c r="P46" s="446"/>
      <c r="Q46" s="446"/>
      <c r="R46" s="446"/>
      <c r="S46" s="446"/>
      <c r="T46" s="446"/>
      <c r="U46" s="446"/>
      <c r="V46" s="446"/>
      <c r="W46" s="446"/>
      <c r="X46" s="446"/>
      <c r="Y46" s="446"/>
    </row>
    <row r="47" spans="1:25" ht="15.75" customHeight="1">
      <c r="A47" s="467"/>
      <c r="B47" s="138" t="s">
        <v>81</v>
      </c>
      <c r="C47" s="139"/>
      <c r="D47" s="139"/>
      <c r="E47" s="139"/>
      <c r="F47" s="140">
        <v>0</v>
      </c>
      <c r="G47" s="141">
        <v>0</v>
      </c>
      <c r="H47" s="163"/>
      <c r="I47" s="451"/>
      <c r="J47" s="163"/>
      <c r="K47" s="452"/>
      <c r="L47" s="163"/>
      <c r="M47" s="164"/>
      <c r="N47" s="163"/>
      <c r="O47" s="141"/>
      <c r="P47" s="160"/>
      <c r="Q47" s="160"/>
      <c r="R47" s="160"/>
      <c r="S47" s="160"/>
      <c r="T47" s="160"/>
      <c r="U47" s="160"/>
      <c r="V47" s="160"/>
      <c r="W47" s="160"/>
      <c r="X47" s="160"/>
      <c r="Y47" s="160"/>
    </row>
    <row r="48" spans="1:25" ht="15.75" customHeight="1">
      <c r="A48" s="469"/>
      <c r="B48" s="352" t="s">
        <v>82</v>
      </c>
      <c r="C48" s="353"/>
      <c r="D48" s="353"/>
      <c r="E48" s="353"/>
      <c r="F48" s="178">
        <v>0</v>
      </c>
      <c r="G48" s="179">
        <v>0</v>
      </c>
      <c r="H48" s="178"/>
      <c r="I48" s="470"/>
      <c r="J48" s="178"/>
      <c r="K48" s="471"/>
      <c r="L48" s="178"/>
      <c r="M48" s="179"/>
      <c r="N48" s="178"/>
      <c r="O48" s="170"/>
      <c r="P48" s="160"/>
      <c r="Q48" s="160"/>
      <c r="R48" s="160"/>
      <c r="S48" s="160"/>
      <c r="T48" s="160"/>
      <c r="U48" s="160"/>
      <c r="V48" s="160"/>
      <c r="W48" s="160"/>
      <c r="X48" s="160"/>
      <c r="Y48" s="160"/>
    </row>
    <row r="49" spans="1:16" ht="15.75" customHeight="1">
      <c r="A49" s="259" t="s">
        <v>111</v>
      </c>
      <c r="O49" s="257"/>
      <c r="P49" s="257"/>
    </row>
    <row r="50" spans="1:16" ht="15.75" customHeight="1">
      <c r="A50" s="259"/>
      <c r="O50" s="257"/>
      <c r="P50" s="257"/>
    </row>
  </sheetData>
  <sheetProtection/>
  <mergeCells count="28"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F6:G6"/>
    <mergeCell ref="H6:I6"/>
    <mergeCell ref="A45:A48"/>
    <mergeCell ref="A6:E7"/>
    <mergeCell ref="A30:E31"/>
    <mergeCell ref="A8:A18"/>
    <mergeCell ref="A19:A27"/>
    <mergeCell ref="E25:E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:IV16384"/>
    </sheetView>
  </sheetViews>
  <sheetFormatPr defaultColWidth="8.796875" defaultRowHeight="14.25"/>
  <cols>
    <col min="1" max="2" width="3.59765625" style="142" customWidth="1"/>
    <col min="3" max="4" width="1.59765625" style="142" customWidth="1"/>
    <col min="5" max="5" width="32.59765625" style="142" customWidth="1"/>
    <col min="6" max="6" width="15.59765625" style="142" customWidth="1"/>
    <col min="7" max="7" width="10.59765625" style="142" customWidth="1"/>
    <col min="8" max="8" width="15.59765625" style="142" customWidth="1"/>
    <col min="9" max="9" width="10.59765625" style="142" customWidth="1"/>
    <col min="10" max="11" width="9" style="142" customWidth="1"/>
    <col min="12" max="12" width="9.8984375" style="142" customWidth="1"/>
    <col min="13" max="16384" width="9" style="142" customWidth="1"/>
  </cols>
  <sheetData>
    <row r="1" spans="1:6" ht="33.75" customHeight="1">
      <c r="A1" s="308" t="s">
        <v>0</v>
      </c>
      <c r="B1" s="308"/>
      <c r="C1" s="308"/>
      <c r="D1" s="308"/>
      <c r="E1" s="186" t="s">
        <v>231</v>
      </c>
      <c r="F1" s="309"/>
    </row>
    <row r="3" ht="14.25">
      <c r="A3" s="310" t="s">
        <v>265</v>
      </c>
    </row>
    <row r="5" spans="1:5" ht="13.5">
      <c r="A5" s="311" t="s">
        <v>264</v>
      </c>
      <c r="B5" s="311"/>
      <c r="C5" s="311"/>
      <c r="D5" s="311"/>
      <c r="E5" s="311"/>
    </row>
    <row r="6" spans="1:9" ht="14.25">
      <c r="A6" s="312"/>
      <c r="H6" s="313"/>
      <c r="I6" s="189" t="s">
        <v>1</v>
      </c>
    </row>
    <row r="7" spans="1:9" ht="27" customHeight="1">
      <c r="A7" s="314"/>
      <c r="B7" s="315"/>
      <c r="C7" s="315"/>
      <c r="D7" s="315"/>
      <c r="E7" s="315"/>
      <c r="F7" s="316" t="s">
        <v>263</v>
      </c>
      <c r="G7" s="317"/>
      <c r="H7" s="318" t="s">
        <v>2</v>
      </c>
      <c r="I7" s="319" t="s">
        <v>22</v>
      </c>
    </row>
    <row r="8" spans="1:9" ht="16.5" customHeight="1">
      <c r="A8" s="320"/>
      <c r="B8" s="321"/>
      <c r="C8" s="321"/>
      <c r="D8" s="321"/>
      <c r="E8" s="321"/>
      <c r="F8" s="322" t="s">
        <v>112</v>
      </c>
      <c r="G8" s="323" t="s">
        <v>3</v>
      </c>
      <c r="H8" s="324"/>
      <c r="I8" s="325"/>
    </row>
    <row r="9" spans="1:9" ht="18" customHeight="1">
      <c r="A9" s="326" t="s">
        <v>88</v>
      </c>
      <c r="B9" s="326" t="s">
        <v>90</v>
      </c>
      <c r="C9" s="195" t="s">
        <v>4</v>
      </c>
      <c r="D9" s="196"/>
      <c r="E9" s="196"/>
      <c r="F9" s="167">
        <v>1253326</v>
      </c>
      <c r="G9" s="327">
        <f aca="true" t="shared" si="0" ref="G9:G27">F9/$F$27*100</f>
        <v>61.82108216464497</v>
      </c>
      <c r="H9" s="167">
        <v>1110112</v>
      </c>
      <c r="I9" s="328">
        <f aca="true" t="shared" si="1" ref="I9:I18">(F9/H9-1)*100</f>
        <v>12.900860453719986</v>
      </c>
    </row>
    <row r="10" spans="1:9" ht="18" customHeight="1">
      <c r="A10" s="300"/>
      <c r="B10" s="300"/>
      <c r="C10" s="330"/>
      <c r="D10" s="331" t="s">
        <v>23</v>
      </c>
      <c r="E10" s="214"/>
      <c r="F10" s="184">
        <v>527412</v>
      </c>
      <c r="G10" s="332">
        <f t="shared" si="0"/>
        <v>26.01492395962402</v>
      </c>
      <c r="H10" s="184">
        <v>528486</v>
      </c>
      <c r="I10" s="333">
        <f t="shared" si="1"/>
        <v>-0.20322203426391683</v>
      </c>
    </row>
    <row r="11" spans="1:9" ht="18" customHeight="1">
      <c r="A11" s="300"/>
      <c r="B11" s="300"/>
      <c r="C11" s="330"/>
      <c r="D11" s="334"/>
      <c r="E11" s="335" t="s">
        <v>24</v>
      </c>
      <c r="F11" s="140">
        <v>433546</v>
      </c>
      <c r="G11" s="336">
        <f t="shared" si="0"/>
        <v>21.384925301280887</v>
      </c>
      <c r="H11" s="140">
        <v>428447</v>
      </c>
      <c r="I11" s="337">
        <f t="shared" si="1"/>
        <v>1.1901121959075445</v>
      </c>
    </row>
    <row r="12" spans="1:9" ht="18" customHeight="1">
      <c r="A12" s="300"/>
      <c r="B12" s="300"/>
      <c r="C12" s="330"/>
      <c r="D12" s="334"/>
      <c r="E12" s="335" t="s">
        <v>25</v>
      </c>
      <c r="F12" s="140">
        <v>38924</v>
      </c>
      <c r="G12" s="336">
        <f t="shared" si="0"/>
        <v>1.9199504376169019</v>
      </c>
      <c r="H12" s="140">
        <v>44093</v>
      </c>
      <c r="I12" s="337">
        <f t="shared" si="1"/>
        <v>-11.722949220964784</v>
      </c>
    </row>
    <row r="13" spans="1:9" ht="18" customHeight="1">
      <c r="A13" s="300"/>
      <c r="B13" s="300"/>
      <c r="C13" s="330"/>
      <c r="D13" s="338"/>
      <c r="E13" s="335" t="s">
        <v>26</v>
      </c>
      <c r="F13" s="140">
        <v>4984</v>
      </c>
      <c r="G13" s="336">
        <f t="shared" si="0"/>
        <v>0.24583889068653372</v>
      </c>
      <c r="H13" s="140">
        <v>5758</v>
      </c>
      <c r="I13" s="337">
        <f t="shared" si="1"/>
        <v>-13.44216741924279</v>
      </c>
    </row>
    <row r="14" spans="1:9" ht="18" customHeight="1">
      <c r="A14" s="300"/>
      <c r="B14" s="300"/>
      <c r="C14" s="330"/>
      <c r="D14" s="339" t="s">
        <v>27</v>
      </c>
      <c r="E14" s="340"/>
      <c r="F14" s="167">
        <v>231127</v>
      </c>
      <c r="G14" s="327">
        <f t="shared" si="0"/>
        <v>11.400482601867271</v>
      </c>
      <c r="H14" s="167">
        <v>200848</v>
      </c>
      <c r="I14" s="341">
        <f t="shared" si="1"/>
        <v>15.075579542738794</v>
      </c>
    </row>
    <row r="15" spans="1:9" ht="18" customHeight="1">
      <c r="A15" s="300"/>
      <c r="B15" s="300"/>
      <c r="C15" s="330"/>
      <c r="D15" s="334"/>
      <c r="E15" s="335" t="s">
        <v>28</v>
      </c>
      <c r="F15" s="140">
        <v>18106</v>
      </c>
      <c r="G15" s="336">
        <f t="shared" si="0"/>
        <v>0.8930896779234307</v>
      </c>
      <c r="H15" s="140">
        <v>17699</v>
      </c>
      <c r="I15" s="337">
        <f t="shared" si="1"/>
        <v>2.2995649471721613</v>
      </c>
    </row>
    <row r="16" spans="1:9" ht="18" customHeight="1">
      <c r="A16" s="300"/>
      <c r="B16" s="300"/>
      <c r="C16" s="330"/>
      <c r="D16" s="334"/>
      <c r="E16" s="342" t="s">
        <v>29</v>
      </c>
      <c r="F16" s="184">
        <v>213021</v>
      </c>
      <c r="G16" s="332">
        <f t="shared" si="0"/>
        <v>10.50739292394384</v>
      </c>
      <c r="H16" s="184">
        <v>183149</v>
      </c>
      <c r="I16" s="333">
        <f t="shared" si="1"/>
        <v>16.310217364004174</v>
      </c>
    </row>
    <row r="17" spans="1:9" ht="18" customHeight="1">
      <c r="A17" s="300"/>
      <c r="B17" s="300"/>
      <c r="C17" s="330"/>
      <c r="D17" s="346" t="s">
        <v>30</v>
      </c>
      <c r="E17" s="472"/>
      <c r="F17" s="184">
        <v>317670</v>
      </c>
      <c r="G17" s="332">
        <f t="shared" si="0"/>
        <v>15.669269744059221</v>
      </c>
      <c r="H17" s="184">
        <v>203730</v>
      </c>
      <c r="I17" s="333">
        <f t="shared" si="1"/>
        <v>55.92696215579443</v>
      </c>
    </row>
    <row r="18" spans="1:9" ht="18" customHeight="1">
      <c r="A18" s="300"/>
      <c r="B18" s="300"/>
      <c r="C18" s="330"/>
      <c r="D18" s="346" t="s">
        <v>262</v>
      </c>
      <c r="E18" s="347"/>
      <c r="F18" s="140">
        <v>25027</v>
      </c>
      <c r="G18" s="336">
        <f t="shared" si="0"/>
        <v>1.23447229478569</v>
      </c>
      <c r="H18" s="140">
        <v>26602</v>
      </c>
      <c r="I18" s="337">
        <f t="shared" si="1"/>
        <v>-5.920607473122319</v>
      </c>
    </row>
    <row r="19" spans="1:9" ht="18" customHeight="1">
      <c r="A19" s="300"/>
      <c r="B19" s="300"/>
      <c r="C19" s="232"/>
      <c r="D19" s="346" t="s">
        <v>261</v>
      </c>
      <c r="E19" s="347"/>
      <c r="F19" s="140">
        <v>0</v>
      </c>
      <c r="G19" s="336">
        <f t="shared" si="0"/>
        <v>0</v>
      </c>
      <c r="H19" s="153" t="s">
        <v>269</v>
      </c>
      <c r="I19" s="348" t="s">
        <v>269</v>
      </c>
    </row>
    <row r="20" spans="1:9" ht="18" customHeight="1">
      <c r="A20" s="300"/>
      <c r="B20" s="300"/>
      <c r="C20" s="138" t="s">
        <v>5</v>
      </c>
      <c r="D20" s="139"/>
      <c r="E20" s="139"/>
      <c r="F20" s="140">
        <v>138647</v>
      </c>
      <c r="G20" s="336">
        <f t="shared" si="0"/>
        <v>6.838849253012809</v>
      </c>
      <c r="H20" s="140">
        <v>152144</v>
      </c>
      <c r="I20" s="337">
        <f aca="true" t="shared" si="2" ref="I20:I43">(F20/H20-1)*100</f>
        <v>-8.871200967504468</v>
      </c>
    </row>
    <row r="21" spans="1:9" ht="18" customHeight="1">
      <c r="A21" s="300"/>
      <c r="B21" s="300"/>
      <c r="C21" s="138" t="s">
        <v>6</v>
      </c>
      <c r="D21" s="139"/>
      <c r="E21" s="139"/>
      <c r="F21" s="140">
        <v>100896</v>
      </c>
      <c r="G21" s="336">
        <f t="shared" si="0"/>
        <v>4.976757767798657</v>
      </c>
      <c r="H21" s="140">
        <v>78550</v>
      </c>
      <c r="I21" s="337">
        <f t="shared" si="2"/>
        <v>28.448122215149585</v>
      </c>
    </row>
    <row r="22" spans="1:9" ht="18" customHeight="1">
      <c r="A22" s="300"/>
      <c r="B22" s="300"/>
      <c r="C22" s="138" t="s">
        <v>31</v>
      </c>
      <c r="D22" s="139"/>
      <c r="E22" s="139"/>
      <c r="F22" s="140">
        <v>38978</v>
      </c>
      <c r="G22" s="336">
        <f t="shared" si="0"/>
        <v>1.9226140211034735</v>
      </c>
      <c r="H22" s="140">
        <v>34543</v>
      </c>
      <c r="I22" s="337">
        <f t="shared" si="2"/>
        <v>12.839070144457644</v>
      </c>
    </row>
    <row r="23" spans="1:9" ht="18" customHeight="1">
      <c r="A23" s="300"/>
      <c r="B23" s="300"/>
      <c r="C23" s="138" t="s">
        <v>7</v>
      </c>
      <c r="D23" s="139"/>
      <c r="E23" s="139"/>
      <c r="F23" s="140">
        <v>178108</v>
      </c>
      <c r="G23" s="336">
        <f t="shared" si="0"/>
        <v>8.785287548635061</v>
      </c>
      <c r="H23" s="140">
        <v>194504</v>
      </c>
      <c r="I23" s="337">
        <f t="shared" si="2"/>
        <v>-8.429646691070625</v>
      </c>
    </row>
    <row r="24" spans="1:9" ht="18" customHeight="1">
      <c r="A24" s="300"/>
      <c r="B24" s="300"/>
      <c r="C24" s="138" t="s">
        <v>32</v>
      </c>
      <c r="D24" s="139"/>
      <c r="E24" s="139"/>
      <c r="F24" s="140">
        <v>19545</v>
      </c>
      <c r="G24" s="336">
        <f t="shared" si="0"/>
        <v>0.9640692452785516</v>
      </c>
      <c r="H24" s="140">
        <v>28095</v>
      </c>
      <c r="I24" s="337">
        <f t="shared" si="2"/>
        <v>-30.43246129204484</v>
      </c>
    </row>
    <row r="25" spans="1:9" ht="18" customHeight="1">
      <c r="A25" s="300"/>
      <c r="B25" s="300"/>
      <c r="C25" s="138" t="s">
        <v>8</v>
      </c>
      <c r="D25" s="139"/>
      <c r="E25" s="139"/>
      <c r="F25" s="140">
        <v>193778</v>
      </c>
      <c r="G25" s="336">
        <f t="shared" si="0"/>
        <v>9.55822001594204</v>
      </c>
      <c r="H25" s="140">
        <v>266579</v>
      </c>
      <c r="I25" s="337">
        <f t="shared" si="2"/>
        <v>-27.30935294978224</v>
      </c>
    </row>
    <row r="26" spans="1:9" ht="18" customHeight="1">
      <c r="A26" s="300"/>
      <c r="B26" s="300"/>
      <c r="C26" s="215" t="s">
        <v>9</v>
      </c>
      <c r="D26" s="216"/>
      <c r="E26" s="216"/>
      <c r="F26" s="349">
        <v>104067</v>
      </c>
      <c r="G26" s="350">
        <f t="shared" si="0"/>
        <v>5.133169309204556</v>
      </c>
      <c r="H26" s="349">
        <v>112248</v>
      </c>
      <c r="I26" s="351">
        <f t="shared" si="2"/>
        <v>-7.288325849903787</v>
      </c>
    </row>
    <row r="27" spans="1:9" ht="18" customHeight="1">
      <c r="A27" s="300"/>
      <c r="B27" s="301"/>
      <c r="C27" s="352" t="s">
        <v>10</v>
      </c>
      <c r="D27" s="353"/>
      <c r="E27" s="353"/>
      <c r="F27" s="169">
        <f>SUM(F9,F20:F26)-1</f>
        <v>2027344</v>
      </c>
      <c r="G27" s="354">
        <f t="shared" si="0"/>
        <v>100</v>
      </c>
      <c r="H27" s="169">
        <f>SUM(H9,H20:H26)</f>
        <v>1976775</v>
      </c>
      <c r="I27" s="355">
        <f t="shared" si="2"/>
        <v>2.558156593441341</v>
      </c>
    </row>
    <row r="28" spans="1:9" ht="18" customHeight="1">
      <c r="A28" s="300"/>
      <c r="B28" s="326" t="s">
        <v>89</v>
      </c>
      <c r="C28" s="195" t="s">
        <v>11</v>
      </c>
      <c r="D28" s="196"/>
      <c r="E28" s="196"/>
      <c r="F28" s="167">
        <v>1068371</v>
      </c>
      <c r="G28" s="327">
        <f aca="true" t="shared" si="3" ref="G28:G45">F28/$F$45*100</f>
        <v>53.248899007761274</v>
      </c>
      <c r="H28" s="167">
        <v>1055828</v>
      </c>
      <c r="I28" s="356">
        <f t="shared" si="2"/>
        <v>1.1879775872585263</v>
      </c>
    </row>
    <row r="29" spans="1:9" ht="18" customHeight="1">
      <c r="A29" s="300"/>
      <c r="B29" s="300"/>
      <c r="C29" s="330"/>
      <c r="D29" s="201" t="s">
        <v>12</v>
      </c>
      <c r="E29" s="139"/>
      <c r="F29" s="140">
        <v>725600</v>
      </c>
      <c r="G29" s="336">
        <f t="shared" si="3"/>
        <v>36.164779014061196</v>
      </c>
      <c r="H29" s="140">
        <v>707669</v>
      </c>
      <c r="I29" s="357">
        <f t="shared" si="2"/>
        <v>2.533811711407452</v>
      </c>
    </row>
    <row r="30" spans="1:9" ht="18" customHeight="1">
      <c r="A30" s="300"/>
      <c r="B30" s="300"/>
      <c r="C30" s="330"/>
      <c r="D30" s="201" t="s">
        <v>33</v>
      </c>
      <c r="E30" s="139"/>
      <c r="F30" s="140">
        <v>42119</v>
      </c>
      <c r="G30" s="336">
        <f t="shared" si="3"/>
        <v>2.0992617520579437</v>
      </c>
      <c r="H30" s="140">
        <v>51138</v>
      </c>
      <c r="I30" s="357">
        <f t="shared" si="2"/>
        <v>-17.636591184637652</v>
      </c>
    </row>
    <row r="31" spans="1:9" ht="18" customHeight="1">
      <c r="A31" s="300"/>
      <c r="B31" s="300"/>
      <c r="C31" s="358"/>
      <c r="D31" s="201" t="s">
        <v>13</v>
      </c>
      <c r="E31" s="139"/>
      <c r="F31" s="140">
        <v>300651</v>
      </c>
      <c r="G31" s="336">
        <f t="shared" si="3"/>
        <v>14.984808400436211</v>
      </c>
      <c r="H31" s="140">
        <v>297021</v>
      </c>
      <c r="I31" s="357">
        <f t="shared" si="2"/>
        <v>1.2221358085791945</v>
      </c>
    </row>
    <row r="32" spans="1:9" ht="18" customHeight="1">
      <c r="A32" s="300"/>
      <c r="B32" s="300"/>
      <c r="C32" s="359" t="s">
        <v>14</v>
      </c>
      <c r="D32" s="340"/>
      <c r="E32" s="340"/>
      <c r="F32" s="167">
        <v>801106</v>
      </c>
      <c r="G32" s="327">
        <f t="shared" si="3"/>
        <v>39.92808910810159</v>
      </c>
      <c r="H32" s="167">
        <v>769782</v>
      </c>
      <c r="I32" s="356">
        <f t="shared" si="2"/>
        <v>4.069204008407579</v>
      </c>
    </row>
    <row r="33" spans="1:9" ht="18" customHeight="1">
      <c r="A33" s="300"/>
      <c r="B33" s="300"/>
      <c r="C33" s="330"/>
      <c r="D33" s="201" t="s">
        <v>15</v>
      </c>
      <c r="E33" s="139"/>
      <c r="F33" s="140">
        <v>67962</v>
      </c>
      <c r="G33" s="336">
        <f t="shared" si="3"/>
        <v>3.387308036595407</v>
      </c>
      <c r="H33" s="140">
        <v>65747</v>
      </c>
      <c r="I33" s="357">
        <f t="shared" si="2"/>
        <v>3.3689750102666283</v>
      </c>
    </row>
    <row r="34" spans="1:9" ht="18" customHeight="1">
      <c r="A34" s="300"/>
      <c r="B34" s="300"/>
      <c r="C34" s="330"/>
      <c r="D34" s="201" t="s">
        <v>34</v>
      </c>
      <c r="E34" s="139"/>
      <c r="F34" s="140">
        <v>9387</v>
      </c>
      <c r="G34" s="336">
        <f t="shared" si="3"/>
        <v>0.46785939995175374</v>
      </c>
      <c r="H34" s="140">
        <v>9397</v>
      </c>
      <c r="I34" s="357">
        <f t="shared" si="2"/>
        <v>-0.10641694157710324</v>
      </c>
    </row>
    <row r="35" spans="1:9" ht="18" customHeight="1">
      <c r="A35" s="300"/>
      <c r="B35" s="300"/>
      <c r="C35" s="330"/>
      <c r="D35" s="201" t="s">
        <v>35</v>
      </c>
      <c r="E35" s="139"/>
      <c r="F35" s="140">
        <v>669286</v>
      </c>
      <c r="G35" s="336">
        <f t="shared" si="3"/>
        <v>33.358021343998026</v>
      </c>
      <c r="H35" s="140">
        <v>563295</v>
      </c>
      <c r="I35" s="357">
        <f t="shared" si="2"/>
        <v>18.816250809966363</v>
      </c>
    </row>
    <row r="36" spans="1:9" ht="18" customHeight="1">
      <c r="A36" s="300"/>
      <c r="B36" s="300"/>
      <c r="C36" s="330"/>
      <c r="D36" s="201" t="s">
        <v>36</v>
      </c>
      <c r="E36" s="139"/>
      <c r="F36" s="140">
        <v>4355</v>
      </c>
      <c r="G36" s="336">
        <f t="shared" si="3"/>
        <v>0.21705845177265232</v>
      </c>
      <c r="H36" s="140">
        <v>4883</v>
      </c>
      <c r="I36" s="357">
        <f t="shared" si="2"/>
        <v>-10.813024779848456</v>
      </c>
    </row>
    <row r="37" spans="1:9" ht="18" customHeight="1">
      <c r="A37" s="300"/>
      <c r="B37" s="300"/>
      <c r="C37" s="330"/>
      <c r="D37" s="201" t="s">
        <v>16</v>
      </c>
      <c r="E37" s="139"/>
      <c r="F37" s="140">
        <v>36904</v>
      </c>
      <c r="G37" s="336">
        <f t="shared" si="3"/>
        <v>1.8393398631958582</v>
      </c>
      <c r="H37" s="140">
        <v>112012</v>
      </c>
      <c r="I37" s="357">
        <f t="shared" si="2"/>
        <v>-67.05352997893084</v>
      </c>
    </row>
    <row r="38" spans="1:9" ht="18" customHeight="1">
      <c r="A38" s="300"/>
      <c r="B38" s="300"/>
      <c r="C38" s="358"/>
      <c r="D38" s="201" t="s">
        <v>37</v>
      </c>
      <c r="E38" s="139"/>
      <c r="F38" s="140">
        <v>13212</v>
      </c>
      <c r="G38" s="336">
        <f t="shared" si="3"/>
        <v>0.658502012587895</v>
      </c>
      <c r="H38" s="140">
        <v>14447</v>
      </c>
      <c r="I38" s="357">
        <f t="shared" si="2"/>
        <v>-8.548487575275143</v>
      </c>
    </row>
    <row r="39" spans="1:9" ht="18" customHeight="1">
      <c r="A39" s="300"/>
      <c r="B39" s="300"/>
      <c r="C39" s="359" t="s">
        <v>17</v>
      </c>
      <c r="D39" s="340"/>
      <c r="E39" s="340"/>
      <c r="F39" s="167">
        <v>136895</v>
      </c>
      <c r="G39" s="327">
        <f t="shared" si="3"/>
        <v>6.82301188413714</v>
      </c>
      <c r="H39" s="167">
        <v>124440</v>
      </c>
      <c r="I39" s="356">
        <f t="shared" si="2"/>
        <v>10.008839601414344</v>
      </c>
    </row>
    <row r="40" spans="1:9" ht="18" customHeight="1">
      <c r="A40" s="300"/>
      <c r="B40" s="300"/>
      <c r="C40" s="330"/>
      <c r="D40" s="331" t="s">
        <v>18</v>
      </c>
      <c r="E40" s="214"/>
      <c r="F40" s="184">
        <v>136454</v>
      </c>
      <c r="G40" s="332">
        <f t="shared" si="3"/>
        <v>6.801031912327325</v>
      </c>
      <c r="H40" s="184">
        <v>124373</v>
      </c>
      <c r="I40" s="360">
        <f t="shared" si="2"/>
        <v>9.713523031526128</v>
      </c>
    </row>
    <row r="41" spans="1:9" ht="18" customHeight="1">
      <c r="A41" s="300"/>
      <c r="B41" s="300"/>
      <c r="C41" s="330"/>
      <c r="D41" s="334"/>
      <c r="E41" s="361" t="s">
        <v>92</v>
      </c>
      <c r="F41" s="140">
        <v>63334</v>
      </c>
      <c r="G41" s="336">
        <f t="shared" si="3"/>
        <v>3.1566429356071555</v>
      </c>
      <c r="H41" s="140">
        <v>55980</v>
      </c>
      <c r="I41" s="362">
        <f t="shared" si="2"/>
        <v>13.136834583779923</v>
      </c>
    </row>
    <row r="42" spans="1:9" ht="18" customHeight="1">
      <c r="A42" s="300"/>
      <c r="B42" s="300"/>
      <c r="C42" s="330"/>
      <c r="D42" s="338"/>
      <c r="E42" s="363" t="s">
        <v>38</v>
      </c>
      <c r="F42" s="140">
        <v>73120</v>
      </c>
      <c r="G42" s="336">
        <f t="shared" si="3"/>
        <v>3.64438897672017</v>
      </c>
      <c r="H42" s="140">
        <v>68265</v>
      </c>
      <c r="I42" s="362">
        <f t="shared" si="2"/>
        <v>7.111990038819305</v>
      </c>
    </row>
    <row r="43" spans="1:9" ht="18" customHeight="1">
      <c r="A43" s="300"/>
      <c r="B43" s="300"/>
      <c r="C43" s="330"/>
      <c r="D43" s="201" t="s">
        <v>39</v>
      </c>
      <c r="E43" s="364"/>
      <c r="F43" s="140">
        <v>440</v>
      </c>
      <c r="G43" s="336">
        <f t="shared" si="3"/>
        <v>0.021930130603895988</v>
      </c>
      <c r="H43" s="184">
        <v>68</v>
      </c>
      <c r="I43" s="473">
        <f t="shared" si="2"/>
        <v>547.0588235294118</v>
      </c>
    </row>
    <row r="44" spans="1:9" ht="18" customHeight="1">
      <c r="A44" s="300"/>
      <c r="B44" s="300"/>
      <c r="C44" s="365"/>
      <c r="D44" s="366" t="s">
        <v>40</v>
      </c>
      <c r="E44" s="367"/>
      <c r="F44" s="169">
        <v>0</v>
      </c>
      <c r="G44" s="354">
        <f t="shared" si="3"/>
        <v>0</v>
      </c>
      <c r="H44" s="368">
        <v>0</v>
      </c>
      <c r="I44" s="369" t="s">
        <v>269</v>
      </c>
    </row>
    <row r="45" spans="1:9" ht="18" customHeight="1">
      <c r="A45" s="301"/>
      <c r="B45" s="301"/>
      <c r="C45" s="365" t="s">
        <v>19</v>
      </c>
      <c r="D45" s="370"/>
      <c r="E45" s="370"/>
      <c r="F45" s="178">
        <f>SUM(F28,F32,F39)</f>
        <v>2006372</v>
      </c>
      <c r="G45" s="354">
        <f t="shared" si="3"/>
        <v>100</v>
      </c>
      <c r="H45" s="178">
        <f>SUM(H28,H32,H39)</f>
        <v>1950050</v>
      </c>
      <c r="I45" s="474">
        <f>(F45/H45-1)*100</f>
        <v>2.888233635035009</v>
      </c>
    </row>
    <row r="46" ht="13.5">
      <c r="A46" s="371" t="s">
        <v>20</v>
      </c>
    </row>
    <row r="47" ht="13.5">
      <c r="A47" s="372" t="s">
        <v>21</v>
      </c>
    </row>
    <row r="57" ht="13.5">
      <c r="I57" s="257"/>
    </row>
    <row r="58" ht="13.5">
      <c r="I58" s="257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600" verticalDpi="6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:IV16384"/>
    </sheetView>
  </sheetViews>
  <sheetFormatPr defaultColWidth="8.796875" defaultRowHeight="14.25"/>
  <cols>
    <col min="1" max="1" width="5.3984375" style="142" customWidth="1"/>
    <col min="2" max="2" width="3.09765625" style="142" customWidth="1"/>
    <col min="3" max="3" width="34.69921875" style="142" customWidth="1"/>
    <col min="4" max="9" width="11.8984375" style="142" customWidth="1"/>
    <col min="10" max="16384" width="9" style="142" customWidth="1"/>
  </cols>
  <sheetData>
    <row r="1" spans="1:5" ht="33.75" customHeight="1">
      <c r="A1" s="185" t="s">
        <v>0</v>
      </c>
      <c r="B1" s="185"/>
      <c r="C1" s="186" t="s">
        <v>260</v>
      </c>
      <c r="D1" s="187"/>
      <c r="E1" s="187"/>
    </row>
    <row r="4" ht="13.5">
      <c r="A4" s="188" t="s">
        <v>113</v>
      </c>
    </row>
    <row r="5" ht="13.5">
      <c r="I5" s="189" t="s">
        <v>114</v>
      </c>
    </row>
    <row r="6" spans="1:9" s="194" customFormat="1" ht="29.25" customHeight="1">
      <c r="A6" s="190" t="s">
        <v>115</v>
      </c>
      <c r="B6" s="191"/>
      <c r="C6" s="191"/>
      <c r="D6" s="192"/>
      <c r="E6" s="193" t="s">
        <v>213</v>
      </c>
      <c r="F6" s="193" t="s">
        <v>214</v>
      </c>
      <c r="G6" s="193" t="s">
        <v>215</v>
      </c>
      <c r="H6" s="193" t="s">
        <v>216</v>
      </c>
      <c r="I6" s="193" t="s">
        <v>225</v>
      </c>
    </row>
    <row r="7" spans="1:9" ht="27" customHeight="1">
      <c r="A7" s="299" t="s">
        <v>116</v>
      </c>
      <c r="B7" s="195" t="s">
        <v>117</v>
      </c>
      <c r="C7" s="196"/>
      <c r="D7" s="197" t="s">
        <v>266</v>
      </c>
      <c r="E7" s="198">
        <v>1861038</v>
      </c>
      <c r="F7" s="198">
        <v>1929002</v>
      </c>
      <c r="G7" s="198">
        <v>1909417</v>
      </c>
      <c r="H7" s="199">
        <v>1976775</v>
      </c>
      <c r="I7" s="199">
        <v>2027344</v>
      </c>
    </row>
    <row r="8" spans="1:9" ht="27" customHeight="1">
      <c r="A8" s="300"/>
      <c r="B8" s="200"/>
      <c r="C8" s="201" t="s">
        <v>118</v>
      </c>
      <c r="D8" s="202" t="s">
        <v>42</v>
      </c>
      <c r="E8" s="203">
        <v>1197890</v>
      </c>
      <c r="F8" s="203">
        <v>1216209</v>
      </c>
      <c r="G8" s="204">
        <v>1253486</v>
      </c>
      <c r="H8" s="104">
        <v>1345210</v>
      </c>
      <c r="I8" s="104">
        <v>1497102</v>
      </c>
    </row>
    <row r="9" spans="1:9" ht="27" customHeight="1">
      <c r="A9" s="300"/>
      <c r="B9" s="138" t="s">
        <v>119</v>
      </c>
      <c r="C9" s="139"/>
      <c r="D9" s="205"/>
      <c r="E9" s="206">
        <v>1846026</v>
      </c>
      <c r="F9" s="206">
        <v>1891543</v>
      </c>
      <c r="G9" s="207">
        <v>1890247</v>
      </c>
      <c r="H9" s="208">
        <v>1950050</v>
      </c>
      <c r="I9" s="208">
        <v>2006372</v>
      </c>
    </row>
    <row r="10" spans="1:9" ht="27" customHeight="1">
      <c r="A10" s="300"/>
      <c r="B10" s="138" t="s">
        <v>120</v>
      </c>
      <c r="C10" s="139"/>
      <c r="D10" s="205"/>
      <c r="E10" s="206">
        <v>15013</v>
      </c>
      <c r="F10" s="206">
        <v>37459</v>
      </c>
      <c r="G10" s="207">
        <v>19169</v>
      </c>
      <c r="H10" s="208">
        <v>26725</v>
      </c>
      <c r="I10" s="208">
        <v>20972</v>
      </c>
    </row>
    <row r="11" spans="1:9" ht="27" customHeight="1">
      <c r="A11" s="300"/>
      <c r="B11" s="138" t="s">
        <v>121</v>
      </c>
      <c r="C11" s="139"/>
      <c r="D11" s="205"/>
      <c r="E11" s="206">
        <v>10094</v>
      </c>
      <c r="F11" s="206">
        <v>33580</v>
      </c>
      <c r="G11" s="207">
        <v>12150</v>
      </c>
      <c r="H11" s="208">
        <v>19177</v>
      </c>
      <c r="I11" s="208">
        <v>13859</v>
      </c>
    </row>
    <row r="12" spans="1:9" ht="27" customHeight="1">
      <c r="A12" s="300"/>
      <c r="B12" s="138" t="s">
        <v>122</v>
      </c>
      <c r="C12" s="139"/>
      <c r="D12" s="205"/>
      <c r="E12" s="206">
        <v>4918</v>
      </c>
      <c r="F12" s="206">
        <v>3879</v>
      </c>
      <c r="G12" s="207">
        <v>7019</v>
      </c>
      <c r="H12" s="208">
        <v>7548</v>
      </c>
      <c r="I12" s="208">
        <v>7113</v>
      </c>
    </row>
    <row r="13" spans="1:9" ht="27" customHeight="1">
      <c r="A13" s="300"/>
      <c r="B13" s="138" t="s">
        <v>123</v>
      </c>
      <c r="C13" s="139"/>
      <c r="D13" s="209"/>
      <c r="E13" s="210">
        <v>-1871</v>
      </c>
      <c r="F13" s="210">
        <v>-1039</v>
      </c>
      <c r="G13" s="211">
        <v>3140</v>
      </c>
      <c r="H13" s="212">
        <v>529</v>
      </c>
      <c r="I13" s="212">
        <v>-434</v>
      </c>
    </row>
    <row r="14" spans="1:9" ht="27" customHeight="1">
      <c r="A14" s="300"/>
      <c r="B14" s="213" t="s">
        <v>124</v>
      </c>
      <c r="C14" s="214"/>
      <c r="D14" s="209"/>
      <c r="E14" s="210">
        <v>0</v>
      </c>
      <c r="F14" s="210">
        <v>0</v>
      </c>
      <c r="G14" s="211">
        <v>0</v>
      </c>
      <c r="H14" s="211">
        <v>0</v>
      </c>
      <c r="I14" s="211">
        <v>0</v>
      </c>
    </row>
    <row r="15" spans="1:9" ht="27" customHeight="1">
      <c r="A15" s="300"/>
      <c r="B15" s="215" t="s">
        <v>125</v>
      </c>
      <c r="C15" s="216"/>
      <c r="D15" s="217"/>
      <c r="E15" s="218">
        <v>-5024</v>
      </c>
      <c r="F15" s="218">
        <v>-32982</v>
      </c>
      <c r="G15" s="219">
        <v>64219</v>
      </c>
      <c r="H15" s="220">
        <v>4922</v>
      </c>
      <c r="I15" s="220">
        <v>149</v>
      </c>
    </row>
    <row r="16" spans="1:9" ht="27" customHeight="1">
      <c r="A16" s="300"/>
      <c r="B16" s="221" t="s">
        <v>126</v>
      </c>
      <c r="C16" s="222"/>
      <c r="D16" s="223" t="s">
        <v>43</v>
      </c>
      <c r="E16" s="224">
        <v>157225</v>
      </c>
      <c r="F16" s="224">
        <v>100927</v>
      </c>
      <c r="G16" s="225">
        <v>156793</v>
      </c>
      <c r="H16" s="226">
        <v>219617</v>
      </c>
      <c r="I16" s="226">
        <v>221341</v>
      </c>
    </row>
    <row r="17" spans="1:9" ht="27" customHeight="1">
      <c r="A17" s="300"/>
      <c r="B17" s="138" t="s">
        <v>127</v>
      </c>
      <c r="C17" s="139"/>
      <c r="D17" s="202" t="s">
        <v>44</v>
      </c>
      <c r="E17" s="206">
        <v>322136</v>
      </c>
      <c r="F17" s="206">
        <v>310796</v>
      </c>
      <c r="G17" s="207">
        <v>304445</v>
      </c>
      <c r="H17" s="208">
        <v>337414</v>
      </c>
      <c r="I17" s="208">
        <v>355960</v>
      </c>
    </row>
    <row r="18" spans="1:9" ht="27" customHeight="1">
      <c r="A18" s="300"/>
      <c r="B18" s="138" t="s">
        <v>128</v>
      </c>
      <c r="C18" s="139"/>
      <c r="D18" s="202" t="s">
        <v>45</v>
      </c>
      <c r="E18" s="206">
        <v>3512710</v>
      </c>
      <c r="F18" s="206">
        <v>3636669</v>
      </c>
      <c r="G18" s="207">
        <v>3727963</v>
      </c>
      <c r="H18" s="208">
        <v>3753772</v>
      </c>
      <c r="I18" s="208">
        <v>3700173</v>
      </c>
    </row>
    <row r="19" spans="1:9" ht="27" customHeight="1">
      <c r="A19" s="300"/>
      <c r="B19" s="138" t="s">
        <v>129</v>
      </c>
      <c r="C19" s="139"/>
      <c r="D19" s="202" t="s">
        <v>130</v>
      </c>
      <c r="E19" s="206">
        <f>E17+E18-E16</f>
        <v>3677621</v>
      </c>
      <c r="F19" s="206">
        <f>F17+F18-F16</f>
        <v>3846538</v>
      </c>
      <c r="G19" s="206">
        <f>G17+G18-G16</f>
        <v>3875615</v>
      </c>
      <c r="H19" s="227">
        <f>H17+H18-H16</f>
        <v>3871569</v>
      </c>
      <c r="I19" s="227">
        <f>I17+I18-I16</f>
        <v>3834792</v>
      </c>
    </row>
    <row r="20" spans="1:9" ht="27" customHeight="1">
      <c r="A20" s="300"/>
      <c r="B20" s="138" t="s">
        <v>131</v>
      </c>
      <c r="C20" s="139"/>
      <c r="D20" s="205" t="s">
        <v>132</v>
      </c>
      <c r="E20" s="228">
        <f>E18/E8</f>
        <v>2.9324144954878997</v>
      </c>
      <c r="F20" s="228">
        <f>F18/F8</f>
        <v>2.990167808328996</v>
      </c>
      <c r="G20" s="228">
        <f>G18/G8</f>
        <v>2.9740762960256437</v>
      </c>
      <c r="H20" s="229">
        <f>H18/H8</f>
        <v>2.7904728629730675</v>
      </c>
      <c r="I20" s="229">
        <f>I18/I8</f>
        <v>2.4715570482171554</v>
      </c>
    </row>
    <row r="21" spans="1:9" ht="27" customHeight="1">
      <c r="A21" s="300"/>
      <c r="B21" s="138" t="s">
        <v>133</v>
      </c>
      <c r="C21" s="139"/>
      <c r="D21" s="205" t="s">
        <v>134</v>
      </c>
      <c r="E21" s="228">
        <f>E19/E8</f>
        <v>3.07008239487766</v>
      </c>
      <c r="F21" s="228">
        <f>F19/F8</f>
        <v>3.1627277877404296</v>
      </c>
      <c r="G21" s="228">
        <f>G19/G8</f>
        <v>3.0918693946322495</v>
      </c>
      <c r="H21" s="229">
        <f>H19/H8</f>
        <v>2.878040603325875</v>
      </c>
      <c r="I21" s="229">
        <f>I19/I8</f>
        <v>2.561476773125679</v>
      </c>
    </row>
    <row r="22" spans="1:9" ht="27" customHeight="1">
      <c r="A22" s="300"/>
      <c r="B22" s="138" t="s">
        <v>135</v>
      </c>
      <c r="C22" s="139"/>
      <c r="D22" s="205" t="s">
        <v>136</v>
      </c>
      <c r="E22" s="206">
        <f>E18/E24*1000000</f>
        <v>388216.3461968843</v>
      </c>
      <c r="F22" s="206">
        <f>F18/F24*1000000</f>
        <v>401915.9997573033</v>
      </c>
      <c r="G22" s="206">
        <f>G18/G24*1000000</f>
        <v>412005.59528602567</v>
      </c>
      <c r="H22" s="227">
        <f>H18/H24*1000000</f>
        <v>414857.94452037616</v>
      </c>
      <c r="I22" s="227">
        <f>I18/I24*1000000</f>
        <v>405444.47018226836</v>
      </c>
    </row>
    <row r="23" spans="1:9" ht="27" customHeight="1">
      <c r="A23" s="300"/>
      <c r="B23" s="138" t="s">
        <v>137</v>
      </c>
      <c r="C23" s="139"/>
      <c r="D23" s="205" t="s">
        <v>138</v>
      </c>
      <c r="E23" s="206">
        <f>E19/E24*1000000</f>
        <v>406441.9172994445</v>
      </c>
      <c r="F23" s="206">
        <f>F19/F24*1000000</f>
        <v>425110.22198458476</v>
      </c>
      <c r="G23" s="206">
        <f>G19/G24*1000000</f>
        <v>428323.7427985338</v>
      </c>
      <c r="H23" s="227">
        <f>H19/H24*1000000</f>
        <v>427876.5885111851</v>
      </c>
      <c r="I23" s="227">
        <f>I19/I24*1000000</f>
        <v>420195.27484233875</v>
      </c>
    </row>
    <row r="24" spans="1:9" ht="27" customHeight="1">
      <c r="A24" s="300"/>
      <c r="B24" s="215" t="s">
        <v>267</v>
      </c>
      <c r="C24" s="230"/>
      <c r="D24" s="231">
        <v>9048331</v>
      </c>
      <c r="E24" s="219">
        <f>D24</f>
        <v>9048331</v>
      </c>
      <c r="F24" s="219">
        <f>D24</f>
        <v>9048331</v>
      </c>
      <c r="G24" s="219">
        <f>D24</f>
        <v>9048331</v>
      </c>
      <c r="H24" s="220">
        <f>G24</f>
        <v>9048331</v>
      </c>
      <c r="I24" s="220">
        <v>9126214</v>
      </c>
    </row>
    <row r="25" spans="1:9" ht="27" customHeight="1">
      <c r="A25" s="300"/>
      <c r="B25" s="232" t="s">
        <v>139</v>
      </c>
      <c r="C25" s="233"/>
      <c r="D25" s="234"/>
      <c r="E25" s="203">
        <v>1309627</v>
      </c>
      <c r="F25" s="203">
        <v>1341813</v>
      </c>
      <c r="G25" s="235">
        <v>1344526</v>
      </c>
      <c r="H25" s="236">
        <v>1371079</v>
      </c>
      <c r="I25" s="236">
        <v>1418897</v>
      </c>
    </row>
    <row r="26" spans="1:9" ht="27" customHeight="1">
      <c r="A26" s="300"/>
      <c r="B26" s="237" t="s">
        <v>140</v>
      </c>
      <c r="C26" s="238"/>
      <c r="D26" s="239"/>
      <c r="E26" s="240">
        <v>0.913</v>
      </c>
      <c r="F26" s="240">
        <v>0.9</v>
      </c>
      <c r="G26" s="241">
        <v>0.913</v>
      </c>
      <c r="H26" s="242">
        <v>0.917</v>
      </c>
      <c r="I26" s="242">
        <v>0.917</v>
      </c>
    </row>
    <row r="27" spans="1:9" ht="27" customHeight="1">
      <c r="A27" s="300"/>
      <c r="B27" s="237" t="s">
        <v>141</v>
      </c>
      <c r="C27" s="238"/>
      <c r="D27" s="239"/>
      <c r="E27" s="243">
        <v>0.4</v>
      </c>
      <c r="F27" s="243">
        <v>0.3</v>
      </c>
      <c r="G27" s="244">
        <v>0.5</v>
      </c>
      <c r="H27" s="245">
        <v>0.6</v>
      </c>
      <c r="I27" s="245">
        <v>0.5</v>
      </c>
    </row>
    <row r="28" spans="1:9" ht="27" customHeight="1">
      <c r="A28" s="300"/>
      <c r="B28" s="237" t="s">
        <v>142</v>
      </c>
      <c r="C28" s="238"/>
      <c r="D28" s="239"/>
      <c r="E28" s="243">
        <v>95</v>
      </c>
      <c r="F28" s="243">
        <v>94.6</v>
      </c>
      <c r="G28" s="244">
        <v>92.3</v>
      </c>
      <c r="H28" s="245">
        <v>93.3</v>
      </c>
      <c r="I28" s="245">
        <v>97.1</v>
      </c>
    </row>
    <row r="29" spans="1:9" ht="27" customHeight="1">
      <c r="A29" s="300"/>
      <c r="B29" s="246" t="s">
        <v>143</v>
      </c>
      <c r="C29" s="247"/>
      <c r="D29" s="248"/>
      <c r="E29" s="249">
        <v>63.3</v>
      </c>
      <c r="F29" s="249">
        <v>64.4</v>
      </c>
      <c r="G29" s="250">
        <v>64.3</v>
      </c>
      <c r="H29" s="108">
        <v>64.7</v>
      </c>
      <c r="I29" s="108">
        <v>69.6</v>
      </c>
    </row>
    <row r="30" spans="1:9" ht="27" customHeight="1">
      <c r="A30" s="300"/>
      <c r="B30" s="299" t="s">
        <v>144</v>
      </c>
      <c r="C30" s="251" t="s">
        <v>145</v>
      </c>
      <c r="D30" s="252"/>
      <c r="E30" s="253">
        <v>0</v>
      </c>
      <c r="F30" s="253">
        <v>0</v>
      </c>
      <c r="G30" s="254">
        <v>0</v>
      </c>
      <c r="H30" s="254">
        <v>0</v>
      </c>
      <c r="I30" s="255">
        <v>0</v>
      </c>
    </row>
    <row r="31" spans="1:9" ht="27" customHeight="1">
      <c r="A31" s="300"/>
      <c r="B31" s="300"/>
      <c r="C31" s="237" t="s">
        <v>146</v>
      </c>
      <c r="D31" s="239"/>
      <c r="E31" s="243">
        <v>0</v>
      </c>
      <c r="F31" s="243">
        <v>0</v>
      </c>
      <c r="G31" s="244">
        <v>0</v>
      </c>
      <c r="H31" s="244">
        <v>0</v>
      </c>
      <c r="I31" s="256">
        <v>0</v>
      </c>
    </row>
    <row r="32" spans="1:9" ht="27" customHeight="1">
      <c r="A32" s="300"/>
      <c r="B32" s="300"/>
      <c r="C32" s="237" t="s">
        <v>147</v>
      </c>
      <c r="D32" s="239"/>
      <c r="E32" s="243">
        <v>10.3</v>
      </c>
      <c r="F32" s="243">
        <v>10.6</v>
      </c>
      <c r="G32" s="244">
        <v>11.1</v>
      </c>
      <c r="H32" s="245">
        <v>11.9</v>
      </c>
      <c r="I32" s="245">
        <v>12</v>
      </c>
    </row>
    <row r="33" spans="1:9" ht="27" customHeight="1">
      <c r="A33" s="301"/>
      <c r="B33" s="301"/>
      <c r="C33" s="246" t="s">
        <v>148</v>
      </c>
      <c r="D33" s="248"/>
      <c r="E33" s="249">
        <v>185.1</v>
      </c>
      <c r="F33" s="249">
        <v>178.8</v>
      </c>
      <c r="G33" s="250">
        <v>161.4</v>
      </c>
      <c r="H33" s="108">
        <v>142.9</v>
      </c>
      <c r="I33" s="108">
        <v>132.3</v>
      </c>
    </row>
    <row r="34" spans="1:9" ht="27" customHeight="1">
      <c r="A34" s="142" t="s">
        <v>226</v>
      </c>
      <c r="B34" s="257"/>
      <c r="C34" s="257"/>
      <c r="D34" s="257"/>
      <c r="E34" s="258"/>
      <c r="F34" s="258"/>
      <c r="G34" s="258"/>
      <c r="H34" s="258"/>
      <c r="I34" s="109"/>
    </row>
    <row r="35" ht="27" customHeight="1">
      <c r="A35" s="259" t="s">
        <v>268</v>
      </c>
    </row>
    <row r="36" ht="13.5">
      <c r="A36" s="260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20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:IV16384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39" t="s">
        <v>0</v>
      </c>
      <c r="B1" s="16"/>
      <c r="C1" s="16"/>
      <c r="D1" s="61" t="s">
        <v>228</v>
      </c>
      <c r="E1" s="20"/>
      <c r="F1" s="20"/>
      <c r="G1" s="20"/>
    </row>
    <row r="2" ht="15" customHeight="1"/>
    <row r="3" spans="1:4" ht="15" customHeight="1">
      <c r="A3" s="21" t="s">
        <v>149</v>
      </c>
      <c r="B3" s="21"/>
      <c r="C3" s="21"/>
      <c r="D3" s="21"/>
    </row>
    <row r="4" spans="1:4" ht="15" customHeight="1">
      <c r="A4" s="21"/>
      <c r="B4" s="21"/>
      <c r="C4" s="21"/>
      <c r="D4" s="21"/>
    </row>
    <row r="5" spans="1:17" ht="15.75" customHeight="1">
      <c r="A5" s="18" t="s">
        <v>222</v>
      </c>
      <c r="B5" s="18"/>
      <c r="C5" s="18"/>
      <c r="D5" s="18"/>
      <c r="K5" s="22"/>
      <c r="Q5" s="22" t="s">
        <v>48</v>
      </c>
    </row>
    <row r="6" spans="1:17" ht="15.75" customHeight="1">
      <c r="A6" s="269" t="s">
        <v>49</v>
      </c>
      <c r="B6" s="270"/>
      <c r="C6" s="270"/>
      <c r="D6" s="270"/>
      <c r="E6" s="271"/>
      <c r="F6" s="264" t="s">
        <v>252</v>
      </c>
      <c r="G6" s="265"/>
      <c r="H6" s="264" t="s">
        <v>253</v>
      </c>
      <c r="I6" s="265"/>
      <c r="J6" s="264" t="s">
        <v>254</v>
      </c>
      <c r="K6" s="265"/>
      <c r="L6" s="264" t="s">
        <v>255</v>
      </c>
      <c r="M6" s="265"/>
      <c r="N6" s="264" t="s">
        <v>256</v>
      </c>
      <c r="O6" s="265"/>
      <c r="P6" s="264" t="s">
        <v>258</v>
      </c>
      <c r="Q6" s="265"/>
    </row>
    <row r="7" spans="1:17" ht="15.75" customHeight="1">
      <c r="A7" s="272"/>
      <c r="B7" s="273"/>
      <c r="C7" s="273"/>
      <c r="D7" s="273"/>
      <c r="E7" s="274"/>
      <c r="F7" s="62" t="s">
        <v>224</v>
      </c>
      <c r="G7" s="23" t="s">
        <v>2</v>
      </c>
      <c r="H7" s="62" t="s">
        <v>223</v>
      </c>
      <c r="I7" s="23" t="s">
        <v>2</v>
      </c>
      <c r="J7" s="62" t="s">
        <v>223</v>
      </c>
      <c r="K7" s="23" t="s">
        <v>2</v>
      </c>
      <c r="L7" s="62" t="s">
        <v>223</v>
      </c>
      <c r="M7" s="23" t="s">
        <v>2</v>
      </c>
      <c r="N7" s="62" t="s">
        <v>223</v>
      </c>
      <c r="O7" s="149" t="s">
        <v>2</v>
      </c>
      <c r="P7" s="182" t="s">
        <v>259</v>
      </c>
      <c r="Q7" s="110" t="s">
        <v>2</v>
      </c>
    </row>
    <row r="8" spans="1:25" ht="15.75" customHeight="1">
      <c r="A8" s="281" t="s">
        <v>83</v>
      </c>
      <c r="B8" s="33" t="s">
        <v>50</v>
      </c>
      <c r="C8" s="34"/>
      <c r="D8" s="34"/>
      <c r="E8" s="52" t="s">
        <v>41</v>
      </c>
      <c r="F8" s="63">
        <v>60138</v>
      </c>
      <c r="G8" s="93">
        <v>63296</v>
      </c>
      <c r="H8" s="180">
        <v>9150</v>
      </c>
      <c r="I8" s="93">
        <v>9015</v>
      </c>
      <c r="J8" s="180">
        <v>831</v>
      </c>
      <c r="K8" s="93">
        <v>953</v>
      </c>
      <c r="L8" s="180">
        <v>1585</v>
      </c>
      <c r="M8" s="93">
        <v>1507</v>
      </c>
      <c r="N8" s="180">
        <v>1167</v>
      </c>
      <c r="O8" s="93">
        <v>1094</v>
      </c>
      <c r="P8" s="63">
        <v>2456</v>
      </c>
      <c r="Q8" s="93">
        <v>1004</v>
      </c>
      <c r="R8" s="66"/>
      <c r="S8" s="66"/>
      <c r="T8" s="66"/>
      <c r="U8" s="66"/>
      <c r="V8" s="66"/>
      <c r="W8" s="66"/>
      <c r="X8" s="66"/>
      <c r="Y8" s="66"/>
    </row>
    <row r="9" spans="1:25" ht="15.75" customHeight="1">
      <c r="A9" s="282"/>
      <c r="B9" s="4"/>
      <c r="C9" s="17" t="s">
        <v>51</v>
      </c>
      <c r="D9" s="24"/>
      <c r="E9" s="50" t="s">
        <v>42</v>
      </c>
      <c r="F9" s="45">
        <v>59867</v>
      </c>
      <c r="G9" s="77">
        <v>60594</v>
      </c>
      <c r="H9" s="44">
        <v>8345</v>
      </c>
      <c r="I9" s="77">
        <v>8364</v>
      </c>
      <c r="J9" s="44">
        <v>831</v>
      </c>
      <c r="K9" s="77">
        <v>838</v>
      </c>
      <c r="L9" s="44">
        <v>1585</v>
      </c>
      <c r="M9" s="77">
        <v>1507</v>
      </c>
      <c r="N9" s="44">
        <v>1167</v>
      </c>
      <c r="O9" s="77">
        <v>1094</v>
      </c>
      <c r="P9" s="45">
        <v>804</v>
      </c>
      <c r="Q9" s="77">
        <v>1004</v>
      </c>
      <c r="R9" s="66"/>
      <c r="S9" s="66"/>
      <c r="T9" s="66"/>
      <c r="U9" s="66"/>
      <c r="V9" s="66"/>
      <c r="W9" s="66"/>
      <c r="X9" s="66"/>
      <c r="Y9" s="66"/>
    </row>
    <row r="10" spans="1:25" ht="15.75" customHeight="1">
      <c r="A10" s="282"/>
      <c r="B10" s="6"/>
      <c r="C10" s="17" t="s">
        <v>52</v>
      </c>
      <c r="D10" s="24"/>
      <c r="E10" s="50" t="s">
        <v>43</v>
      </c>
      <c r="F10" s="45">
        <v>272</v>
      </c>
      <c r="G10" s="77">
        <v>2702</v>
      </c>
      <c r="H10" s="44">
        <v>806</v>
      </c>
      <c r="I10" s="77">
        <v>651</v>
      </c>
      <c r="J10" s="181">
        <v>0</v>
      </c>
      <c r="K10" s="111">
        <v>114</v>
      </c>
      <c r="L10" s="44">
        <v>0</v>
      </c>
      <c r="M10" s="77">
        <v>0</v>
      </c>
      <c r="N10" s="44">
        <v>0</v>
      </c>
      <c r="O10" s="77">
        <v>0</v>
      </c>
      <c r="P10" s="45">
        <v>1652</v>
      </c>
      <c r="Q10" s="77">
        <v>0</v>
      </c>
      <c r="R10" s="66"/>
      <c r="S10" s="66"/>
      <c r="T10" s="66"/>
      <c r="U10" s="66"/>
      <c r="V10" s="66"/>
      <c r="W10" s="66"/>
      <c r="X10" s="66"/>
      <c r="Y10" s="66"/>
    </row>
    <row r="11" spans="1:25" ht="15.75" customHeight="1">
      <c r="A11" s="282"/>
      <c r="B11" s="29" t="s">
        <v>53</v>
      </c>
      <c r="C11" s="38"/>
      <c r="D11" s="38"/>
      <c r="E11" s="49" t="s">
        <v>44</v>
      </c>
      <c r="F11" s="71">
        <v>54893</v>
      </c>
      <c r="G11" s="86">
        <v>63307</v>
      </c>
      <c r="H11" s="85">
        <v>7497</v>
      </c>
      <c r="I11" s="86">
        <v>8276</v>
      </c>
      <c r="J11" s="85">
        <v>502</v>
      </c>
      <c r="K11" s="86">
        <v>3932</v>
      </c>
      <c r="L11" s="85">
        <v>1585</v>
      </c>
      <c r="M11" s="86">
        <v>1507</v>
      </c>
      <c r="N11" s="85">
        <v>1167</v>
      </c>
      <c r="O11" s="86">
        <v>1094</v>
      </c>
      <c r="P11" s="71">
        <v>3605</v>
      </c>
      <c r="Q11" s="86">
        <v>1031</v>
      </c>
      <c r="R11" s="66"/>
      <c r="S11" s="66"/>
      <c r="T11" s="66"/>
      <c r="U11" s="66"/>
      <c r="V11" s="66"/>
      <c r="W11" s="66"/>
      <c r="X11" s="66"/>
      <c r="Y11" s="66"/>
    </row>
    <row r="12" spans="1:25" ht="15.75" customHeight="1">
      <c r="A12" s="282"/>
      <c r="B12" s="3"/>
      <c r="C12" s="17" t="s">
        <v>54</v>
      </c>
      <c r="D12" s="24"/>
      <c r="E12" s="50" t="s">
        <v>45</v>
      </c>
      <c r="F12" s="45">
        <v>54893</v>
      </c>
      <c r="G12" s="77">
        <v>57400</v>
      </c>
      <c r="H12" s="85">
        <v>7497</v>
      </c>
      <c r="I12" s="77">
        <v>7226</v>
      </c>
      <c r="J12" s="85">
        <v>502</v>
      </c>
      <c r="K12" s="86">
        <v>519</v>
      </c>
      <c r="L12" s="44">
        <v>1585</v>
      </c>
      <c r="M12" s="77">
        <v>1507</v>
      </c>
      <c r="N12" s="44">
        <v>1167</v>
      </c>
      <c r="O12" s="77">
        <v>1094</v>
      </c>
      <c r="P12" s="45">
        <v>982</v>
      </c>
      <c r="Q12" s="77">
        <v>1031</v>
      </c>
      <c r="R12" s="66"/>
      <c r="S12" s="66"/>
      <c r="T12" s="66"/>
      <c r="U12" s="66"/>
      <c r="V12" s="66"/>
      <c r="W12" s="66"/>
      <c r="X12" s="66"/>
      <c r="Y12" s="66"/>
    </row>
    <row r="13" spans="1:25" ht="15.75" customHeight="1">
      <c r="A13" s="282"/>
      <c r="B13" s="4"/>
      <c r="C13" s="31" t="s">
        <v>55</v>
      </c>
      <c r="D13" s="32"/>
      <c r="E13" s="54" t="s">
        <v>46</v>
      </c>
      <c r="F13" s="43">
        <v>0</v>
      </c>
      <c r="G13" s="74">
        <v>5907</v>
      </c>
      <c r="H13" s="181">
        <v>0</v>
      </c>
      <c r="I13" s="111">
        <v>1051</v>
      </c>
      <c r="J13" s="181">
        <v>0</v>
      </c>
      <c r="K13" s="111">
        <v>3413</v>
      </c>
      <c r="L13" s="42">
        <v>0</v>
      </c>
      <c r="M13" s="74">
        <v>0</v>
      </c>
      <c r="N13" s="42">
        <v>0</v>
      </c>
      <c r="O13" s="74">
        <v>0</v>
      </c>
      <c r="P13" s="43">
        <v>2623</v>
      </c>
      <c r="Q13" s="74">
        <v>0</v>
      </c>
      <c r="R13" s="66"/>
      <c r="S13" s="66"/>
      <c r="T13" s="66"/>
      <c r="U13" s="66"/>
      <c r="V13" s="66"/>
      <c r="W13" s="66"/>
      <c r="X13" s="66"/>
      <c r="Y13" s="66"/>
    </row>
    <row r="14" spans="1:25" ht="15.75" customHeight="1">
      <c r="A14" s="282"/>
      <c r="B14" s="25" t="s">
        <v>56</v>
      </c>
      <c r="C14" s="24"/>
      <c r="D14" s="24"/>
      <c r="E14" s="50" t="s">
        <v>150</v>
      </c>
      <c r="F14" s="45">
        <f aca="true" t="shared" si="0" ref="F14:Q15">F9-F12</f>
        <v>4974</v>
      </c>
      <c r="G14" s="77">
        <f>G9-G12</f>
        <v>3194</v>
      </c>
      <c r="H14" s="44">
        <f t="shared" si="0"/>
        <v>848</v>
      </c>
      <c r="I14" s="77">
        <f t="shared" si="0"/>
        <v>1138</v>
      </c>
      <c r="J14" s="44">
        <f t="shared" si="0"/>
        <v>329</v>
      </c>
      <c r="K14" s="77">
        <f t="shared" si="0"/>
        <v>319</v>
      </c>
      <c r="L14" s="44">
        <f t="shared" si="0"/>
        <v>0</v>
      </c>
      <c r="M14" s="77">
        <f t="shared" si="0"/>
        <v>0</v>
      </c>
      <c r="N14" s="44">
        <f t="shared" si="0"/>
        <v>0</v>
      </c>
      <c r="O14" s="77">
        <f t="shared" si="0"/>
        <v>0</v>
      </c>
      <c r="P14" s="45">
        <f t="shared" si="0"/>
        <v>-178</v>
      </c>
      <c r="Q14" s="77">
        <f t="shared" si="0"/>
        <v>-27</v>
      </c>
      <c r="R14" s="66"/>
      <c r="S14" s="66"/>
      <c r="T14" s="66"/>
      <c r="U14" s="66"/>
      <c r="V14" s="66"/>
      <c r="W14" s="66"/>
      <c r="X14" s="66"/>
      <c r="Y14" s="66"/>
    </row>
    <row r="15" spans="1:25" ht="15.75" customHeight="1">
      <c r="A15" s="282"/>
      <c r="B15" s="25" t="s">
        <v>57</v>
      </c>
      <c r="C15" s="24"/>
      <c r="D15" s="24"/>
      <c r="E15" s="50" t="s">
        <v>151</v>
      </c>
      <c r="F15" s="45">
        <f t="shared" si="0"/>
        <v>272</v>
      </c>
      <c r="G15" s="77">
        <f>G10-G13</f>
        <v>-3205</v>
      </c>
      <c r="H15" s="44">
        <f t="shared" si="0"/>
        <v>806</v>
      </c>
      <c r="I15" s="77">
        <f t="shared" si="0"/>
        <v>-400</v>
      </c>
      <c r="J15" s="44">
        <f t="shared" si="0"/>
        <v>0</v>
      </c>
      <c r="K15" s="77">
        <f t="shared" si="0"/>
        <v>-3299</v>
      </c>
      <c r="L15" s="44">
        <f t="shared" si="0"/>
        <v>0</v>
      </c>
      <c r="M15" s="77">
        <f t="shared" si="0"/>
        <v>0</v>
      </c>
      <c r="N15" s="44">
        <f t="shared" si="0"/>
        <v>0</v>
      </c>
      <c r="O15" s="77">
        <f t="shared" si="0"/>
        <v>0</v>
      </c>
      <c r="P15" s="45">
        <f t="shared" si="0"/>
        <v>-971</v>
      </c>
      <c r="Q15" s="77">
        <f t="shared" si="0"/>
        <v>0</v>
      </c>
      <c r="R15" s="66"/>
      <c r="S15" s="66"/>
      <c r="T15" s="66"/>
      <c r="U15" s="66"/>
      <c r="V15" s="66"/>
      <c r="W15" s="66"/>
      <c r="X15" s="66"/>
      <c r="Y15" s="66"/>
    </row>
    <row r="16" spans="1:25" ht="15.75" customHeight="1">
      <c r="A16" s="282"/>
      <c r="B16" s="25" t="s">
        <v>58</v>
      </c>
      <c r="C16" s="24"/>
      <c r="D16" s="24"/>
      <c r="E16" s="50" t="s">
        <v>152</v>
      </c>
      <c r="F16" s="45">
        <f aca="true" t="shared" si="1" ref="F16:Q16">F8-F11</f>
        <v>5245</v>
      </c>
      <c r="G16" s="77">
        <f>G8-G11</f>
        <v>-11</v>
      </c>
      <c r="H16" s="44">
        <f t="shared" si="1"/>
        <v>1653</v>
      </c>
      <c r="I16" s="77">
        <f t="shared" si="1"/>
        <v>739</v>
      </c>
      <c r="J16" s="44">
        <f t="shared" si="1"/>
        <v>329</v>
      </c>
      <c r="K16" s="77">
        <f t="shared" si="1"/>
        <v>-2979</v>
      </c>
      <c r="L16" s="44">
        <f t="shared" si="1"/>
        <v>0</v>
      </c>
      <c r="M16" s="77">
        <f t="shared" si="1"/>
        <v>0</v>
      </c>
      <c r="N16" s="44">
        <f t="shared" si="1"/>
        <v>0</v>
      </c>
      <c r="O16" s="77">
        <f t="shared" si="1"/>
        <v>0</v>
      </c>
      <c r="P16" s="45">
        <f t="shared" si="1"/>
        <v>-1149</v>
      </c>
      <c r="Q16" s="77">
        <f t="shared" si="1"/>
        <v>-27</v>
      </c>
      <c r="R16" s="66"/>
      <c r="S16" s="66"/>
      <c r="T16" s="66"/>
      <c r="U16" s="66"/>
      <c r="V16" s="66"/>
      <c r="W16" s="66"/>
      <c r="X16" s="66"/>
      <c r="Y16" s="66"/>
    </row>
    <row r="17" spans="1:25" ht="15.75" customHeight="1">
      <c r="A17" s="282"/>
      <c r="B17" s="25" t="s">
        <v>59</v>
      </c>
      <c r="C17" s="24"/>
      <c r="D17" s="24"/>
      <c r="E17" s="19"/>
      <c r="F17" s="70">
        <v>0</v>
      </c>
      <c r="G17" s="111">
        <v>0</v>
      </c>
      <c r="H17" s="181">
        <v>0</v>
      </c>
      <c r="I17" s="111">
        <v>0</v>
      </c>
      <c r="J17" s="44">
        <v>0</v>
      </c>
      <c r="K17" s="77">
        <v>0</v>
      </c>
      <c r="L17" s="44">
        <v>0</v>
      </c>
      <c r="M17" s="77">
        <v>0</v>
      </c>
      <c r="N17" s="181">
        <v>0</v>
      </c>
      <c r="O17" s="111">
        <v>0</v>
      </c>
      <c r="P17" s="70">
        <v>6242</v>
      </c>
      <c r="Q17" s="111">
        <v>5092</v>
      </c>
      <c r="R17" s="66"/>
      <c r="S17" s="66"/>
      <c r="T17" s="66"/>
      <c r="U17" s="66"/>
      <c r="V17" s="66"/>
      <c r="W17" s="66"/>
      <c r="X17" s="66"/>
      <c r="Y17" s="66"/>
    </row>
    <row r="18" spans="1:25" ht="15.75" customHeight="1">
      <c r="A18" s="283"/>
      <c r="B18" s="28" t="s">
        <v>60</v>
      </c>
      <c r="C18" s="18"/>
      <c r="D18" s="18"/>
      <c r="E18" s="11"/>
      <c r="F18" s="81">
        <v>0</v>
      </c>
      <c r="G18" s="80">
        <v>0</v>
      </c>
      <c r="H18" s="79">
        <v>0</v>
      </c>
      <c r="I18" s="80">
        <v>0</v>
      </c>
      <c r="J18" s="79">
        <v>0</v>
      </c>
      <c r="K18" s="80">
        <v>0</v>
      </c>
      <c r="L18" s="79">
        <v>0</v>
      </c>
      <c r="M18" s="80">
        <v>0</v>
      </c>
      <c r="N18" s="79">
        <v>0</v>
      </c>
      <c r="O18" s="80">
        <v>0</v>
      </c>
      <c r="P18" s="81">
        <v>0</v>
      </c>
      <c r="Q18" s="80">
        <v>0</v>
      </c>
      <c r="R18" s="66"/>
      <c r="S18" s="66"/>
      <c r="T18" s="66"/>
      <c r="U18" s="66"/>
      <c r="V18" s="66"/>
      <c r="W18" s="66"/>
      <c r="X18" s="66"/>
      <c r="Y18" s="66"/>
    </row>
    <row r="19" spans="1:25" ht="15.75" customHeight="1">
      <c r="A19" s="282" t="s">
        <v>84</v>
      </c>
      <c r="B19" s="29" t="s">
        <v>61</v>
      </c>
      <c r="C19" s="30"/>
      <c r="D19" s="30"/>
      <c r="E19" s="55"/>
      <c r="F19" s="41">
        <v>10191</v>
      </c>
      <c r="G19" s="82">
        <v>7189</v>
      </c>
      <c r="H19" s="40">
        <v>22</v>
      </c>
      <c r="I19" s="82">
        <v>4933</v>
      </c>
      <c r="J19" s="40">
        <v>2923</v>
      </c>
      <c r="K19" s="82">
        <v>2924</v>
      </c>
      <c r="L19" s="40">
        <v>416</v>
      </c>
      <c r="M19" s="82">
        <v>328</v>
      </c>
      <c r="N19" s="40">
        <v>205</v>
      </c>
      <c r="O19" s="82">
        <v>187</v>
      </c>
      <c r="P19" s="41">
        <v>1887</v>
      </c>
      <c r="Q19" s="82">
        <v>139</v>
      </c>
      <c r="R19" s="66"/>
      <c r="S19" s="66"/>
      <c r="T19" s="66"/>
      <c r="U19" s="66"/>
      <c r="V19" s="66"/>
      <c r="W19" s="66"/>
      <c r="X19" s="66"/>
      <c r="Y19" s="66"/>
    </row>
    <row r="20" spans="1:25" ht="15.75" customHeight="1">
      <c r="A20" s="282"/>
      <c r="B20" s="12"/>
      <c r="C20" s="17" t="s">
        <v>62</v>
      </c>
      <c r="D20" s="24"/>
      <c r="E20" s="50"/>
      <c r="F20" s="45">
        <v>4000</v>
      </c>
      <c r="G20" s="77">
        <v>1000</v>
      </c>
      <c r="H20" s="44">
        <v>0</v>
      </c>
      <c r="I20" s="77">
        <v>0</v>
      </c>
      <c r="J20" s="44">
        <v>0</v>
      </c>
      <c r="K20" s="77">
        <v>0</v>
      </c>
      <c r="L20" s="44">
        <v>0</v>
      </c>
      <c r="M20" s="77">
        <v>0</v>
      </c>
      <c r="N20" s="44">
        <v>0</v>
      </c>
      <c r="O20" s="77">
        <v>0</v>
      </c>
      <c r="P20" s="45">
        <v>0</v>
      </c>
      <c r="Q20" s="77">
        <v>0</v>
      </c>
      <c r="R20" s="66"/>
      <c r="S20" s="66"/>
      <c r="T20" s="66"/>
      <c r="U20" s="66"/>
      <c r="V20" s="66"/>
      <c r="W20" s="66"/>
      <c r="X20" s="66"/>
      <c r="Y20" s="66"/>
    </row>
    <row r="21" spans="1:25" ht="15.75" customHeight="1">
      <c r="A21" s="282"/>
      <c r="B21" s="5" t="s">
        <v>63</v>
      </c>
      <c r="C21" s="38"/>
      <c r="D21" s="38"/>
      <c r="E21" s="49" t="s">
        <v>153</v>
      </c>
      <c r="F21" s="71">
        <v>10191</v>
      </c>
      <c r="G21" s="86">
        <v>7189</v>
      </c>
      <c r="H21" s="85">
        <v>22</v>
      </c>
      <c r="I21" s="86">
        <v>4933</v>
      </c>
      <c r="J21" s="85">
        <v>2923</v>
      </c>
      <c r="K21" s="86">
        <v>2924</v>
      </c>
      <c r="L21" s="85">
        <v>416</v>
      </c>
      <c r="M21" s="86">
        <v>328</v>
      </c>
      <c r="N21" s="85">
        <v>205</v>
      </c>
      <c r="O21" s="86">
        <v>187</v>
      </c>
      <c r="P21" s="71">
        <v>1887</v>
      </c>
      <c r="Q21" s="86">
        <v>139</v>
      </c>
      <c r="R21" s="66"/>
      <c r="S21" s="66"/>
      <c r="T21" s="66"/>
      <c r="U21" s="66"/>
      <c r="V21" s="66"/>
      <c r="W21" s="66"/>
      <c r="X21" s="66"/>
      <c r="Y21" s="66"/>
    </row>
    <row r="22" spans="1:25" ht="15.75" customHeight="1">
      <c r="A22" s="282"/>
      <c r="B22" s="29" t="s">
        <v>64</v>
      </c>
      <c r="C22" s="30"/>
      <c r="D22" s="30"/>
      <c r="E22" s="55" t="s">
        <v>154</v>
      </c>
      <c r="F22" s="41">
        <v>28681</v>
      </c>
      <c r="G22" s="82">
        <v>23929</v>
      </c>
      <c r="H22" s="40">
        <v>1739</v>
      </c>
      <c r="I22" s="82">
        <v>6989</v>
      </c>
      <c r="J22" s="40">
        <v>6262</v>
      </c>
      <c r="K22" s="82">
        <v>6058</v>
      </c>
      <c r="L22" s="40">
        <v>416</v>
      </c>
      <c r="M22" s="82">
        <v>328</v>
      </c>
      <c r="N22" s="40">
        <v>205</v>
      </c>
      <c r="O22" s="82">
        <v>187</v>
      </c>
      <c r="P22" s="41">
        <v>833</v>
      </c>
      <c r="Q22" s="82">
        <v>396</v>
      </c>
      <c r="R22" s="66"/>
      <c r="S22" s="66"/>
      <c r="T22" s="66"/>
      <c r="U22" s="66"/>
      <c r="V22" s="66"/>
      <c r="W22" s="66"/>
      <c r="X22" s="66"/>
      <c r="Y22" s="66"/>
    </row>
    <row r="23" spans="1:25" ht="15.75" customHeight="1">
      <c r="A23" s="282"/>
      <c r="B23" s="3" t="s">
        <v>65</v>
      </c>
      <c r="C23" s="31" t="s">
        <v>66</v>
      </c>
      <c r="D23" s="32"/>
      <c r="E23" s="54"/>
      <c r="F23" s="43">
        <v>10915</v>
      </c>
      <c r="G23" s="74">
        <v>9170</v>
      </c>
      <c r="H23" s="42">
        <v>763</v>
      </c>
      <c r="I23" s="74">
        <v>762</v>
      </c>
      <c r="J23" s="42">
        <v>0</v>
      </c>
      <c r="K23" s="74">
        <v>0</v>
      </c>
      <c r="L23" s="42">
        <v>0</v>
      </c>
      <c r="M23" s="74">
        <v>0</v>
      </c>
      <c r="N23" s="42">
        <v>0</v>
      </c>
      <c r="O23" s="74">
        <v>0</v>
      </c>
      <c r="P23" s="43">
        <v>665</v>
      </c>
      <c r="Q23" s="74">
        <v>228</v>
      </c>
      <c r="R23" s="66"/>
      <c r="S23" s="66"/>
      <c r="T23" s="66"/>
      <c r="U23" s="66"/>
      <c r="V23" s="66"/>
      <c r="W23" s="66"/>
      <c r="X23" s="66"/>
      <c r="Y23" s="66"/>
    </row>
    <row r="24" spans="1:25" ht="15.75" customHeight="1">
      <c r="A24" s="282"/>
      <c r="B24" s="25" t="s">
        <v>155</v>
      </c>
      <c r="C24" s="24"/>
      <c r="D24" s="24"/>
      <c r="E24" s="50" t="s">
        <v>156</v>
      </c>
      <c r="F24" s="45">
        <f aca="true" t="shared" si="2" ref="F24:Q24">F21-F22</f>
        <v>-18490</v>
      </c>
      <c r="G24" s="77">
        <f t="shared" si="2"/>
        <v>-16740</v>
      </c>
      <c r="H24" s="44">
        <f t="shared" si="2"/>
        <v>-1717</v>
      </c>
      <c r="I24" s="77">
        <f t="shared" si="2"/>
        <v>-2056</v>
      </c>
      <c r="J24" s="44">
        <f t="shared" si="2"/>
        <v>-3339</v>
      </c>
      <c r="K24" s="77">
        <f t="shared" si="2"/>
        <v>-3134</v>
      </c>
      <c r="L24" s="44">
        <f t="shared" si="2"/>
        <v>0</v>
      </c>
      <c r="M24" s="77">
        <f t="shared" si="2"/>
        <v>0</v>
      </c>
      <c r="N24" s="44">
        <f t="shared" si="2"/>
        <v>0</v>
      </c>
      <c r="O24" s="77">
        <f t="shared" si="2"/>
        <v>0</v>
      </c>
      <c r="P24" s="45">
        <f t="shared" si="2"/>
        <v>1054</v>
      </c>
      <c r="Q24" s="77">
        <f t="shared" si="2"/>
        <v>-257</v>
      </c>
      <c r="R24" s="66"/>
      <c r="S24" s="66"/>
      <c r="T24" s="66"/>
      <c r="U24" s="66"/>
      <c r="V24" s="66"/>
      <c r="W24" s="66"/>
      <c r="X24" s="66"/>
      <c r="Y24" s="66"/>
    </row>
    <row r="25" spans="1:25" ht="15.75" customHeight="1">
      <c r="A25" s="282"/>
      <c r="B25" s="60" t="s">
        <v>67</v>
      </c>
      <c r="C25" s="32"/>
      <c r="D25" s="32"/>
      <c r="E25" s="284" t="s">
        <v>157</v>
      </c>
      <c r="F25" s="290">
        <v>18490</v>
      </c>
      <c r="G25" s="294">
        <v>16740</v>
      </c>
      <c r="H25" s="292">
        <v>1717</v>
      </c>
      <c r="I25" s="294">
        <v>2056</v>
      </c>
      <c r="J25" s="292">
        <v>3339</v>
      </c>
      <c r="K25" s="294">
        <v>3134</v>
      </c>
      <c r="L25" s="292">
        <v>0</v>
      </c>
      <c r="M25" s="294">
        <v>0</v>
      </c>
      <c r="N25" s="292">
        <v>0</v>
      </c>
      <c r="O25" s="294">
        <v>0</v>
      </c>
      <c r="P25" s="290">
        <v>0</v>
      </c>
      <c r="Q25" s="294">
        <v>257</v>
      </c>
      <c r="R25" s="66"/>
      <c r="S25" s="66"/>
      <c r="T25" s="66"/>
      <c r="U25" s="66"/>
      <c r="V25" s="66"/>
      <c r="W25" s="66"/>
      <c r="X25" s="66"/>
      <c r="Y25" s="66"/>
    </row>
    <row r="26" spans="1:25" ht="15.75" customHeight="1">
      <c r="A26" s="282"/>
      <c r="B26" s="5" t="s">
        <v>68</v>
      </c>
      <c r="C26" s="38"/>
      <c r="D26" s="38"/>
      <c r="E26" s="285"/>
      <c r="F26" s="291"/>
      <c r="G26" s="295"/>
      <c r="H26" s="293"/>
      <c r="I26" s="295"/>
      <c r="J26" s="293"/>
      <c r="K26" s="295"/>
      <c r="L26" s="293"/>
      <c r="M26" s="295"/>
      <c r="N26" s="293"/>
      <c r="O26" s="302"/>
      <c r="P26" s="291"/>
      <c r="Q26" s="295"/>
      <c r="R26" s="66"/>
      <c r="S26" s="66"/>
      <c r="T26" s="66"/>
      <c r="U26" s="66"/>
      <c r="V26" s="66"/>
      <c r="W26" s="66"/>
      <c r="X26" s="66"/>
      <c r="Y26" s="66"/>
    </row>
    <row r="27" spans="1:25" ht="15.75" customHeight="1">
      <c r="A27" s="283"/>
      <c r="B27" s="28" t="s">
        <v>158</v>
      </c>
      <c r="C27" s="18"/>
      <c r="D27" s="18"/>
      <c r="E27" s="51" t="s">
        <v>159</v>
      </c>
      <c r="F27" s="48">
        <f aca="true" t="shared" si="3" ref="F27:Q27">F24+F25</f>
        <v>0</v>
      </c>
      <c r="G27" s="87">
        <f t="shared" si="3"/>
        <v>0</v>
      </c>
      <c r="H27" s="47">
        <f t="shared" si="3"/>
        <v>0</v>
      </c>
      <c r="I27" s="87">
        <f t="shared" si="3"/>
        <v>0</v>
      </c>
      <c r="J27" s="47">
        <f t="shared" si="3"/>
        <v>0</v>
      </c>
      <c r="K27" s="87">
        <f t="shared" si="3"/>
        <v>0</v>
      </c>
      <c r="L27" s="47">
        <f t="shared" si="3"/>
        <v>0</v>
      </c>
      <c r="M27" s="87">
        <f t="shared" si="3"/>
        <v>0</v>
      </c>
      <c r="N27" s="47">
        <f t="shared" si="3"/>
        <v>0</v>
      </c>
      <c r="O27" s="87">
        <f t="shared" si="3"/>
        <v>0</v>
      </c>
      <c r="P27" s="48">
        <f t="shared" si="3"/>
        <v>1054</v>
      </c>
      <c r="Q27" s="87">
        <f t="shared" si="3"/>
        <v>0</v>
      </c>
      <c r="R27" s="66"/>
      <c r="S27" s="66"/>
      <c r="T27" s="66"/>
      <c r="U27" s="66"/>
      <c r="V27" s="66"/>
      <c r="W27" s="66"/>
      <c r="X27" s="66"/>
      <c r="Y27" s="66"/>
    </row>
    <row r="28" spans="1:25" ht="15.75" customHeight="1">
      <c r="A28" s="9"/>
      <c r="F28" s="66"/>
      <c r="G28" s="66"/>
      <c r="H28" s="66"/>
      <c r="I28" s="66"/>
      <c r="J28" s="66"/>
      <c r="K28" s="66"/>
      <c r="L28" s="88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</row>
    <row r="29" spans="1:25" ht="15.75" customHeight="1">
      <c r="A29" s="18"/>
      <c r="F29" s="66"/>
      <c r="G29" s="66"/>
      <c r="H29" s="66"/>
      <c r="I29" s="66"/>
      <c r="J29" s="89"/>
      <c r="K29" s="89"/>
      <c r="L29" s="88"/>
      <c r="M29" s="66"/>
      <c r="N29" s="66"/>
      <c r="O29" s="89" t="s">
        <v>160</v>
      </c>
      <c r="P29" s="66"/>
      <c r="Q29" s="66"/>
      <c r="R29" s="66"/>
      <c r="S29" s="66"/>
      <c r="T29" s="66"/>
      <c r="U29" s="66"/>
      <c r="V29" s="66"/>
      <c r="W29" s="66"/>
      <c r="X29" s="66"/>
      <c r="Y29" s="89"/>
    </row>
    <row r="30" spans="1:25" ht="15.75" customHeight="1">
      <c r="A30" s="275" t="s">
        <v>69</v>
      </c>
      <c r="B30" s="276"/>
      <c r="C30" s="276"/>
      <c r="D30" s="276"/>
      <c r="E30" s="277"/>
      <c r="F30" s="298" t="s">
        <v>257</v>
      </c>
      <c r="G30" s="297"/>
      <c r="H30" s="298"/>
      <c r="I30" s="297"/>
      <c r="J30" s="296"/>
      <c r="K30" s="297"/>
      <c r="L30" s="296"/>
      <c r="M30" s="297"/>
      <c r="N30" s="296"/>
      <c r="O30" s="297"/>
      <c r="P30" s="90"/>
      <c r="Q30" s="88"/>
      <c r="R30" s="90"/>
      <c r="S30" s="88"/>
      <c r="T30" s="90"/>
      <c r="U30" s="88"/>
      <c r="V30" s="90"/>
      <c r="W30" s="88"/>
      <c r="X30" s="90"/>
      <c r="Y30" s="88"/>
    </row>
    <row r="31" spans="1:25" ht="15.75" customHeight="1">
      <c r="A31" s="278"/>
      <c r="B31" s="279"/>
      <c r="C31" s="279"/>
      <c r="D31" s="279"/>
      <c r="E31" s="280"/>
      <c r="F31" s="62" t="s">
        <v>223</v>
      </c>
      <c r="G31" s="23" t="s">
        <v>2</v>
      </c>
      <c r="H31" s="62" t="s">
        <v>223</v>
      </c>
      <c r="I31" s="23" t="s">
        <v>2</v>
      </c>
      <c r="J31" s="62" t="s">
        <v>223</v>
      </c>
      <c r="K31" s="23" t="s">
        <v>2</v>
      </c>
      <c r="L31" s="62" t="s">
        <v>223</v>
      </c>
      <c r="M31" s="23" t="s">
        <v>2</v>
      </c>
      <c r="N31" s="62" t="s">
        <v>223</v>
      </c>
      <c r="O31" s="110" t="s">
        <v>2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</row>
    <row r="32" spans="1:25" ht="15.75" customHeight="1">
      <c r="A32" s="281" t="s">
        <v>85</v>
      </c>
      <c r="B32" s="33" t="s">
        <v>50</v>
      </c>
      <c r="C32" s="34"/>
      <c r="D32" s="34"/>
      <c r="E32" s="10" t="s">
        <v>41</v>
      </c>
      <c r="F32" s="159">
        <v>10631</v>
      </c>
      <c r="G32" s="160">
        <v>10210</v>
      </c>
      <c r="H32" s="63"/>
      <c r="I32" s="64"/>
      <c r="J32" s="63"/>
      <c r="K32" s="65"/>
      <c r="L32" s="41"/>
      <c r="M32" s="92"/>
      <c r="N32" s="63"/>
      <c r="O32" s="93"/>
      <c r="P32" s="92"/>
      <c r="Q32" s="92"/>
      <c r="R32" s="92"/>
      <c r="S32" s="92"/>
      <c r="T32" s="94"/>
      <c r="U32" s="94"/>
      <c r="V32" s="92"/>
      <c r="W32" s="92"/>
      <c r="X32" s="94"/>
      <c r="Y32" s="94"/>
    </row>
    <row r="33" spans="1:25" ht="15.75" customHeight="1">
      <c r="A33" s="286"/>
      <c r="B33" s="4"/>
      <c r="C33" s="31" t="s">
        <v>70</v>
      </c>
      <c r="D33" s="32"/>
      <c r="E33" s="58"/>
      <c r="F33" s="161">
        <v>9630</v>
      </c>
      <c r="G33" s="162">
        <v>9028</v>
      </c>
      <c r="H33" s="43"/>
      <c r="I33" s="75"/>
      <c r="J33" s="43"/>
      <c r="K33" s="76"/>
      <c r="L33" s="43"/>
      <c r="M33" s="95"/>
      <c r="N33" s="43"/>
      <c r="O33" s="74"/>
      <c r="P33" s="92"/>
      <c r="Q33" s="92"/>
      <c r="R33" s="92"/>
      <c r="S33" s="92"/>
      <c r="T33" s="94"/>
      <c r="U33" s="94"/>
      <c r="V33" s="92"/>
      <c r="W33" s="92"/>
      <c r="X33" s="94"/>
      <c r="Y33" s="94"/>
    </row>
    <row r="34" spans="1:25" ht="15.75" customHeight="1">
      <c r="A34" s="286"/>
      <c r="B34" s="4"/>
      <c r="C34" s="14"/>
      <c r="D34" s="17" t="s">
        <v>71</v>
      </c>
      <c r="E34" s="53"/>
      <c r="F34" s="163">
        <v>0</v>
      </c>
      <c r="G34" s="164">
        <v>0</v>
      </c>
      <c r="H34" s="45"/>
      <c r="I34" s="68"/>
      <c r="J34" s="45"/>
      <c r="K34" s="69"/>
      <c r="L34" s="45"/>
      <c r="M34" s="67"/>
      <c r="N34" s="45"/>
      <c r="O34" s="77"/>
      <c r="P34" s="92"/>
      <c r="Q34" s="92"/>
      <c r="R34" s="92"/>
      <c r="S34" s="92"/>
      <c r="T34" s="94"/>
      <c r="U34" s="94"/>
      <c r="V34" s="92"/>
      <c r="W34" s="92"/>
      <c r="X34" s="94"/>
      <c r="Y34" s="94"/>
    </row>
    <row r="35" spans="1:25" ht="15.75" customHeight="1">
      <c r="A35" s="286"/>
      <c r="B35" s="6"/>
      <c r="C35" s="37" t="s">
        <v>72</v>
      </c>
      <c r="D35" s="38"/>
      <c r="E35" s="59"/>
      <c r="F35" s="165">
        <v>1001</v>
      </c>
      <c r="G35" s="166">
        <v>1182</v>
      </c>
      <c r="H35" s="71"/>
      <c r="I35" s="73"/>
      <c r="J35" s="96"/>
      <c r="K35" s="97"/>
      <c r="L35" s="71"/>
      <c r="M35" s="72"/>
      <c r="N35" s="71"/>
      <c r="O35" s="86"/>
      <c r="P35" s="92"/>
      <c r="Q35" s="92"/>
      <c r="R35" s="92"/>
      <c r="S35" s="92"/>
      <c r="T35" s="94"/>
      <c r="U35" s="94"/>
      <c r="V35" s="92"/>
      <c r="W35" s="92"/>
      <c r="X35" s="94"/>
      <c r="Y35" s="94"/>
    </row>
    <row r="36" spans="1:25" ht="15.75" customHeight="1">
      <c r="A36" s="286"/>
      <c r="B36" s="29" t="s">
        <v>53</v>
      </c>
      <c r="C36" s="30"/>
      <c r="D36" s="30"/>
      <c r="E36" s="10" t="s">
        <v>42</v>
      </c>
      <c r="F36" s="159">
        <v>10509</v>
      </c>
      <c r="G36" s="160">
        <v>10418</v>
      </c>
      <c r="H36" s="41"/>
      <c r="I36" s="83"/>
      <c r="J36" s="41"/>
      <c r="K36" s="84"/>
      <c r="L36" s="41"/>
      <c r="M36" s="92"/>
      <c r="N36" s="41"/>
      <c r="O36" s="82"/>
      <c r="P36" s="92"/>
      <c r="Q36" s="92"/>
      <c r="R36" s="92"/>
      <c r="S36" s="92"/>
      <c r="T36" s="92"/>
      <c r="U36" s="92"/>
      <c r="V36" s="92"/>
      <c r="W36" s="92"/>
      <c r="X36" s="94"/>
      <c r="Y36" s="94"/>
    </row>
    <row r="37" spans="1:25" ht="15.75" customHeight="1">
      <c r="A37" s="286"/>
      <c r="B37" s="4"/>
      <c r="C37" s="17" t="s">
        <v>73</v>
      </c>
      <c r="D37" s="24"/>
      <c r="E37" s="53"/>
      <c r="F37" s="163">
        <v>9611</v>
      </c>
      <c r="G37" s="164">
        <v>9423</v>
      </c>
      <c r="H37" s="45"/>
      <c r="I37" s="68"/>
      <c r="J37" s="45"/>
      <c r="K37" s="69"/>
      <c r="L37" s="45"/>
      <c r="M37" s="67"/>
      <c r="N37" s="45"/>
      <c r="O37" s="77"/>
      <c r="P37" s="92"/>
      <c r="Q37" s="92"/>
      <c r="R37" s="92"/>
      <c r="S37" s="92"/>
      <c r="T37" s="92"/>
      <c r="U37" s="92"/>
      <c r="V37" s="92"/>
      <c r="W37" s="92"/>
      <c r="X37" s="94"/>
      <c r="Y37" s="94"/>
    </row>
    <row r="38" spans="1:25" ht="15.75" customHeight="1">
      <c r="A38" s="286"/>
      <c r="B38" s="6"/>
      <c r="C38" s="17" t="s">
        <v>74</v>
      </c>
      <c r="D38" s="24"/>
      <c r="E38" s="53"/>
      <c r="F38" s="140">
        <v>899</v>
      </c>
      <c r="G38" s="141">
        <v>995</v>
      </c>
      <c r="H38" s="45"/>
      <c r="I38" s="68"/>
      <c r="J38" s="45"/>
      <c r="K38" s="97"/>
      <c r="L38" s="45"/>
      <c r="M38" s="67"/>
      <c r="N38" s="45"/>
      <c r="O38" s="77"/>
      <c r="P38" s="92"/>
      <c r="Q38" s="92"/>
      <c r="R38" s="94"/>
      <c r="S38" s="94"/>
      <c r="T38" s="92"/>
      <c r="U38" s="92"/>
      <c r="V38" s="92"/>
      <c r="W38" s="92"/>
      <c r="X38" s="94"/>
      <c r="Y38" s="94"/>
    </row>
    <row r="39" spans="1:25" ht="15.75" customHeight="1">
      <c r="A39" s="287"/>
      <c r="B39" s="7" t="s">
        <v>75</v>
      </c>
      <c r="C39" s="8"/>
      <c r="D39" s="8"/>
      <c r="E39" s="57" t="s">
        <v>161</v>
      </c>
      <c r="F39" s="169">
        <f>F32-F36</f>
        <v>122</v>
      </c>
      <c r="G39" s="170">
        <f>G32-G36</f>
        <v>-208</v>
      </c>
      <c r="H39" s="47">
        <f aca="true" t="shared" si="4" ref="H39:O39">H32-H36</f>
        <v>0</v>
      </c>
      <c r="I39" s="87">
        <f t="shared" si="4"/>
        <v>0</v>
      </c>
      <c r="J39" s="47">
        <f t="shared" si="4"/>
        <v>0</v>
      </c>
      <c r="K39" s="87">
        <f t="shared" si="4"/>
        <v>0</v>
      </c>
      <c r="L39" s="47">
        <f t="shared" si="4"/>
        <v>0</v>
      </c>
      <c r="M39" s="87">
        <f t="shared" si="4"/>
        <v>0</v>
      </c>
      <c r="N39" s="47">
        <f t="shared" si="4"/>
        <v>0</v>
      </c>
      <c r="O39" s="87">
        <f t="shared" si="4"/>
        <v>0</v>
      </c>
      <c r="P39" s="92"/>
      <c r="Q39" s="92"/>
      <c r="R39" s="92"/>
      <c r="S39" s="92"/>
      <c r="T39" s="92"/>
      <c r="U39" s="92"/>
      <c r="V39" s="92"/>
      <c r="W39" s="92"/>
      <c r="X39" s="94"/>
      <c r="Y39" s="94"/>
    </row>
    <row r="40" spans="1:25" ht="15.75" customHeight="1">
      <c r="A40" s="281" t="s">
        <v>86</v>
      </c>
      <c r="B40" s="29" t="s">
        <v>76</v>
      </c>
      <c r="C40" s="30"/>
      <c r="D40" s="30"/>
      <c r="E40" s="10" t="s">
        <v>44</v>
      </c>
      <c r="F40" s="167">
        <v>7781</v>
      </c>
      <c r="G40" s="171">
        <v>8616</v>
      </c>
      <c r="H40" s="41"/>
      <c r="I40" s="83"/>
      <c r="J40" s="41"/>
      <c r="K40" s="84"/>
      <c r="L40" s="41"/>
      <c r="M40" s="92"/>
      <c r="N40" s="41"/>
      <c r="O40" s="82"/>
      <c r="P40" s="92"/>
      <c r="Q40" s="92"/>
      <c r="R40" s="92"/>
      <c r="S40" s="92"/>
      <c r="T40" s="94"/>
      <c r="U40" s="94"/>
      <c r="V40" s="94"/>
      <c r="W40" s="94"/>
      <c r="X40" s="92"/>
      <c r="Y40" s="92"/>
    </row>
    <row r="41" spans="1:25" ht="15.75" customHeight="1">
      <c r="A41" s="288"/>
      <c r="B41" s="6"/>
      <c r="C41" s="17" t="s">
        <v>77</v>
      </c>
      <c r="D41" s="24"/>
      <c r="E41" s="53"/>
      <c r="F41" s="172">
        <v>691</v>
      </c>
      <c r="G41" s="173">
        <v>774</v>
      </c>
      <c r="H41" s="96"/>
      <c r="I41" s="97"/>
      <c r="J41" s="45"/>
      <c r="K41" s="69"/>
      <c r="L41" s="45"/>
      <c r="M41" s="67"/>
      <c r="N41" s="45"/>
      <c r="O41" s="77"/>
      <c r="P41" s="94"/>
      <c r="Q41" s="94"/>
      <c r="R41" s="94"/>
      <c r="S41" s="94"/>
      <c r="T41" s="94"/>
      <c r="U41" s="94"/>
      <c r="V41" s="94"/>
      <c r="W41" s="94"/>
      <c r="X41" s="92"/>
      <c r="Y41" s="92"/>
    </row>
    <row r="42" spans="1:25" ht="15.75" customHeight="1">
      <c r="A42" s="288"/>
      <c r="B42" s="29" t="s">
        <v>64</v>
      </c>
      <c r="C42" s="30"/>
      <c r="D42" s="30"/>
      <c r="E42" s="10" t="s">
        <v>45</v>
      </c>
      <c r="F42" s="167">
        <v>7773</v>
      </c>
      <c r="G42" s="171">
        <v>8820</v>
      </c>
      <c r="H42" s="41"/>
      <c r="I42" s="83"/>
      <c r="J42" s="41"/>
      <c r="K42" s="84"/>
      <c r="L42" s="41"/>
      <c r="M42" s="92"/>
      <c r="N42" s="41"/>
      <c r="O42" s="82"/>
      <c r="P42" s="92"/>
      <c r="Q42" s="92"/>
      <c r="R42" s="92"/>
      <c r="S42" s="92"/>
      <c r="T42" s="94"/>
      <c r="U42" s="94"/>
      <c r="V42" s="92"/>
      <c r="W42" s="92"/>
      <c r="X42" s="92"/>
      <c r="Y42" s="92"/>
    </row>
    <row r="43" spans="1:25" ht="15.75" customHeight="1">
      <c r="A43" s="288"/>
      <c r="B43" s="6"/>
      <c r="C43" s="17" t="s">
        <v>78</v>
      </c>
      <c r="D43" s="24"/>
      <c r="E43" s="53"/>
      <c r="F43" s="140">
        <v>2812</v>
      </c>
      <c r="G43" s="141">
        <v>3301</v>
      </c>
      <c r="H43" s="45"/>
      <c r="I43" s="68"/>
      <c r="J43" s="96"/>
      <c r="K43" s="97"/>
      <c r="L43" s="45"/>
      <c r="M43" s="67"/>
      <c r="N43" s="45"/>
      <c r="O43" s="77"/>
      <c r="P43" s="92"/>
      <c r="Q43" s="92"/>
      <c r="R43" s="94"/>
      <c r="S43" s="92"/>
      <c r="T43" s="94"/>
      <c r="U43" s="94"/>
      <c r="V43" s="92"/>
      <c r="W43" s="92"/>
      <c r="X43" s="94"/>
      <c r="Y43" s="94"/>
    </row>
    <row r="44" spans="1:25" ht="15.75" customHeight="1">
      <c r="A44" s="289"/>
      <c r="B44" s="28" t="s">
        <v>75</v>
      </c>
      <c r="C44" s="18"/>
      <c r="D44" s="18"/>
      <c r="E44" s="57" t="s">
        <v>162</v>
      </c>
      <c r="F44" s="174">
        <f>F40-F42</f>
        <v>8</v>
      </c>
      <c r="G44" s="175">
        <f>G40-G42</f>
        <v>-204</v>
      </c>
      <c r="H44" s="79">
        <f aca="true" t="shared" si="5" ref="H44:O44">H40-H42</f>
        <v>0</v>
      </c>
      <c r="I44" s="80">
        <f t="shared" si="5"/>
        <v>0</v>
      </c>
      <c r="J44" s="79">
        <f t="shared" si="5"/>
        <v>0</v>
      </c>
      <c r="K44" s="80">
        <f t="shared" si="5"/>
        <v>0</v>
      </c>
      <c r="L44" s="79">
        <f t="shared" si="5"/>
        <v>0</v>
      </c>
      <c r="M44" s="80">
        <f t="shared" si="5"/>
        <v>0</v>
      </c>
      <c r="N44" s="79">
        <f t="shared" si="5"/>
        <v>0</v>
      </c>
      <c r="O44" s="80">
        <f t="shared" si="5"/>
        <v>0</v>
      </c>
      <c r="P44" s="94"/>
      <c r="Q44" s="94"/>
      <c r="R44" s="92"/>
      <c r="S44" s="92"/>
      <c r="T44" s="94"/>
      <c r="U44" s="94"/>
      <c r="V44" s="92"/>
      <c r="W44" s="92"/>
      <c r="X44" s="92"/>
      <c r="Y44" s="92"/>
    </row>
    <row r="45" spans="1:25" ht="15.75" customHeight="1">
      <c r="A45" s="266" t="s">
        <v>87</v>
      </c>
      <c r="B45" s="15" t="s">
        <v>79</v>
      </c>
      <c r="C45" s="13"/>
      <c r="D45" s="13"/>
      <c r="E45" s="56" t="s">
        <v>163</v>
      </c>
      <c r="F45" s="176">
        <f>F39+F44</f>
        <v>130</v>
      </c>
      <c r="G45" s="177">
        <f>G39+G44</f>
        <v>-412</v>
      </c>
      <c r="H45" s="98">
        <f aca="true" t="shared" si="6" ref="H45:O45">H39+H44</f>
        <v>0</v>
      </c>
      <c r="I45" s="99">
        <f t="shared" si="6"/>
        <v>0</v>
      </c>
      <c r="J45" s="98">
        <f t="shared" si="6"/>
        <v>0</v>
      </c>
      <c r="K45" s="99">
        <f t="shared" si="6"/>
        <v>0</v>
      </c>
      <c r="L45" s="98">
        <f t="shared" si="6"/>
        <v>0</v>
      </c>
      <c r="M45" s="99">
        <f t="shared" si="6"/>
        <v>0</v>
      </c>
      <c r="N45" s="98">
        <f t="shared" si="6"/>
        <v>0</v>
      </c>
      <c r="O45" s="99">
        <f t="shared" si="6"/>
        <v>0</v>
      </c>
      <c r="P45" s="92"/>
      <c r="Q45" s="92"/>
      <c r="R45" s="92"/>
      <c r="S45" s="92"/>
      <c r="T45" s="92"/>
      <c r="U45" s="92"/>
      <c r="V45" s="92"/>
      <c r="W45" s="92"/>
      <c r="X45" s="92"/>
      <c r="Y45" s="92"/>
    </row>
    <row r="46" spans="1:25" ht="15.75" customHeight="1">
      <c r="A46" s="267"/>
      <c r="B46" s="25" t="s">
        <v>80</v>
      </c>
      <c r="C46" s="24"/>
      <c r="D46" s="24"/>
      <c r="E46" s="24"/>
      <c r="F46" s="172">
        <v>0</v>
      </c>
      <c r="G46" s="173">
        <v>0</v>
      </c>
      <c r="H46" s="96"/>
      <c r="I46" s="97"/>
      <c r="J46" s="96"/>
      <c r="K46" s="97"/>
      <c r="L46" s="45"/>
      <c r="M46" s="67"/>
      <c r="N46" s="96"/>
      <c r="O46" s="78"/>
      <c r="P46" s="94"/>
      <c r="Q46" s="94"/>
      <c r="R46" s="94"/>
      <c r="S46" s="94"/>
      <c r="T46" s="94"/>
      <c r="U46" s="94"/>
      <c r="V46" s="94"/>
      <c r="W46" s="94"/>
      <c r="X46" s="94"/>
      <c r="Y46" s="94"/>
    </row>
    <row r="47" spans="1:25" ht="15.75" customHeight="1">
      <c r="A47" s="267"/>
      <c r="B47" s="25" t="s">
        <v>81</v>
      </c>
      <c r="C47" s="24"/>
      <c r="D47" s="24"/>
      <c r="E47" s="24"/>
      <c r="F47" s="163">
        <v>2615</v>
      </c>
      <c r="G47" s="164">
        <v>2485</v>
      </c>
      <c r="H47" s="45"/>
      <c r="I47" s="68"/>
      <c r="J47" s="45"/>
      <c r="K47" s="69"/>
      <c r="L47" s="45"/>
      <c r="M47" s="67"/>
      <c r="N47" s="45"/>
      <c r="O47" s="77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spans="1:25" ht="15.75" customHeight="1">
      <c r="A48" s="268"/>
      <c r="B48" s="28" t="s">
        <v>82</v>
      </c>
      <c r="C48" s="18"/>
      <c r="D48" s="18"/>
      <c r="E48" s="18"/>
      <c r="F48" s="178">
        <v>2187</v>
      </c>
      <c r="G48" s="179">
        <v>1970</v>
      </c>
      <c r="H48" s="48"/>
      <c r="I48" s="101"/>
      <c r="J48" s="48"/>
      <c r="K48" s="102"/>
      <c r="L48" s="48"/>
      <c r="M48" s="100"/>
      <c r="N48" s="48"/>
      <c r="O48" s="87"/>
      <c r="P48" s="92"/>
      <c r="Q48" s="92"/>
      <c r="R48" s="92"/>
      <c r="S48" s="92"/>
      <c r="T48" s="92"/>
      <c r="U48" s="92"/>
      <c r="V48" s="92"/>
      <c r="W48" s="92"/>
      <c r="X48" s="92"/>
      <c r="Y48" s="92"/>
    </row>
    <row r="49" spans="1:15" ht="15.75" customHeight="1">
      <c r="A49" s="9" t="s">
        <v>164</v>
      </c>
      <c r="O49" s="2"/>
    </row>
    <row r="50" spans="1:15" ht="15.75" customHeight="1">
      <c r="A50" s="9"/>
      <c r="O50" s="4"/>
    </row>
  </sheetData>
  <sheetProtection/>
  <mergeCells count="31">
    <mergeCell ref="J25:J26"/>
    <mergeCell ref="H25:H26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N6:O6"/>
    <mergeCell ref="K25:K26"/>
    <mergeCell ref="L25:L26"/>
    <mergeCell ref="M25:M26"/>
    <mergeCell ref="N25:N26"/>
    <mergeCell ref="A32:A39"/>
    <mergeCell ref="A19:A27"/>
    <mergeCell ref="E25:E26"/>
    <mergeCell ref="F25:F26"/>
    <mergeCell ref="G25:G26"/>
    <mergeCell ref="A8:A18"/>
    <mergeCell ref="I25:I26"/>
    <mergeCell ref="P6:Q6"/>
    <mergeCell ref="P25:P26"/>
    <mergeCell ref="Q25:Q26"/>
    <mergeCell ref="A6:E7"/>
    <mergeCell ref="F6:G6"/>
    <mergeCell ref="H6:I6"/>
    <mergeCell ref="J6:K6"/>
    <mergeCell ref="L6:M6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67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SheetLayoutView="100" zoomScalePageLayoutView="0" workbookViewId="0" topLeftCell="A11">
      <selection activeCell="D21" sqref="D21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03" t="s">
        <v>0</v>
      </c>
      <c r="B1" s="103"/>
      <c r="C1" s="112" t="s">
        <v>231</v>
      </c>
      <c r="D1" s="113"/>
    </row>
    <row r="3" spans="1:10" ht="15" customHeight="1">
      <c r="A3" s="21" t="s">
        <v>232</v>
      </c>
      <c r="B3" s="21"/>
      <c r="C3" s="21"/>
      <c r="D3" s="21"/>
      <c r="E3" s="21"/>
      <c r="F3" s="21"/>
      <c r="I3" s="21"/>
      <c r="J3" s="21"/>
    </row>
    <row r="4" spans="1:10" ht="15" customHeight="1">
      <c r="A4" s="21"/>
      <c r="B4" s="21"/>
      <c r="C4" s="21"/>
      <c r="D4" s="21"/>
      <c r="E4" s="21"/>
      <c r="F4" s="21"/>
      <c r="I4" s="21"/>
      <c r="J4" s="21"/>
    </row>
    <row r="5" spans="1:14" ht="15" customHeight="1">
      <c r="A5" s="114"/>
      <c r="B5" s="114" t="s">
        <v>233</v>
      </c>
      <c r="C5" s="114"/>
      <c r="D5" s="114"/>
      <c r="H5" s="22"/>
      <c r="L5" s="22"/>
      <c r="N5" s="22" t="s">
        <v>165</v>
      </c>
    </row>
    <row r="6" spans="1:14" ht="15" customHeight="1">
      <c r="A6" s="115"/>
      <c r="B6" s="116"/>
      <c r="C6" s="116"/>
      <c r="D6" s="116"/>
      <c r="E6" s="303" t="s">
        <v>229</v>
      </c>
      <c r="F6" s="304"/>
      <c r="G6" s="303" t="s">
        <v>230</v>
      </c>
      <c r="H6" s="304"/>
      <c r="I6" s="117"/>
      <c r="J6" s="118"/>
      <c r="K6" s="303"/>
      <c r="L6" s="304"/>
      <c r="M6" s="303"/>
      <c r="N6" s="304"/>
    </row>
    <row r="7" spans="1:14" ht="15" customHeight="1">
      <c r="A7" s="35"/>
      <c r="B7" s="36"/>
      <c r="C7" s="36"/>
      <c r="D7" s="36"/>
      <c r="E7" s="119" t="s">
        <v>234</v>
      </c>
      <c r="F7" s="120" t="s">
        <v>2</v>
      </c>
      <c r="G7" s="119" t="s">
        <v>223</v>
      </c>
      <c r="H7" s="120" t="s">
        <v>2</v>
      </c>
      <c r="I7" s="119" t="s">
        <v>223</v>
      </c>
      <c r="J7" s="120" t="s">
        <v>2</v>
      </c>
      <c r="K7" s="119" t="s">
        <v>223</v>
      </c>
      <c r="L7" s="120" t="s">
        <v>2</v>
      </c>
      <c r="M7" s="119" t="s">
        <v>223</v>
      </c>
      <c r="N7" s="150" t="s">
        <v>2</v>
      </c>
    </row>
    <row r="8" spans="1:14" ht="18" customHeight="1">
      <c r="A8" s="261" t="s">
        <v>166</v>
      </c>
      <c r="B8" s="121" t="s">
        <v>167</v>
      </c>
      <c r="C8" s="122"/>
      <c r="D8" s="122"/>
      <c r="E8" s="123">
        <v>3</v>
      </c>
      <c r="F8" s="124">
        <v>3</v>
      </c>
      <c r="G8" s="123">
        <v>1</v>
      </c>
      <c r="H8" s="125">
        <v>1</v>
      </c>
      <c r="I8" s="123"/>
      <c r="J8" s="124"/>
      <c r="K8" s="123"/>
      <c r="L8" s="125"/>
      <c r="M8" s="123"/>
      <c r="N8" s="125"/>
    </row>
    <row r="9" spans="1:14" ht="18" customHeight="1">
      <c r="A9" s="262"/>
      <c r="B9" s="261" t="s">
        <v>168</v>
      </c>
      <c r="C9" s="105" t="s">
        <v>169</v>
      </c>
      <c r="D9" s="106"/>
      <c r="E9" s="126">
        <v>30</v>
      </c>
      <c r="F9" s="127">
        <v>30</v>
      </c>
      <c r="G9" s="126">
        <v>10781</v>
      </c>
      <c r="H9" s="128">
        <v>10781</v>
      </c>
      <c r="I9" s="126"/>
      <c r="J9" s="127"/>
      <c r="K9" s="126"/>
      <c r="L9" s="128"/>
      <c r="M9" s="126"/>
      <c r="N9" s="128"/>
    </row>
    <row r="10" spans="1:14" ht="18" customHeight="1">
      <c r="A10" s="262"/>
      <c r="B10" s="262"/>
      <c r="C10" s="25" t="s">
        <v>170</v>
      </c>
      <c r="D10" s="24"/>
      <c r="E10" s="129">
        <v>15</v>
      </c>
      <c r="F10" s="130">
        <v>15</v>
      </c>
      <c r="G10" s="129">
        <v>10781</v>
      </c>
      <c r="H10" s="131">
        <v>10781</v>
      </c>
      <c r="I10" s="129"/>
      <c r="J10" s="130"/>
      <c r="K10" s="129"/>
      <c r="L10" s="131"/>
      <c r="M10" s="129"/>
      <c r="N10" s="131"/>
    </row>
    <row r="11" spans="1:14" ht="18" customHeight="1">
      <c r="A11" s="262"/>
      <c r="B11" s="262"/>
      <c r="C11" s="25" t="s">
        <v>171</v>
      </c>
      <c r="D11" s="24"/>
      <c r="E11" s="129">
        <v>15</v>
      </c>
      <c r="F11" s="130">
        <v>15</v>
      </c>
      <c r="G11" s="129"/>
      <c r="H11" s="131"/>
      <c r="I11" s="129"/>
      <c r="J11" s="130"/>
      <c r="K11" s="129"/>
      <c r="L11" s="131"/>
      <c r="M11" s="129"/>
      <c r="N11" s="131"/>
    </row>
    <row r="12" spans="1:14" ht="18" customHeight="1">
      <c r="A12" s="262"/>
      <c r="B12" s="262"/>
      <c r="C12" s="25" t="s">
        <v>172</v>
      </c>
      <c r="D12" s="24"/>
      <c r="E12" s="129"/>
      <c r="F12" s="130"/>
      <c r="G12" s="129"/>
      <c r="H12" s="131"/>
      <c r="I12" s="129"/>
      <c r="J12" s="130"/>
      <c r="K12" s="129"/>
      <c r="L12" s="131"/>
      <c r="M12" s="129"/>
      <c r="N12" s="131"/>
    </row>
    <row r="13" spans="1:14" ht="18" customHeight="1">
      <c r="A13" s="262"/>
      <c r="B13" s="262"/>
      <c r="C13" s="25" t="s">
        <v>173</v>
      </c>
      <c r="D13" s="24"/>
      <c r="E13" s="129"/>
      <c r="F13" s="130"/>
      <c r="G13" s="129"/>
      <c r="H13" s="131"/>
      <c r="I13" s="129"/>
      <c r="J13" s="130"/>
      <c r="K13" s="129"/>
      <c r="L13" s="131"/>
      <c r="M13" s="129"/>
      <c r="N13" s="131"/>
    </row>
    <row r="14" spans="1:14" ht="18" customHeight="1">
      <c r="A14" s="263"/>
      <c r="B14" s="263"/>
      <c r="C14" s="28" t="s">
        <v>174</v>
      </c>
      <c r="D14" s="18"/>
      <c r="E14" s="132"/>
      <c r="F14" s="133"/>
      <c r="G14" s="132"/>
      <c r="H14" s="134"/>
      <c r="I14" s="132"/>
      <c r="J14" s="133"/>
      <c r="K14" s="132"/>
      <c r="L14" s="134"/>
      <c r="M14" s="132"/>
      <c r="N14" s="134"/>
    </row>
    <row r="15" spans="1:14" ht="18" customHeight="1">
      <c r="A15" s="307" t="s">
        <v>175</v>
      </c>
      <c r="B15" s="261" t="s">
        <v>176</v>
      </c>
      <c r="C15" s="105" t="s">
        <v>177</v>
      </c>
      <c r="D15" s="106"/>
      <c r="E15" s="135">
        <v>16149</v>
      </c>
      <c r="F15" s="136">
        <v>16882</v>
      </c>
      <c r="G15" s="135">
        <v>1419</v>
      </c>
      <c r="H15" s="99">
        <v>988</v>
      </c>
      <c r="I15" s="135"/>
      <c r="J15" s="136"/>
      <c r="K15" s="135"/>
      <c r="L15" s="99"/>
      <c r="M15" s="135"/>
      <c r="N15" s="99"/>
    </row>
    <row r="16" spans="1:14" ht="18" customHeight="1">
      <c r="A16" s="262"/>
      <c r="B16" s="262"/>
      <c r="C16" s="25" t="s">
        <v>178</v>
      </c>
      <c r="D16" s="24"/>
      <c r="E16" s="45">
        <v>185341</v>
      </c>
      <c r="F16" s="68">
        <v>184270</v>
      </c>
      <c r="G16" s="45">
        <v>38300</v>
      </c>
      <c r="H16" s="77">
        <v>38508</v>
      </c>
      <c r="I16" s="45"/>
      <c r="J16" s="68"/>
      <c r="K16" s="45"/>
      <c r="L16" s="77"/>
      <c r="M16" s="45"/>
      <c r="N16" s="77"/>
    </row>
    <row r="17" spans="1:14" ht="18" customHeight="1">
      <c r="A17" s="262"/>
      <c r="B17" s="262"/>
      <c r="C17" s="25" t="s">
        <v>179</v>
      </c>
      <c r="D17" s="24"/>
      <c r="E17" s="151">
        <v>0</v>
      </c>
      <c r="F17" s="152">
        <v>0</v>
      </c>
      <c r="G17" s="45">
        <v>0</v>
      </c>
      <c r="H17" s="152">
        <v>0</v>
      </c>
      <c r="I17" s="45"/>
      <c r="J17" s="68"/>
      <c r="K17" s="45"/>
      <c r="L17" s="77"/>
      <c r="M17" s="45"/>
      <c r="N17" s="77"/>
    </row>
    <row r="18" spans="1:14" ht="18" customHeight="1">
      <c r="A18" s="262"/>
      <c r="B18" s="263"/>
      <c r="C18" s="28" t="s">
        <v>180</v>
      </c>
      <c r="D18" s="18"/>
      <c r="E18" s="47">
        <v>201490</v>
      </c>
      <c r="F18" s="137">
        <v>201152</v>
      </c>
      <c r="G18" s="47">
        <v>39719</v>
      </c>
      <c r="H18" s="137">
        <v>39496</v>
      </c>
      <c r="I18" s="47"/>
      <c r="J18" s="137"/>
      <c r="K18" s="47"/>
      <c r="L18" s="137"/>
      <c r="M18" s="47"/>
      <c r="N18" s="137"/>
    </row>
    <row r="19" spans="1:14" ht="18" customHeight="1">
      <c r="A19" s="262"/>
      <c r="B19" s="261" t="s">
        <v>181</v>
      </c>
      <c r="C19" s="105" t="s">
        <v>182</v>
      </c>
      <c r="D19" s="106"/>
      <c r="E19" s="98">
        <v>25540</v>
      </c>
      <c r="F19" s="99">
        <v>16147</v>
      </c>
      <c r="G19" s="98">
        <v>1298</v>
      </c>
      <c r="H19" s="99">
        <v>1113</v>
      </c>
      <c r="I19" s="98"/>
      <c r="J19" s="99"/>
      <c r="K19" s="98"/>
      <c r="L19" s="99"/>
      <c r="M19" s="98"/>
      <c r="N19" s="99"/>
    </row>
    <row r="20" spans="1:14" ht="18" customHeight="1">
      <c r="A20" s="262"/>
      <c r="B20" s="262"/>
      <c r="C20" s="25" t="s">
        <v>183</v>
      </c>
      <c r="D20" s="24"/>
      <c r="E20" s="44">
        <v>120412</v>
      </c>
      <c r="F20" s="77">
        <v>131111</v>
      </c>
      <c r="G20" s="44">
        <v>5077</v>
      </c>
      <c r="H20" s="77">
        <v>5943</v>
      </c>
      <c r="I20" s="44"/>
      <c r="J20" s="77"/>
      <c r="K20" s="44"/>
      <c r="L20" s="77"/>
      <c r="M20" s="44"/>
      <c r="N20" s="77"/>
    </row>
    <row r="21" spans="1:14" s="142" customFormat="1" ht="18" customHeight="1">
      <c r="A21" s="262"/>
      <c r="B21" s="262"/>
      <c r="C21" s="138" t="s">
        <v>184</v>
      </c>
      <c r="D21" s="139"/>
      <c r="E21" s="153">
        <v>0</v>
      </c>
      <c r="F21" s="152">
        <v>0</v>
      </c>
      <c r="G21" s="140">
        <v>12174</v>
      </c>
      <c r="H21" s="141">
        <v>11461</v>
      </c>
      <c r="I21" s="140"/>
      <c r="J21" s="141"/>
      <c r="K21" s="140"/>
      <c r="L21" s="141"/>
      <c r="M21" s="140"/>
      <c r="N21" s="141"/>
    </row>
    <row r="22" spans="1:14" ht="18" customHeight="1">
      <c r="A22" s="262"/>
      <c r="B22" s="263"/>
      <c r="C22" s="7" t="s">
        <v>185</v>
      </c>
      <c r="D22" s="8"/>
      <c r="E22" s="47">
        <v>145952</v>
      </c>
      <c r="F22" s="87">
        <v>147258</v>
      </c>
      <c r="G22" s="47">
        <v>18548</v>
      </c>
      <c r="H22" s="87">
        <v>18518</v>
      </c>
      <c r="I22" s="47"/>
      <c r="J22" s="87"/>
      <c r="K22" s="47"/>
      <c r="L22" s="87"/>
      <c r="M22" s="47"/>
      <c r="N22" s="87"/>
    </row>
    <row r="23" spans="1:14" ht="18" customHeight="1">
      <c r="A23" s="262"/>
      <c r="B23" s="261" t="s">
        <v>186</v>
      </c>
      <c r="C23" s="105" t="s">
        <v>187</v>
      </c>
      <c r="D23" s="106"/>
      <c r="E23" s="98">
        <v>30</v>
      </c>
      <c r="F23" s="99">
        <v>30</v>
      </c>
      <c r="G23" s="98">
        <v>10781</v>
      </c>
      <c r="H23" s="99">
        <v>10781</v>
      </c>
      <c r="I23" s="98"/>
      <c r="J23" s="99"/>
      <c r="K23" s="98"/>
      <c r="L23" s="99"/>
      <c r="M23" s="98"/>
      <c r="N23" s="99"/>
    </row>
    <row r="24" spans="1:14" ht="18" customHeight="1">
      <c r="A24" s="262"/>
      <c r="B24" s="262"/>
      <c r="C24" s="25" t="s">
        <v>188</v>
      </c>
      <c r="D24" s="24"/>
      <c r="E24" s="44">
        <v>55508</v>
      </c>
      <c r="F24" s="77">
        <v>53865</v>
      </c>
      <c r="G24" s="44">
        <v>10390</v>
      </c>
      <c r="H24" s="77">
        <v>10197</v>
      </c>
      <c r="I24" s="44"/>
      <c r="J24" s="77"/>
      <c r="K24" s="44"/>
      <c r="L24" s="77"/>
      <c r="M24" s="44"/>
      <c r="N24" s="77"/>
    </row>
    <row r="25" spans="1:14" ht="18" customHeight="1">
      <c r="A25" s="262"/>
      <c r="B25" s="262"/>
      <c r="C25" s="25" t="s">
        <v>189</v>
      </c>
      <c r="D25" s="24"/>
      <c r="E25" s="154">
        <v>0</v>
      </c>
      <c r="F25" s="152">
        <v>0</v>
      </c>
      <c r="G25" s="45">
        <v>0</v>
      </c>
      <c r="H25" s="155" t="s">
        <v>235</v>
      </c>
      <c r="I25" s="44"/>
      <c r="J25" s="77"/>
      <c r="K25" s="44"/>
      <c r="L25" s="77"/>
      <c r="M25" s="44"/>
      <c r="N25" s="77"/>
    </row>
    <row r="26" spans="1:14" ht="18" customHeight="1">
      <c r="A26" s="262"/>
      <c r="B26" s="263"/>
      <c r="C26" s="26" t="s">
        <v>190</v>
      </c>
      <c r="D26" s="27"/>
      <c r="E26" s="46">
        <v>55538</v>
      </c>
      <c r="F26" s="87">
        <v>53895</v>
      </c>
      <c r="G26" s="46">
        <v>21171</v>
      </c>
      <c r="H26" s="87">
        <v>20978</v>
      </c>
      <c r="I26" s="101"/>
      <c r="J26" s="87"/>
      <c r="K26" s="46"/>
      <c r="L26" s="87"/>
      <c r="M26" s="46"/>
      <c r="N26" s="87"/>
    </row>
    <row r="27" spans="1:14" ht="18" customHeight="1">
      <c r="A27" s="263"/>
      <c r="B27" s="28" t="s">
        <v>191</v>
      </c>
      <c r="C27" s="18"/>
      <c r="D27" s="18"/>
      <c r="E27" s="143">
        <v>201490</v>
      </c>
      <c r="F27" s="87">
        <v>201152</v>
      </c>
      <c r="G27" s="47">
        <v>39719</v>
      </c>
      <c r="H27" s="87">
        <v>39496</v>
      </c>
      <c r="I27" s="143"/>
      <c r="J27" s="87"/>
      <c r="K27" s="47"/>
      <c r="L27" s="87"/>
      <c r="M27" s="47"/>
      <c r="N27" s="87"/>
    </row>
    <row r="28" spans="1:14" ht="18" customHeight="1">
      <c r="A28" s="261" t="s">
        <v>192</v>
      </c>
      <c r="B28" s="261" t="s">
        <v>193</v>
      </c>
      <c r="C28" s="105" t="s">
        <v>194</v>
      </c>
      <c r="D28" s="144" t="s">
        <v>41</v>
      </c>
      <c r="E28" s="98">
        <v>16048</v>
      </c>
      <c r="F28" s="99">
        <v>16473</v>
      </c>
      <c r="G28" s="156">
        <v>2466</v>
      </c>
      <c r="H28" s="99">
        <v>2443</v>
      </c>
      <c r="I28" s="98"/>
      <c r="J28" s="99"/>
      <c r="K28" s="98"/>
      <c r="L28" s="99"/>
      <c r="M28" s="98"/>
      <c r="N28" s="99"/>
    </row>
    <row r="29" spans="1:14" ht="18" customHeight="1">
      <c r="A29" s="262"/>
      <c r="B29" s="262"/>
      <c r="C29" s="25" t="s">
        <v>195</v>
      </c>
      <c r="D29" s="145" t="s">
        <v>42</v>
      </c>
      <c r="E29" s="44">
        <v>12818</v>
      </c>
      <c r="F29" s="77">
        <v>12923</v>
      </c>
      <c r="G29" s="44">
        <v>2104</v>
      </c>
      <c r="H29" s="77">
        <v>1976</v>
      </c>
      <c r="I29" s="44"/>
      <c r="J29" s="77"/>
      <c r="K29" s="44"/>
      <c r="L29" s="77"/>
      <c r="M29" s="44"/>
      <c r="N29" s="77"/>
    </row>
    <row r="30" spans="1:14" ht="18" customHeight="1">
      <c r="A30" s="262"/>
      <c r="B30" s="262"/>
      <c r="C30" s="25" t="s">
        <v>196</v>
      </c>
      <c r="D30" s="145" t="s">
        <v>236</v>
      </c>
      <c r="E30" s="44">
        <v>530</v>
      </c>
      <c r="F30" s="77">
        <v>600</v>
      </c>
      <c r="G30" s="45">
        <v>159</v>
      </c>
      <c r="H30" s="77">
        <v>157</v>
      </c>
      <c r="I30" s="44"/>
      <c r="J30" s="77"/>
      <c r="K30" s="44"/>
      <c r="L30" s="77"/>
      <c r="M30" s="44"/>
      <c r="N30" s="77"/>
    </row>
    <row r="31" spans="1:15" ht="18" customHeight="1">
      <c r="A31" s="262"/>
      <c r="B31" s="262"/>
      <c r="C31" s="7" t="s">
        <v>197</v>
      </c>
      <c r="D31" s="146" t="s">
        <v>237</v>
      </c>
      <c r="E31" s="47">
        <f>E28-E29-E30</f>
        <v>2700</v>
      </c>
      <c r="F31" s="137">
        <f>F28-F29-F30</f>
        <v>2950</v>
      </c>
      <c r="G31" s="47">
        <f>G28-G29-G30</f>
        <v>203</v>
      </c>
      <c r="H31" s="137">
        <f aca="true" t="shared" si="0" ref="H31:N31">H28-H29-H30</f>
        <v>310</v>
      </c>
      <c r="I31" s="47">
        <f t="shared" si="0"/>
        <v>0</v>
      </c>
      <c r="J31" s="147">
        <f t="shared" si="0"/>
        <v>0</v>
      </c>
      <c r="K31" s="47">
        <f t="shared" si="0"/>
        <v>0</v>
      </c>
      <c r="L31" s="147">
        <f t="shared" si="0"/>
        <v>0</v>
      </c>
      <c r="M31" s="47">
        <f t="shared" si="0"/>
        <v>0</v>
      </c>
      <c r="N31" s="137">
        <f t="shared" si="0"/>
        <v>0</v>
      </c>
      <c r="O31" s="3"/>
    </row>
    <row r="32" spans="1:14" ht="18" customHeight="1">
      <c r="A32" s="262"/>
      <c r="B32" s="262"/>
      <c r="C32" s="105" t="s">
        <v>198</v>
      </c>
      <c r="D32" s="144" t="s">
        <v>238</v>
      </c>
      <c r="E32" s="98">
        <v>470</v>
      </c>
      <c r="F32" s="99">
        <v>377</v>
      </c>
      <c r="G32" s="98">
        <v>331</v>
      </c>
      <c r="H32" s="99">
        <v>288</v>
      </c>
      <c r="I32" s="98"/>
      <c r="J32" s="99"/>
      <c r="K32" s="98"/>
      <c r="L32" s="99"/>
      <c r="M32" s="98"/>
      <c r="N32" s="99"/>
    </row>
    <row r="33" spans="1:14" ht="18" customHeight="1">
      <c r="A33" s="262"/>
      <c r="B33" s="262"/>
      <c r="C33" s="25" t="s">
        <v>199</v>
      </c>
      <c r="D33" s="145" t="s">
        <v>239</v>
      </c>
      <c r="E33" s="44">
        <v>668</v>
      </c>
      <c r="F33" s="77">
        <v>641</v>
      </c>
      <c r="G33" s="44">
        <v>342</v>
      </c>
      <c r="H33" s="77">
        <v>297</v>
      </c>
      <c r="I33" s="44"/>
      <c r="J33" s="77"/>
      <c r="K33" s="44"/>
      <c r="L33" s="77"/>
      <c r="M33" s="44"/>
      <c r="N33" s="77"/>
    </row>
    <row r="34" spans="1:14" ht="18" customHeight="1">
      <c r="A34" s="262"/>
      <c r="B34" s="263"/>
      <c r="C34" s="7" t="s">
        <v>200</v>
      </c>
      <c r="D34" s="146" t="s">
        <v>240</v>
      </c>
      <c r="E34" s="47">
        <f>E31+E32-E33</f>
        <v>2502</v>
      </c>
      <c r="F34" s="87">
        <v>2685</v>
      </c>
      <c r="G34" s="47">
        <f aca="true" t="shared" si="1" ref="G34:N34">G31+G32-G33</f>
        <v>192</v>
      </c>
      <c r="H34" s="87">
        <v>302</v>
      </c>
      <c r="I34" s="47">
        <f t="shared" si="1"/>
        <v>0</v>
      </c>
      <c r="J34" s="87">
        <f t="shared" si="1"/>
        <v>0</v>
      </c>
      <c r="K34" s="47">
        <f t="shared" si="1"/>
        <v>0</v>
      </c>
      <c r="L34" s="87">
        <f t="shared" si="1"/>
        <v>0</v>
      </c>
      <c r="M34" s="47">
        <f t="shared" si="1"/>
        <v>0</v>
      </c>
      <c r="N34" s="87">
        <f t="shared" si="1"/>
        <v>0</v>
      </c>
    </row>
    <row r="35" spans="1:14" ht="18" customHeight="1">
      <c r="A35" s="262"/>
      <c r="B35" s="261" t="s">
        <v>201</v>
      </c>
      <c r="C35" s="105" t="s">
        <v>202</v>
      </c>
      <c r="D35" s="144" t="s">
        <v>241</v>
      </c>
      <c r="E35" s="98">
        <v>49</v>
      </c>
      <c r="F35" s="99">
        <v>154</v>
      </c>
      <c r="G35" s="98">
        <v>0</v>
      </c>
      <c r="H35" s="99">
        <v>0</v>
      </c>
      <c r="I35" s="98"/>
      <c r="J35" s="99"/>
      <c r="K35" s="98"/>
      <c r="L35" s="99"/>
      <c r="M35" s="98"/>
      <c r="N35" s="99"/>
    </row>
    <row r="36" spans="1:14" ht="18" customHeight="1">
      <c r="A36" s="262"/>
      <c r="B36" s="262"/>
      <c r="C36" s="25" t="s">
        <v>203</v>
      </c>
      <c r="D36" s="145" t="s">
        <v>242</v>
      </c>
      <c r="E36" s="44">
        <v>907</v>
      </c>
      <c r="F36" s="77">
        <v>221</v>
      </c>
      <c r="G36" s="44">
        <v>0</v>
      </c>
      <c r="H36" s="77">
        <v>0</v>
      </c>
      <c r="I36" s="44"/>
      <c r="J36" s="77"/>
      <c r="K36" s="44"/>
      <c r="L36" s="77"/>
      <c r="M36" s="44"/>
      <c r="N36" s="77"/>
    </row>
    <row r="37" spans="1:14" ht="18" customHeight="1">
      <c r="A37" s="262"/>
      <c r="B37" s="262"/>
      <c r="C37" s="25" t="s">
        <v>204</v>
      </c>
      <c r="D37" s="145" t="s">
        <v>243</v>
      </c>
      <c r="E37" s="44">
        <v>1643</v>
      </c>
      <c r="F37" s="77">
        <v>2619</v>
      </c>
      <c r="G37" s="44">
        <f aca="true" t="shared" si="2" ref="G37:N37">G34+G35-G36</f>
        <v>192</v>
      </c>
      <c r="H37" s="77">
        <v>301</v>
      </c>
      <c r="I37" s="44">
        <f t="shared" si="2"/>
        <v>0</v>
      </c>
      <c r="J37" s="77">
        <f t="shared" si="2"/>
        <v>0</v>
      </c>
      <c r="K37" s="44">
        <f t="shared" si="2"/>
        <v>0</v>
      </c>
      <c r="L37" s="77">
        <f t="shared" si="2"/>
        <v>0</v>
      </c>
      <c r="M37" s="44">
        <f t="shared" si="2"/>
        <v>0</v>
      </c>
      <c r="N37" s="77">
        <f t="shared" si="2"/>
        <v>0</v>
      </c>
    </row>
    <row r="38" spans="1:14" ht="18" customHeight="1">
      <c r="A38" s="262"/>
      <c r="B38" s="262"/>
      <c r="C38" s="25" t="s">
        <v>205</v>
      </c>
      <c r="D38" s="145" t="s">
        <v>244</v>
      </c>
      <c r="E38" s="157">
        <v>0</v>
      </c>
      <c r="F38" s="158">
        <v>0</v>
      </c>
      <c r="G38" s="44">
        <v>0</v>
      </c>
      <c r="H38" s="158">
        <v>0</v>
      </c>
      <c r="I38" s="44"/>
      <c r="J38" s="77"/>
      <c r="K38" s="44"/>
      <c r="L38" s="77"/>
      <c r="M38" s="44"/>
      <c r="N38" s="77"/>
    </row>
    <row r="39" spans="1:14" ht="18" customHeight="1">
      <c r="A39" s="262"/>
      <c r="B39" s="262"/>
      <c r="C39" s="25" t="s">
        <v>206</v>
      </c>
      <c r="D39" s="145" t="s">
        <v>245</v>
      </c>
      <c r="E39" s="157">
        <v>0</v>
      </c>
      <c r="F39" s="158">
        <v>0</v>
      </c>
      <c r="G39" s="44">
        <v>0</v>
      </c>
      <c r="H39" s="158">
        <v>0</v>
      </c>
      <c r="I39" s="44"/>
      <c r="J39" s="77"/>
      <c r="K39" s="44"/>
      <c r="L39" s="77"/>
      <c r="M39" s="44"/>
      <c r="N39" s="77"/>
    </row>
    <row r="40" spans="1:14" ht="18" customHeight="1">
      <c r="A40" s="262"/>
      <c r="B40" s="262"/>
      <c r="C40" s="25" t="s">
        <v>207</v>
      </c>
      <c r="D40" s="145" t="s">
        <v>246</v>
      </c>
      <c r="E40" s="157">
        <v>0</v>
      </c>
      <c r="F40" s="158">
        <v>0</v>
      </c>
      <c r="G40" s="44">
        <v>0</v>
      </c>
      <c r="H40" s="158">
        <v>0</v>
      </c>
      <c r="I40" s="44"/>
      <c r="J40" s="77"/>
      <c r="K40" s="44"/>
      <c r="L40" s="77"/>
      <c r="M40" s="44"/>
      <c r="N40" s="77"/>
    </row>
    <row r="41" spans="1:14" ht="18" customHeight="1">
      <c r="A41" s="262"/>
      <c r="B41" s="262"/>
      <c r="C41" s="107" t="s">
        <v>208</v>
      </c>
      <c r="D41" s="145" t="s">
        <v>247</v>
      </c>
      <c r="E41" s="44">
        <v>1643</v>
      </c>
      <c r="F41" s="77">
        <v>2619</v>
      </c>
      <c r="G41" s="44">
        <f aca="true" t="shared" si="3" ref="G41:N41">G34+G35-G36-G40</f>
        <v>192</v>
      </c>
      <c r="H41" s="77">
        <v>301</v>
      </c>
      <c r="I41" s="44">
        <f t="shared" si="3"/>
        <v>0</v>
      </c>
      <c r="J41" s="77">
        <f t="shared" si="3"/>
        <v>0</v>
      </c>
      <c r="K41" s="44">
        <f t="shared" si="3"/>
        <v>0</v>
      </c>
      <c r="L41" s="77">
        <f t="shared" si="3"/>
        <v>0</v>
      </c>
      <c r="M41" s="44">
        <f t="shared" si="3"/>
        <v>0</v>
      </c>
      <c r="N41" s="77">
        <f t="shared" si="3"/>
        <v>0</v>
      </c>
    </row>
    <row r="42" spans="1:14" ht="18" customHeight="1">
      <c r="A42" s="262"/>
      <c r="B42" s="262"/>
      <c r="C42" s="305" t="s">
        <v>209</v>
      </c>
      <c r="D42" s="306"/>
      <c r="E42" s="45">
        <f>E37+E38-E39-E40</f>
        <v>1643</v>
      </c>
      <c r="F42" s="67">
        <f>F37+F38-F39-F40</f>
        <v>2619</v>
      </c>
      <c r="G42" s="45">
        <f aca="true" t="shared" si="4" ref="G42:N42">G37+G38-G39-G40</f>
        <v>192</v>
      </c>
      <c r="H42" s="67">
        <f t="shared" si="4"/>
        <v>301</v>
      </c>
      <c r="I42" s="45">
        <f t="shared" si="4"/>
        <v>0</v>
      </c>
      <c r="J42" s="67">
        <f t="shared" si="4"/>
        <v>0</v>
      </c>
      <c r="K42" s="45">
        <f t="shared" si="4"/>
        <v>0</v>
      </c>
      <c r="L42" s="67">
        <f t="shared" si="4"/>
        <v>0</v>
      </c>
      <c r="M42" s="45">
        <f t="shared" si="4"/>
        <v>0</v>
      </c>
      <c r="N42" s="77">
        <f t="shared" si="4"/>
        <v>0</v>
      </c>
    </row>
    <row r="43" spans="1:14" ht="18" customHeight="1">
      <c r="A43" s="262"/>
      <c r="B43" s="262"/>
      <c r="C43" s="25" t="s">
        <v>210</v>
      </c>
      <c r="D43" s="145" t="s">
        <v>248</v>
      </c>
      <c r="E43" s="44">
        <v>31408</v>
      </c>
      <c r="F43" s="77">
        <v>28789</v>
      </c>
      <c r="G43" s="44">
        <v>10197</v>
      </c>
      <c r="H43" s="77">
        <v>9896</v>
      </c>
      <c r="I43" s="44"/>
      <c r="J43" s="77"/>
      <c r="K43" s="44"/>
      <c r="L43" s="77"/>
      <c r="M43" s="44"/>
      <c r="N43" s="77"/>
    </row>
    <row r="44" spans="1:14" ht="18" customHeight="1">
      <c r="A44" s="263"/>
      <c r="B44" s="263"/>
      <c r="C44" s="7" t="s">
        <v>211</v>
      </c>
      <c r="D44" s="57" t="s">
        <v>249</v>
      </c>
      <c r="E44" s="47">
        <f>E41+E43</f>
        <v>33051</v>
      </c>
      <c r="F44" s="87">
        <f>F41+F43</f>
        <v>31408</v>
      </c>
      <c r="G44" s="47">
        <v>10390</v>
      </c>
      <c r="H44" s="87">
        <f aca="true" t="shared" si="5" ref="H44:N44">H41+H43</f>
        <v>10197</v>
      </c>
      <c r="I44" s="47">
        <f t="shared" si="5"/>
        <v>0</v>
      </c>
      <c r="J44" s="87">
        <f t="shared" si="5"/>
        <v>0</v>
      </c>
      <c r="K44" s="47">
        <f t="shared" si="5"/>
        <v>0</v>
      </c>
      <c r="L44" s="87">
        <f t="shared" si="5"/>
        <v>0</v>
      </c>
      <c r="M44" s="47">
        <f t="shared" si="5"/>
        <v>0</v>
      </c>
      <c r="N44" s="87">
        <f t="shared" si="5"/>
        <v>0</v>
      </c>
    </row>
    <row r="45" ht="13.5" customHeight="1">
      <c r="A45" s="9" t="s">
        <v>212</v>
      </c>
    </row>
    <row r="46" ht="13.5" customHeight="1">
      <c r="A46" s="9" t="s">
        <v>250</v>
      </c>
    </row>
    <row r="47" ht="13.5">
      <c r="A47" s="148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2017-08-18T05:42:48Z</cp:lastPrinted>
  <dcterms:created xsi:type="dcterms:W3CDTF">1999-07-06T05:17:05Z</dcterms:created>
  <dcterms:modified xsi:type="dcterms:W3CDTF">2017-10-31T01:08:14Z</dcterms:modified>
  <cp:category/>
  <cp:version/>
  <cp:contentType/>
  <cp:contentStatus/>
</cp:coreProperties>
</file>