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<sst xmlns="http://schemas.openxmlformats.org/spreadsheetml/2006/main" count="438" uniqueCount="263">
  <si>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</si>
  <si>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</si>
  <si>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</si>
  <si>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</si>
  <si>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</si>
  <si>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</si>
  <si>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</si>
  <si>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</si>
  <si>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</si>
  <si>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</si>
  <si>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</si>
  <si>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</si>
  <si>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</si>
  <si>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</si>
  <si>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</si>
  <si>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</si>
  <si>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</si>
  <si>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</si>
  <si>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</si>
  <si>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</si>
  <si>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</si>
  <si>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</si>
  <si>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</si>
  <si>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</si>
  <si>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</si>
  <si>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</si>
  <si>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</si>
  <si>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</si>
  <si>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</si>
  <si>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</si>
  <si>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</si>
  <si>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</si>
  <si>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</si>
  <si>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</si>
  <si>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</si>
  <si>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</si>
  <si>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</si>
  <si>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</si>
  <si>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</si>
  <si>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</si>
  <si>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</si>
  <si>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</si>
  <si>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</si>
  <si>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</si>
  <si>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</si>
  <si>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</si>
  <si>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</si>
  <si>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</si>
  <si>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</si>
  <si>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</si>
  <si>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</si>
  <si>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</si>
  <si>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</si>
  <si>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</si>
  <si>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</si>
  <si>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</si>
  <si>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</si>
  <si>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</si>
  <si>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</si>
  <si>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</si>
  <si>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</si>
  <si>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</si>
  <si>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</si>
  <si>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</si>
  <si>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</si>
  <si>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</si>
  <si>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</si>
  <si>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</si>
  <si>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</si>
  <si>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</si>
  <si>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</si>
  <si>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</si>
  <si>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</si>
  <si>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</si>
  <si>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</si>
  <si>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</si>
  <si>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</si>
  <si>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</si>
  <si>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</si>
  <si>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</si>
  <si>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</si>
  <si>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</si>
  <si>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</si>
  <si>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</si>
  <si>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</si>
  <si>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</si>
  <si>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</si>
  <si>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</si>
  <si>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</si>
  <si>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</si>
  <si>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</si>
  <si>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</si>
  <si>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</si>
  <si>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</si>
  <si>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</si>
  <si>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</si>
  <si>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</si>
  <si>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</si>
  <si>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</si>
  <si>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</si>
  <si>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</si>
  <si>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</si>
  <si>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</si>
  <si>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</si>
  <si>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</si>
  <si>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</si>
  <si>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</si>
  <si>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</si>
  <si>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</si>
  <si>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</si>
  <si>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</si>
  <si>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</si>
  <si>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</si>
  <si>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</si>
  <si>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</si>
  <si>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</si>
  <si>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</si>
  <si>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</si>
  <si>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</si>
  <si>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</si>
  <si>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</si>
  <si>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</si>
  <si>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</si>
  <si>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</si>
  <si>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</si>
  <si>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</si>
  <si>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</si>
  <si>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</si>
  <si>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</si>
  <si>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</si>
  <si>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</si>
  <si>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</si>
  <si>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</si>
  <si>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</si>
  <si>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</si>
  <si>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</si>
  <si>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</si>
  <si>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</si>
  <si>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</si>
  <si>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</si>
  <si>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</si>
  <si>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</si>
  <si>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</si>
  <si>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</si>
  <si>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</si>
  <si>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</si>
  <si>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</si>
  <si>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</si>
  <si>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</si>
  <si>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</si>
  <si>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</si>
  <si>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</si>
  <si>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</si>
  <si>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</si>
  <si>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</si>
  <si>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</si>
  <si>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</si>
  <si>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</si>
  <si>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</si>
  <si>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</si>
  <si>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</si>
  <si>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</si>
  <si>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</si>
  <si>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</si>
  <si>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</si>
  <si>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</si>
  <si>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</si>
  <si>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</si>
  <si>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</si>
  <si>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</si>
  <si>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</si>
  <si>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</si>
  <si>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</si>
  <si>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</si>
  <si>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</si>
  <si>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</si>
  <si>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</si>
  <si>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</si>
  <si>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</si>
  <si>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</si>
  <si>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</si>
  <si>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</si>
  <si>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</si>
  <si>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</si>
  <si>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</si>
  <si>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</si>
  <si>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</si>
  <si>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</si>
  <si>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</si>
  <si>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</si>
  <si>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</si>
  <si>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</si>
  <si>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</si>
  <si>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</si>
  <si>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</si>
  <si>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</si>
  <si>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</si>
  <si>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</si>
  <si>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</si>
  <si>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</si>
  <si>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</si>
  <si>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</si>
  <si>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</si>
  <si>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</si>
  <si>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</si>
  <si>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</si>
  <si>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</si>
  <si>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</si>
  <si>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</si>
  <si>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</si>
  <si>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</si>
  <si>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</si>
  <si>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</si>
  <si>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</si>
  <si>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</si>
  <si>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</si>
  <si>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</si>
  <si>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</si>
  <si>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</si>
  <si>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</si>
  <si>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</si>
  <si>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</si>
  <si>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</si>
  <si>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</si>
  <si>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</si>
  <si>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</si>
  <si>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</si>
  <si>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</si>
  <si>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</si>
  <si>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</si>
  <si>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</si>
  <si>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</si>
  <si>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</si>
  <si>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</si>
  <si>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</si>
  <si>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</si>
  <si>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</si>
  <si>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</si>
  <si>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</si>
  <si>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</si>
  <si>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</si>
  <si>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</si>
  <si>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</si>
  <si>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</si>
  <si>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</si>
  <si>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</si>
  <si>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</si>
  <si>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</si>
  <si>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</si>
  <si>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</si>
  <si>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</si>
  <si>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-</t>
  </si>
  <si>
    <t>病院事業</t>
  </si>
  <si>
    <t>電気事業</t>
  </si>
  <si>
    <t>工業用水事業</t>
  </si>
  <si>
    <t>観光施設事業（その他観光施設）</t>
  </si>
  <si>
    <t>観光施設事業（休養宿泊施設）</t>
  </si>
  <si>
    <t>-</t>
  </si>
  <si>
    <t>宮崎県</t>
  </si>
  <si>
    <t>道路公社</t>
  </si>
  <si>
    <t>住宅供給公社</t>
  </si>
  <si>
    <t>港湾整備事業（宅地造成事業含）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</si>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</sst>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6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4" xfId="48" applyNumberFormat="1" applyBorder="1" applyAlignment="1">
      <alignment horizontal="center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33" borderId="10" xfId="48" applyNumberFormat="1" applyFill="1" applyBorder="1" applyAlignment="1">
      <alignment vertical="center"/>
    </xf>
    <xf numFmtId="217" fontId="0" fillId="33" borderId="33" xfId="48" applyNumberFormat="1" applyFill="1" applyBorder="1" applyAlignment="1">
      <alignment vertical="center"/>
    </xf>
    <xf numFmtId="217" fontId="0" fillId="33" borderId="13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14" xfId="48" applyNumberFormat="1" applyFont="1" applyFill="1" applyBorder="1" applyAlignment="1" quotePrefix="1">
      <alignment horizontal="right" vertical="center"/>
    </xf>
    <xf numFmtId="217" fontId="0" fillId="33" borderId="12" xfId="48" applyNumberFormat="1" applyFill="1" applyBorder="1" applyAlignment="1">
      <alignment vertical="center"/>
    </xf>
    <xf numFmtId="217" fontId="0" fillId="33" borderId="39" xfId="48" applyNumberFormat="1" applyFill="1" applyBorder="1" applyAlignment="1">
      <alignment vertical="center"/>
    </xf>
    <xf numFmtId="217" fontId="0" fillId="33" borderId="14" xfId="48" applyNumberFormat="1" applyFill="1" applyBorder="1" applyAlignment="1">
      <alignment vertical="center"/>
    </xf>
    <xf numFmtId="217" fontId="0" fillId="33" borderId="28" xfId="48" applyNumberFormat="1" applyFill="1" applyBorder="1" applyAlignment="1">
      <alignment vertical="center"/>
    </xf>
    <xf numFmtId="217" fontId="0" fillId="33" borderId="41" xfId="48" applyNumberFormat="1" applyFill="1" applyBorder="1" applyAlignment="1">
      <alignment vertical="center"/>
    </xf>
    <xf numFmtId="217" fontId="0" fillId="33" borderId="18" xfId="48" applyNumberFormat="1" applyFill="1" applyBorder="1" applyAlignment="1">
      <alignment vertical="center"/>
    </xf>
    <xf numFmtId="217" fontId="0" fillId="33" borderId="41" xfId="0" applyNumberFormat="1" applyFill="1" applyBorder="1" applyAlignment="1" quotePrefix="1">
      <alignment horizontal="right" vertical="center"/>
    </xf>
    <xf numFmtId="217" fontId="0" fillId="33" borderId="40" xfId="48" applyNumberFormat="1" applyFill="1" applyBorder="1" applyAlignment="1">
      <alignment vertical="center"/>
    </xf>
    <xf numFmtId="217" fontId="0" fillId="33" borderId="29" xfId="48" applyNumberFormat="1" applyFont="1" applyFill="1" applyBorder="1" applyAlignment="1" quotePrefix="1">
      <alignment horizontal="right" vertical="center"/>
    </xf>
    <xf numFmtId="217" fontId="0" fillId="33" borderId="38" xfId="48" applyNumberFormat="1" applyFill="1" applyBorder="1" applyAlignment="1">
      <alignment vertical="center"/>
    </xf>
    <xf numFmtId="217" fontId="0" fillId="33" borderId="41" xfId="48" applyNumberFormat="1" applyFont="1" applyFill="1" applyBorder="1" applyAlignment="1">
      <alignment vertical="center"/>
    </xf>
    <xf numFmtId="217" fontId="0" fillId="33" borderId="40" xfId="48" applyNumberFormat="1" applyFill="1" applyBorder="1" applyAlignment="1">
      <alignment vertical="center"/>
    </xf>
    <xf numFmtId="217" fontId="0" fillId="33" borderId="33" xfId="0" applyNumberFormat="1" applyFill="1" applyBorder="1" applyAlignment="1" quotePrefix="1">
      <alignment horizontal="right" vertical="center"/>
    </xf>
    <xf numFmtId="217" fontId="0" fillId="33" borderId="29" xfId="48" applyNumberFormat="1" applyFill="1" applyBorder="1" applyAlignment="1">
      <alignment vertical="center"/>
    </xf>
    <xf numFmtId="217" fontId="0" fillId="33" borderId="33" xfId="48" applyNumberFormat="1" applyFont="1" applyFill="1" applyBorder="1" applyAlignment="1" quotePrefix="1">
      <alignment horizontal="right" vertical="center"/>
    </xf>
    <xf numFmtId="217" fontId="0" fillId="33" borderId="20" xfId="48" applyNumberFormat="1" applyFill="1" applyBorder="1" applyAlignment="1">
      <alignment vertical="center"/>
    </xf>
    <xf numFmtId="217" fontId="0" fillId="33" borderId="41" xfId="48" applyNumberFormat="1" applyFont="1" applyFill="1" applyBorder="1" applyAlignment="1" quotePrefix="1">
      <alignment horizontal="right" vertical="center"/>
    </xf>
    <xf numFmtId="217" fontId="0" fillId="33" borderId="67" xfId="48" applyNumberFormat="1" applyFill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8" fontId="0" fillId="0" borderId="58" xfId="48" applyNumberFormat="1" applyFon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7" fontId="0" fillId="33" borderId="54" xfId="48" applyNumberFormat="1" applyFill="1" applyBorder="1" applyAlignment="1">
      <alignment horizontal="center" vertical="center"/>
    </xf>
    <xf numFmtId="217" fontId="0" fillId="33" borderId="13" xfId="48" applyNumberFormat="1" applyFill="1" applyBorder="1" applyAlignment="1">
      <alignment horizontal="center" vertical="center"/>
    </xf>
    <xf numFmtId="217" fontId="0" fillId="33" borderId="33" xfId="48" applyNumberFormat="1" applyFill="1" applyBorder="1" applyAlignment="1">
      <alignment horizontal="center" vertical="center"/>
    </xf>
    <xf numFmtId="217" fontId="0" fillId="33" borderId="14" xfId="48" applyNumberFormat="1" applyFill="1" applyBorder="1" applyAlignment="1">
      <alignment horizontal="center" vertical="center"/>
    </xf>
    <xf numFmtId="217" fontId="0" fillId="33" borderId="34" xfId="48" applyNumberFormat="1" applyFill="1" applyBorder="1" applyAlignment="1">
      <alignment vertical="center"/>
    </xf>
    <xf numFmtId="217" fontId="0" fillId="33" borderId="33" xfId="48" applyNumberFormat="1" applyFont="1" applyFill="1" applyBorder="1" applyAlignment="1">
      <alignment horizontal="center" vertical="center"/>
    </xf>
    <xf numFmtId="217" fontId="0" fillId="33" borderId="62" xfId="48" applyNumberFormat="1" applyFill="1" applyBorder="1" applyAlignment="1">
      <alignment vertical="center"/>
    </xf>
    <xf numFmtId="217" fontId="0" fillId="33" borderId="54" xfId="48" applyNumberFormat="1" applyFill="1" applyBorder="1" applyAlignment="1">
      <alignment vertical="center"/>
    </xf>
    <xf numFmtId="217" fontId="0" fillId="33" borderId="64" xfId="48" applyNumberFormat="1" applyFill="1" applyBorder="1" applyAlignment="1">
      <alignment horizontal="center" vertical="center"/>
    </xf>
    <xf numFmtId="217" fontId="0" fillId="33" borderId="18" xfId="48" applyNumberFormat="1" applyFill="1" applyBorder="1" applyAlignment="1">
      <alignment horizontal="center" vertical="center"/>
    </xf>
    <xf numFmtId="217" fontId="0" fillId="33" borderId="41" xfId="48" applyNumberFormat="1" applyFill="1" applyBorder="1" applyAlignment="1">
      <alignment horizontal="center" vertical="center"/>
    </xf>
    <xf numFmtId="217" fontId="0" fillId="33" borderId="29" xfId="48" applyNumberFormat="1" applyFill="1" applyBorder="1" applyAlignment="1">
      <alignment horizontal="center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33" xfId="48" applyNumberFormat="1" applyBorder="1" applyAlignment="1">
      <alignment horizontal="right" vertical="center"/>
    </xf>
    <xf numFmtId="217" fontId="0" fillId="33" borderId="40" xfId="48" applyNumberFormat="1" applyFill="1" applyBorder="1" applyAlignment="1">
      <alignment vertical="center"/>
    </xf>
    <xf numFmtId="217" fontId="0" fillId="33" borderId="59" xfId="48" applyNumberFormat="1" applyFill="1" applyBorder="1" applyAlignment="1">
      <alignment horizontal="right" vertical="center"/>
    </xf>
    <xf numFmtId="217" fontId="0" fillId="0" borderId="69" xfId="48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71" xfId="48" applyNumberFormat="1" applyFont="1" applyBorder="1" applyAlignment="1" quotePrefix="1">
      <alignment horizontal="right" vertical="center"/>
    </xf>
    <xf numFmtId="217" fontId="0" fillId="0" borderId="58" xfId="48" applyNumberFormat="1" applyBorder="1" applyAlignment="1">
      <alignment vertical="center"/>
    </xf>
    <xf numFmtId="217" fontId="0" fillId="0" borderId="60" xfId="48" applyNumberFormat="1" applyFont="1" applyBorder="1" applyAlignment="1" quotePrefix="1">
      <alignment horizontal="right"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 shrinkToFit="1"/>
    </xf>
    <xf numFmtId="203" fontId="0" fillId="0" borderId="63" xfId="0" applyNumberFormat="1" applyFont="1" applyBorder="1" applyAlignment="1">
      <alignment horizontal="center" vertical="center" shrinkToFit="1"/>
    </xf>
    <xf numFmtId="203" fontId="0" fillId="0" borderId="20" xfId="0" applyNumberFormat="1" applyFont="1" applyBorder="1" applyAlignment="1">
      <alignment horizontal="center" vertical="center" shrinkToFit="1"/>
    </xf>
    <xf numFmtId="217" fontId="0" fillId="33" borderId="40" xfId="48" applyNumberFormat="1" applyFill="1" applyBorder="1" applyAlignment="1">
      <alignment vertical="center"/>
    </xf>
    <xf numFmtId="217" fontId="0" fillId="33" borderId="18" xfId="0" applyNumberFormat="1" applyFill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66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shrinkToFit="1"/>
    </xf>
    <xf numFmtId="224" fontId="16" fillId="0" borderId="69" xfId="48" applyNumberFormat="1" applyFont="1" applyBorder="1" applyAlignment="1">
      <alignment vertical="center" textRotation="255"/>
    </xf>
    <xf numFmtId="0" fontId="14" fillId="0" borderId="70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/>
      <protection/>
    </xf>
    <xf numFmtId="0" fontId="14" fillId="0" borderId="71" xfId="61" applyFont="1" applyBorder="1" applyAlignment="1">
      <alignment vertical="center"/>
      <protection/>
    </xf>
    <xf numFmtId="217" fontId="0" fillId="33" borderId="39" xfId="48" applyNumberFormat="1" applyFill="1" applyBorder="1" applyAlignment="1">
      <alignment vertical="center"/>
    </xf>
    <xf numFmtId="217" fontId="0" fillId="33" borderId="13" xfId="0" applyNumberFormat="1" applyFill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textRotation="255"/>
    </xf>
    <xf numFmtId="203" fontId="0" fillId="0" borderId="20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/>
    </xf>
    <xf numFmtId="41" fontId="0" fillId="0" borderId="0" xfId="0" applyNumberFormat="1" applyFont="1" applyAlignment="1" quotePrefix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left"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44" xfId="0" applyNumberFormat="1" applyFont="1" applyBorder="1" applyAlignment="1">
      <alignment horizontal="right" vertical="center"/>
    </xf>
    <xf numFmtId="217" fontId="0" fillId="33" borderId="28" xfId="48" applyNumberFormat="1" applyFont="1" applyFill="1" applyBorder="1" applyAlignment="1">
      <alignment vertical="center"/>
    </xf>
    <xf numFmtId="217" fontId="0" fillId="33" borderId="10" xfId="48" applyNumberFormat="1" applyFont="1" applyFill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Font="1" applyAlignment="1">
      <alignment vertical="center"/>
    </xf>
    <xf numFmtId="41" fontId="0" fillId="0" borderId="21" xfId="0" applyNumberFormat="1" applyFont="1" applyBorder="1" applyAlignment="1">
      <alignment horizontal="left" vertical="center"/>
    </xf>
    <xf numFmtId="41" fontId="0" fillId="0" borderId="32" xfId="0" applyNumberFormat="1" applyFont="1" applyBorder="1" applyAlignment="1">
      <alignment horizontal="left" vertical="center"/>
    </xf>
    <xf numFmtId="41" fontId="0" fillId="0" borderId="27" xfId="0" applyNumberFormat="1" applyFont="1" applyBorder="1" applyAlignment="1">
      <alignment horizontal="right" vertical="center"/>
    </xf>
    <xf numFmtId="217" fontId="0" fillId="33" borderId="41" xfId="48" applyNumberFormat="1" applyFont="1" applyFill="1" applyBorder="1" applyAlignment="1">
      <alignment vertical="center"/>
    </xf>
    <xf numFmtId="217" fontId="0" fillId="33" borderId="33" xfId="48" applyNumberFormat="1" applyFont="1" applyFill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217" fontId="0" fillId="33" borderId="41" xfId="0" applyNumberFormat="1" applyFont="1" applyFill="1" applyBorder="1" applyAlignment="1" quotePrefix="1">
      <alignment horizontal="right" vertical="center"/>
    </xf>
    <xf numFmtId="217" fontId="0" fillId="33" borderId="33" xfId="0" applyNumberFormat="1" applyFont="1" applyFill="1" applyBorder="1" applyAlignment="1" quotePrefix="1">
      <alignment horizontal="right" vertical="center"/>
    </xf>
    <xf numFmtId="41" fontId="0" fillId="0" borderId="1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left" vertical="center"/>
    </xf>
    <xf numFmtId="41" fontId="0" fillId="0" borderId="51" xfId="0" applyNumberFormat="1" applyFont="1" applyBorder="1" applyAlignment="1">
      <alignment horizontal="right" vertical="center"/>
    </xf>
    <xf numFmtId="217" fontId="0" fillId="33" borderId="18" xfId="48" applyNumberFormat="1" applyFont="1" applyFill="1" applyBorder="1" applyAlignment="1">
      <alignment vertical="center"/>
    </xf>
    <xf numFmtId="217" fontId="0" fillId="33" borderId="13" xfId="48" applyNumberFormat="1" applyFont="1" applyFill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horizontal="left" vertical="center"/>
    </xf>
    <xf numFmtId="41" fontId="0" fillId="0" borderId="36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right" vertical="center"/>
    </xf>
    <xf numFmtId="217" fontId="0" fillId="33" borderId="40" xfId="48" applyNumberFormat="1" applyFont="1" applyFill="1" applyBorder="1" applyAlignment="1">
      <alignment vertical="center"/>
    </xf>
    <xf numFmtId="217" fontId="0" fillId="33" borderId="39" xfId="48" applyNumberFormat="1" applyFont="1" applyFill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41" fontId="0" fillId="0" borderId="33" xfId="0" applyNumberFormat="1" applyFont="1" applyBorder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center" vertical="center"/>
    </xf>
    <xf numFmtId="217" fontId="0" fillId="33" borderId="60" xfId="0" applyNumberFormat="1" applyFont="1" applyFill="1" applyBorder="1" applyAlignment="1" quotePrefix="1">
      <alignment horizontal="right" vertical="center"/>
    </xf>
    <xf numFmtId="217" fontId="0" fillId="33" borderId="21" xfId="0" applyNumberFormat="1" applyFont="1" applyFill="1" applyBorder="1" applyAlignment="1" quotePrefix="1">
      <alignment horizontal="right"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27" xfId="48" applyNumberFormat="1" applyFont="1" applyBorder="1" applyAlignment="1" quotePrefix="1">
      <alignment horizontal="right" vertical="center"/>
    </xf>
    <xf numFmtId="41" fontId="0" fillId="0" borderId="14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217" fontId="0" fillId="33" borderId="14" xfId="48" applyNumberFormat="1" applyFont="1" applyFill="1" applyBorder="1" applyAlignment="1" quotePrefix="1">
      <alignment horizontal="right" vertical="center"/>
    </xf>
    <xf numFmtId="217" fontId="0" fillId="33" borderId="29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46" xfId="0" applyNumberFormat="1" applyFont="1" applyBorder="1" applyAlignment="1">
      <alignment horizontal="right" vertical="center"/>
    </xf>
    <xf numFmtId="217" fontId="0" fillId="33" borderId="12" xfId="48" applyNumberFormat="1" applyFont="1" applyFill="1" applyBorder="1" applyAlignment="1">
      <alignment vertical="center"/>
    </xf>
    <xf numFmtId="217" fontId="0" fillId="33" borderId="38" xfId="48" applyNumberFormat="1" applyFont="1" applyFill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left" vertical="center"/>
    </xf>
    <xf numFmtId="41" fontId="0" fillId="0" borderId="39" xfId="0" applyNumberFormat="1" applyFont="1" applyBorder="1" applyAlignment="1">
      <alignment horizontal="left" vertical="center"/>
    </xf>
    <xf numFmtId="41" fontId="0" fillId="0" borderId="45" xfId="0" applyNumberFormat="1" applyFont="1" applyBorder="1" applyAlignment="1">
      <alignment horizontal="right" vertical="center"/>
    </xf>
    <xf numFmtId="217" fontId="0" fillId="33" borderId="39" xfId="48" applyNumberFormat="1" applyFont="1" applyFill="1" applyBorder="1" applyAlignment="1">
      <alignment vertical="center"/>
    </xf>
    <xf numFmtId="217" fontId="0" fillId="33" borderId="40" xfId="48" applyNumberFormat="1" applyFont="1" applyFill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0" fontId="0" fillId="0" borderId="51" xfId="0" applyFont="1" applyBorder="1" applyAlignment="1">
      <alignment horizontal="right" vertical="center"/>
    </xf>
    <xf numFmtId="217" fontId="0" fillId="33" borderId="13" xfId="0" applyNumberFormat="1" applyFont="1" applyFill="1" applyBorder="1" applyAlignment="1">
      <alignment vertical="center"/>
    </xf>
    <xf numFmtId="217" fontId="0" fillId="33" borderId="18" xfId="0" applyNumberFormat="1" applyFont="1" applyFill="1" applyBorder="1" applyAlignment="1">
      <alignment vertical="center"/>
    </xf>
    <xf numFmtId="217" fontId="0" fillId="0" borderId="18" xfId="0" applyNumberFormat="1" applyFont="1" applyBorder="1" applyAlignment="1">
      <alignment vertical="center"/>
    </xf>
    <xf numFmtId="217" fontId="0" fillId="0" borderId="6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217" fontId="0" fillId="33" borderId="14" xfId="48" applyNumberFormat="1" applyFont="1" applyFill="1" applyBorder="1" applyAlignment="1">
      <alignment vertical="center"/>
    </xf>
    <xf numFmtId="217" fontId="0" fillId="33" borderId="29" xfId="48" applyNumberFormat="1" applyFont="1" applyFill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Alignment="1" quotePrefix="1">
      <alignment horizontal="right" vertical="center"/>
    </xf>
    <xf numFmtId="203" fontId="0" fillId="0" borderId="63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217" fontId="0" fillId="33" borderId="67" xfId="48" applyNumberFormat="1" applyFont="1" applyFill="1" applyBorder="1" applyAlignment="1">
      <alignment vertical="center"/>
    </xf>
    <xf numFmtId="217" fontId="0" fillId="0" borderId="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41" fontId="0" fillId="0" borderId="36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left" vertical="center"/>
    </xf>
    <xf numFmtId="41" fontId="0" fillId="0" borderId="37" xfId="0" applyNumberFormat="1" applyFont="1" applyBorder="1" applyAlignment="1">
      <alignment horizontal="right" vertical="center"/>
    </xf>
    <xf numFmtId="217" fontId="0" fillId="33" borderId="41" xfId="48" applyNumberFormat="1" applyFont="1" applyFill="1" applyBorder="1" applyAlignment="1" quotePrefix="1">
      <alignment horizontal="right" vertical="center"/>
    </xf>
    <xf numFmtId="217" fontId="0" fillId="33" borderId="33" xfId="48" applyNumberFormat="1" applyFont="1" applyFill="1" applyBorder="1" applyAlignment="1" quotePrefix="1">
      <alignment horizontal="right"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217" fontId="0" fillId="33" borderId="20" xfId="48" applyNumberFormat="1" applyFont="1" applyFill="1" applyBorder="1" applyAlignment="1">
      <alignment vertical="center"/>
    </xf>
    <xf numFmtId="41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258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0" t="s">
        <v>88</v>
      </c>
      <c r="B9" s="280" t="s">
        <v>90</v>
      </c>
      <c r="C9" s="55" t="s">
        <v>4</v>
      </c>
      <c r="D9" s="56"/>
      <c r="E9" s="56"/>
      <c r="F9" s="65">
        <v>119465</v>
      </c>
      <c r="G9" s="75">
        <f>F9/$F$27*100</f>
        <v>21.004059630325738</v>
      </c>
      <c r="H9" s="66">
        <v>119046</v>
      </c>
      <c r="I9" s="80">
        <f>(F9/H9-1)*100</f>
        <v>0.351964786721104</v>
      </c>
      <c r="K9" s="108"/>
    </row>
    <row r="10" spans="1:9" ht="18" customHeight="1">
      <c r="A10" s="281"/>
      <c r="B10" s="281"/>
      <c r="C10" s="7"/>
      <c r="D10" s="52" t="s">
        <v>23</v>
      </c>
      <c r="E10" s="53"/>
      <c r="F10" s="67">
        <v>31673</v>
      </c>
      <c r="G10" s="76">
        <f aca="true" t="shared" si="0" ref="G10:G27">F10/$F$27*100</f>
        <v>5.568673508318814</v>
      </c>
      <c r="H10" s="68">
        <v>32393</v>
      </c>
      <c r="I10" s="81">
        <f aca="true" t="shared" si="1" ref="I10:I27">(F10/H10-1)*100</f>
        <v>-2.222702435711421</v>
      </c>
    </row>
    <row r="11" spans="1:9" ht="18" customHeight="1">
      <c r="A11" s="281"/>
      <c r="B11" s="281"/>
      <c r="C11" s="7"/>
      <c r="D11" s="16"/>
      <c r="E11" s="23" t="s">
        <v>24</v>
      </c>
      <c r="F11" s="69">
        <v>28213</v>
      </c>
      <c r="G11" s="77">
        <f t="shared" si="0"/>
        <v>4.9603443213525305</v>
      </c>
      <c r="H11" s="70">
        <v>28906</v>
      </c>
      <c r="I11" s="82">
        <f t="shared" si="1"/>
        <v>-2.3974261399017482</v>
      </c>
    </row>
    <row r="12" spans="1:9" ht="18" customHeight="1">
      <c r="A12" s="281"/>
      <c r="B12" s="281"/>
      <c r="C12" s="7"/>
      <c r="D12" s="16"/>
      <c r="E12" s="23" t="s">
        <v>25</v>
      </c>
      <c r="F12" s="69">
        <v>3324</v>
      </c>
      <c r="G12" s="77">
        <f t="shared" si="0"/>
        <v>0.5844179819294584</v>
      </c>
      <c r="H12" s="70">
        <v>3280</v>
      </c>
      <c r="I12" s="82">
        <f t="shared" si="1"/>
        <v>1.3414634146341475</v>
      </c>
    </row>
    <row r="13" spans="1:9" ht="18" customHeight="1">
      <c r="A13" s="281"/>
      <c r="B13" s="281"/>
      <c r="C13" s="7"/>
      <c r="D13" s="33"/>
      <c r="E13" s="23" t="s">
        <v>26</v>
      </c>
      <c r="F13" s="69">
        <v>136</v>
      </c>
      <c r="G13" s="77">
        <f t="shared" si="0"/>
        <v>0.023911205036825013</v>
      </c>
      <c r="H13" s="70">
        <v>207</v>
      </c>
      <c r="I13" s="82">
        <f t="shared" si="1"/>
        <v>-34.29951690821256</v>
      </c>
    </row>
    <row r="14" spans="1:9" ht="18" customHeight="1">
      <c r="A14" s="281"/>
      <c r="B14" s="281"/>
      <c r="C14" s="7"/>
      <c r="D14" s="61" t="s">
        <v>27</v>
      </c>
      <c r="E14" s="51"/>
      <c r="F14" s="65">
        <v>20156</v>
      </c>
      <c r="G14" s="75">
        <f t="shared" si="0"/>
        <v>3.5437812406047424</v>
      </c>
      <c r="H14" s="66">
        <v>17997</v>
      </c>
      <c r="I14" s="83">
        <f t="shared" si="1"/>
        <v>11.99644385175307</v>
      </c>
    </row>
    <row r="15" spans="1:9" ht="18" customHeight="1">
      <c r="A15" s="281"/>
      <c r="B15" s="281"/>
      <c r="C15" s="7"/>
      <c r="D15" s="16"/>
      <c r="E15" s="23" t="s">
        <v>28</v>
      </c>
      <c r="F15" s="69">
        <v>1009</v>
      </c>
      <c r="G15" s="77">
        <f t="shared" si="0"/>
        <v>0.1774000432511503</v>
      </c>
      <c r="H15" s="70">
        <v>998</v>
      </c>
      <c r="I15" s="82">
        <f t="shared" si="1"/>
        <v>1.1022044088176308</v>
      </c>
    </row>
    <row r="16" spans="1:11" ht="18" customHeight="1">
      <c r="A16" s="281"/>
      <c r="B16" s="281"/>
      <c r="C16" s="7"/>
      <c r="D16" s="16"/>
      <c r="E16" s="29" t="s">
        <v>29</v>
      </c>
      <c r="F16" s="67">
        <v>19147</v>
      </c>
      <c r="G16" s="76">
        <f t="shared" si="0"/>
        <v>3.366381197353592</v>
      </c>
      <c r="H16" s="68">
        <v>16999</v>
      </c>
      <c r="I16" s="81">
        <f t="shared" si="1"/>
        <v>12.636037413965528</v>
      </c>
      <c r="K16" s="109"/>
    </row>
    <row r="17" spans="1:9" ht="18" customHeight="1">
      <c r="A17" s="281"/>
      <c r="B17" s="281"/>
      <c r="C17" s="7"/>
      <c r="D17" s="283" t="s">
        <v>30</v>
      </c>
      <c r="E17" s="284"/>
      <c r="F17" s="67">
        <v>40590</v>
      </c>
      <c r="G17" s="76">
        <f t="shared" si="0"/>
        <v>7.1364397973877</v>
      </c>
      <c r="H17" s="68">
        <v>42068</v>
      </c>
      <c r="I17" s="81">
        <f t="shared" si="1"/>
        <v>-3.513359323000853</v>
      </c>
    </row>
    <row r="18" spans="1:9" ht="18" customHeight="1">
      <c r="A18" s="281"/>
      <c r="B18" s="281"/>
      <c r="C18" s="7"/>
      <c r="D18" s="285" t="s">
        <v>94</v>
      </c>
      <c r="E18" s="286"/>
      <c r="F18" s="69">
        <v>2063</v>
      </c>
      <c r="G18" s="77">
        <f t="shared" si="0"/>
        <v>0.36271188228654416</v>
      </c>
      <c r="H18" s="70">
        <v>2090</v>
      </c>
      <c r="I18" s="82">
        <f t="shared" si="1"/>
        <v>-1.291866028708133</v>
      </c>
    </row>
    <row r="19" spans="1:26" ht="18" customHeight="1">
      <c r="A19" s="281"/>
      <c r="B19" s="281"/>
      <c r="C19" s="10"/>
      <c r="D19" s="285" t="s">
        <v>95</v>
      </c>
      <c r="E19" s="286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81"/>
      <c r="B20" s="281"/>
      <c r="C20" s="44" t="s">
        <v>5</v>
      </c>
      <c r="D20" s="43"/>
      <c r="E20" s="43"/>
      <c r="F20" s="69">
        <v>18877</v>
      </c>
      <c r="G20" s="77">
        <f t="shared" si="0"/>
        <v>3.318910422648131</v>
      </c>
      <c r="H20" s="70">
        <v>18034</v>
      </c>
      <c r="I20" s="82">
        <f t="shared" si="1"/>
        <v>4.674503715204614</v>
      </c>
    </row>
    <row r="21" spans="1:9" ht="18" customHeight="1">
      <c r="A21" s="281"/>
      <c r="B21" s="281"/>
      <c r="C21" s="44" t="s">
        <v>6</v>
      </c>
      <c r="D21" s="43"/>
      <c r="E21" s="43"/>
      <c r="F21" s="69">
        <v>182425</v>
      </c>
      <c r="G21" s="77">
        <f t="shared" si="0"/>
        <v>32.073541020902965</v>
      </c>
      <c r="H21" s="70">
        <v>182703</v>
      </c>
      <c r="I21" s="82">
        <f t="shared" si="1"/>
        <v>-0.15215951571676545</v>
      </c>
    </row>
    <row r="22" spans="1:9" ht="18" customHeight="1">
      <c r="A22" s="281"/>
      <c r="B22" s="281"/>
      <c r="C22" s="44" t="s">
        <v>31</v>
      </c>
      <c r="D22" s="43"/>
      <c r="E22" s="43"/>
      <c r="F22" s="69">
        <v>10205</v>
      </c>
      <c r="G22" s="77">
        <f t="shared" si="0"/>
        <v>1.7942194661823476</v>
      </c>
      <c r="H22" s="70">
        <v>10511</v>
      </c>
      <c r="I22" s="82">
        <f t="shared" si="1"/>
        <v>-2.911235848159066</v>
      </c>
    </row>
    <row r="23" spans="1:9" ht="18" customHeight="1">
      <c r="A23" s="281"/>
      <c r="B23" s="281"/>
      <c r="C23" s="44" t="s">
        <v>7</v>
      </c>
      <c r="D23" s="43"/>
      <c r="E23" s="43"/>
      <c r="F23" s="69">
        <v>86487</v>
      </c>
      <c r="G23" s="77">
        <f t="shared" si="0"/>
        <v>15.20594404426386</v>
      </c>
      <c r="H23" s="70">
        <v>84993</v>
      </c>
      <c r="I23" s="82">
        <f t="shared" si="1"/>
        <v>1.7577918181497232</v>
      </c>
    </row>
    <row r="24" spans="1:9" ht="18" customHeight="1">
      <c r="A24" s="281"/>
      <c r="B24" s="281"/>
      <c r="C24" s="44" t="s">
        <v>32</v>
      </c>
      <c r="D24" s="43"/>
      <c r="E24" s="43"/>
      <c r="F24" s="69">
        <v>1380</v>
      </c>
      <c r="G24" s="77">
        <f t="shared" si="0"/>
        <v>0.24262840405013616</v>
      </c>
      <c r="H24" s="70">
        <v>1441</v>
      </c>
      <c r="I24" s="82">
        <f t="shared" si="1"/>
        <v>-4.23317140874393</v>
      </c>
    </row>
    <row r="25" spans="1:9" ht="18" customHeight="1">
      <c r="A25" s="281"/>
      <c r="B25" s="281"/>
      <c r="C25" s="44" t="s">
        <v>8</v>
      </c>
      <c r="D25" s="43"/>
      <c r="E25" s="43"/>
      <c r="F25" s="69">
        <v>60841</v>
      </c>
      <c r="G25" s="77">
        <f t="shared" si="0"/>
        <v>10.696923717981402</v>
      </c>
      <c r="H25" s="70">
        <v>58694</v>
      </c>
      <c r="I25" s="82">
        <f t="shared" si="1"/>
        <v>3.6579548165059483</v>
      </c>
    </row>
    <row r="26" spans="1:9" ht="18" customHeight="1">
      <c r="A26" s="281"/>
      <c r="B26" s="281"/>
      <c r="C26" s="45" t="s">
        <v>9</v>
      </c>
      <c r="D26" s="46"/>
      <c r="E26" s="46"/>
      <c r="F26" s="71">
        <v>89091</v>
      </c>
      <c r="G26" s="78">
        <f t="shared" si="0"/>
        <v>15.663773293645422</v>
      </c>
      <c r="H26" s="72">
        <v>92698</v>
      </c>
      <c r="I26" s="84">
        <f t="shared" si="1"/>
        <v>-3.8911303372241024</v>
      </c>
    </row>
    <row r="27" spans="1:9" ht="18" customHeight="1">
      <c r="A27" s="281"/>
      <c r="B27" s="282"/>
      <c r="C27" s="47" t="s">
        <v>10</v>
      </c>
      <c r="D27" s="31"/>
      <c r="E27" s="31"/>
      <c r="F27" s="73">
        <f>SUM(F9,F20:F26)</f>
        <v>568771</v>
      </c>
      <c r="G27" s="79">
        <f t="shared" si="0"/>
        <v>100</v>
      </c>
      <c r="H27" s="73">
        <f>SUM(H9,H20:H26)</f>
        <v>568120</v>
      </c>
      <c r="I27" s="85">
        <f t="shared" si="1"/>
        <v>0.11458846722522953</v>
      </c>
    </row>
    <row r="28" spans="1:9" ht="18" customHeight="1">
      <c r="A28" s="281"/>
      <c r="B28" s="280" t="s">
        <v>89</v>
      </c>
      <c r="C28" s="55" t="s">
        <v>11</v>
      </c>
      <c r="D28" s="56"/>
      <c r="E28" s="56"/>
      <c r="F28" s="65">
        <v>257781</v>
      </c>
      <c r="G28" s="75">
        <f>F28/$F$45*100</f>
        <v>45.322458423513154</v>
      </c>
      <c r="H28" s="65">
        <v>255848</v>
      </c>
      <c r="I28" s="86">
        <f>(F28/H28-1)*100</f>
        <v>0.7555267189893966</v>
      </c>
    </row>
    <row r="29" spans="1:9" ht="18" customHeight="1">
      <c r="A29" s="281"/>
      <c r="B29" s="281"/>
      <c r="C29" s="7"/>
      <c r="D29" s="30" t="s">
        <v>12</v>
      </c>
      <c r="E29" s="43"/>
      <c r="F29" s="69">
        <v>152648</v>
      </c>
      <c r="G29" s="77">
        <f aca="true" t="shared" si="2" ref="G29:G45">F29/$F$45*100</f>
        <v>26.83821784162695</v>
      </c>
      <c r="H29" s="69">
        <v>151624</v>
      </c>
      <c r="I29" s="87">
        <f aca="true" t="shared" si="3" ref="I29:I45">(F29/H29-1)*100</f>
        <v>0.6753548250936436</v>
      </c>
    </row>
    <row r="30" spans="1:9" ht="18" customHeight="1">
      <c r="A30" s="281"/>
      <c r="B30" s="281"/>
      <c r="C30" s="7"/>
      <c r="D30" s="30" t="s">
        <v>33</v>
      </c>
      <c r="E30" s="43"/>
      <c r="F30" s="69">
        <v>14362</v>
      </c>
      <c r="G30" s="77">
        <f t="shared" si="2"/>
        <v>2.525093578962359</v>
      </c>
      <c r="H30" s="69">
        <v>14400</v>
      </c>
      <c r="I30" s="87">
        <f t="shared" si="3"/>
        <v>-0.26388888888888573</v>
      </c>
    </row>
    <row r="31" spans="1:9" ht="18" customHeight="1">
      <c r="A31" s="281"/>
      <c r="B31" s="281"/>
      <c r="C31" s="19"/>
      <c r="D31" s="30" t="s">
        <v>13</v>
      </c>
      <c r="E31" s="43"/>
      <c r="F31" s="69">
        <v>90771</v>
      </c>
      <c r="G31" s="77">
        <f t="shared" si="2"/>
        <v>15.95914700292385</v>
      </c>
      <c r="H31" s="69">
        <v>89824</v>
      </c>
      <c r="I31" s="87">
        <f t="shared" si="3"/>
        <v>1.0542839330245801</v>
      </c>
    </row>
    <row r="32" spans="1:9" ht="18" customHeight="1">
      <c r="A32" s="281"/>
      <c r="B32" s="281"/>
      <c r="C32" s="50" t="s">
        <v>14</v>
      </c>
      <c r="D32" s="51"/>
      <c r="E32" s="51"/>
      <c r="F32" s="65">
        <v>208850</v>
      </c>
      <c r="G32" s="75">
        <f t="shared" si="2"/>
        <v>36.71952332309488</v>
      </c>
      <c r="H32" s="65">
        <v>207938</v>
      </c>
      <c r="I32" s="86">
        <f t="shared" si="3"/>
        <v>0.43859227269666956</v>
      </c>
    </row>
    <row r="33" spans="1:9" ht="18" customHeight="1">
      <c r="A33" s="281"/>
      <c r="B33" s="281"/>
      <c r="C33" s="7"/>
      <c r="D33" s="30" t="s">
        <v>15</v>
      </c>
      <c r="E33" s="43"/>
      <c r="F33" s="69">
        <v>18101</v>
      </c>
      <c r="G33" s="77">
        <f t="shared" si="2"/>
        <v>3.1824758997909526</v>
      </c>
      <c r="H33" s="69">
        <v>18595</v>
      </c>
      <c r="I33" s="87">
        <f t="shared" si="3"/>
        <v>-2.656628125840277</v>
      </c>
    </row>
    <row r="34" spans="1:9" ht="18" customHeight="1">
      <c r="A34" s="281"/>
      <c r="B34" s="281"/>
      <c r="C34" s="7"/>
      <c r="D34" s="30" t="s">
        <v>34</v>
      </c>
      <c r="E34" s="43"/>
      <c r="F34" s="69">
        <v>5284</v>
      </c>
      <c r="G34" s="77">
        <f t="shared" si="2"/>
        <v>0.9290206427542895</v>
      </c>
      <c r="H34" s="69">
        <v>6251</v>
      </c>
      <c r="I34" s="87">
        <f t="shared" si="3"/>
        <v>-15.469524876019836</v>
      </c>
    </row>
    <row r="35" spans="1:9" ht="18" customHeight="1">
      <c r="A35" s="281"/>
      <c r="B35" s="281"/>
      <c r="C35" s="7"/>
      <c r="D35" s="30" t="s">
        <v>35</v>
      </c>
      <c r="E35" s="43"/>
      <c r="F35" s="69">
        <v>133415</v>
      </c>
      <c r="G35" s="77">
        <f t="shared" si="2"/>
        <v>23.456716323441245</v>
      </c>
      <c r="H35" s="69">
        <v>132485</v>
      </c>
      <c r="I35" s="87">
        <f t="shared" si="3"/>
        <v>0.7019662603313659</v>
      </c>
    </row>
    <row r="36" spans="1:9" ht="18" customHeight="1">
      <c r="A36" s="281"/>
      <c r="B36" s="281"/>
      <c r="C36" s="7"/>
      <c r="D36" s="30" t="s">
        <v>36</v>
      </c>
      <c r="E36" s="43"/>
      <c r="F36" s="69">
        <v>615</v>
      </c>
      <c r="G36" s="77">
        <f t="shared" si="2"/>
        <v>0.10812787571799548</v>
      </c>
      <c r="H36" s="69">
        <v>667</v>
      </c>
      <c r="I36" s="87">
        <f t="shared" si="3"/>
        <v>-7.796101949025491</v>
      </c>
    </row>
    <row r="37" spans="1:9" ht="18" customHeight="1">
      <c r="A37" s="281"/>
      <c r="B37" s="281"/>
      <c r="C37" s="7"/>
      <c r="D37" s="30" t="s">
        <v>16</v>
      </c>
      <c r="E37" s="43"/>
      <c r="F37" s="69">
        <v>6487</v>
      </c>
      <c r="G37" s="77">
        <f t="shared" si="2"/>
        <v>1.1405293167197343</v>
      </c>
      <c r="H37" s="69">
        <v>4256</v>
      </c>
      <c r="I37" s="87">
        <f t="shared" si="3"/>
        <v>52.420112781954884</v>
      </c>
    </row>
    <row r="38" spans="1:9" ht="18" customHeight="1">
      <c r="A38" s="281"/>
      <c r="B38" s="281"/>
      <c r="C38" s="19"/>
      <c r="D38" s="30" t="s">
        <v>37</v>
      </c>
      <c r="E38" s="43"/>
      <c r="F38" s="69">
        <v>44848</v>
      </c>
      <c r="G38" s="77">
        <f t="shared" si="2"/>
        <v>7.8850714962612365</v>
      </c>
      <c r="H38" s="69">
        <v>45584</v>
      </c>
      <c r="I38" s="87">
        <f t="shared" si="3"/>
        <v>-1.6146016146016184</v>
      </c>
    </row>
    <row r="39" spans="1:9" ht="18" customHeight="1">
      <c r="A39" s="281"/>
      <c r="B39" s="281"/>
      <c r="C39" s="50" t="s">
        <v>17</v>
      </c>
      <c r="D39" s="51"/>
      <c r="E39" s="51"/>
      <c r="F39" s="65">
        <v>102140</v>
      </c>
      <c r="G39" s="75">
        <f t="shared" si="2"/>
        <v>17.958018253391963</v>
      </c>
      <c r="H39" s="65">
        <v>104334</v>
      </c>
      <c r="I39" s="86">
        <f t="shared" si="3"/>
        <v>-2.1028619625433675</v>
      </c>
    </row>
    <row r="40" spans="1:9" ht="18" customHeight="1">
      <c r="A40" s="281"/>
      <c r="B40" s="281"/>
      <c r="C40" s="7"/>
      <c r="D40" s="52" t="s">
        <v>18</v>
      </c>
      <c r="E40" s="53"/>
      <c r="F40" s="67">
        <v>86765</v>
      </c>
      <c r="G40" s="76">
        <f t="shared" si="2"/>
        <v>15.254821360442076</v>
      </c>
      <c r="H40" s="67">
        <v>88959</v>
      </c>
      <c r="I40" s="88">
        <f t="shared" si="3"/>
        <v>-2.4663047021661666</v>
      </c>
    </row>
    <row r="41" spans="1:9" ht="18" customHeight="1">
      <c r="A41" s="281"/>
      <c r="B41" s="281"/>
      <c r="C41" s="7"/>
      <c r="D41" s="16"/>
      <c r="E41" s="104" t="s">
        <v>92</v>
      </c>
      <c r="F41" s="69">
        <v>66108</v>
      </c>
      <c r="G41" s="77">
        <f t="shared" si="2"/>
        <v>11.622955460106088</v>
      </c>
      <c r="H41" s="69">
        <v>70685</v>
      </c>
      <c r="I41" s="89">
        <f t="shared" si="3"/>
        <v>-6.47520690386928</v>
      </c>
    </row>
    <row r="42" spans="1:9" ht="18" customHeight="1">
      <c r="A42" s="281"/>
      <c r="B42" s="281"/>
      <c r="C42" s="7"/>
      <c r="D42" s="33"/>
      <c r="E42" s="32" t="s">
        <v>38</v>
      </c>
      <c r="F42" s="69">
        <v>20657</v>
      </c>
      <c r="G42" s="77">
        <f t="shared" si="2"/>
        <v>3.631865900335988</v>
      </c>
      <c r="H42" s="69">
        <v>18274</v>
      </c>
      <c r="I42" s="89">
        <f t="shared" si="3"/>
        <v>13.040385246798735</v>
      </c>
    </row>
    <row r="43" spans="1:9" ht="18" customHeight="1">
      <c r="A43" s="281"/>
      <c r="B43" s="281"/>
      <c r="C43" s="7"/>
      <c r="D43" s="30" t="s">
        <v>39</v>
      </c>
      <c r="E43" s="54"/>
      <c r="F43" s="69">
        <v>15375</v>
      </c>
      <c r="G43" s="77">
        <f t="shared" si="2"/>
        <v>2.7031968929498866</v>
      </c>
      <c r="H43" s="69">
        <v>15375</v>
      </c>
      <c r="I43" s="89">
        <f t="shared" si="3"/>
        <v>0</v>
      </c>
    </row>
    <row r="44" spans="1:9" ht="18" customHeight="1">
      <c r="A44" s="281"/>
      <c r="B44" s="281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82"/>
      <c r="B45" s="282"/>
      <c r="C45" s="11" t="s">
        <v>19</v>
      </c>
      <c r="D45" s="12"/>
      <c r="E45" s="12"/>
      <c r="F45" s="74">
        <f>SUM(F28,F32,F39)</f>
        <v>568771</v>
      </c>
      <c r="G45" s="85">
        <f t="shared" si="2"/>
        <v>100</v>
      </c>
      <c r="H45" s="74">
        <f>SUM(H28,H32,H39)</f>
        <v>568120</v>
      </c>
      <c r="I45" s="85">
        <f t="shared" si="3"/>
        <v>0.11458846722522953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SheetLayoutView="7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Q30" sqref="Q30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tr">
        <f>+'1.普通会計予算'!E1</f>
        <v>宮崎県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12" t="s">
        <v>49</v>
      </c>
      <c r="B6" s="313"/>
      <c r="C6" s="313"/>
      <c r="D6" s="313"/>
      <c r="E6" s="314"/>
      <c r="F6" s="287" t="s">
        <v>252</v>
      </c>
      <c r="G6" s="288"/>
      <c r="H6" s="287" t="s">
        <v>253</v>
      </c>
      <c r="I6" s="288"/>
      <c r="J6" s="287" t="s">
        <v>254</v>
      </c>
      <c r="K6" s="288"/>
      <c r="L6" s="300" t="s">
        <v>255</v>
      </c>
      <c r="M6" s="301"/>
      <c r="N6" s="287"/>
      <c r="O6" s="288"/>
    </row>
    <row r="7" spans="1:15" ht="15.75" customHeight="1">
      <c r="A7" s="315"/>
      <c r="B7" s="316"/>
      <c r="C7" s="316"/>
      <c r="D7" s="316"/>
      <c r="E7" s="317"/>
      <c r="F7" s="110" t="s">
        <v>241</v>
      </c>
      <c r="G7" s="38" t="s">
        <v>2</v>
      </c>
      <c r="H7" s="110" t="s">
        <v>240</v>
      </c>
      <c r="I7" s="38" t="s">
        <v>2</v>
      </c>
      <c r="J7" s="110" t="s">
        <v>240</v>
      </c>
      <c r="K7" s="38" t="s">
        <v>2</v>
      </c>
      <c r="L7" s="110" t="s">
        <v>240</v>
      </c>
      <c r="M7" s="38" t="s">
        <v>2</v>
      </c>
      <c r="N7" s="110" t="s">
        <v>240</v>
      </c>
      <c r="O7" s="228" t="s">
        <v>2</v>
      </c>
    </row>
    <row r="8" spans="1:25" ht="15.75" customHeight="1">
      <c r="A8" s="302" t="s">
        <v>83</v>
      </c>
      <c r="B8" s="55" t="s">
        <v>50</v>
      </c>
      <c r="C8" s="56"/>
      <c r="D8" s="56"/>
      <c r="E8" s="93" t="s">
        <v>41</v>
      </c>
      <c r="F8" s="238">
        <v>31647</v>
      </c>
      <c r="G8" s="230">
        <v>30975</v>
      </c>
      <c r="H8" s="238">
        <v>5049.4</v>
      </c>
      <c r="I8" s="238">
        <v>5081.4</v>
      </c>
      <c r="J8" s="238">
        <v>375.1</v>
      </c>
      <c r="K8" s="230">
        <v>400.9</v>
      </c>
      <c r="L8" s="238">
        <v>24.6</v>
      </c>
      <c r="M8" s="238">
        <v>27.4</v>
      </c>
      <c r="N8" s="111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24"/>
      <c r="B9" s="8"/>
      <c r="C9" s="30" t="s">
        <v>51</v>
      </c>
      <c r="D9" s="43"/>
      <c r="E9" s="91" t="s">
        <v>42</v>
      </c>
      <c r="F9" s="239">
        <v>31048</v>
      </c>
      <c r="G9" s="231">
        <v>30375</v>
      </c>
      <c r="H9" s="239">
        <v>5049.4</v>
      </c>
      <c r="I9" s="239">
        <v>5081.4</v>
      </c>
      <c r="J9" s="239">
        <v>375.1</v>
      </c>
      <c r="K9" s="231">
        <v>400.9</v>
      </c>
      <c r="L9" s="239">
        <v>24.6</v>
      </c>
      <c r="M9" s="239">
        <v>27.4</v>
      </c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24"/>
      <c r="B10" s="10"/>
      <c r="C10" s="30" t="s">
        <v>52</v>
      </c>
      <c r="D10" s="43"/>
      <c r="E10" s="91" t="s">
        <v>43</v>
      </c>
      <c r="F10" s="239">
        <v>600</v>
      </c>
      <c r="G10" s="231">
        <v>600</v>
      </c>
      <c r="H10" s="245">
        <v>0</v>
      </c>
      <c r="I10" s="239">
        <v>0</v>
      </c>
      <c r="J10" s="241">
        <v>0</v>
      </c>
      <c r="K10" s="247">
        <v>0</v>
      </c>
      <c r="L10" s="239">
        <v>0</v>
      </c>
      <c r="M10" s="239">
        <v>0</v>
      </c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24"/>
      <c r="B11" s="50" t="s">
        <v>53</v>
      </c>
      <c r="C11" s="63"/>
      <c r="D11" s="63"/>
      <c r="E11" s="90" t="s">
        <v>44</v>
      </c>
      <c r="F11" s="240">
        <v>31636</v>
      </c>
      <c r="G11" s="232">
        <v>30923</v>
      </c>
      <c r="H11" s="240">
        <v>4939.1</v>
      </c>
      <c r="I11" s="240">
        <v>4796.5</v>
      </c>
      <c r="J11" s="240">
        <v>363.2</v>
      </c>
      <c r="K11" s="232">
        <v>387.4</v>
      </c>
      <c r="L11" s="240">
        <v>23.5</v>
      </c>
      <c r="M11" s="240">
        <v>25.3</v>
      </c>
      <c r="N11" s="118"/>
      <c r="O11" s="119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24"/>
      <c r="B12" s="7"/>
      <c r="C12" s="30" t="s">
        <v>54</v>
      </c>
      <c r="D12" s="43"/>
      <c r="E12" s="91" t="s">
        <v>45</v>
      </c>
      <c r="F12" s="239">
        <v>31542</v>
      </c>
      <c r="G12" s="231">
        <v>30923</v>
      </c>
      <c r="H12" s="240">
        <v>4939.1</v>
      </c>
      <c r="I12" s="240">
        <v>4796.5</v>
      </c>
      <c r="J12" s="240">
        <v>363.2</v>
      </c>
      <c r="K12" s="232">
        <v>387.4</v>
      </c>
      <c r="L12" s="239">
        <v>23.5</v>
      </c>
      <c r="M12" s="239">
        <v>25.3</v>
      </c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24"/>
      <c r="B13" s="8"/>
      <c r="C13" s="52" t="s">
        <v>55</v>
      </c>
      <c r="D13" s="53"/>
      <c r="E13" s="95" t="s">
        <v>46</v>
      </c>
      <c r="F13" s="236">
        <v>95</v>
      </c>
      <c r="G13" s="233">
        <v>0</v>
      </c>
      <c r="H13" s="241">
        <v>0</v>
      </c>
      <c r="I13" s="241">
        <v>0</v>
      </c>
      <c r="J13" s="241">
        <v>0</v>
      </c>
      <c r="K13" s="247">
        <v>0</v>
      </c>
      <c r="L13" s="246">
        <v>0</v>
      </c>
      <c r="M13" s="239">
        <v>0</v>
      </c>
      <c r="N13" s="68"/>
      <c r="O13" s="121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24"/>
      <c r="B14" s="44" t="s">
        <v>56</v>
      </c>
      <c r="C14" s="43"/>
      <c r="D14" s="43"/>
      <c r="E14" s="91" t="s">
        <v>97</v>
      </c>
      <c r="F14" s="231">
        <f>F9-F12</f>
        <v>-494</v>
      </c>
      <c r="G14" s="231">
        <f aca="true" t="shared" si="0" ref="G14:O15">G9-G12</f>
        <v>-548</v>
      </c>
      <c r="H14" s="231">
        <f t="shared" si="0"/>
        <v>110.29999999999927</v>
      </c>
      <c r="I14" s="239">
        <f t="shared" si="0"/>
        <v>284.89999999999964</v>
      </c>
      <c r="J14" s="231">
        <f t="shared" si="0"/>
        <v>11.900000000000034</v>
      </c>
      <c r="K14" s="231">
        <f t="shared" si="0"/>
        <v>13.5</v>
      </c>
      <c r="L14" s="231">
        <f t="shared" si="0"/>
        <v>1.1000000000000014</v>
      </c>
      <c r="M14" s="239">
        <f t="shared" si="0"/>
        <v>2.099999999999998</v>
      </c>
      <c r="N14" s="69">
        <f t="shared" si="0"/>
        <v>0</v>
      </c>
      <c r="O14" s="122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24"/>
      <c r="B15" s="44" t="s">
        <v>57</v>
      </c>
      <c r="C15" s="43"/>
      <c r="D15" s="43"/>
      <c r="E15" s="91" t="s">
        <v>98</v>
      </c>
      <c r="F15" s="231">
        <f>F10-F13</f>
        <v>505</v>
      </c>
      <c r="G15" s="231">
        <f t="shared" si="0"/>
        <v>600</v>
      </c>
      <c r="H15" s="231">
        <f t="shared" si="0"/>
        <v>0</v>
      </c>
      <c r="I15" s="239">
        <f t="shared" si="0"/>
        <v>0</v>
      </c>
      <c r="J15" s="231">
        <f t="shared" si="0"/>
        <v>0</v>
      </c>
      <c r="K15" s="231">
        <f t="shared" si="0"/>
        <v>0</v>
      </c>
      <c r="L15" s="231">
        <f t="shared" si="0"/>
        <v>0</v>
      </c>
      <c r="M15" s="239">
        <f t="shared" si="0"/>
        <v>0</v>
      </c>
      <c r="N15" s="69">
        <f>N10-N13</f>
        <v>0</v>
      </c>
      <c r="O15" s="122">
        <f>O10-O13</f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24"/>
      <c r="B16" s="44" t="s">
        <v>58</v>
      </c>
      <c r="C16" s="43"/>
      <c r="D16" s="43"/>
      <c r="E16" s="91" t="s">
        <v>99</v>
      </c>
      <c r="F16" s="236">
        <f aca="true" t="shared" si="1" ref="F16:O16">F8-F11</f>
        <v>11</v>
      </c>
      <c r="G16" s="233">
        <f t="shared" si="1"/>
        <v>52</v>
      </c>
      <c r="H16" s="236">
        <f t="shared" si="1"/>
        <v>110.29999999999927</v>
      </c>
      <c r="I16" s="242">
        <f t="shared" si="1"/>
        <v>284.89999999999964</v>
      </c>
      <c r="J16" s="236">
        <f t="shared" si="1"/>
        <v>11.900000000000034</v>
      </c>
      <c r="K16" s="233">
        <f t="shared" si="1"/>
        <v>13.5</v>
      </c>
      <c r="L16" s="236">
        <f t="shared" si="1"/>
        <v>1.1000000000000014</v>
      </c>
      <c r="M16" s="242">
        <f t="shared" si="1"/>
        <v>2.099999999999998</v>
      </c>
      <c r="N16" s="67">
        <f t="shared" si="1"/>
        <v>0</v>
      </c>
      <c r="O16" s="120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24"/>
      <c r="B17" s="44" t="s">
        <v>59</v>
      </c>
      <c r="C17" s="43"/>
      <c r="D17" s="43"/>
      <c r="E17" s="34"/>
      <c r="F17" s="231">
        <v>6243</v>
      </c>
      <c r="G17" s="231">
        <v>6587</v>
      </c>
      <c r="H17" s="241">
        <v>0</v>
      </c>
      <c r="I17" s="241">
        <v>0</v>
      </c>
      <c r="J17" s="239">
        <v>0</v>
      </c>
      <c r="K17" s="231">
        <v>0</v>
      </c>
      <c r="L17" s="239">
        <v>0</v>
      </c>
      <c r="M17" s="239">
        <v>0</v>
      </c>
      <c r="N17" s="117"/>
      <c r="O17" s="12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25"/>
      <c r="B18" s="47" t="s">
        <v>60</v>
      </c>
      <c r="C18" s="31"/>
      <c r="D18" s="31"/>
      <c r="E18" s="17"/>
      <c r="F18" s="234">
        <v>0</v>
      </c>
      <c r="G18" s="234">
        <v>0</v>
      </c>
      <c r="H18" s="243">
        <v>0</v>
      </c>
      <c r="I18" s="243">
        <v>0</v>
      </c>
      <c r="J18" s="243">
        <v>0</v>
      </c>
      <c r="K18" s="234">
        <v>0</v>
      </c>
      <c r="L18" s="243">
        <v>0</v>
      </c>
      <c r="M18" s="243">
        <v>0</v>
      </c>
      <c r="N18" s="124"/>
      <c r="O18" s="125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24" t="s">
        <v>84</v>
      </c>
      <c r="B19" s="50" t="s">
        <v>61</v>
      </c>
      <c r="C19" s="51"/>
      <c r="D19" s="51"/>
      <c r="E19" s="96"/>
      <c r="F19" s="235">
        <v>3986</v>
      </c>
      <c r="G19" s="235">
        <v>3867</v>
      </c>
      <c r="H19" s="244">
        <v>673.3</v>
      </c>
      <c r="I19" s="244">
        <v>726</v>
      </c>
      <c r="J19" s="244">
        <v>0</v>
      </c>
      <c r="K19" s="235">
        <v>0</v>
      </c>
      <c r="L19" s="244">
        <v>0.7</v>
      </c>
      <c r="M19" s="244">
        <v>0.7</v>
      </c>
      <c r="N19" s="66"/>
      <c r="O19" s="126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24"/>
      <c r="B20" s="19"/>
      <c r="C20" s="30" t="s">
        <v>62</v>
      </c>
      <c r="D20" s="43"/>
      <c r="E20" s="91"/>
      <c r="F20" s="231">
        <v>2232</v>
      </c>
      <c r="G20" s="231">
        <v>2163</v>
      </c>
      <c r="H20" s="245">
        <v>0</v>
      </c>
      <c r="I20" s="245">
        <v>0</v>
      </c>
      <c r="J20" s="239">
        <v>0</v>
      </c>
      <c r="K20" s="231">
        <v>0</v>
      </c>
      <c r="L20" s="239">
        <v>0</v>
      </c>
      <c r="M20" s="239">
        <v>0</v>
      </c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24"/>
      <c r="B21" s="9" t="s">
        <v>63</v>
      </c>
      <c r="C21" s="63"/>
      <c r="D21" s="63"/>
      <c r="E21" s="90" t="s">
        <v>100</v>
      </c>
      <c r="F21" s="232">
        <v>3986</v>
      </c>
      <c r="G21" s="232">
        <v>3867</v>
      </c>
      <c r="H21" s="240">
        <v>673.3</v>
      </c>
      <c r="I21" s="240">
        <v>726</v>
      </c>
      <c r="J21" s="240">
        <v>0</v>
      </c>
      <c r="K21" s="232">
        <v>0</v>
      </c>
      <c r="L21" s="240">
        <v>0.7</v>
      </c>
      <c r="M21" s="240">
        <v>0.7</v>
      </c>
      <c r="N21" s="118"/>
      <c r="O21" s="119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24"/>
      <c r="B22" s="50" t="s">
        <v>64</v>
      </c>
      <c r="C22" s="51"/>
      <c r="D22" s="51"/>
      <c r="E22" s="96" t="s">
        <v>101</v>
      </c>
      <c r="F22" s="235">
        <v>5489</v>
      </c>
      <c r="G22" s="235">
        <v>5540</v>
      </c>
      <c r="H22" s="244">
        <v>2864.3</v>
      </c>
      <c r="I22" s="244">
        <v>2361.8</v>
      </c>
      <c r="J22" s="244">
        <v>130.9</v>
      </c>
      <c r="K22" s="235">
        <v>204.5</v>
      </c>
      <c r="L22" s="244">
        <v>17.3</v>
      </c>
      <c r="M22" s="244">
        <v>45.9</v>
      </c>
      <c r="N22" s="66"/>
      <c r="O22" s="126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24"/>
      <c r="B23" s="7" t="s">
        <v>65</v>
      </c>
      <c r="C23" s="52" t="s">
        <v>66</v>
      </c>
      <c r="D23" s="53"/>
      <c r="E23" s="95"/>
      <c r="F23" s="236">
        <v>3113</v>
      </c>
      <c r="G23" s="233">
        <v>3049</v>
      </c>
      <c r="H23" s="246"/>
      <c r="I23" s="242">
        <v>534.3</v>
      </c>
      <c r="J23" s="246">
        <v>8.5</v>
      </c>
      <c r="K23" s="233">
        <v>10.3</v>
      </c>
      <c r="L23" s="246">
        <v>0</v>
      </c>
      <c r="M23" s="242">
        <v>0</v>
      </c>
      <c r="N23" s="68"/>
      <c r="O23" s="121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24"/>
      <c r="B24" s="44" t="s">
        <v>102</v>
      </c>
      <c r="C24" s="43"/>
      <c r="D24" s="43"/>
      <c r="E24" s="91" t="s">
        <v>103</v>
      </c>
      <c r="F24" s="231">
        <f aca="true" t="shared" si="2" ref="F24:O24">F21-F22</f>
        <v>-1503</v>
      </c>
      <c r="G24" s="231">
        <f t="shared" si="2"/>
        <v>-1673</v>
      </c>
      <c r="H24" s="231">
        <f t="shared" si="2"/>
        <v>-2191</v>
      </c>
      <c r="I24" s="239">
        <f t="shared" si="2"/>
        <v>-1635.8000000000002</v>
      </c>
      <c r="J24" s="231">
        <f t="shared" si="2"/>
        <v>-130.9</v>
      </c>
      <c r="K24" s="231">
        <f t="shared" si="2"/>
        <v>-204.5</v>
      </c>
      <c r="L24" s="231">
        <f t="shared" si="2"/>
        <v>-16.6</v>
      </c>
      <c r="M24" s="239">
        <f t="shared" si="2"/>
        <v>-45.199999999999996</v>
      </c>
      <c r="N24" s="69">
        <f t="shared" si="2"/>
        <v>0</v>
      </c>
      <c r="O24" s="122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24"/>
      <c r="B25" s="101" t="s">
        <v>67</v>
      </c>
      <c r="C25" s="53"/>
      <c r="D25" s="53"/>
      <c r="E25" s="326" t="s">
        <v>104</v>
      </c>
      <c r="F25" s="307">
        <v>1503</v>
      </c>
      <c r="G25" s="307">
        <v>1673</v>
      </c>
      <c r="H25" s="294">
        <v>2191</v>
      </c>
      <c r="I25" s="294">
        <v>1635.8</v>
      </c>
      <c r="J25" s="294">
        <v>130.9</v>
      </c>
      <c r="K25" s="307">
        <v>204.5</v>
      </c>
      <c r="L25" s="294">
        <v>16.6</v>
      </c>
      <c r="M25" s="294">
        <v>45.2</v>
      </c>
      <c r="N25" s="296"/>
      <c r="O25" s="29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24"/>
      <c r="B26" s="9" t="s">
        <v>68</v>
      </c>
      <c r="C26" s="63"/>
      <c r="D26" s="63"/>
      <c r="E26" s="327"/>
      <c r="F26" s="308"/>
      <c r="G26" s="308"/>
      <c r="H26" s="295"/>
      <c r="I26" s="295"/>
      <c r="J26" s="295"/>
      <c r="K26" s="308"/>
      <c r="L26" s="295"/>
      <c r="M26" s="295"/>
      <c r="N26" s="297"/>
      <c r="O26" s="299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25"/>
      <c r="B27" s="47" t="s">
        <v>105</v>
      </c>
      <c r="C27" s="31"/>
      <c r="D27" s="31"/>
      <c r="E27" s="92" t="s">
        <v>106</v>
      </c>
      <c r="F27" s="237">
        <f aca="true" t="shared" si="3" ref="F27:O27">F24+F25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48">
        <f t="shared" si="3"/>
        <v>0</v>
      </c>
      <c r="N27" s="73">
        <f t="shared" si="3"/>
        <v>0</v>
      </c>
      <c r="O27" s="127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2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29"/>
      <c r="K29" s="129"/>
      <c r="L29" s="128"/>
      <c r="M29" s="113"/>
      <c r="N29" s="113"/>
      <c r="O29" s="129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29"/>
    </row>
    <row r="30" spans="1:25" ht="15.75" customHeight="1">
      <c r="A30" s="318" t="s">
        <v>69</v>
      </c>
      <c r="B30" s="319"/>
      <c r="C30" s="319"/>
      <c r="D30" s="319"/>
      <c r="E30" s="320"/>
      <c r="F30" s="291" t="s">
        <v>261</v>
      </c>
      <c r="G30" s="292"/>
      <c r="H30" s="293" t="s">
        <v>256</v>
      </c>
      <c r="I30" s="292"/>
      <c r="J30" s="293" t="s">
        <v>255</v>
      </c>
      <c r="K30" s="292"/>
      <c r="L30" s="289"/>
      <c r="M30" s="290"/>
      <c r="N30" s="289"/>
      <c r="O30" s="290"/>
      <c r="P30" s="130"/>
      <c r="Q30" s="128"/>
      <c r="R30" s="130"/>
      <c r="S30" s="128"/>
      <c r="T30" s="130"/>
      <c r="U30" s="128"/>
      <c r="V30" s="130"/>
      <c r="W30" s="128"/>
      <c r="X30" s="130"/>
      <c r="Y30" s="128"/>
    </row>
    <row r="31" spans="1:25" ht="15.75" customHeight="1">
      <c r="A31" s="321"/>
      <c r="B31" s="322"/>
      <c r="C31" s="322"/>
      <c r="D31" s="322"/>
      <c r="E31" s="323"/>
      <c r="F31" s="110" t="s">
        <v>240</v>
      </c>
      <c r="G31" s="131" t="s">
        <v>2</v>
      </c>
      <c r="H31" s="110" t="s">
        <v>240</v>
      </c>
      <c r="I31" s="132" t="s">
        <v>2</v>
      </c>
      <c r="J31" s="110" t="s">
        <v>240</v>
      </c>
      <c r="K31" s="131" t="s">
        <v>2</v>
      </c>
      <c r="L31" s="110" t="s">
        <v>240</v>
      </c>
      <c r="M31" s="131" t="s">
        <v>2</v>
      </c>
      <c r="N31" s="110" t="s">
        <v>240</v>
      </c>
      <c r="O31" s="133" t="s">
        <v>2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ht="15.75" customHeight="1">
      <c r="A32" s="302" t="s">
        <v>85</v>
      </c>
      <c r="B32" s="55" t="s">
        <v>50</v>
      </c>
      <c r="C32" s="56"/>
      <c r="D32" s="56"/>
      <c r="E32" s="15" t="s">
        <v>41</v>
      </c>
      <c r="F32" s="244">
        <v>427</v>
      </c>
      <c r="G32" s="235">
        <v>430</v>
      </c>
      <c r="H32" s="238">
        <v>7</v>
      </c>
      <c r="I32" s="230">
        <v>8</v>
      </c>
      <c r="J32" s="244">
        <v>0.2</v>
      </c>
      <c r="K32" s="238">
        <v>0</v>
      </c>
      <c r="L32" s="244"/>
      <c r="M32" s="238"/>
      <c r="N32" s="238"/>
      <c r="O32" s="272"/>
      <c r="P32" s="135"/>
      <c r="Q32" s="135"/>
      <c r="R32" s="135"/>
      <c r="S32" s="135"/>
      <c r="T32" s="136"/>
      <c r="U32" s="136"/>
      <c r="V32" s="135"/>
      <c r="W32" s="135"/>
      <c r="X32" s="136"/>
      <c r="Y32" s="136"/>
    </row>
    <row r="33" spans="1:25" ht="15.75" customHeight="1">
      <c r="A33" s="303"/>
      <c r="B33" s="8"/>
      <c r="C33" s="52" t="s">
        <v>70</v>
      </c>
      <c r="D33" s="53"/>
      <c r="E33" s="99"/>
      <c r="F33" s="246">
        <v>427</v>
      </c>
      <c r="G33" s="233">
        <v>430</v>
      </c>
      <c r="H33" s="246">
        <v>0</v>
      </c>
      <c r="I33" s="236">
        <v>0</v>
      </c>
      <c r="J33" s="246">
        <v>0</v>
      </c>
      <c r="K33" s="246">
        <v>0</v>
      </c>
      <c r="L33" s="246"/>
      <c r="M33" s="242"/>
      <c r="N33" s="270"/>
      <c r="O33" s="273"/>
      <c r="P33" s="135"/>
      <c r="Q33" s="135"/>
      <c r="R33" s="135"/>
      <c r="S33" s="135"/>
      <c r="T33" s="136"/>
      <c r="U33" s="136"/>
      <c r="V33" s="135"/>
      <c r="W33" s="135"/>
      <c r="X33" s="136"/>
      <c r="Y33" s="136"/>
    </row>
    <row r="34" spans="1:25" ht="15.75" customHeight="1">
      <c r="A34" s="303"/>
      <c r="B34" s="8"/>
      <c r="C34" s="24"/>
      <c r="D34" s="30" t="s">
        <v>71</v>
      </c>
      <c r="E34" s="94"/>
      <c r="F34" s="239">
        <v>427</v>
      </c>
      <c r="G34" s="231">
        <v>430</v>
      </c>
      <c r="H34" s="239">
        <v>0</v>
      </c>
      <c r="I34" s="231">
        <v>0</v>
      </c>
      <c r="J34" s="239">
        <v>0</v>
      </c>
      <c r="K34" s="239">
        <v>0</v>
      </c>
      <c r="L34" s="239"/>
      <c r="M34" s="239"/>
      <c r="N34" s="239"/>
      <c r="O34" s="274"/>
      <c r="P34" s="135"/>
      <c r="Q34" s="135"/>
      <c r="R34" s="135"/>
      <c r="S34" s="135"/>
      <c r="T34" s="136"/>
      <c r="U34" s="136"/>
      <c r="V34" s="135"/>
      <c r="W34" s="135"/>
      <c r="X34" s="136"/>
      <c r="Y34" s="136"/>
    </row>
    <row r="35" spans="1:25" ht="15.75" customHeight="1">
      <c r="A35" s="303"/>
      <c r="B35" s="10"/>
      <c r="C35" s="62" t="s">
        <v>72</v>
      </c>
      <c r="D35" s="63"/>
      <c r="E35" s="100"/>
      <c r="F35" s="240">
        <v>0</v>
      </c>
      <c r="G35" s="232">
        <v>0</v>
      </c>
      <c r="H35" s="251">
        <v>7</v>
      </c>
      <c r="I35" s="249">
        <v>8</v>
      </c>
      <c r="J35" s="240">
        <v>0.2</v>
      </c>
      <c r="K35" s="240">
        <v>0</v>
      </c>
      <c r="L35" s="240"/>
      <c r="M35" s="240"/>
      <c r="N35" s="240"/>
      <c r="O35" s="171"/>
      <c r="P35" s="135"/>
      <c r="Q35" s="135"/>
      <c r="R35" s="135"/>
      <c r="S35" s="135"/>
      <c r="T35" s="136"/>
      <c r="U35" s="136"/>
      <c r="V35" s="135"/>
      <c r="W35" s="135"/>
      <c r="X35" s="136"/>
      <c r="Y35" s="136"/>
    </row>
    <row r="36" spans="1:25" ht="15.75" customHeight="1">
      <c r="A36" s="303"/>
      <c r="B36" s="50" t="s">
        <v>53</v>
      </c>
      <c r="C36" s="51"/>
      <c r="D36" s="51"/>
      <c r="E36" s="15" t="s">
        <v>42</v>
      </c>
      <c r="F36" s="235">
        <v>449</v>
      </c>
      <c r="G36" s="235">
        <v>460</v>
      </c>
      <c r="H36" s="244">
        <v>20</v>
      </c>
      <c r="I36" s="235">
        <v>16</v>
      </c>
      <c r="J36" s="244">
        <v>0.2</v>
      </c>
      <c r="K36" s="244">
        <v>0.2</v>
      </c>
      <c r="L36" s="244"/>
      <c r="M36" s="244"/>
      <c r="N36" s="244"/>
      <c r="O36" s="275"/>
      <c r="P36" s="135"/>
      <c r="Q36" s="135"/>
      <c r="R36" s="135"/>
      <c r="S36" s="135"/>
      <c r="T36" s="135"/>
      <c r="U36" s="135"/>
      <c r="V36" s="135"/>
      <c r="W36" s="135"/>
      <c r="X36" s="136"/>
      <c r="Y36" s="136"/>
    </row>
    <row r="37" spans="1:25" ht="15.75" customHeight="1">
      <c r="A37" s="303"/>
      <c r="B37" s="8"/>
      <c r="C37" s="30" t="s">
        <v>73</v>
      </c>
      <c r="D37" s="43"/>
      <c r="E37" s="94"/>
      <c r="F37" s="231">
        <v>427</v>
      </c>
      <c r="G37" s="231">
        <v>431</v>
      </c>
      <c r="H37" s="239">
        <v>14</v>
      </c>
      <c r="I37" s="231">
        <v>7</v>
      </c>
      <c r="J37" s="239">
        <v>0.2</v>
      </c>
      <c r="K37" s="239">
        <v>0.2</v>
      </c>
      <c r="L37" s="239"/>
      <c r="M37" s="239"/>
      <c r="N37" s="239"/>
      <c r="O37" s="274"/>
      <c r="P37" s="135"/>
      <c r="Q37" s="135"/>
      <c r="R37" s="135"/>
      <c r="S37" s="135"/>
      <c r="T37" s="135"/>
      <c r="U37" s="135"/>
      <c r="V37" s="135"/>
      <c r="W37" s="135"/>
      <c r="X37" s="136"/>
      <c r="Y37" s="136"/>
    </row>
    <row r="38" spans="1:25" ht="15.75" customHeight="1">
      <c r="A38" s="303"/>
      <c r="B38" s="10"/>
      <c r="C38" s="30" t="s">
        <v>74</v>
      </c>
      <c r="D38" s="43"/>
      <c r="E38" s="94"/>
      <c r="F38" s="231">
        <v>22</v>
      </c>
      <c r="G38" s="231">
        <v>29</v>
      </c>
      <c r="H38" s="239">
        <v>6</v>
      </c>
      <c r="I38" s="231">
        <v>8</v>
      </c>
      <c r="J38" s="239">
        <v>0</v>
      </c>
      <c r="K38" s="239">
        <v>0</v>
      </c>
      <c r="L38" s="239"/>
      <c r="M38" s="239"/>
      <c r="N38" s="239"/>
      <c r="O38" s="274"/>
      <c r="P38" s="135"/>
      <c r="Q38" s="135"/>
      <c r="R38" s="136"/>
      <c r="S38" s="136"/>
      <c r="T38" s="135"/>
      <c r="U38" s="135"/>
      <c r="V38" s="135"/>
      <c r="W38" s="135"/>
      <c r="X38" s="136"/>
      <c r="Y38" s="136"/>
    </row>
    <row r="39" spans="1:25" ht="15.75" customHeight="1">
      <c r="A39" s="304"/>
      <c r="B39" s="11" t="s">
        <v>75</v>
      </c>
      <c r="C39" s="12"/>
      <c r="D39" s="12"/>
      <c r="E39" s="98" t="s">
        <v>108</v>
      </c>
      <c r="F39" s="237">
        <f>F32-F36</f>
        <v>-22</v>
      </c>
      <c r="G39" s="237">
        <v>-30</v>
      </c>
      <c r="H39" s="237">
        <f>H32-H36</f>
        <v>-13</v>
      </c>
      <c r="I39" s="237">
        <f>I32-I36</f>
        <v>-8</v>
      </c>
      <c r="J39" s="237">
        <f>J32-J36</f>
        <v>0</v>
      </c>
      <c r="K39" s="248">
        <f>K32-K36</f>
        <v>-0.2</v>
      </c>
      <c r="L39" s="237"/>
      <c r="M39" s="248"/>
      <c r="N39" s="237"/>
      <c r="O39" s="276"/>
      <c r="P39" s="135"/>
      <c r="Q39" s="135"/>
      <c r="R39" s="135"/>
      <c r="S39" s="135"/>
      <c r="T39" s="135"/>
      <c r="U39" s="135"/>
      <c r="V39" s="135"/>
      <c r="W39" s="135"/>
      <c r="X39" s="136"/>
      <c r="Y39" s="136"/>
    </row>
    <row r="40" spans="1:25" ht="15.75" customHeight="1">
      <c r="A40" s="302" t="s">
        <v>86</v>
      </c>
      <c r="B40" s="50" t="s">
        <v>76</v>
      </c>
      <c r="C40" s="51"/>
      <c r="D40" s="51"/>
      <c r="E40" s="15" t="s">
        <v>44</v>
      </c>
      <c r="F40" s="235">
        <v>436</v>
      </c>
      <c r="G40" s="235">
        <v>484</v>
      </c>
      <c r="H40" s="244">
        <v>163</v>
      </c>
      <c r="I40" s="235">
        <v>166</v>
      </c>
      <c r="J40" s="244">
        <v>1</v>
      </c>
      <c r="K40" s="244">
        <v>1</v>
      </c>
      <c r="L40" s="244"/>
      <c r="M40" s="244"/>
      <c r="N40" s="244"/>
      <c r="O40" s="275"/>
      <c r="P40" s="135"/>
      <c r="Q40" s="135"/>
      <c r="R40" s="135"/>
      <c r="S40" s="135"/>
      <c r="T40" s="136"/>
      <c r="U40" s="136"/>
      <c r="V40" s="136"/>
      <c r="W40" s="136"/>
      <c r="X40" s="135"/>
      <c r="Y40" s="135"/>
    </row>
    <row r="41" spans="1:25" ht="15.75" customHeight="1">
      <c r="A41" s="305"/>
      <c r="B41" s="10"/>
      <c r="C41" s="30" t="s">
        <v>77</v>
      </c>
      <c r="D41" s="43"/>
      <c r="E41" s="94"/>
      <c r="F41" s="249">
        <v>0</v>
      </c>
      <c r="G41" s="249">
        <v>0</v>
      </c>
      <c r="H41" s="239">
        <v>0</v>
      </c>
      <c r="I41" s="231">
        <v>0</v>
      </c>
      <c r="J41" s="239">
        <v>0</v>
      </c>
      <c r="K41" s="239">
        <v>0</v>
      </c>
      <c r="L41" s="239"/>
      <c r="M41" s="239"/>
      <c r="N41" s="239"/>
      <c r="O41" s="274"/>
      <c r="P41" s="136"/>
      <c r="Q41" s="136"/>
      <c r="R41" s="136"/>
      <c r="S41" s="136"/>
      <c r="T41" s="136"/>
      <c r="U41" s="136"/>
      <c r="V41" s="136"/>
      <c r="W41" s="136"/>
      <c r="X41" s="135"/>
      <c r="Y41" s="135"/>
    </row>
    <row r="42" spans="1:25" ht="15.75" customHeight="1">
      <c r="A42" s="305"/>
      <c r="B42" s="50" t="s">
        <v>64</v>
      </c>
      <c r="C42" s="51"/>
      <c r="D42" s="51"/>
      <c r="E42" s="15" t="s">
        <v>45</v>
      </c>
      <c r="F42" s="235">
        <v>414</v>
      </c>
      <c r="G42" s="235">
        <v>454</v>
      </c>
      <c r="H42" s="244">
        <v>150</v>
      </c>
      <c r="I42" s="235">
        <v>158</v>
      </c>
      <c r="J42" s="244">
        <v>1</v>
      </c>
      <c r="K42" s="244">
        <v>1</v>
      </c>
      <c r="L42" s="244"/>
      <c r="M42" s="244"/>
      <c r="N42" s="244"/>
      <c r="O42" s="275"/>
      <c r="P42" s="135"/>
      <c r="Q42" s="135"/>
      <c r="R42" s="135"/>
      <c r="S42" s="135"/>
      <c r="T42" s="136"/>
      <c r="U42" s="136"/>
      <c r="V42" s="135"/>
      <c r="W42" s="135"/>
      <c r="X42" s="135"/>
      <c r="Y42" s="135"/>
    </row>
    <row r="43" spans="1:25" ht="15.75" customHeight="1">
      <c r="A43" s="305"/>
      <c r="B43" s="10"/>
      <c r="C43" s="30" t="s">
        <v>78</v>
      </c>
      <c r="D43" s="43"/>
      <c r="E43" s="94"/>
      <c r="F43" s="231">
        <v>414</v>
      </c>
      <c r="G43" s="231">
        <v>454</v>
      </c>
      <c r="H43" s="251">
        <v>149</v>
      </c>
      <c r="I43" s="249">
        <v>148</v>
      </c>
      <c r="J43" s="239">
        <v>0</v>
      </c>
      <c r="K43" s="239">
        <v>0</v>
      </c>
      <c r="L43" s="239"/>
      <c r="M43" s="239"/>
      <c r="N43" s="239"/>
      <c r="O43" s="274"/>
      <c r="P43" s="135"/>
      <c r="Q43" s="135"/>
      <c r="R43" s="136"/>
      <c r="S43" s="135"/>
      <c r="T43" s="136"/>
      <c r="U43" s="136"/>
      <c r="V43" s="135"/>
      <c r="W43" s="135"/>
      <c r="X43" s="136"/>
      <c r="Y43" s="136"/>
    </row>
    <row r="44" spans="1:25" ht="15.75" customHeight="1">
      <c r="A44" s="306"/>
      <c r="B44" s="47" t="s">
        <v>75</v>
      </c>
      <c r="C44" s="31"/>
      <c r="D44" s="31"/>
      <c r="E44" s="98" t="s">
        <v>109</v>
      </c>
      <c r="F44" s="234">
        <f>F40-F42</f>
        <v>22</v>
      </c>
      <c r="G44" s="234">
        <v>30</v>
      </c>
      <c r="H44" s="234">
        <f>H40-H42</f>
        <v>13</v>
      </c>
      <c r="I44" s="234">
        <v>8</v>
      </c>
      <c r="J44" s="234">
        <f>J40-J42</f>
        <v>0</v>
      </c>
      <c r="K44" s="243">
        <f>K40-K42</f>
        <v>0</v>
      </c>
      <c r="L44" s="234"/>
      <c r="M44" s="243"/>
      <c r="N44" s="234"/>
      <c r="O44" s="277"/>
      <c r="P44" s="136"/>
      <c r="Q44" s="136"/>
      <c r="R44" s="135"/>
      <c r="S44" s="135"/>
      <c r="T44" s="136"/>
      <c r="U44" s="136"/>
      <c r="V44" s="135"/>
      <c r="W44" s="135"/>
      <c r="X44" s="135"/>
      <c r="Y44" s="135"/>
    </row>
    <row r="45" spans="1:25" ht="15.75" customHeight="1">
      <c r="A45" s="309" t="s">
        <v>87</v>
      </c>
      <c r="B45" s="25" t="s">
        <v>79</v>
      </c>
      <c r="C45" s="20"/>
      <c r="D45" s="20"/>
      <c r="E45" s="97" t="s">
        <v>110</v>
      </c>
      <c r="F45" s="250">
        <f>F39+F44</f>
        <v>0</v>
      </c>
      <c r="G45" s="250">
        <v>0</v>
      </c>
      <c r="H45" s="250">
        <f>H39+H44</f>
        <v>0</v>
      </c>
      <c r="I45" s="250">
        <f>I39+I44</f>
        <v>0</v>
      </c>
      <c r="J45" s="250">
        <f>J39+J44</f>
        <v>0</v>
      </c>
      <c r="K45" s="252">
        <f>K39+K44</f>
        <v>-0.2</v>
      </c>
      <c r="L45" s="250"/>
      <c r="M45" s="252"/>
      <c r="N45" s="250"/>
      <c r="O45" s="278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10"/>
      <c r="B46" s="44" t="s">
        <v>80</v>
      </c>
      <c r="C46" s="43"/>
      <c r="D46" s="43"/>
      <c r="E46" s="43"/>
      <c r="F46" s="249">
        <v>0</v>
      </c>
      <c r="G46" s="249">
        <v>0</v>
      </c>
      <c r="H46" s="251">
        <v>0</v>
      </c>
      <c r="I46" s="249">
        <v>0</v>
      </c>
      <c r="J46" s="239">
        <v>0</v>
      </c>
      <c r="K46" s="239">
        <v>0</v>
      </c>
      <c r="L46" s="239"/>
      <c r="M46" s="239"/>
      <c r="N46" s="251"/>
      <c r="O46" s="279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310"/>
      <c r="B47" s="44" t="s">
        <v>81</v>
      </c>
      <c r="C47" s="43"/>
      <c r="D47" s="43"/>
      <c r="E47" s="43"/>
      <c r="F47" s="231">
        <v>0</v>
      </c>
      <c r="G47" s="231">
        <v>0</v>
      </c>
      <c r="H47" s="239">
        <v>0</v>
      </c>
      <c r="I47" s="231">
        <v>0</v>
      </c>
      <c r="J47" s="239">
        <v>0</v>
      </c>
      <c r="K47" s="239">
        <v>0</v>
      </c>
      <c r="L47" s="239"/>
      <c r="M47" s="239"/>
      <c r="N47" s="239"/>
      <c r="O47" s="274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11"/>
      <c r="B48" s="47" t="s">
        <v>82</v>
      </c>
      <c r="C48" s="31"/>
      <c r="D48" s="31"/>
      <c r="E48" s="31"/>
      <c r="F48" s="248">
        <v>0</v>
      </c>
      <c r="G48" s="237">
        <v>0</v>
      </c>
      <c r="H48" s="248">
        <v>0</v>
      </c>
      <c r="I48" s="237">
        <v>0</v>
      </c>
      <c r="J48" s="248">
        <v>0</v>
      </c>
      <c r="K48" s="248">
        <v>0</v>
      </c>
      <c r="L48" s="248"/>
      <c r="M48" s="248"/>
      <c r="N48" s="248"/>
      <c r="O48" s="276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0" sqref="F40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tr">
        <f>+'1.普通会計予算'!E1</f>
        <v>宮崎県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0" t="s">
        <v>88</v>
      </c>
      <c r="B9" s="280" t="s">
        <v>90</v>
      </c>
      <c r="C9" s="55" t="s">
        <v>4</v>
      </c>
      <c r="D9" s="56"/>
      <c r="E9" s="56"/>
      <c r="F9" s="65">
        <v>121154</v>
      </c>
      <c r="G9" s="75">
        <f>F9/$F$27*100</f>
        <v>17.502340309961053</v>
      </c>
      <c r="H9" s="66">
        <v>101074</v>
      </c>
      <c r="I9" s="80">
        <f aca="true" t="shared" si="0" ref="I9:I45">(F9/H9-1)*100</f>
        <v>19.866632368363767</v>
      </c>
    </row>
    <row r="10" spans="1:9" ht="18" customHeight="1">
      <c r="A10" s="281"/>
      <c r="B10" s="281"/>
      <c r="C10" s="7"/>
      <c r="D10" s="52" t="s">
        <v>23</v>
      </c>
      <c r="E10" s="53"/>
      <c r="F10" s="67">
        <v>32381</v>
      </c>
      <c r="G10" s="76">
        <f aca="true" t="shared" si="1" ref="G10:G27">F10/$F$27*100</f>
        <v>4.677875114126227</v>
      </c>
      <c r="H10" s="68">
        <v>32582</v>
      </c>
      <c r="I10" s="81">
        <f t="shared" si="0"/>
        <v>-0.616905039592408</v>
      </c>
    </row>
    <row r="11" spans="1:9" ht="18" customHeight="1">
      <c r="A11" s="281"/>
      <c r="B11" s="281"/>
      <c r="C11" s="7"/>
      <c r="D11" s="16"/>
      <c r="E11" s="23" t="s">
        <v>24</v>
      </c>
      <c r="F11" s="69">
        <v>28440</v>
      </c>
      <c r="G11" s="77">
        <f t="shared" si="1"/>
        <v>4.108544153847932</v>
      </c>
      <c r="H11" s="70">
        <v>28170</v>
      </c>
      <c r="I11" s="82">
        <f t="shared" si="0"/>
        <v>0.9584664536741228</v>
      </c>
    </row>
    <row r="12" spans="1:9" ht="18" customHeight="1">
      <c r="A12" s="281"/>
      <c r="B12" s="281"/>
      <c r="C12" s="7"/>
      <c r="D12" s="16"/>
      <c r="E12" s="23" t="s">
        <v>25</v>
      </c>
      <c r="F12" s="69">
        <v>3685</v>
      </c>
      <c r="G12" s="77">
        <f t="shared" si="1"/>
        <v>0.5323482843505496</v>
      </c>
      <c r="H12" s="70">
        <v>4090</v>
      </c>
      <c r="I12" s="82">
        <f t="shared" si="0"/>
        <v>-9.90220048899756</v>
      </c>
    </row>
    <row r="13" spans="1:9" ht="18" customHeight="1">
      <c r="A13" s="281"/>
      <c r="B13" s="281"/>
      <c r="C13" s="7"/>
      <c r="D13" s="33"/>
      <c r="E13" s="23" t="s">
        <v>26</v>
      </c>
      <c r="F13" s="231">
        <v>256</v>
      </c>
      <c r="G13" s="77">
        <f t="shared" si="1"/>
        <v>0.036982675927745096</v>
      </c>
      <c r="H13" s="70">
        <v>322</v>
      </c>
      <c r="I13" s="82">
        <f t="shared" si="0"/>
        <v>-20.496894409937894</v>
      </c>
    </row>
    <row r="14" spans="1:9" ht="18" customHeight="1">
      <c r="A14" s="281"/>
      <c r="B14" s="281"/>
      <c r="C14" s="7"/>
      <c r="D14" s="61" t="s">
        <v>27</v>
      </c>
      <c r="E14" s="51"/>
      <c r="F14" s="65">
        <v>17796</v>
      </c>
      <c r="G14" s="75">
        <f t="shared" si="1"/>
        <v>2.5708738312896555</v>
      </c>
      <c r="H14" s="66">
        <v>15773</v>
      </c>
      <c r="I14" s="83">
        <f t="shared" si="0"/>
        <v>12.825714829138391</v>
      </c>
    </row>
    <row r="15" spans="1:9" ht="18" customHeight="1">
      <c r="A15" s="281"/>
      <c r="B15" s="281"/>
      <c r="C15" s="7"/>
      <c r="D15" s="16"/>
      <c r="E15" s="23" t="s">
        <v>28</v>
      </c>
      <c r="F15" s="69">
        <v>1041</v>
      </c>
      <c r="G15" s="77">
        <f t="shared" si="1"/>
        <v>0.1503865845343072</v>
      </c>
      <c r="H15" s="70">
        <v>953</v>
      </c>
      <c r="I15" s="82">
        <f t="shared" si="0"/>
        <v>9.233997901364122</v>
      </c>
    </row>
    <row r="16" spans="1:9" ht="18" customHeight="1">
      <c r="A16" s="281"/>
      <c r="B16" s="281"/>
      <c r="C16" s="7"/>
      <c r="D16" s="16"/>
      <c r="E16" s="29" t="s">
        <v>29</v>
      </c>
      <c r="F16" s="67">
        <v>16755</v>
      </c>
      <c r="G16" s="76">
        <f t="shared" si="1"/>
        <v>2.420487246755348</v>
      </c>
      <c r="H16" s="68">
        <v>14820</v>
      </c>
      <c r="I16" s="81">
        <f t="shared" si="0"/>
        <v>13.056680161943323</v>
      </c>
    </row>
    <row r="17" spans="1:9" ht="18" customHeight="1">
      <c r="A17" s="281"/>
      <c r="B17" s="281"/>
      <c r="C17" s="7"/>
      <c r="D17" s="285" t="s">
        <v>30</v>
      </c>
      <c r="E17" s="328"/>
      <c r="F17" s="67">
        <v>43938</v>
      </c>
      <c r="G17" s="76">
        <f t="shared" si="1"/>
        <v>6.347440683254938</v>
      </c>
      <c r="H17" s="68">
        <v>25643</v>
      </c>
      <c r="I17" s="81">
        <f t="shared" si="0"/>
        <v>71.34500643450454</v>
      </c>
    </row>
    <row r="18" spans="1:9" ht="18" customHeight="1">
      <c r="A18" s="281"/>
      <c r="B18" s="281"/>
      <c r="C18" s="7"/>
      <c r="D18" s="285" t="s">
        <v>94</v>
      </c>
      <c r="E18" s="286"/>
      <c r="F18" s="69">
        <v>2036</v>
      </c>
      <c r="G18" s="77">
        <f t="shared" si="1"/>
        <v>0.29412784448784773</v>
      </c>
      <c r="H18" s="70">
        <v>1977</v>
      </c>
      <c r="I18" s="82">
        <f t="shared" si="0"/>
        <v>2.9843196762771917</v>
      </c>
    </row>
    <row r="19" spans="1:9" ht="18" customHeight="1">
      <c r="A19" s="281"/>
      <c r="B19" s="281"/>
      <c r="C19" s="10"/>
      <c r="D19" s="285" t="s">
        <v>95</v>
      </c>
      <c r="E19" s="286"/>
      <c r="F19" s="269" t="s">
        <v>251</v>
      </c>
      <c r="G19" s="77" t="e">
        <f t="shared" si="1"/>
        <v>#VALUE!</v>
      </c>
      <c r="H19" s="268" t="s">
        <v>262</v>
      </c>
      <c r="I19" s="82" t="e">
        <f t="shared" si="0"/>
        <v>#VALUE!</v>
      </c>
    </row>
    <row r="20" spans="1:9" ht="18" customHeight="1">
      <c r="A20" s="281"/>
      <c r="B20" s="281"/>
      <c r="C20" s="44" t="s">
        <v>5</v>
      </c>
      <c r="D20" s="43"/>
      <c r="E20" s="43"/>
      <c r="F20" s="69">
        <v>20548</v>
      </c>
      <c r="G20" s="77">
        <f t="shared" si="1"/>
        <v>2.968437597512915</v>
      </c>
      <c r="H20" s="70">
        <v>22221</v>
      </c>
      <c r="I20" s="82">
        <f t="shared" si="0"/>
        <v>-7.528914090274963</v>
      </c>
    </row>
    <row r="21" spans="1:9" ht="18" customHeight="1">
      <c r="A21" s="281"/>
      <c r="B21" s="281"/>
      <c r="C21" s="44" t="s">
        <v>6</v>
      </c>
      <c r="D21" s="43"/>
      <c r="E21" s="43"/>
      <c r="F21" s="69">
        <v>183495</v>
      </c>
      <c r="G21" s="77">
        <f t="shared" si="1"/>
        <v>26.508344216256198</v>
      </c>
      <c r="H21" s="70">
        <v>187276</v>
      </c>
      <c r="I21" s="82">
        <f t="shared" si="0"/>
        <v>-2.0189452999850532</v>
      </c>
    </row>
    <row r="22" spans="1:9" ht="18" customHeight="1">
      <c r="A22" s="281"/>
      <c r="B22" s="281"/>
      <c r="C22" s="44" t="s">
        <v>31</v>
      </c>
      <c r="D22" s="43"/>
      <c r="E22" s="43"/>
      <c r="F22" s="69">
        <v>9550</v>
      </c>
      <c r="G22" s="77">
        <f t="shared" si="1"/>
        <v>1.3796271683983035</v>
      </c>
      <c r="H22" s="70">
        <v>8802</v>
      </c>
      <c r="I22" s="82">
        <f t="shared" si="0"/>
        <v>8.498068620768006</v>
      </c>
    </row>
    <row r="23" spans="1:9" ht="18" customHeight="1">
      <c r="A23" s="281"/>
      <c r="B23" s="281"/>
      <c r="C23" s="44" t="s">
        <v>7</v>
      </c>
      <c r="D23" s="43"/>
      <c r="E23" s="43"/>
      <c r="F23" s="69">
        <v>78060</v>
      </c>
      <c r="G23" s="77">
        <f t="shared" si="1"/>
        <v>11.2768268864054</v>
      </c>
      <c r="H23" s="70">
        <v>80433</v>
      </c>
      <c r="I23" s="82">
        <f t="shared" si="0"/>
        <v>-2.9502816008354804</v>
      </c>
    </row>
    <row r="24" spans="1:9" ht="18" customHeight="1">
      <c r="A24" s="281"/>
      <c r="B24" s="281"/>
      <c r="C24" s="44" t="s">
        <v>32</v>
      </c>
      <c r="D24" s="43"/>
      <c r="E24" s="43"/>
      <c r="F24" s="69">
        <v>1857</v>
      </c>
      <c r="G24" s="77">
        <f t="shared" si="1"/>
        <v>0.2682688640539947</v>
      </c>
      <c r="H24" s="70">
        <v>1606</v>
      </c>
      <c r="I24" s="82">
        <f t="shared" si="0"/>
        <v>15.628891656288912</v>
      </c>
    </row>
    <row r="25" spans="1:9" ht="18" customHeight="1">
      <c r="A25" s="281"/>
      <c r="B25" s="281"/>
      <c r="C25" s="44" t="s">
        <v>8</v>
      </c>
      <c r="D25" s="43"/>
      <c r="E25" s="43"/>
      <c r="F25" s="69">
        <v>61796</v>
      </c>
      <c r="G25" s="77">
        <f t="shared" si="1"/>
        <v>8.927271256370844</v>
      </c>
      <c r="H25" s="70">
        <v>67897</v>
      </c>
      <c r="I25" s="82">
        <f t="shared" si="0"/>
        <v>-8.9856694699324</v>
      </c>
    </row>
    <row r="26" spans="1:9" ht="18" customHeight="1">
      <c r="A26" s="281"/>
      <c r="B26" s="281"/>
      <c r="C26" s="45" t="s">
        <v>9</v>
      </c>
      <c r="D26" s="46"/>
      <c r="E26" s="46"/>
      <c r="F26" s="71">
        <v>215756</v>
      </c>
      <c r="G26" s="78">
        <f t="shared" si="1"/>
        <v>31.168883701041295</v>
      </c>
      <c r="H26" s="72">
        <v>110799</v>
      </c>
      <c r="I26" s="84">
        <f t="shared" si="0"/>
        <v>94.72738923636494</v>
      </c>
    </row>
    <row r="27" spans="1:9" ht="18" customHeight="1">
      <c r="A27" s="281"/>
      <c r="B27" s="282"/>
      <c r="C27" s="47" t="s">
        <v>10</v>
      </c>
      <c r="D27" s="31"/>
      <c r="E27" s="31"/>
      <c r="F27" s="73">
        <f>SUM(F9,F20:F26)</f>
        <v>692216</v>
      </c>
      <c r="G27" s="79">
        <f t="shared" si="1"/>
        <v>100</v>
      </c>
      <c r="H27" s="73">
        <f>SUM(H9,H20:H26)</f>
        <v>580108</v>
      </c>
      <c r="I27" s="85">
        <f t="shared" si="0"/>
        <v>19.32536700062748</v>
      </c>
    </row>
    <row r="28" spans="1:9" ht="18" customHeight="1">
      <c r="A28" s="281"/>
      <c r="B28" s="280" t="s">
        <v>89</v>
      </c>
      <c r="C28" s="55" t="s">
        <v>11</v>
      </c>
      <c r="D28" s="56"/>
      <c r="E28" s="56"/>
      <c r="F28" s="65">
        <v>369338</v>
      </c>
      <c r="G28" s="75">
        <f aca="true" t="shared" si="2" ref="G28:G45">F28/$F$45*100</f>
        <v>54.51909891105873</v>
      </c>
      <c r="H28" s="65">
        <v>253495</v>
      </c>
      <c r="I28" s="86">
        <f t="shared" si="0"/>
        <v>45.69833724531056</v>
      </c>
    </row>
    <row r="29" spans="1:9" ht="18" customHeight="1">
      <c r="A29" s="281"/>
      <c r="B29" s="281"/>
      <c r="C29" s="7"/>
      <c r="D29" s="30" t="s">
        <v>12</v>
      </c>
      <c r="E29" s="43"/>
      <c r="F29" s="69">
        <v>146920</v>
      </c>
      <c r="G29" s="77">
        <f t="shared" si="2"/>
        <v>21.687305427583265</v>
      </c>
      <c r="H29" s="69">
        <v>146512</v>
      </c>
      <c r="I29" s="87">
        <f t="shared" si="0"/>
        <v>0.278475483236873</v>
      </c>
    </row>
    <row r="30" spans="1:9" ht="18" customHeight="1">
      <c r="A30" s="281"/>
      <c r="B30" s="281"/>
      <c r="C30" s="7"/>
      <c r="D30" s="30" t="s">
        <v>33</v>
      </c>
      <c r="E30" s="43"/>
      <c r="F30" s="69">
        <v>13765</v>
      </c>
      <c r="G30" s="77">
        <f t="shared" si="2"/>
        <v>2.031893269879415</v>
      </c>
      <c r="H30" s="69">
        <v>13214</v>
      </c>
      <c r="I30" s="87">
        <f t="shared" si="0"/>
        <v>4.169819887997583</v>
      </c>
    </row>
    <row r="31" spans="1:9" ht="18" customHeight="1">
      <c r="A31" s="281"/>
      <c r="B31" s="281"/>
      <c r="C31" s="19"/>
      <c r="D31" s="30" t="s">
        <v>13</v>
      </c>
      <c r="E31" s="43"/>
      <c r="F31" s="69">
        <v>208653</v>
      </c>
      <c r="G31" s="77">
        <f t="shared" si="2"/>
        <v>30.799900213596043</v>
      </c>
      <c r="H31" s="69">
        <v>93769</v>
      </c>
      <c r="I31" s="87">
        <f t="shared" si="0"/>
        <v>122.51810299779247</v>
      </c>
    </row>
    <row r="32" spans="1:9" ht="18" customHeight="1">
      <c r="A32" s="281"/>
      <c r="B32" s="281"/>
      <c r="C32" s="50" t="s">
        <v>14</v>
      </c>
      <c r="D32" s="51"/>
      <c r="E32" s="51"/>
      <c r="F32" s="65">
        <v>216842</v>
      </c>
      <c r="G32" s="75">
        <f t="shared" si="2"/>
        <v>32.00870326387156</v>
      </c>
      <c r="H32" s="65">
        <v>198152</v>
      </c>
      <c r="I32" s="86">
        <f t="shared" si="0"/>
        <v>9.432153094594042</v>
      </c>
    </row>
    <row r="33" spans="1:9" ht="18" customHeight="1">
      <c r="A33" s="281"/>
      <c r="B33" s="281"/>
      <c r="C33" s="7"/>
      <c r="D33" s="30" t="s">
        <v>15</v>
      </c>
      <c r="E33" s="43"/>
      <c r="F33" s="69">
        <v>16813</v>
      </c>
      <c r="G33" s="77">
        <f t="shared" si="2"/>
        <v>2.4818177658178424</v>
      </c>
      <c r="H33" s="69">
        <v>16224</v>
      </c>
      <c r="I33" s="87">
        <f t="shared" si="0"/>
        <v>3.6304240631163776</v>
      </c>
    </row>
    <row r="34" spans="1:9" ht="18" customHeight="1">
      <c r="A34" s="281"/>
      <c r="B34" s="281"/>
      <c r="C34" s="7"/>
      <c r="D34" s="30" t="s">
        <v>34</v>
      </c>
      <c r="E34" s="43"/>
      <c r="F34" s="69">
        <v>5614</v>
      </c>
      <c r="G34" s="77">
        <f t="shared" si="2"/>
        <v>0.8286995145007654</v>
      </c>
      <c r="H34" s="69">
        <v>5916</v>
      </c>
      <c r="I34" s="87">
        <f t="shared" si="0"/>
        <v>-5.104800540906018</v>
      </c>
    </row>
    <row r="35" spans="1:9" ht="18" customHeight="1">
      <c r="A35" s="281"/>
      <c r="B35" s="281"/>
      <c r="C35" s="7"/>
      <c r="D35" s="30" t="s">
        <v>35</v>
      </c>
      <c r="E35" s="43"/>
      <c r="F35" s="69">
        <v>127264</v>
      </c>
      <c r="G35" s="77">
        <f t="shared" si="2"/>
        <v>18.785823835665372</v>
      </c>
      <c r="H35" s="69">
        <v>110703</v>
      </c>
      <c r="I35" s="87">
        <f t="shared" si="0"/>
        <v>14.95984751994075</v>
      </c>
    </row>
    <row r="36" spans="1:9" ht="18" customHeight="1">
      <c r="A36" s="281"/>
      <c r="B36" s="281"/>
      <c r="C36" s="7"/>
      <c r="D36" s="30" t="s">
        <v>36</v>
      </c>
      <c r="E36" s="43"/>
      <c r="F36" s="69">
        <v>860</v>
      </c>
      <c r="G36" s="77">
        <f t="shared" si="2"/>
        <v>0.12694720029758785</v>
      </c>
      <c r="H36" s="69">
        <v>844</v>
      </c>
      <c r="I36" s="87">
        <f t="shared" si="0"/>
        <v>1.8957345971563955</v>
      </c>
    </row>
    <row r="37" spans="1:9" ht="18" customHeight="1">
      <c r="A37" s="281"/>
      <c r="B37" s="281"/>
      <c r="C37" s="7"/>
      <c r="D37" s="30" t="s">
        <v>16</v>
      </c>
      <c r="E37" s="43"/>
      <c r="F37" s="69">
        <v>27895</v>
      </c>
      <c r="G37" s="77">
        <f t="shared" si="2"/>
        <v>4.117665293373504</v>
      </c>
      <c r="H37" s="69">
        <v>23050</v>
      </c>
      <c r="I37" s="87">
        <f t="shared" si="0"/>
        <v>21.019522776572664</v>
      </c>
    </row>
    <row r="38" spans="1:9" ht="18" customHeight="1">
      <c r="A38" s="281"/>
      <c r="B38" s="281"/>
      <c r="C38" s="19"/>
      <c r="D38" s="30" t="s">
        <v>37</v>
      </c>
      <c r="E38" s="43"/>
      <c r="F38" s="69">
        <v>38396</v>
      </c>
      <c r="G38" s="77">
        <f t="shared" si="2"/>
        <v>5.667749654216492</v>
      </c>
      <c r="H38" s="69">
        <v>41415</v>
      </c>
      <c r="I38" s="87">
        <f t="shared" si="0"/>
        <v>-7.289629361342509</v>
      </c>
    </row>
    <row r="39" spans="1:9" ht="18" customHeight="1">
      <c r="A39" s="281"/>
      <c r="B39" s="281"/>
      <c r="C39" s="50" t="s">
        <v>17</v>
      </c>
      <c r="D39" s="51"/>
      <c r="E39" s="51"/>
      <c r="F39" s="65">
        <v>91267</v>
      </c>
      <c r="G39" s="75">
        <f t="shared" si="2"/>
        <v>13.47219782506971</v>
      </c>
      <c r="H39" s="65">
        <v>114469</v>
      </c>
      <c r="I39" s="86">
        <f t="shared" si="0"/>
        <v>-20.269243201216046</v>
      </c>
    </row>
    <row r="40" spans="1:9" ht="18" customHeight="1">
      <c r="A40" s="281"/>
      <c r="B40" s="281"/>
      <c r="C40" s="7"/>
      <c r="D40" s="52" t="s">
        <v>18</v>
      </c>
      <c r="E40" s="53"/>
      <c r="F40" s="67">
        <v>88732</v>
      </c>
      <c r="G40" s="76">
        <f t="shared" si="2"/>
        <v>13.09799881023903</v>
      </c>
      <c r="H40" s="67">
        <v>112541</v>
      </c>
      <c r="I40" s="88">
        <f t="shared" si="0"/>
        <v>-21.155845425222807</v>
      </c>
    </row>
    <row r="41" spans="1:9" ht="18" customHeight="1">
      <c r="A41" s="281"/>
      <c r="B41" s="281"/>
      <c r="C41" s="7"/>
      <c r="D41" s="16"/>
      <c r="E41" s="104" t="s">
        <v>92</v>
      </c>
      <c r="F41" s="69">
        <v>67520</v>
      </c>
      <c r="G41" s="77">
        <f t="shared" si="2"/>
        <v>9.966831353596666</v>
      </c>
      <c r="H41" s="69">
        <v>84031</v>
      </c>
      <c r="I41" s="89">
        <f t="shared" si="0"/>
        <v>-19.648701074603427</v>
      </c>
    </row>
    <row r="42" spans="1:9" ht="18" customHeight="1">
      <c r="A42" s="281"/>
      <c r="B42" s="281"/>
      <c r="C42" s="7"/>
      <c r="D42" s="33"/>
      <c r="E42" s="32" t="s">
        <v>38</v>
      </c>
      <c r="F42" s="69">
        <v>21212</v>
      </c>
      <c r="G42" s="77">
        <f t="shared" si="2"/>
        <v>3.131167456642365</v>
      </c>
      <c r="H42" s="69">
        <v>28510</v>
      </c>
      <c r="I42" s="89">
        <f t="shared" si="0"/>
        <v>-25.59803577692038</v>
      </c>
    </row>
    <row r="43" spans="1:9" ht="18" customHeight="1">
      <c r="A43" s="281"/>
      <c r="B43" s="281"/>
      <c r="C43" s="7"/>
      <c r="D43" s="30" t="s">
        <v>39</v>
      </c>
      <c r="E43" s="54"/>
      <c r="F43" s="69">
        <v>2535</v>
      </c>
      <c r="G43" s="77">
        <f t="shared" si="2"/>
        <v>0.3741990148306805</v>
      </c>
      <c r="H43" s="67">
        <v>1928</v>
      </c>
      <c r="I43" s="140">
        <f t="shared" si="0"/>
        <v>31.483402489626556</v>
      </c>
    </row>
    <row r="44" spans="1:9" ht="18" customHeight="1">
      <c r="A44" s="281"/>
      <c r="B44" s="281"/>
      <c r="C44" s="11"/>
      <c r="D44" s="48" t="s">
        <v>40</v>
      </c>
      <c r="E44" s="49"/>
      <c r="F44" s="73">
        <v>0</v>
      </c>
      <c r="G44" s="79">
        <f t="shared" si="2"/>
        <v>0</v>
      </c>
      <c r="H44" s="72" t="s">
        <v>251</v>
      </c>
      <c r="I44" s="84" t="e">
        <f t="shared" si="0"/>
        <v>#VALUE!</v>
      </c>
    </row>
    <row r="45" spans="1:9" ht="18" customHeight="1">
      <c r="A45" s="282"/>
      <c r="B45" s="282"/>
      <c r="C45" s="11" t="s">
        <v>19</v>
      </c>
      <c r="D45" s="12"/>
      <c r="E45" s="12"/>
      <c r="F45" s="74">
        <f>SUM(F28,F32,F39)</f>
        <v>677447</v>
      </c>
      <c r="G45" s="79">
        <f t="shared" si="2"/>
        <v>100</v>
      </c>
      <c r="H45" s="74">
        <f>SUM(H28,H32,H39)</f>
        <v>566116</v>
      </c>
      <c r="I45" s="141">
        <f t="shared" si="0"/>
        <v>19.665757547923036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5" sqref="I25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2" t="s">
        <v>0</v>
      </c>
      <c r="B1" s="142"/>
      <c r="C1" s="102" t="str">
        <f>+'1.普通会計予算'!E1</f>
        <v>宮崎県</v>
      </c>
      <c r="D1" s="143"/>
      <c r="E1" s="143"/>
    </row>
    <row r="4" ht="13.5">
      <c r="A4" s="144" t="s">
        <v>114</v>
      </c>
    </row>
    <row r="5" ht="13.5">
      <c r="I5" s="14" t="s">
        <v>115</v>
      </c>
    </row>
    <row r="6" spans="1:9" s="149" customFormat="1" ht="29.25" customHeight="1">
      <c r="A6" s="145" t="s">
        <v>116</v>
      </c>
      <c r="B6" s="146"/>
      <c r="C6" s="146"/>
      <c r="D6" s="147"/>
      <c r="E6" s="148" t="s">
        <v>233</v>
      </c>
      <c r="F6" s="148" t="s">
        <v>234</v>
      </c>
      <c r="G6" s="148" t="s">
        <v>235</v>
      </c>
      <c r="H6" s="148" t="s">
        <v>236</v>
      </c>
      <c r="I6" s="148" t="s">
        <v>249</v>
      </c>
    </row>
    <row r="7" spans="1:9" ht="27" customHeight="1">
      <c r="A7" s="329" t="s">
        <v>117</v>
      </c>
      <c r="B7" s="55" t="s">
        <v>118</v>
      </c>
      <c r="C7" s="56"/>
      <c r="D7" s="93" t="s">
        <v>119</v>
      </c>
      <c r="E7" s="150">
        <v>597792</v>
      </c>
      <c r="F7" s="150">
        <v>563366</v>
      </c>
      <c r="G7" s="150">
        <v>609025</v>
      </c>
      <c r="H7" s="150">
        <v>580108</v>
      </c>
      <c r="I7" s="150">
        <v>692216</v>
      </c>
    </row>
    <row r="8" spans="1:9" ht="27" customHeight="1">
      <c r="A8" s="281"/>
      <c r="B8" s="9"/>
      <c r="C8" s="30" t="s">
        <v>120</v>
      </c>
      <c r="D8" s="91" t="s">
        <v>42</v>
      </c>
      <c r="E8" s="151">
        <v>299171</v>
      </c>
      <c r="F8" s="152">
        <f>94534+16324+264+189251</f>
        <v>300373</v>
      </c>
      <c r="G8" s="152">
        <f>95068+19068+275+185146</f>
        <v>299557</v>
      </c>
      <c r="H8" s="152">
        <v>310872</v>
      </c>
      <c r="I8" s="271">
        <v>325524</v>
      </c>
    </row>
    <row r="9" spans="1:9" ht="27" customHeight="1">
      <c r="A9" s="281"/>
      <c r="B9" s="44" t="s">
        <v>121</v>
      </c>
      <c r="C9" s="43"/>
      <c r="D9" s="94"/>
      <c r="E9" s="153">
        <v>587398</v>
      </c>
      <c r="F9" s="154">
        <v>550135</v>
      </c>
      <c r="G9" s="154">
        <v>591705</v>
      </c>
      <c r="H9" s="154">
        <v>566116</v>
      </c>
      <c r="I9" s="154">
        <v>677446</v>
      </c>
    </row>
    <row r="10" spans="1:9" ht="27" customHeight="1">
      <c r="A10" s="281"/>
      <c r="B10" s="44" t="s">
        <v>122</v>
      </c>
      <c r="C10" s="43"/>
      <c r="D10" s="94"/>
      <c r="E10" s="153">
        <v>10393</v>
      </c>
      <c r="F10" s="154">
        <v>13231</v>
      </c>
      <c r="G10" s="154">
        <v>17320</v>
      </c>
      <c r="H10" s="154">
        <v>13991</v>
      </c>
      <c r="I10" s="154">
        <v>14770</v>
      </c>
    </row>
    <row r="11" spans="1:9" ht="27" customHeight="1">
      <c r="A11" s="281"/>
      <c r="B11" s="44" t="s">
        <v>123</v>
      </c>
      <c r="C11" s="43"/>
      <c r="D11" s="94"/>
      <c r="E11" s="153">
        <v>8099</v>
      </c>
      <c r="F11" s="154">
        <v>10017</v>
      </c>
      <c r="G11" s="154">
        <v>14737</v>
      </c>
      <c r="H11" s="154">
        <v>7610</v>
      </c>
      <c r="I11" s="154">
        <v>7339</v>
      </c>
    </row>
    <row r="12" spans="1:9" ht="27" customHeight="1">
      <c r="A12" s="281"/>
      <c r="B12" s="44" t="s">
        <v>124</v>
      </c>
      <c r="C12" s="43"/>
      <c r="D12" s="94"/>
      <c r="E12" s="153">
        <v>2294</v>
      </c>
      <c r="F12" s="154">
        <v>3215</v>
      </c>
      <c r="G12" s="154">
        <v>2584</v>
      </c>
      <c r="H12" s="154">
        <v>6382</v>
      </c>
      <c r="I12" s="154">
        <v>7431</v>
      </c>
    </row>
    <row r="13" spans="1:9" ht="27" customHeight="1">
      <c r="A13" s="281"/>
      <c r="B13" s="44" t="s">
        <v>125</v>
      </c>
      <c r="C13" s="43"/>
      <c r="D13" s="99"/>
      <c r="E13" s="155">
        <v>36</v>
      </c>
      <c r="F13" s="156">
        <v>921</v>
      </c>
      <c r="G13" s="156">
        <v>-631</v>
      </c>
      <c r="H13" s="156">
        <v>3798</v>
      </c>
      <c r="I13" s="156">
        <v>1049</v>
      </c>
    </row>
    <row r="14" spans="1:9" ht="27" customHeight="1">
      <c r="A14" s="281"/>
      <c r="B14" s="101" t="s">
        <v>126</v>
      </c>
      <c r="C14" s="53"/>
      <c r="D14" s="99"/>
      <c r="E14" s="156">
        <v>0</v>
      </c>
      <c r="F14" s="156">
        <v>0</v>
      </c>
      <c r="G14" s="156">
        <v>0</v>
      </c>
      <c r="H14" s="253" t="s">
        <v>257</v>
      </c>
      <c r="I14" s="253" t="s">
        <v>262</v>
      </c>
    </row>
    <row r="15" spans="1:9" ht="27" customHeight="1">
      <c r="A15" s="281"/>
      <c r="B15" s="45" t="s">
        <v>127</v>
      </c>
      <c r="C15" s="46"/>
      <c r="D15" s="157"/>
      <c r="E15" s="158">
        <v>48</v>
      </c>
      <c r="F15" s="159">
        <v>931</v>
      </c>
      <c r="G15" s="159">
        <v>-621</v>
      </c>
      <c r="H15" s="159">
        <v>3131</v>
      </c>
      <c r="I15" s="159">
        <v>1716</v>
      </c>
    </row>
    <row r="16" spans="1:9" ht="27" customHeight="1">
      <c r="A16" s="281"/>
      <c r="B16" s="160" t="s">
        <v>128</v>
      </c>
      <c r="C16" s="161"/>
      <c r="D16" s="162" t="s">
        <v>43</v>
      </c>
      <c r="E16" s="163">
        <v>115080</v>
      </c>
      <c r="F16" s="164">
        <v>103700</v>
      </c>
      <c r="G16" s="164">
        <v>108824</v>
      </c>
      <c r="H16" s="164">
        <v>90816</v>
      </c>
      <c r="I16" s="164">
        <v>90714</v>
      </c>
    </row>
    <row r="17" spans="1:9" ht="27" customHeight="1">
      <c r="A17" s="281"/>
      <c r="B17" s="44" t="s">
        <v>129</v>
      </c>
      <c r="C17" s="43"/>
      <c r="D17" s="91" t="s">
        <v>44</v>
      </c>
      <c r="E17" s="153">
        <v>92166</v>
      </c>
      <c r="F17" s="154">
        <v>68642</v>
      </c>
      <c r="G17" s="154">
        <v>58071</v>
      </c>
      <c r="H17" s="154">
        <v>54349</v>
      </c>
      <c r="I17" s="154">
        <v>76278</v>
      </c>
    </row>
    <row r="18" spans="1:9" ht="27" customHeight="1">
      <c r="A18" s="281"/>
      <c r="B18" s="44" t="s">
        <v>130</v>
      </c>
      <c r="C18" s="43"/>
      <c r="D18" s="91" t="s">
        <v>45</v>
      </c>
      <c r="E18" s="153">
        <v>1058452</v>
      </c>
      <c r="F18" s="154">
        <v>1046480</v>
      </c>
      <c r="G18" s="154">
        <v>1040784</v>
      </c>
      <c r="H18" s="154">
        <v>1026328</v>
      </c>
      <c r="I18" s="154">
        <v>889452</v>
      </c>
    </row>
    <row r="19" spans="1:9" ht="27" customHeight="1">
      <c r="A19" s="281"/>
      <c r="B19" s="44" t="s">
        <v>131</v>
      </c>
      <c r="C19" s="43"/>
      <c r="D19" s="91" t="s">
        <v>132</v>
      </c>
      <c r="E19" s="153">
        <v>1035538</v>
      </c>
      <c r="F19" s="153">
        <f>F17+F18-F16</f>
        <v>1011422</v>
      </c>
      <c r="G19" s="153">
        <f>G17+G18-G16</f>
        <v>990031</v>
      </c>
      <c r="H19" s="153">
        <f>H17+H18-H16</f>
        <v>989861</v>
      </c>
      <c r="I19" s="153">
        <f>I17+I18-I16</f>
        <v>875016</v>
      </c>
    </row>
    <row r="20" spans="1:9" ht="27" customHeight="1">
      <c r="A20" s="281"/>
      <c r="B20" s="44" t="s">
        <v>133</v>
      </c>
      <c r="C20" s="43"/>
      <c r="D20" s="94" t="s">
        <v>134</v>
      </c>
      <c r="E20" s="165">
        <v>3.5379498681356147</v>
      </c>
      <c r="F20" s="165">
        <f>F18/F8</f>
        <v>3.4839349741821004</v>
      </c>
      <c r="G20" s="165">
        <f>G18/G8</f>
        <v>3.4744105462399477</v>
      </c>
      <c r="H20" s="165">
        <f>H18/H8</f>
        <v>3.3014488278133767</v>
      </c>
      <c r="I20" s="165">
        <f>I18/I8</f>
        <v>2.732369963504995</v>
      </c>
    </row>
    <row r="21" spans="1:9" ht="27" customHeight="1">
      <c r="A21" s="281"/>
      <c r="B21" s="44" t="s">
        <v>135</v>
      </c>
      <c r="C21" s="43"/>
      <c r="D21" s="94" t="s">
        <v>136</v>
      </c>
      <c r="E21" s="165">
        <v>3.4613582198809376</v>
      </c>
      <c r="F21" s="165">
        <f>F19/F8</f>
        <v>3.3672200896884874</v>
      </c>
      <c r="G21" s="165">
        <f>G19/G8</f>
        <v>3.304983692586052</v>
      </c>
      <c r="H21" s="165">
        <f>H19/H8</f>
        <v>3.1841433130034225</v>
      </c>
      <c r="I21" s="165">
        <f>I19/I8</f>
        <v>2.6880230029122276</v>
      </c>
    </row>
    <row r="22" spans="1:9" ht="27" customHeight="1">
      <c r="A22" s="281"/>
      <c r="B22" s="44" t="s">
        <v>137</v>
      </c>
      <c r="C22" s="43"/>
      <c r="D22" s="94" t="s">
        <v>138</v>
      </c>
      <c r="E22" s="153">
        <v>932365.426304556</v>
      </c>
      <c r="F22" s="153">
        <f>F18/F24*1000000</f>
        <v>921819.573602952</v>
      </c>
      <c r="G22" s="153">
        <f>G18/G24*1000000</f>
        <v>916802.1014188277</v>
      </c>
      <c r="H22" s="153">
        <f>H18/H24*1000000</f>
        <v>904068.1516481639</v>
      </c>
      <c r="I22" s="153">
        <f>I18/I24*1000000</f>
        <v>805612.692684968</v>
      </c>
    </row>
    <row r="23" spans="1:9" ht="27" customHeight="1">
      <c r="A23" s="281"/>
      <c r="B23" s="44" t="s">
        <v>139</v>
      </c>
      <c r="C23" s="43"/>
      <c r="D23" s="94" t="s">
        <v>140</v>
      </c>
      <c r="E23" s="153">
        <v>912181.0236312721</v>
      </c>
      <c r="F23" s="153">
        <f>F19/F24*1000000</f>
        <v>890937.8074809312</v>
      </c>
      <c r="G23" s="153">
        <f>G19/G24*1000000</f>
        <v>872094.9796209236</v>
      </c>
      <c r="H23" s="153">
        <f>H19/H24*1000000</f>
        <v>871945.2306266642</v>
      </c>
      <c r="I23" s="153">
        <f>I19/I24*1000000</f>
        <v>792537.4229328058</v>
      </c>
    </row>
    <row r="24" spans="1:9" ht="27" customHeight="1">
      <c r="A24" s="281"/>
      <c r="B24" s="166" t="s">
        <v>141</v>
      </c>
      <c r="C24" s="167"/>
      <c r="D24" s="168" t="s">
        <v>142</v>
      </c>
      <c r="E24" s="159">
        <v>1135233</v>
      </c>
      <c r="F24" s="159">
        <f>E24</f>
        <v>1135233</v>
      </c>
      <c r="G24" s="159">
        <f>F24</f>
        <v>1135233</v>
      </c>
      <c r="H24" s="159">
        <f>G24</f>
        <v>1135233</v>
      </c>
      <c r="I24" s="159">
        <v>1104069</v>
      </c>
    </row>
    <row r="25" spans="1:9" ht="27" customHeight="1">
      <c r="A25" s="281"/>
      <c r="B25" s="10" t="s">
        <v>143</v>
      </c>
      <c r="C25" s="169"/>
      <c r="D25" s="170"/>
      <c r="E25" s="151">
        <v>322556</v>
      </c>
      <c r="F25" s="171">
        <v>325159</v>
      </c>
      <c r="G25" s="171">
        <v>323519</v>
      </c>
      <c r="H25" s="171">
        <v>324786</v>
      </c>
      <c r="I25" s="171">
        <v>330593</v>
      </c>
    </row>
    <row r="26" spans="1:9" ht="27" customHeight="1">
      <c r="A26" s="281"/>
      <c r="B26" s="172" t="s">
        <v>144</v>
      </c>
      <c r="C26" s="173"/>
      <c r="D26" s="174"/>
      <c r="E26" s="175">
        <v>0.301</v>
      </c>
      <c r="F26" s="176">
        <v>0.295</v>
      </c>
      <c r="G26" s="176">
        <v>0.299</v>
      </c>
      <c r="H26" s="176">
        <v>0.304</v>
      </c>
      <c r="I26" s="176">
        <v>0.32</v>
      </c>
    </row>
    <row r="27" spans="1:9" ht="27" customHeight="1">
      <c r="A27" s="281"/>
      <c r="B27" s="172" t="s">
        <v>145</v>
      </c>
      <c r="C27" s="173"/>
      <c r="D27" s="174"/>
      <c r="E27" s="177">
        <v>0.7</v>
      </c>
      <c r="F27" s="178">
        <v>1</v>
      </c>
      <c r="G27" s="178">
        <v>0.8</v>
      </c>
      <c r="H27" s="178">
        <v>2</v>
      </c>
      <c r="I27" s="178">
        <v>2.2</v>
      </c>
    </row>
    <row r="28" spans="1:9" ht="27" customHeight="1">
      <c r="A28" s="281"/>
      <c r="B28" s="172" t="s">
        <v>146</v>
      </c>
      <c r="C28" s="173"/>
      <c r="D28" s="174"/>
      <c r="E28" s="177">
        <v>93.3</v>
      </c>
      <c r="F28" s="178">
        <v>92.9</v>
      </c>
      <c r="G28" s="178">
        <v>90.5</v>
      </c>
      <c r="H28" s="178">
        <v>91</v>
      </c>
      <c r="I28" s="178">
        <v>91.3</v>
      </c>
    </row>
    <row r="29" spans="1:9" ht="27" customHeight="1">
      <c r="A29" s="281"/>
      <c r="B29" s="179" t="s">
        <v>147</v>
      </c>
      <c r="C29" s="180"/>
      <c r="D29" s="181"/>
      <c r="E29" s="182">
        <v>37.9</v>
      </c>
      <c r="F29" s="183">
        <v>36.9</v>
      </c>
      <c r="G29" s="183">
        <v>36.9</v>
      </c>
      <c r="H29" s="183">
        <v>38.8</v>
      </c>
      <c r="I29" s="183">
        <v>50.2</v>
      </c>
    </row>
    <row r="30" spans="1:9" ht="27" customHeight="1">
      <c r="A30" s="281"/>
      <c r="B30" s="329" t="s">
        <v>148</v>
      </c>
      <c r="C30" s="25" t="s">
        <v>149</v>
      </c>
      <c r="D30" s="184"/>
      <c r="E30" s="185">
        <v>0</v>
      </c>
      <c r="F30" s="186">
        <v>0</v>
      </c>
      <c r="G30" s="186">
        <v>0</v>
      </c>
      <c r="H30" s="254">
        <v>0</v>
      </c>
      <c r="I30" s="186">
        <v>0</v>
      </c>
    </row>
    <row r="31" spans="1:9" ht="27" customHeight="1">
      <c r="A31" s="281"/>
      <c r="B31" s="281"/>
      <c r="C31" s="172" t="s">
        <v>150</v>
      </c>
      <c r="D31" s="174"/>
      <c r="E31" s="177">
        <v>0</v>
      </c>
      <c r="F31" s="178">
        <v>0</v>
      </c>
      <c r="G31" s="178">
        <v>0</v>
      </c>
      <c r="H31" s="255">
        <v>0</v>
      </c>
      <c r="I31" s="178">
        <v>0</v>
      </c>
    </row>
    <row r="32" spans="1:9" ht="27" customHeight="1">
      <c r="A32" s="281"/>
      <c r="B32" s="281"/>
      <c r="C32" s="172" t="s">
        <v>151</v>
      </c>
      <c r="D32" s="174"/>
      <c r="E32" s="177">
        <v>17.1</v>
      </c>
      <c r="F32" s="178">
        <v>17.1</v>
      </c>
      <c r="G32" s="178">
        <v>17.1</v>
      </c>
      <c r="H32" s="178">
        <v>16.7</v>
      </c>
      <c r="I32" s="178">
        <v>15.5</v>
      </c>
    </row>
    <row r="33" spans="1:9" ht="27" customHeight="1">
      <c r="A33" s="282"/>
      <c r="B33" s="282"/>
      <c r="C33" s="179" t="s">
        <v>152</v>
      </c>
      <c r="D33" s="181"/>
      <c r="E33" s="182">
        <v>160.2</v>
      </c>
      <c r="F33" s="187">
        <v>153.8</v>
      </c>
      <c r="G33" s="187">
        <v>139.6</v>
      </c>
      <c r="H33" s="187">
        <v>132.1</v>
      </c>
      <c r="I33" s="187">
        <v>126.4</v>
      </c>
    </row>
    <row r="34" spans="1:9" ht="27" customHeight="1">
      <c r="A34" s="2" t="s">
        <v>250</v>
      </c>
      <c r="B34" s="8"/>
      <c r="C34" s="8"/>
      <c r="D34" s="8"/>
      <c r="E34" s="188"/>
      <c r="F34" s="188"/>
      <c r="G34" s="188"/>
      <c r="H34" s="188"/>
      <c r="I34" s="189"/>
    </row>
    <row r="35" ht="27" customHeight="1">
      <c r="A35" s="13" t="s">
        <v>111</v>
      </c>
    </row>
    <row r="36" ht="13.5">
      <c r="A36" s="19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9" sqref="H19"/>
    </sheetView>
  </sheetViews>
  <sheetFormatPr defaultColWidth="8.796875" defaultRowHeight="14.25"/>
  <cols>
    <col min="1" max="1" width="3.59765625" style="335" customWidth="1"/>
    <col min="2" max="3" width="1.59765625" style="335" customWidth="1"/>
    <col min="4" max="4" width="22.59765625" style="335" customWidth="1"/>
    <col min="5" max="5" width="10.59765625" style="335" customWidth="1"/>
    <col min="6" max="11" width="13.59765625" style="335" customWidth="1"/>
    <col min="12" max="12" width="13.59765625" style="336" customWidth="1"/>
    <col min="13" max="21" width="13.59765625" style="335" customWidth="1"/>
    <col min="22" max="25" width="12" style="335" customWidth="1"/>
    <col min="26" max="16384" width="9" style="335" customWidth="1"/>
  </cols>
  <sheetData>
    <row r="1" spans="1:7" ht="33.75" customHeight="1">
      <c r="A1" s="64" t="s">
        <v>0</v>
      </c>
      <c r="B1" s="28"/>
      <c r="C1" s="28"/>
      <c r="D1" s="103" t="str">
        <f>+'1.普通会計予算'!E1</f>
        <v>宮崎県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37" t="s">
        <v>244</v>
      </c>
      <c r="B5" s="337"/>
      <c r="C5" s="337"/>
      <c r="D5" s="337"/>
      <c r="K5" s="338"/>
      <c r="O5" s="338" t="s">
        <v>48</v>
      </c>
    </row>
    <row r="6" spans="1:15" ht="15.75" customHeight="1">
      <c r="A6" s="312" t="s">
        <v>49</v>
      </c>
      <c r="B6" s="313"/>
      <c r="C6" s="313"/>
      <c r="D6" s="313"/>
      <c r="E6" s="314"/>
      <c r="F6" s="339" t="s">
        <v>252</v>
      </c>
      <c r="G6" s="340"/>
      <c r="H6" s="339" t="s">
        <v>253</v>
      </c>
      <c r="I6" s="340"/>
      <c r="J6" s="339" t="s">
        <v>254</v>
      </c>
      <c r="K6" s="340"/>
      <c r="L6" s="339" t="s">
        <v>255</v>
      </c>
      <c r="M6" s="340"/>
      <c r="N6" s="339"/>
      <c r="O6" s="340"/>
    </row>
    <row r="7" spans="1:15" ht="15.75" customHeight="1">
      <c r="A7" s="315"/>
      <c r="B7" s="316"/>
      <c r="C7" s="316"/>
      <c r="D7" s="316"/>
      <c r="E7" s="317"/>
      <c r="F7" s="341" t="s">
        <v>246</v>
      </c>
      <c r="G7" s="342" t="s">
        <v>2</v>
      </c>
      <c r="H7" s="341" t="s">
        <v>245</v>
      </c>
      <c r="I7" s="342" t="s">
        <v>2</v>
      </c>
      <c r="J7" s="341" t="s">
        <v>245</v>
      </c>
      <c r="K7" s="342" t="s">
        <v>2</v>
      </c>
      <c r="L7" s="341" t="s">
        <v>245</v>
      </c>
      <c r="M7" s="342" t="s">
        <v>2</v>
      </c>
      <c r="N7" s="341" t="s">
        <v>245</v>
      </c>
      <c r="O7" s="343" t="s">
        <v>2</v>
      </c>
    </row>
    <row r="8" spans="1:25" ht="15.75" customHeight="1">
      <c r="A8" s="302" t="s">
        <v>83</v>
      </c>
      <c r="B8" s="344" t="s">
        <v>50</v>
      </c>
      <c r="C8" s="345"/>
      <c r="D8" s="345"/>
      <c r="E8" s="346" t="s">
        <v>41</v>
      </c>
      <c r="F8" s="347">
        <v>30338</v>
      </c>
      <c r="G8" s="348">
        <v>29714</v>
      </c>
      <c r="H8" s="347">
        <v>4619.2</v>
      </c>
      <c r="I8" s="347">
        <v>5126.6</v>
      </c>
      <c r="J8" s="347">
        <v>368.8</v>
      </c>
      <c r="K8" s="348">
        <v>858.1</v>
      </c>
      <c r="L8" s="347">
        <v>24.4</v>
      </c>
      <c r="M8" s="347">
        <v>60</v>
      </c>
      <c r="N8" s="349"/>
      <c r="O8" s="350"/>
      <c r="P8" s="351"/>
      <c r="Q8" s="351"/>
      <c r="R8" s="351"/>
      <c r="S8" s="351"/>
      <c r="T8" s="351"/>
      <c r="U8" s="351"/>
      <c r="V8" s="351"/>
      <c r="W8" s="351"/>
      <c r="X8" s="351"/>
      <c r="Y8" s="351"/>
    </row>
    <row r="9" spans="1:25" ht="15.75" customHeight="1">
      <c r="A9" s="324"/>
      <c r="B9" s="336"/>
      <c r="C9" s="352" t="s">
        <v>51</v>
      </c>
      <c r="D9" s="353"/>
      <c r="E9" s="354" t="s">
        <v>42</v>
      </c>
      <c r="F9" s="355">
        <v>29668</v>
      </c>
      <c r="G9" s="356">
        <v>29232</v>
      </c>
      <c r="H9" s="355">
        <v>4503.8</v>
      </c>
      <c r="I9" s="355">
        <v>4442.8</v>
      </c>
      <c r="J9" s="355">
        <v>368.8</v>
      </c>
      <c r="K9" s="356">
        <v>377.6</v>
      </c>
      <c r="L9" s="355">
        <v>24.4</v>
      </c>
      <c r="M9" s="355">
        <v>24.9</v>
      </c>
      <c r="N9" s="357"/>
      <c r="O9" s="358"/>
      <c r="P9" s="351"/>
      <c r="Q9" s="351"/>
      <c r="R9" s="351"/>
      <c r="S9" s="351"/>
      <c r="T9" s="351"/>
      <c r="U9" s="351"/>
      <c r="V9" s="351"/>
      <c r="W9" s="351"/>
      <c r="X9" s="351"/>
      <c r="Y9" s="351"/>
    </row>
    <row r="10" spans="1:25" ht="15.75" customHeight="1">
      <c r="A10" s="324"/>
      <c r="B10" s="359"/>
      <c r="C10" s="352" t="s">
        <v>52</v>
      </c>
      <c r="D10" s="353"/>
      <c r="E10" s="354" t="s">
        <v>43</v>
      </c>
      <c r="F10" s="355">
        <v>670</v>
      </c>
      <c r="G10" s="356">
        <v>483</v>
      </c>
      <c r="H10" s="355">
        <v>115.4</v>
      </c>
      <c r="I10" s="355">
        <v>683.8</v>
      </c>
      <c r="J10" s="360">
        <v>0</v>
      </c>
      <c r="K10" s="361">
        <v>480.4</v>
      </c>
      <c r="L10" s="355">
        <v>0</v>
      </c>
      <c r="M10" s="355">
        <v>35.1</v>
      </c>
      <c r="N10" s="357"/>
      <c r="O10" s="358"/>
      <c r="P10" s="351"/>
      <c r="Q10" s="351"/>
      <c r="R10" s="351"/>
      <c r="S10" s="351"/>
      <c r="T10" s="351"/>
      <c r="U10" s="351"/>
      <c r="V10" s="351"/>
      <c r="W10" s="351"/>
      <c r="X10" s="351"/>
      <c r="Y10" s="351"/>
    </row>
    <row r="11" spans="1:25" ht="15.75" customHeight="1">
      <c r="A11" s="324"/>
      <c r="B11" s="362" t="s">
        <v>53</v>
      </c>
      <c r="C11" s="363"/>
      <c r="D11" s="363"/>
      <c r="E11" s="364" t="s">
        <v>44</v>
      </c>
      <c r="F11" s="365">
        <v>30112</v>
      </c>
      <c r="G11" s="366">
        <v>29797</v>
      </c>
      <c r="H11" s="365">
        <v>3803</v>
      </c>
      <c r="I11" s="365">
        <v>3783.1</v>
      </c>
      <c r="J11" s="365">
        <v>293.4</v>
      </c>
      <c r="K11" s="366">
        <v>289.4</v>
      </c>
      <c r="L11" s="365">
        <v>17</v>
      </c>
      <c r="M11" s="365">
        <v>18</v>
      </c>
      <c r="N11" s="367"/>
      <c r="O11" s="368"/>
      <c r="P11" s="351"/>
      <c r="Q11" s="351"/>
      <c r="R11" s="351"/>
      <c r="S11" s="351"/>
      <c r="T11" s="351"/>
      <c r="U11" s="351"/>
      <c r="V11" s="351"/>
      <c r="W11" s="351"/>
      <c r="X11" s="351"/>
      <c r="Y11" s="351"/>
    </row>
    <row r="12" spans="1:25" ht="15.75" customHeight="1">
      <c r="A12" s="324"/>
      <c r="B12" s="369"/>
      <c r="C12" s="352" t="s">
        <v>54</v>
      </c>
      <c r="D12" s="353"/>
      <c r="E12" s="354" t="s">
        <v>45</v>
      </c>
      <c r="F12" s="355">
        <v>30112</v>
      </c>
      <c r="G12" s="356">
        <v>28895</v>
      </c>
      <c r="H12" s="365">
        <v>3803</v>
      </c>
      <c r="I12" s="365">
        <v>3721.1</v>
      </c>
      <c r="J12" s="365">
        <v>293.4</v>
      </c>
      <c r="K12" s="366">
        <v>285.8</v>
      </c>
      <c r="L12" s="355">
        <v>17</v>
      </c>
      <c r="M12" s="355">
        <v>18</v>
      </c>
      <c r="N12" s="357"/>
      <c r="O12" s="358"/>
      <c r="P12" s="351"/>
      <c r="Q12" s="351"/>
      <c r="R12" s="351"/>
      <c r="S12" s="351"/>
      <c r="T12" s="351"/>
      <c r="U12" s="351"/>
      <c r="V12" s="351"/>
      <c r="W12" s="351"/>
      <c r="X12" s="351"/>
      <c r="Y12" s="351"/>
    </row>
    <row r="13" spans="1:25" ht="15.75" customHeight="1">
      <c r="A13" s="324"/>
      <c r="B13" s="336"/>
      <c r="C13" s="370" t="s">
        <v>55</v>
      </c>
      <c r="D13" s="371"/>
      <c r="E13" s="372" t="s">
        <v>46</v>
      </c>
      <c r="F13" s="373">
        <v>0</v>
      </c>
      <c r="G13" s="374">
        <v>902</v>
      </c>
      <c r="H13" s="360">
        <v>0</v>
      </c>
      <c r="I13" s="360">
        <v>62</v>
      </c>
      <c r="J13" s="360">
        <v>0</v>
      </c>
      <c r="K13" s="361">
        <v>3.5</v>
      </c>
      <c r="L13" s="373">
        <v>0</v>
      </c>
      <c r="M13" s="373">
        <v>0.03</v>
      </c>
      <c r="N13" s="375"/>
      <c r="O13" s="376"/>
      <c r="P13" s="351"/>
      <c r="Q13" s="351"/>
      <c r="R13" s="351"/>
      <c r="S13" s="351"/>
      <c r="T13" s="351"/>
      <c r="U13" s="351"/>
      <c r="V13" s="351"/>
      <c r="W13" s="351"/>
      <c r="X13" s="351"/>
      <c r="Y13" s="351"/>
    </row>
    <row r="14" spans="1:25" ht="15.75" customHeight="1">
      <c r="A14" s="324"/>
      <c r="B14" s="377" t="s">
        <v>56</v>
      </c>
      <c r="C14" s="353"/>
      <c r="D14" s="353"/>
      <c r="E14" s="354" t="s">
        <v>154</v>
      </c>
      <c r="F14" s="356">
        <f>F9-F12</f>
        <v>-444</v>
      </c>
      <c r="G14" s="356">
        <v>337</v>
      </c>
      <c r="H14" s="356">
        <f aca="true" t="shared" si="0" ref="H14:O15">H9-H12</f>
        <v>700.8000000000002</v>
      </c>
      <c r="I14" s="355">
        <f t="shared" si="0"/>
        <v>721.7000000000003</v>
      </c>
      <c r="J14" s="356">
        <f t="shared" si="0"/>
        <v>75.40000000000003</v>
      </c>
      <c r="K14" s="356">
        <f t="shared" si="0"/>
        <v>91.80000000000001</v>
      </c>
      <c r="L14" s="356">
        <f t="shared" si="0"/>
        <v>7.399999999999999</v>
      </c>
      <c r="M14" s="355">
        <f t="shared" si="0"/>
        <v>6.899999999999999</v>
      </c>
      <c r="N14" s="378">
        <f t="shared" si="0"/>
        <v>0</v>
      </c>
      <c r="O14" s="379">
        <f t="shared" si="0"/>
        <v>0</v>
      </c>
      <c r="P14" s="351"/>
      <c r="Q14" s="351"/>
      <c r="R14" s="351"/>
      <c r="S14" s="351"/>
      <c r="T14" s="351"/>
      <c r="U14" s="351"/>
      <c r="V14" s="351"/>
      <c r="W14" s="351"/>
      <c r="X14" s="351"/>
      <c r="Y14" s="351"/>
    </row>
    <row r="15" spans="1:25" ht="15.75" customHeight="1">
      <c r="A15" s="324"/>
      <c r="B15" s="377" t="s">
        <v>57</v>
      </c>
      <c r="C15" s="353"/>
      <c r="D15" s="353"/>
      <c r="E15" s="354" t="s">
        <v>155</v>
      </c>
      <c r="F15" s="356">
        <f>F10-F13</f>
        <v>670</v>
      </c>
      <c r="G15" s="356">
        <f>G10-G13</f>
        <v>-419</v>
      </c>
      <c r="H15" s="356">
        <f t="shared" si="0"/>
        <v>115.4</v>
      </c>
      <c r="I15" s="355">
        <f t="shared" si="0"/>
        <v>621.8</v>
      </c>
      <c r="J15" s="356">
        <f t="shared" si="0"/>
        <v>0</v>
      </c>
      <c r="K15" s="356">
        <f t="shared" si="0"/>
        <v>476.9</v>
      </c>
      <c r="L15" s="356">
        <f t="shared" si="0"/>
        <v>0</v>
      </c>
      <c r="M15" s="355">
        <f t="shared" si="0"/>
        <v>35.07</v>
      </c>
      <c r="N15" s="378">
        <f t="shared" si="0"/>
        <v>0</v>
      </c>
      <c r="O15" s="379">
        <f t="shared" si="0"/>
        <v>0</v>
      </c>
      <c r="P15" s="351"/>
      <c r="Q15" s="351"/>
      <c r="R15" s="351"/>
      <c r="S15" s="351"/>
      <c r="T15" s="351"/>
      <c r="U15" s="351"/>
      <c r="V15" s="351"/>
      <c r="W15" s="351"/>
      <c r="X15" s="351"/>
      <c r="Y15" s="351"/>
    </row>
    <row r="16" spans="1:25" ht="15.75" customHeight="1">
      <c r="A16" s="324"/>
      <c r="B16" s="377" t="s">
        <v>58</v>
      </c>
      <c r="C16" s="353"/>
      <c r="D16" s="353"/>
      <c r="E16" s="354" t="s">
        <v>156</v>
      </c>
      <c r="F16" s="356">
        <f aca="true" t="shared" si="1" ref="F16:O16">F8-F11</f>
        <v>226</v>
      </c>
      <c r="G16" s="356">
        <f t="shared" si="1"/>
        <v>-83</v>
      </c>
      <c r="H16" s="356">
        <f t="shared" si="1"/>
        <v>816.1999999999998</v>
      </c>
      <c r="I16" s="355">
        <f t="shared" si="1"/>
        <v>1343.5000000000005</v>
      </c>
      <c r="J16" s="356">
        <f t="shared" si="1"/>
        <v>75.40000000000003</v>
      </c>
      <c r="K16" s="356">
        <f t="shared" si="1"/>
        <v>568.7</v>
      </c>
      <c r="L16" s="356">
        <f t="shared" si="1"/>
        <v>7.399999999999999</v>
      </c>
      <c r="M16" s="355">
        <f t="shared" si="1"/>
        <v>42</v>
      </c>
      <c r="N16" s="378">
        <f t="shared" si="1"/>
        <v>0</v>
      </c>
      <c r="O16" s="379">
        <f t="shared" si="1"/>
        <v>0</v>
      </c>
      <c r="P16" s="351"/>
      <c r="Q16" s="351"/>
      <c r="R16" s="351"/>
      <c r="S16" s="351"/>
      <c r="T16" s="351"/>
      <c r="U16" s="351"/>
      <c r="V16" s="351"/>
      <c r="W16" s="351"/>
      <c r="X16" s="351"/>
      <c r="Y16" s="351"/>
    </row>
    <row r="17" spans="1:25" ht="15.75" customHeight="1">
      <c r="A17" s="324"/>
      <c r="B17" s="377" t="s">
        <v>59</v>
      </c>
      <c r="C17" s="353"/>
      <c r="D17" s="353"/>
      <c r="E17" s="380"/>
      <c r="F17" s="381">
        <v>6473</v>
      </c>
      <c r="G17" s="382">
        <v>6699</v>
      </c>
      <c r="H17" s="360">
        <v>0</v>
      </c>
      <c r="I17" s="360">
        <v>0</v>
      </c>
      <c r="J17" s="355">
        <v>0</v>
      </c>
      <c r="K17" s="356">
        <v>0</v>
      </c>
      <c r="L17" s="355">
        <v>0</v>
      </c>
      <c r="M17" s="355">
        <v>0</v>
      </c>
      <c r="N17" s="383"/>
      <c r="O17" s="384"/>
      <c r="P17" s="351"/>
      <c r="Q17" s="351"/>
      <c r="R17" s="351"/>
      <c r="S17" s="351"/>
      <c r="T17" s="351"/>
      <c r="U17" s="351"/>
      <c r="V17" s="351"/>
      <c r="W17" s="351"/>
      <c r="X17" s="351"/>
      <c r="Y17" s="351"/>
    </row>
    <row r="18" spans="1:25" ht="15.75" customHeight="1">
      <c r="A18" s="325"/>
      <c r="B18" s="385" t="s">
        <v>60</v>
      </c>
      <c r="C18" s="337"/>
      <c r="D18" s="337"/>
      <c r="E18" s="386"/>
      <c r="F18" s="387">
        <v>0</v>
      </c>
      <c r="G18" s="387">
        <v>0</v>
      </c>
      <c r="H18" s="388">
        <v>0</v>
      </c>
      <c r="I18" s="388">
        <v>0</v>
      </c>
      <c r="J18" s="388">
        <v>0</v>
      </c>
      <c r="K18" s="387">
        <v>0</v>
      </c>
      <c r="L18" s="388">
        <v>0</v>
      </c>
      <c r="M18" s="388">
        <v>0</v>
      </c>
      <c r="N18" s="389"/>
      <c r="O18" s="390"/>
      <c r="P18" s="351"/>
      <c r="Q18" s="351"/>
      <c r="R18" s="351"/>
      <c r="S18" s="351"/>
      <c r="T18" s="351"/>
      <c r="U18" s="351"/>
      <c r="V18" s="351"/>
      <c r="W18" s="351"/>
      <c r="X18" s="351"/>
      <c r="Y18" s="351"/>
    </row>
    <row r="19" spans="1:25" ht="15.75" customHeight="1">
      <c r="A19" s="324" t="s">
        <v>84</v>
      </c>
      <c r="B19" s="362" t="s">
        <v>61</v>
      </c>
      <c r="C19" s="391"/>
      <c r="D19" s="391"/>
      <c r="E19" s="392"/>
      <c r="F19" s="393">
        <v>2968</v>
      </c>
      <c r="G19" s="393">
        <v>3090</v>
      </c>
      <c r="H19" s="394">
        <v>2722.8</v>
      </c>
      <c r="I19" s="394">
        <v>757.3</v>
      </c>
      <c r="J19" s="394">
        <v>653</v>
      </c>
      <c r="K19" s="393">
        <v>653.1</v>
      </c>
      <c r="L19" s="394">
        <v>0.7</v>
      </c>
      <c r="M19" s="394">
        <v>0.7</v>
      </c>
      <c r="N19" s="395"/>
      <c r="O19" s="396"/>
      <c r="P19" s="351"/>
      <c r="Q19" s="351"/>
      <c r="R19" s="351"/>
      <c r="S19" s="351"/>
      <c r="T19" s="351"/>
      <c r="U19" s="351"/>
      <c r="V19" s="351"/>
      <c r="W19" s="351"/>
      <c r="X19" s="351"/>
      <c r="Y19" s="351"/>
    </row>
    <row r="20" spans="1:25" ht="15.75" customHeight="1">
      <c r="A20" s="324"/>
      <c r="B20" s="397"/>
      <c r="C20" s="352" t="s">
        <v>62</v>
      </c>
      <c r="D20" s="353"/>
      <c r="E20" s="354"/>
      <c r="F20" s="356">
        <v>1167</v>
      </c>
      <c r="G20" s="356">
        <v>718</v>
      </c>
      <c r="H20" s="355">
        <v>0</v>
      </c>
      <c r="I20" s="355">
        <v>0</v>
      </c>
      <c r="J20" s="355">
        <v>0</v>
      </c>
      <c r="K20" s="356">
        <v>0</v>
      </c>
      <c r="L20" s="355">
        <v>0</v>
      </c>
      <c r="M20" s="355">
        <v>0</v>
      </c>
      <c r="N20" s="357"/>
      <c r="O20" s="358"/>
      <c r="P20" s="351"/>
      <c r="Q20" s="351"/>
      <c r="R20" s="351"/>
      <c r="S20" s="351"/>
      <c r="T20" s="351"/>
      <c r="U20" s="351"/>
      <c r="V20" s="351"/>
      <c r="W20" s="351"/>
      <c r="X20" s="351"/>
      <c r="Y20" s="351"/>
    </row>
    <row r="21" spans="1:25" ht="15.75" customHeight="1">
      <c r="A21" s="324"/>
      <c r="B21" s="398" t="s">
        <v>63</v>
      </c>
      <c r="C21" s="363"/>
      <c r="D21" s="363"/>
      <c r="E21" s="364" t="s">
        <v>157</v>
      </c>
      <c r="F21" s="366">
        <v>2968</v>
      </c>
      <c r="G21" s="366">
        <v>3090</v>
      </c>
      <c r="H21" s="365">
        <v>2722.8</v>
      </c>
      <c r="I21" s="365">
        <v>757.3</v>
      </c>
      <c r="J21" s="365">
        <v>653</v>
      </c>
      <c r="K21" s="366">
        <v>653.1</v>
      </c>
      <c r="L21" s="365">
        <v>0.7</v>
      </c>
      <c r="M21" s="365">
        <v>0.7</v>
      </c>
      <c r="N21" s="367"/>
      <c r="O21" s="368"/>
      <c r="P21" s="351"/>
      <c r="Q21" s="351"/>
      <c r="R21" s="351"/>
      <c r="S21" s="351"/>
      <c r="T21" s="351"/>
      <c r="U21" s="351"/>
      <c r="V21" s="351"/>
      <c r="W21" s="351"/>
      <c r="X21" s="351"/>
      <c r="Y21" s="351"/>
    </row>
    <row r="22" spans="1:25" ht="15.75" customHeight="1">
      <c r="A22" s="324"/>
      <c r="B22" s="362" t="s">
        <v>64</v>
      </c>
      <c r="C22" s="391"/>
      <c r="D22" s="391"/>
      <c r="E22" s="392" t="s">
        <v>158</v>
      </c>
      <c r="F22" s="393">
        <v>5014</v>
      </c>
      <c r="G22" s="393">
        <v>4142</v>
      </c>
      <c r="H22" s="394">
        <v>3383</v>
      </c>
      <c r="I22" s="394">
        <v>2719.9</v>
      </c>
      <c r="J22" s="394">
        <v>815.7</v>
      </c>
      <c r="K22" s="393">
        <v>900.5</v>
      </c>
      <c r="L22" s="394">
        <v>10.2</v>
      </c>
      <c r="M22" s="394">
        <v>28.4</v>
      </c>
      <c r="N22" s="395"/>
      <c r="O22" s="396"/>
      <c r="P22" s="351"/>
      <c r="Q22" s="351"/>
      <c r="R22" s="351"/>
      <c r="S22" s="351"/>
      <c r="T22" s="351"/>
      <c r="U22" s="351"/>
      <c r="V22" s="351"/>
      <c r="W22" s="351"/>
      <c r="X22" s="351"/>
      <c r="Y22" s="351"/>
    </row>
    <row r="23" spans="1:25" ht="15.75" customHeight="1">
      <c r="A23" s="324"/>
      <c r="B23" s="369" t="s">
        <v>65</v>
      </c>
      <c r="C23" s="370" t="s">
        <v>66</v>
      </c>
      <c r="D23" s="371"/>
      <c r="E23" s="372"/>
      <c r="F23" s="374">
        <v>3045</v>
      </c>
      <c r="G23" s="374">
        <v>2589</v>
      </c>
      <c r="H23" s="373">
        <v>577.3</v>
      </c>
      <c r="I23" s="373">
        <v>603.4</v>
      </c>
      <c r="J23" s="373">
        <v>12.6</v>
      </c>
      <c r="K23" s="374">
        <v>12</v>
      </c>
      <c r="L23" s="373"/>
      <c r="M23" s="373">
        <v>0</v>
      </c>
      <c r="N23" s="375"/>
      <c r="O23" s="376"/>
      <c r="P23" s="351"/>
      <c r="Q23" s="351"/>
      <c r="R23" s="351"/>
      <c r="S23" s="351"/>
      <c r="T23" s="351"/>
      <c r="U23" s="351"/>
      <c r="V23" s="351"/>
      <c r="W23" s="351"/>
      <c r="X23" s="351"/>
      <c r="Y23" s="351"/>
    </row>
    <row r="24" spans="1:25" ht="15.75" customHeight="1">
      <c r="A24" s="324"/>
      <c r="B24" s="377" t="s">
        <v>159</v>
      </c>
      <c r="C24" s="353"/>
      <c r="D24" s="353"/>
      <c r="E24" s="354" t="s">
        <v>160</v>
      </c>
      <c r="F24" s="356">
        <f aca="true" t="shared" si="2" ref="F24:O24">F21-F22</f>
        <v>-2046</v>
      </c>
      <c r="G24" s="356">
        <f t="shared" si="2"/>
        <v>-1052</v>
      </c>
      <c r="H24" s="356">
        <f t="shared" si="2"/>
        <v>-660.1999999999998</v>
      </c>
      <c r="I24" s="355">
        <f t="shared" si="2"/>
        <v>-1962.6000000000001</v>
      </c>
      <c r="J24" s="356">
        <f t="shared" si="2"/>
        <v>-162.70000000000005</v>
      </c>
      <c r="K24" s="356">
        <f t="shared" si="2"/>
        <v>-247.39999999999998</v>
      </c>
      <c r="L24" s="356">
        <f t="shared" si="2"/>
        <v>-9.5</v>
      </c>
      <c r="M24" s="355">
        <f t="shared" si="2"/>
        <v>-27.7</v>
      </c>
      <c r="N24" s="378">
        <f t="shared" si="2"/>
        <v>0</v>
      </c>
      <c r="O24" s="379">
        <f t="shared" si="2"/>
        <v>0</v>
      </c>
      <c r="P24" s="351"/>
      <c r="Q24" s="351"/>
      <c r="R24" s="351"/>
      <c r="S24" s="351"/>
      <c r="T24" s="351"/>
      <c r="U24" s="351"/>
      <c r="V24" s="351"/>
      <c r="W24" s="351"/>
      <c r="X24" s="351"/>
      <c r="Y24" s="351"/>
    </row>
    <row r="25" spans="1:25" ht="15.75" customHeight="1">
      <c r="A25" s="324"/>
      <c r="B25" s="399" t="s">
        <v>67</v>
      </c>
      <c r="C25" s="371"/>
      <c r="D25" s="371"/>
      <c r="E25" s="400" t="s">
        <v>161</v>
      </c>
      <c r="F25" s="401">
        <v>2046</v>
      </c>
      <c r="G25" s="401">
        <v>1052</v>
      </c>
      <c r="H25" s="402">
        <v>660.2</v>
      </c>
      <c r="I25" s="402">
        <v>1962.6</v>
      </c>
      <c r="J25" s="402">
        <v>162.7</v>
      </c>
      <c r="K25" s="401">
        <v>247.4</v>
      </c>
      <c r="L25" s="402">
        <v>9.5</v>
      </c>
      <c r="M25" s="402">
        <v>27.7</v>
      </c>
      <c r="N25" s="403"/>
      <c r="O25" s="404"/>
      <c r="P25" s="351"/>
      <c r="Q25" s="351"/>
      <c r="R25" s="351"/>
      <c r="S25" s="351"/>
      <c r="T25" s="351"/>
      <c r="U25" s="351"/>
      <c r="V25" s="351"/>
      <c r="W25" s="351"/>
      <c r="X25" s="351"/>
      <c r="Y25" s="351"/>
    </row>
    <row r="26" spans="1:25" ht="15.75" customHeight="1">
      <c r="A26" s="324"/>
      <c r="B26" s="398" t="s">
        <v>68</v>
      </c>
      <c r="C26" s="363"/>
      <c r="D26" s="363"/>
      <c r="E26" s="405"/>
      <c r="F26" s="406"/>
      <c r="G26" s="406"/>
      <c r="H26" s="407"/>
      <c r="I26" s="407"/>
      <c r="J26" s="407"/>
      <c r="K26" s="406"/>
      <c r="L26" s="407"/>
      <c r="M26" s="407"/>
      <c r="N26" s="408"/>
      <c r="O26" s="409"/>
      <c r="P26" s="351"/>
      <c r="Q26" s="351"/>
      <c r="R26" s="351"/>
      <c r="S26" s="351"/>
      <c r="T26" s="351"/>
      <c r="U26" s="351"/>
      <c r="V26" s="351"/>
      <c r="W26" s="351"/>
      <c r="X26" s="351"/>
      <c r="Y26" s="351"/>
    </row>
    <row r="27" spans="1:25" ht="15.75" customHeight="1">
      <c r="A27" s="325"/>
      <c r="B27" s="385" t="s">
        <v>162</v>
      </c>
      <c r="C27" s="337"/>
      <c r="D27" s="337"/>
      <c r="E27" s="410" t="s">
        <v>163</v>
      </c>
      <c r="F27" s="411">
        <f aca="true" t="shared" si="3" ref="F27:O27">F24+F25</f>
        <v>0</v>
      </c>
      <c r="G27" s="411">
        <f t="shared" si="3"/>
        <v>0</v>
      </c>
      <c r="H27" s="411">
        <f t="shared" si="3"/>
        <v>0</v>
      </c>
      <c r="I27" s="412">
        <f t="shared" si="3"/>
        <v>0</v>
      </c>
      <c r="J27" s="411">
        <f t="shared" si="3"/>
        <v>0</v>
      </c>
      <c r="K27" s="411">
        <f t="shared" si="3"/>
        <v>0</v>
      </c>
      <c r="L27" s="411">
        <f t="shared" si="3"/>
        <v>0</v>
      </c>
      <c r="M27" s="412">
        <f t="shared" si="3"/>
        <v>0</v>
      </c>
      <c r="N27" s="413">
        <f t="shared" si="3"/>
        <v>0</v>
      </c>
      <c r="O27" s="414">
        <f t="shared" si="3"/>
        <v>0</v>
      </c>
      <c r="P27" s="351"/>
      <c r="Q27" s="351"/>
      <c r="R27" s="351"/>
      <c r="S27" s="351"/>
      <c r="T27" s="351"/>
      <c r="U27" s="351"/>
      <c r="V27" s="351"/>
      <c r="W27" s="351"/>
      <c r="X27" s="351"/>
      <c r="Y27" s="351"/>
    </row>
    <row r="28" spans="6:25" ht="15.75" customHeight="1">
      <c r="F28" s="351"/>
      <c r="G28" s="351"/>
      <c r="H28" s="351"/>
      <c r="I28" s="351"/>
      <c r="J28" s="351"/>
      <c r="K28" s="351"/>
      <c r="L28" s="415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</row>
    <row r="29" spans="1:25" ht="15.75" customHeight="1">
      <c r="A29" s="337"/>
      <c r="F29" s="351"/>
      <c r="G29" s="351"/>
      <c r="H29" s="351"/>
      <c r="I29" s="351"/>
      <c r="J29" s="416"/>
      <c r="K29" s="416"/>
      <c r="L29" s="415"/>
      <c r="M29" s="351"/>
      <c r="N29" s="351"/>
      <c r="O29" s="416" t="s">
        <v>164</v>
      </c>
      <c r="P29" s="351"/>
      <c r="Q29" s="351"/>
      <c r="R29" s="351"/>
      <c r="S29" s="351"/>
      <c r="T29" s="351"/>
      <c r="U29" s="351"/>
      <c r="V29" s="351"/>
      <c r="W29" s="351"/>
      <c r="X29" s="351"/>
      <c r="Y29" s="416"/>
    </row>
    <row r="30" spans="1:25" ht="15.75" customHeight="1">
      <c r="A30" s="318" t="s">
        <v>69</v>
      </c>
      <c r="B30" s="319"/>
      <c r="C30" s="319"/>
      <c r="D30" s="319"/>
      <c r="E30" s="320"/>
      <c r="F30" s="330" t="s">
        <v>261</v>
      </c>
      <c r="G30" s="417"/>
      <c r="H30" s="330" t="s">
        <v>256</v>
      </c>
      <c r="I30" s="417"/>
      <c r="J30" s="330" t="s">
        <v>255</v>
      </c>
      <c r="K30" s="417"/>
      <c r="L30" s="330"/>
      <c r="M30" s="417"/>
      <c r="N30" s="330"/>
      <c r="O30" s="417"/>
      <c r="P30" s="415"/>
      <c r="Q30" s="415"/>
      <c r="R30" s="415"/>
      <c r="S30" s="415"/>
      <c r="T30" s="415"/>
      <c r="U30" s="415"/>
      <c r="V30" s="415"/>
      <c r="W30" s="415"/>
      <c r="X30" s="415"/>
      <c r="Y30" s="415"/>
    </row>
    <row r="31" spans="1:25" ht="15.75" customHeight="1">
      <c r="A31" s="321"/>
      <c r="B31" s="322"/>
      <c r="C31" s="322"/>
      <c r="D31" s="322"/>
      <c r="E31" s="323"/>
      <c r="F31" s="341" t="s">
        <v>245</v>
      </c>
      <c r="G31" s="342" t="s">
        <v>2</v>
      </c>
      <c r="H31" s="341" t="s">
        <v>245</v>
      </c>
      <c r="I31" s="342" t="s">
        <v>2</v>
      </c>
      <c r="J31" s="341" t="s">
        <v>245</v>
      </c>
      <c r="K31" s="342" t="s">
        <v>2</v>
      </c>
      <c r="L31" s="341" t="s">
        <v>245</v>
      </c>
      <c r="M31" s="342" t="s">
        <v>2</v>
      </c>
      <c r="N31" s="341" t="s">
        <v>245</v>
      </c>
      <c r="O31" s="418" t="s">
        <v>2</v>
      </c>
      <c r="P31" s="419"/>
      <c r="Q31" s="419"/>
      <c r="R31" s="419"/>
      <c r="S31" s="419"/>
      <c r="T31" s="419"/>
      <c r="U31" s="419"/>
      <c r="V31" s="419"/>
      <c r="W31" s="419"/>
      <c r="X31" s="419"/>
      <c r="Y31" s="419"/>
    </row>
    <row r="32" spans="1:25" ht="15.75" customHeight="1">
      <c r="A32" s="302" t="s">
        <v>85</v>
      </c>
      <c r="B32" s="344" t="s">
        <v>50</v>
      </c>
      <c r="C32" s="345"/>
      <c r="D32" s="345"/>
      <c r="E32" s="420" t="s">
        <v>41</v>
      </c>
      <c r="F32" s="394">
        <v>1137</v>
      </c>
      <c r="G32" s="393">
        <v>1410</v>
      </c>
      <c r="H32" s="347">
        <v>16</v>
      </c>
      <c r="I32" s="348">
        <v>26</v>
      </c>
      <c r="J32" s="394">
        <v>1</v>
      </c>
      <c r="K32" s="421">
        <v>0</v>
      </c>
      <c r="L32" s="394"/>
      <c r="M32" s="421"/>
      <c r="N32" s="347"/>
      <c r="O32" s="347"/>
      <c r="P32" s="422"/>
      <c r="Q32" s="422"/>
      <c r="R32" s="422"/>
      <c r="S32" s="422"/>
      <c r="T32" s="423"/>
      <c r="U32" s="423"/>
      <c r="V32" s="422"/>
      <c r="W32" s="422"/>
      <c r="X32" s="423"/>
      <c r="Y32" s="423"/>
    </row>
    <row r="33" spans="1:25" ht="15.75" customHeight="1">
      <c r="A33" s="303"/>
      <c r="B33" s="336"/>
      <c r="C33" s="370" t="s">
        <v>70</v>
      </c>
      <c r="D33" s="371"/>
      <c r="E33" s="424"/>
      <c r="F33" s="373">
        <v>424</v>
      </c>
      <c r="G33" s="374">
        <v>438</v>
      </c>
      <c r="H33" s="373">
        <v>0</v>
      </c>
      <c r="I33" s="374">
        <v>0</v>
      </c>
      <c r="J33" s="373">
        <v>0</v>
      </c>
      <c r="K33" s="373">
        <v>0</v>
      </c>
      <c r="L33" s="373"/>
      <c r="M33" s="373"/>
      <c r="N33" s="373"/>
      <c r="O33" s="373"/>
      <c r="P33" s="422"/>
      <c r="Q33" s="422"/>
      <c r="R33" s="422"/>
      <c r="S33" s="422"/>
      <c r="T33" s="423"/>
      <c r="U33" s="423"/>
      <c r="V33" s="422"/>
      <c r="W33" s="422"/>
      <c r="X33" s="423"/>
      <c r="Y33" s="423"/>
    </row>
    <row r="34" spans="1:25" ht="15.75" customHeight="1">
      <c r="A34" s="303"/>
      <c r="B34" s="336"/>
      <c r="C34" s="425"/>
      <c r="D34" s="352" t="s">
        <v>71</v>
      </c>
      <c r="E34" s="426"/>
      <c r="F34" s="355">
        <v>424</v>
      </c>
      <c r="G34" s="356">
        <v>438</v>
      </c>
      <c r="H34" s="355">
        <v>0</v>
      </c>
      <c r="I34" s="356">
        <v>0</v>
      </c>
      <c r="J34" s="355">
        <v>0</v>
      </c>
      <c r="K34" s="355">
        <v>0</v>
      </c>
      <c r="L34" s="355"/>
      <c r="M34" s="355"/>
      <c r="N34" s="355"/>
      <c r="O34" s="355"/>
      <c r="P34" s="422"/>
      <c r="Q34" s="422"/>
      <c r="R34" s="422"/>
      <c r="S34" s="422"/>
      <c r="T34" s="423"/>
      <c r="U34" s="423"/>
      <c r="V34" s="422"/>
      <c r="W34" s="422"/>
      <c r="X34" s="423"/>
      <c r="Y34" s="423"/>
    </row>
    <row r="35" spans="1:25" ht="15.75" customHeight="1">
      <c r="A35" s="303"/>
      <c r="B35" s="359"/>
      <c r="C35" s="427" t="s">
        <v>72</v>
      </c>
      <c r="D35" s="363"/>
      <c r="E35" s="428"/>
      <c r="F35" s="365">
        <v>714</v>
      </c>
      <c r="G35" s="366">
        <v>972</v>
      </c>
      <c r="H35" s="429">
        <v>16</v>
      </c>
      <c r="I35" s="430">
        <v>26</v>
      </c>
      <c r="J35" s="365">
        <v>1</v>
      </c>
      <c r="K35" s="365">
        <v>0</v>
      </c>
      <c r="L35" s="365"/>
      <c r="M35" s="365"/>
      <c r="N35" s="365"/>
      <c r="O35" s="365"/>
      <c r="P35" s="422"/>
      <c r="Q35" s="422"/>
      <c r="R35" s="422"/>
      <c r="S35" s="422"/>
      <c r="T35" s="423"/>
      <c r="U35" s="423"/>
      <c r="V35" s="422"/>
      <c r="W35" s="422"/>
      <c r="X35" s="423"/>
      <c r="Y35" s="423"/>
    </row>
    <row r="36" spans="1:25" ht="15.75" customHeight="1">
      <c r="A36" s="303"/>
      <c r="B36" s="362" t="s">
        <v>53</v>
      </c>
      <c r="C36" s="391"/>
      <c r="D36" s="391"/>
      <c r="E36" s="420" t="s">
        <v>42</v>
      </c>
      <c r="F36" s="394">
        <v>448</v>
      </c>
      <c r="G36" s="393">
        <v>435</v>
      </c>
      <c r="H36" s="394">
        <v>23</v>
      </c>
      <c r="I36" s="393">
        <v>31</v>
      </c>
      <c r="J36" s="394">
        <v>1</v>
      </c>
      <c r="K36" s="394">
        <v>0</v>
      </c>
      <c r="L36" s="394"/>
      <c r="M36" s="394"/>
      <c r="N36" s="394"/>
      <c r="O36" s="394"/>
      <c r="P36" s="422"/>
      <c r="Q36" s="422"/>
      <c r="R36" s="422"/>
      <c r="S36" s="422"/>
      <c r="T36" s="422"/>
      <c r="U36" s="422"/>
      <c r="V36" s="422"/>
      <c r="W36" s="422"/>
      <c r="X36" s="423"/>
      <c r="Y36" s="423"/>
    </row>
    <row r="37" spans="1:25" ht="15.75" customHeight="1">
      <c r="A37" s="303"/>
      <c r="B37" s="336"/>
      <c r="C37" s="352" t="s">
        <v>73</v>
      </c>
      <c r="D37" s="353"/>
      <c r="E37" s="426"/>
      <c r="F37" s="355">
        <v>407</v>
      </c>
      <c r="G37" s="356">
        <v>378</v>
      </c>
      <c r="H37" s="355">
        <v>8</v>
      </c>
      <c r="I37" s="356">
        <v>8</v>
      </c>
      <c r="J37" s="355">
        <v>0</v>
      </c>
      <c r="K37" s="355">
        <v>0</v>
      </c>
      <c r="L37" s="355"/>
      <c r="M37" s="355"/>
      <c r="N37" s="355"/>
      <c r="O37" s="355"/>
      <c r="P37" s="422"/>
      <c r="Q37" s="422"/>
      <c r="R37" s="422"/>
      <c r="S37" s="422"/>
      <c r="T37" s="422"/>
      <c r="U37" s="422"/>
      <c r="V37" s="422"/>
      <c r="W37" s="422"/>
      <c r="X37" s="423"/>
      <c r="Y37" s="423"/>
    </row>
    <row r="38" spans="1:25" ht="15.75" customHeight="1">
      <c r="A38" s="303"/>
      <c r="B38" s="359"/>
      <c r="C38" s="352" t="s">
        <v>74</v>
      </c>
      <c r="D38" s="353"/>
      <c r="E38" s="426"/>
      <c r="F38" s="356">
        <v>41</v>
      </c>
      <c r="G38" s="356">
        <v>58</v>
      </c>
      <c r="H38" s="355">
        <v>15</v>
      </c>
      <c r="I38" s="356">
        <v>22</v>
      </c>
      <c r="J38" s="355">
        <v>1</v>
      </c>
      <c r="K38" s="355">
        <v>0</v>
      </c>
      <c r="L38" s="355"/>
      <c r="M38" s="355"/>
      <c r="N38" s="355"/>
      <c r="O38" s="355"/>
      <c r="P38" s="422"/>
      <c r="Q38" s="422"/>
      <c r="R38" s="423"/>
      <c r="S38" s="423"/>
      <c r="T38" s="422"/>
      <c r="U38" s="422"/>
      <c r="V38" s="422"/>
      <c r="W38" s="422"/>
      <c r="X38" s="423"/>
      <c r="Y38" s="423"/>
    </row>
    <row r="39" spans="1:25" ht="15.75" customHeight="1">
      <c r="A39" s="304"/>
      <c r="B39" s="431" t="s">
        <v>75</v>
      </c>
      <c r="C39" s="432"/>
      <c r="D39" s="432"/>
      <c r="E39" s="433" t="s">
        <v>165</v>
      </c>
      <c r="F39" s="411">
        <f>F32-F36</f>
        <v>689</v>
      </c>
      <c r="G39" s="411">
        <v>975</v>
      </c>
      <c r="H39" s="411">
        <f>H32-H36</f>
        <v>-7</v>
      </c>
      <c r="I39" s="411">
        <v>-5</v>
      </c>
      <c r="J39" s="411">
        <f>J32-J36</f>
        <v>0</v>
      </c>
      <c r="K39" s="412">
        <v>0</v>
      </c>
      <c r="L39" s="411"/>
      <c r="M39" s="412"/>
      <c r="N39" s="411"/>
      <c r="O39" s="412"/>
      <c r="P39" s="422"/>
      <c r="Q39" s="422"/>
      <c r="R39" s="422"/>
      <c r="S39" s="422"/>
      <c r="T39" s="422"/>
      <c r="U39" s="422"/>
      <c r="V39" s="422"/>
      <c r="W39" s="422"/>
      <c r="X39" s="423"/>
      <c r="Y39" s="423"/>
    </row>
    <row r="40" spans="1:25" ht="15.75" customHeight="1">
      <c r="A40" s="302" t="s">
        <v>86</v>
      </c>
      <c r="B40" s="362" t="s">
        <v>76</v>
      </c>
      <c r="C40" s="391"/>
      <c r="D40" s="391"/>
      <c r="E40" s="420" t="s">
        <v>44</v>
      </c>
      <c r="F40" s="393">
        <v>55</v>
      </c>
      <c r="G40" s="393">
        <v>951</v>
      </c>
      <c r="H40" s="394">
        <v>309</v>
      </c>
      <c r="I40" s="393">
        <v>347</v>
      </c>
      <c r="J40" s="394">
        <v>0</v>
      </c>
      <c r="K40" s="394">
        <v>26</v>
      </c>
      <c r="L40" s="394"/>
      <c r="M40" s="394"/>
      <c r="N40" s="394"/>
      <c r="O40" s="394"/>
      <c r="P40" s="422"/>
      <c r="Q40" s="422"/>
      <c r="R40" s="422"/>
      <c r="S40" s="422"/>
      <c r="T40" s="423"/>
      <c r="U40" s="423"/>
      <c r="V40" s="423"/>
      <c r="W40" s="423"/>
      <c r="X40" s="422"/>
      <c r="Y40" s="422"/>
    </row>
    <row r="41" spans="1:25" ht="15.75" customHeight="1">
      <c r="A41" s="305"/>
      <c r="B41" s="359"/>
      <c r="C41" s="352" t="s">
        <v>77</v>
      </c>
      <c r="D41" s="353"/>
      <c r="E41" s="426"/>
      <c r="F41" s="430">
        <v>55</v>
      </c>
      <c r="G41" s="430">
        <v>951</v>
      </c>
      <c r="H41" s="355">
        <v>0</v>
      </c>
      <c r="I41" s="356">
        <v>0</v>
      </c>
      <c r="J41" s="355">
        <v>0</v>
      </c>
      <c r="K41" s="355">
        <v>0</v>
      </c>
      <c r="L41" s="355"/>
      <c r="M41" s="355"/>
      <c r="N41" s="355"/>
      <c r="O41" s="355"/>
      <c r="P41" s="423"/>
      <c r="Q41" s="423"/>
      <c r="R41" s="423"/>
      <c r="S41" s="423"/>
      <c r="T41" s="423"/>
      <c r="U41" s="423"/>
      <c r="V41" s="423"/>
      <c r="W41" s="423"/>
      <c r="X41" s="422"/>
      <c r="Y41" s="422"/>
    </row>
    <row r="42" spans="1:25" ht="15.75" customHeight="1">
      <c r="A42" s="305"/>
      <c r="B42" s="362" t="s">
        <v>64</v>
      </c>
      <c r="C42" s="391"/>
      <c r="D42" s="391"/>
      <c r="E42" s="420" t="s">
        <v>45</v>
      </c>
      <c r="F42" s="393">
        <v>826</v>
      </c>
      <c r="G42" s="393">
        <v>1876</v>
      </c>
      <c r="H42" s="394">
        <v>302</v>
      </c>
      <c r="I42" s="393">
        <v>341</v>
      </c>
      <c r="J42" s="394">
        <v>0</v>
      </c>
      <c r="K42" s="394">
        <v>26</v>
      </c>
      <c r="L42" s="394"/>
      <c r="M42" s="394"/>
      <c r="N42" s="394"/>
      <c r="O42" s="394"/>
      <c r="P42" s="422"/>
      <c r="Q42" s="422"/>
      <c r="R42" s="422"/>
      <c r="S42" s="422"/>
      <c r="T42" s="423"/>
      <c r="U42" s="423"/>
      <c r="V42" s="422"/>
      <c r="W42" s="422"/>
      <c r="X42" s="422"/>
      <c r="Y42" s="422"/>
    </row>
    <row r="43" spans="1:25" ht="15.75" customHeight="1">
      <c r="A43" s="305"/>
      <c r="B43" s="359"/>
      <c r="C43" s="352" t="s">
        <v>78</v>
      </c>
      <c r="D43" s="353"/>
      <c r="E43" s="426"/>
      <c r="F43" s="356">
        <v>772</v>
      </c>
      <c r="G43" s="356">
        <v>925</v>
      </c>
      <c r="H43" s="429">
        <v>292</v>
      </c>
      <c r="I43" s="430">
        <v>285</v>
      </c>
      <c r="J43" s="355">
        <v>0</v>
      </c>
      <c r="K43" s="355">
        <v>0</v>
      </c>
      <c r="L43" s="355"/>
      <c r="M43" s="355"/>
      <c r="N43" s="355"/>
      <c r="O43" s="355"/>
      <c r="P43" s="422"/>
      <c r="Q43" s="422"/>
      <c r="R43" s="423"/>
      <c r="S43" s="422"/>
      <c r="T43" s="423"/>
      <c r="U43" s="423"/>
      <c r="V43" s="422"/>
      <c r="W43" s="422"/>
      <c r="X43" s="423"/>
      <c r="Y43" s="423"/>
    </row>
    <row r="44" spans="1:25" ht="15.75" customHeight="1">
      <c r="A44" s="306"/>
      <c r="B44" s="385" t="s">
        <v>75</v>
      </c>
      <c r="C44" s="337"/>
      <c r="D44" s="337"/>
      <c r="E44" s="433" t="s">
        <v>166</v>
      </c>
      <c r="F44" s="387">
        <f>F40-F42</f>
        <v>-771</v>
      </c>
      <c r="G44" s="387">
        <v>-925</v>
      </c>
      <c r="H44" s="387">
        <f>H40-H42</f>
        <v>7</v>
      </c>
      <c r="I44" s="387">
        <v>6</v>
      </c>
      <c r="J44" s="387">
        <f>J40-J42</f>
        <v>0</v>
      </c>
      <c r="K44" s="388">
        <v>0</v>
      </c>
      <c r="L44" s="387"/>
      <c r="M44" s="388"/>
      <c r="N44" s="387"/>
      <c r="O44" s="388"/>
      <c r="P44" s="423"/>
      <c r="Q44" s="423"/>
      <c r="R44" s="422"/>
      <c r="S44" s="422"/>
      <c r="T44" s="423"/>
      <c r="U44" s="423"/>
      <c r="V44" s="422"/>
      <c r="W44" s="422"/>
      <c r="X44" s="422"/>
      <c r="Y44" s="422"/>
    </row>
    <row r="45" spans="1:25" ht="15.75" customHeight="1">
      <c r="A45" s="309" t="s">
        <v>87</v>
      </c>
      <c r="B45" s="434" t="s">
        <v>79</v>
      </c>
      <c r="C45" s="435"/>
      <c r="D45" s="435"/>
      <c r="E45" s="436" t="s">
        <v>167</v>
      </c>
      <c r="F45" s="437">
        <f>F39+F44</f>
        <v>-82</v>
      </c>
      <c r="G45" s="437">
        <v>50</v>
      </c>
      <c r="H45" s="437">
        <f>H39+H44</f>
        <v>0</v>
      </c>
      <c r="I45" s="437">
        <v>1</v>
      </c>
      <c r="J45" s="437">
        <f>J39+J44</f>
        <v>0</v>
      </c>
      <c r="K45" s="421">
        <v>0</v>
      </c>
      <c r="L45" s="437"/>
      <c r="M45" s="421"/>
      <c r="N45" s="437"/>
      <c r="O45" s="421"/>
      <c r="P45" s="422"/>
      <c r="Q45" s="422"/>
      <c r="R45" s="422"/>
      <c r="S45" s="422"/>
      <c r="T45" s="422"/>
      <c r="U45" s="422"/>
      <c r="V45" s="422"/>
      <c r="W45" s="422"/>
      <c r="X45" s="422"/>
      <c r="Y45" s="422"/>
    </row>
    <row r="46" spans="1:25" ht="15.75" customHeight="1">
      <c r="A46" s="310"/>
      <c r="B46" s="377" t="s">
        <v>80</v>
      </c>
      <c r="C46" s="353"/>
      <c r="D46" s="353"/>
      <c r="E46" s="353"/>
      <c r="F46" s="430">
        <v>0</v>
      </c>
      <c r="G46" s="430"/>
      <c r="H46" s="429">
        <v>0</v>
      </c>
      <c r="I46" s="430">
        <v>0</v>
      </c>
      <c r="J46" s="355">
        <v>0</v>
      </c>
      <c r="K46" s="355">
        <v>0</v>
      </c>
      <c r="L46" s="355"/>
      <c r="M46" s="355"/>
      <c r="N46" s="429"/>
      <c r="O46" s="429"/>
      <c r="P46" s="423"/>
      <c r="Q46" s="423"/>
      <c r="R46" s="423"/>
      <c r="S46" s="423"/>
      <c r="T46" s="423"/>
      <c r="U46" s="423"/>
      <c r="V46" s="423"/>
      <c r="W46" s="423"/>
      <c r="X46" s="423"/>
      <c r="Y46" s="423"/>
    </row>
    <row r="47" spans="1:25" ht="15.75" customHeight="1">
      <c r="A47" s="310"/>
      <c r="B47" s="377" t="s">
        <v>81</v>
      </c>
      <c r="C47" s="353"/>
      <c r="D47" s="353"/>
      <c r="E47" s="353"/>
      <c r="F47" s="355">
        <v>31</v>
      </c>
      <c r="G47" s="356">
        <v>114</v>
      </c>
      <c r="H47" s="355">
        <v>0</v>
      </c>
      <c r="I47" s="356">
        <v>0</v>
      </c>
      <c r="J47" s="355">
        <v>0</v>
      </c>
      <c r="K47" s="355">
        <v>0</v>
      </c>
      <c r="L47" s="355"/>
      <c r="M47" s="355"/>
      <c r="N47" s="355"/>
      <c r="O47" s="355"/>
      <c r="P47" s="422"/>
      <c r="Q47" s="422"/>
      <c r="R47" s="422"/>
      <c r="S47" s="422"/>
      <c r="T47" s="422"/>
      <c r="U47" s="422"/>
      <c r="V47" s="422"/>
      <c r="W47" s="422"/>
      <c r="X47" s="422"/>
      <c r="Y47" s="422"/>
    </row>
    <row r="48" spans="1:25" ht="15.75" customHeight="1">
      <c r="A48" s="311"/>
      <c r="B48" s="385" t="s">
        <v>82</v>
      </c>
      <c r="C48" s="337"/>
      <c r="D48" s="337"/>
      <c r="E48" s="337"/>
      <c r="F48" s="412">
        <v>0</v>
      </c>
      <c r="G48" s="411"/>
      <c r="H48" s="412">
        <v>0</v>
      </c>
      <c r="I48" s="411">
        <v>0</v>
      </c>
      <c r="J48" s="412">
        <v>0</v>
      </c>
      <c r="K48" s="412">
        <v>0</v>
      </c>
      <c r="L48" s="412"/>
      <c r="M48" s="412"/>
      <c r="N48" s="412"/>
      <c r="O48" s="412"/>
      <c r="P48" s="422"/>
      <c r="Q48" s="422"/>
      <c r="R48" s="422"/>
      <c r="S48" s="422"/>
      <c r="T48" s="422"/>
      <c r="U48" s="422"/>
      <c r="V48" s="422"/>
      <c r="W48" s="422"/>
      <c r="X48" s="422"/>
      <c r="Y48" s="422"/>
    </row>
    <row r="49" spans="1:15" ht="15.75" customHeight="1">
      <c r="A49" s="335" t="s">
        <v>168</v>
      </c>
      <c r="O49" s="438"/>
    </row>
    <row r="50" ht="15.75" customHeight="1">
      <c r="O50" s="336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I55" sqref="I5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2" t="s">
        <v>0</v>
      </c>
      <c r="B1" s="142"/>
      <c r="C1" s="191" t="str">
        <f>+'1.普通会計予算'!E1</f>
        <v>宮崎県</v>
      </c>
      <c r="D1" s="192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93"/>
      <c r="B5" s="193" t="s">
        <v>247</v>
      </c>
      <c r="C5" s="193"/>
      <c r="D5" s="193"/>
      <c r="H5" s="37"/>
      <c r="L5" s="37"/>
      <c r="N5" s="37" t="s">
        <v>170</v>
      </c>
    </row>
    <row r="6" spans="1:14" ht="15" customHeight="1">
      <c r="A6" s="194"/>
      <c r="B6" s="195"/>
      <c r="C6" s="195"/>
      <c r="D6" s="195"/>
      <c r="E6" s="333" t="s">
        <v>259</v>
      </c>
      <c r="F6" s="334"/>
      <c r="G6" s="333" t="s">
        <v>260</v>
      </c>
      <c r="H6" s="334"/>
      <c r="I6" s="196"/>
      <c r="J6" s="197"/>
      <c r="K6" s="333"/>
      <c r="L6" s="334"/>
      <c r="M6" s="333"/>
      <c r="N6" s="334"/>
    </row>
    <row r="7" spans="1:14" ht="15" customHeight="1">
      <c r="A7" s="59"/>
      <c r="B7" s="60"/>
      <c r="C7" s="60"/>
      <c r="D7" s="60"/>
      <c r="E7" s="198" t="s">
        <v>248</v>
      </c>
      <c r="F7" s="199" t="s">
        <v>2</v>
      </c>
      <c r="G7" s="198" t="s">
        <v>245</v>
      </c>
      <c r="H7" s="199" t="s">
        <v>2</v>
      </c>
      <c r="I7" s="198" t="s">
        <v>245</v>
      </c>
      <c r="J7" s="199" t="s">
        <v>2</v>
      </c>
      <c r="K7" s="198" t="s">
        <v>245</v>
      </c>
      <c r="L7" s="199" t="s">
        <v>2</v>
      </c>
      <c r="M7" s="198" t="s">
        <v>245</v>
      </c>
      <c r="N7" s="229" t="s">
        <v>2</v>
      </c>
    </row>
    <row r="8" spans="1:14" ht="18" customHeight="1">
      <c r="A8" s="280" t="s">
        <v>171</v>
      </c>
      <c r="B8" s="200" t="s">
        <v>172</v>
      </c>
      <c r="C8" s="201"/>
      <c r="D8" s="201"/>
      <c r="E8" s="264">
        <v>1</v>
      </c>
      <c r="F8" s="256">
        <v>1</v>
      </c>
      <c r="G8" s="264">
        <v>1</v>
      </c>
      <c r="H8" s="256">
        <v>1</v>
      </c>
      <c r="I8" s="202"/>
      <c r="J8" s="203"/>
      <c r="K8" s="202"/>
      <c r="L8" s="204"/>
      <c r="M8" s="202"/>
      <c r="N8" s="204"/>
    </row>
    <row r="9" spans="1:14" ht="18" customHeight="1">
      <c r="A9" s="281"/>
      <c r="B9" s="280" t="s">
        <v>173</v>
      </c>
      <c r="C9" s="160" t="s">
        <v>174</v>
      </c>
      <c r="D9" s="161"/>
      <c r="E9" s="265">
        <v>2987</v>
      </c>
      <c r="F9" s="257">
        <v>2987</v>
      </c>
      <c r="G9" s="265">
        <v>10</v>
      </c>
      <c r="H9" s="257">
        <v>10.2</v>
      </c>
      <c r="I9" s="205"/>
      <c r="J9" s="206"/>
      <c r="K9" s="205"/>
      <c r="L9" s="207"/>
      <c r="M9" s="205"/>
      <c r="N9" s="207"/>
    </row>
    <row r="10" spans="1:14" ht="18" customHeight="1">
      <c r="A10" s="281"/>
      <c r="B10" s="281"/>
      <c r="C10" s="44" t="s">
        <v>175</v>
      </c>
      <c r="D10" s="43"/>
      <c r="E10" s="266">
        <v>2987</v>
      </c>
      <c r="F10" s="258">
        <v>2987</v>
      </c>
      <c r="G10" s="266">
        <v>10</v>
      </c>
      <c r="H10" s="258">
        <v>10.2</v>
      </c>
      <c r="I10" s="208"/>
      <c r="J10" s="209"/>
      <c r="K10" s="208"/>
      <c r="L10" s="210"/>
      <c r="M10" s="208"/>
      <c r="N10" s="210"/>
    </row>
    <row r="11" spans="1:14" ht="18" customHeight="1">
      <c r="A11" s="281"/>
      <c r="B11" s="281"/>
      <c r="C11" s="44" t="s">
        <v>176</v>
      </c>
      <c r="D11" s="43"/>
      <c r="E11" s="266"/>
      <c r="F11" s="258"/>
      <c r="G11" s="266">
        <v>0</v>
      </c>
      <c r="H11" s="261">
        <v>0</v>
      </c>
      <c r="I11" s="208"/>
      <c r="J11" s="209"/>
      <c r="K11" s="208"/>
      <c r="L11" s="210"/>
      <c r="M11" s="208"/>
      <c r="N11" s="210"/>
    </row>
    <row r="12" spans="1:14" ht="18" customHeight="1">
      <c r="A12" s="281"/>
      <c r="B12" s="281"/>
      <c r="C12" s="44" t="s">
        <v>177</v>
      </c>
      <c r="D12" s="43"/>
      <c r="E12" s="266"/>
      <c r="F12" s="258"/>
      <c r="G12" s="266">
        <v>0</v>
      </c>
      <c r="H12" s="258">
        <v>0</v>
      </c>
      <c r="I12" s="208"/>
      <c r="J12" s="209"/>
      <c r="K12" s="208"/>
      <c r="L12" s="210"/>
      <c r="M12" s="208"/>
      <c r="N12" s="210"/>
    </row>
    <row r="13" spans="1:14" ht="18" customHeight="1">
      <c r="A13" s="281"/>
      <c r="B13" s="281"/>
      <c r="C13" s="44" t="s">
        <v>178</v>
      </c>
      <c r="D13" s="43"/>
      <c r="E13" s="266"/>
      <c r="F13" s="258"/>
      <c r="G13" s="266">
        <v>0</v>
      </c>
      <c r="H13" s="258">
        <v>0</v>
      </c>
      <c r="I13" s="208"/>
      <c r="J13" s="209"/>
      <c r="K13" s="208"/>
      <c r="L13" s="210"/>
      <c r="M13" s="208"/>
      <c r="N13" s="210"/>
    </row>
    <row r="14" spans="1:14" ht="18" customHeight="1">
      <c r="A14" s="282"/>
      <c r="B14" s="282"/>
      <c r="C14" s="47" t="s">
        <v>179</v>
      </c>
      <c r="D14" s="31"/>
      <c r="E14" s="267"/>
      <c r="F14" s="259"/>
      <c r="G14" s="267"/>
      <c r="H14" s="259">
        <v>0</v>
      </c>
      <c r="I14" s="211"/>
      <c r="J14" s="212"/>
      <c r="K14" s="211"/>
      <c r="L14" s="213"/>
      <c r="M14" s="211"/>
      <c r="N14" s="213"/>
    </row>
    <row r="15" spans="1:14" ht="18" customHeight="1">
      <c r="A15" s="329" t="s">
        <v>180</v>
      </c>
      <c r="B15" s="280" t="s">
        <v>181</v>
      </c>
      <c r="C15" s="160" t="s">
        <v>182</v>
      </c>
      <c r="D15" s="161"/>
      <c r="E15" s="252">
        <v>2147</v>
      </c>
      <c r="F15" s="250">
        <v>1883</v>
      </c>
      <c r="G15" s="252">
        <v>4116</v>
      </c>
      <c r="H15" s="250">
        <v>3207.1</v>
      </c>
      <c r="I15" s="214"/>
      <c r="J15" s="215"/>
      <c r="K15" s="214"/>
      <c r="L15" s="138"/>
      <c r="M15" s="214"/>
      <c r="N15" s="138"/>
    </row>
    <row r="16" spans="1:14" ht="18" customHeight="1">
      <c r="A16" s="281"/>
      <c r="B16" s="281"/>
      <c r="C16" s="44" t="s">
        <v>183</v>
      </c>
      <c r="D16" s="43"/>
      <c r="E16" s="239">
        <v>17524</v>
      </c>
      <c r="F16" s="231">
        <v>17525</v>
      </c>
      <c r="G16" s="239">
        <v>3343</v>
      </c>
      <c r="H16" s="231">
        <v>4787.5</v>
      </c>
      <c r="I16" s="70"/>
      <c r="J16" s="115"/>
      <c r="K16" s="70"/>
      <c r="L16" s="122"/>
      <c r="M16" s="70"/>
      <c r="N16" s="122"/>
    </row>
    <row r="17" spans="1:14" ht="18" customHeight="1">
      <c r="A17" s="281"/>
      <c r="B17" s="281"/>
      <c r="C17" s="44" t="s">
        <v>184</v>
      </c>
      <c r="D17" s="43"/>
      <c r="E17" s="239"/>
      <c r="F17" s="231"/>
      <c r="G17" s="266">
        <v>0</v>
      </c>
      <c r="H17" s="231">
        <v>0</v>
      </c>
      <c r="I17" s="70"/>
      <c r="J17" s="115"/>
      <c r="K17" s="70"/>
      <c r="L17" s="122"/>
      <c r="M17" s="70"/>
      <c r="N17" s="122"/>
    </row>
    <row r="18" spans="1:14" ht="18" customHeight="1">
      <c r="A18" s="281"/>
      <c r="B18" s="282"/>
      <c r="C18" s="47" t="s">
        <v>185</v>
      </c>
      <c r="D18" s="31"/>
      <c r="E18" s="237">
        <v>19671</v>
      </c>
      <c r="F18" s="237">
        <v>19408</v>
      </c>
      <c r="G18" s="237">
        <v>7459</v>
      </c>
      <c r="H18" s="237">
        <v>7994.7</v>
      </c>
      <c r="I18" s="73"/>
      <c r="J18" s="216"/>
      <c r="K18" s="73"/>
      <c r="L18" s="216"/>
      <c r="M18" s="73"/>
      <c r="N18" s="216"/>
    </row>
    <row r="19" spans="1:14" ht="18" customHeight="1">
      <c r="A19" s="281"/>
      <c r="B19" s="280" t="s">
        <v>186</v>
      </c>
      <c r="C19" s="160" t="s">
        <v>187</v>
      </c>
      <c r="D19" s="161"/>
      <c r="E19" s="250">
        <v>29</v>
      </c>
      <c r="F19" s="250">
        <v>185</v>
      </c>
      <c r="G19" s="250">
        <v>55</v>
      </c>
      <c r="H19" s="250">
        <v>41.7</v>
      </c>
      <c r="I19" s="137"/>
      <c r="J19" s="138"/>
      <c r="K19" s="137"/>
      <c r="L19" s="138"/>
      <c r="M19" s="137"/>
      <c r="N19" s="138"/>
    </row>
    <row r="20" spans="1:14" ht="18" customHeight="1">
      <c r="A20" s="281"/>
      <c r="B20" s="281"/>
      <c r="C20" s="44" t="s">
        <v>188</v>
      </c>
      <c r="D20" s="43"/>
      <c r="E20" s="231">
        <v>1</v>
      </c>
      <c r="F20" s="231">
        <v>1</v>
      </c>
      <c r="G20" s="231">
        <v>375</v>
      </c>
      <c r="H20" s="231">
        <v>489.3</v>
      </c>
      <c r="I20" s="69"/>
      <c r="J20" s="122"/>
      <c r="K20" s="69"/>
      <c r="L20" s="122"/>
      <c r="M20" s="69"/>
      <c r="N20" s="122"/>
    </row>
    <row r="21" spans="1:14" s="221" customFormat="1" ht="18" customHeight="1">
      <c r="A21" s="281"/>
      <c r="B21" s="281"/>
      <c r="C21" s="217" t="s">
        <v>189</v>
      </c>
      <c r="D21" s="218"/>
      <c r="E21" s="231">
        <v>16654</v>
      </c>
      <c r="F21" s="231">
        <v>16235</v>
      </c>
      <c r="G21" s="266">
        <v>0</v>
      </c>
      <c r="H21" s="231">
        <v>0</v>
      </c>
      <c r="I21" s="219"/>
      <c r="J21" s="220"/>
      <c r="K21" s="219"/>
      <c r="L21" s="220"/>
      <c r="M21" s="219"/>
      <c r="N21" s="220"/>
    </row>
    <row r="22" spans="1:14" ht="18" customHeight="1">
      <c r="A22" s="281"/>
      <c r="B22" s="282"/>
      <c r="C22" s="11" t="s">
        <v>190</v>
      </c>
      <c r="D22" s="12"/>
      <c r="E22" s="237">
        <v>16684</v>
      </c>
      <c r="F22" s="237">
        <v>16421</v>
      </c>
      <c r="G22" s="237">
        <v>430</v>
      </c>
      <c r="H22" s="237">
        <v>531</v>
      </c>
      <c r="I22" s="73"/>
      <c r="J22" s="127"/>
      <c r="K22" s="73"/>
      <c r="L22" s="127"/>
      <c r="M22" s="73"/>
      <c r="N22" s="127"/>
    </row>
    <row r="23" spans="1:14" ht="18" customHeight="1">
      <c r="A23" s="281"/>
      <c r="B23" s="280" t="s">
        <v>191</v>
      </c>
      <c r="C23" s="160" t="s">
        <v>192</v>
      </c>
      <c r="D23" s="161"/>
      <c r="E23" s="250">
        <v>2987</v>
      </c>
      <c r="F23" s="250">
        <v>2987</v>
      </c>
      <c r="G23" s="250">
        <v>10</v>
      </c>
      <c r="H23" s="250">
        <v>10.2</v>
      </c>
      <c r="I23" s="137"/>
      <c r="J23" s="138"/>
      <c r="K23" s="137"/>
      <c r="L23" s="138"/>
      <c r="M23" s="137"/>
      <c r="N23" s="138"/>
    </row>
    <row r="24" spans="1:14" ht="18" customHeight="1">
      <c r="A24" s="281"/>
      <c r="B24" s="281"/>
      <c r="C24" s="44" t="s">
        <v>193</v>
      </c>
      <c r="D24" s="43"/>
      <c r="E24" s="231"/>
      <c r="F24" s="231"/>
      <c r="G24" s="231">
        <v>7019</v>
      </c>
      <c r="H24" s="231">
        <v>7453.4</v>
      </c>
      <c r="I24" s="69"/>
      <c r="J24" s="122"/>
      <c r="K24" s="69"/>
      <c r="L24" s="122"/>
      <c r="M24" s="69"/>
      <c r="N24" s="122"/>
    </row>
    <row r="25" spans="1:14" ht="18" customHeight="1">
      <c r="A25" s="281"/>
      <c r="B25" s="281"/>
      <c r="C25" s="44" t="s">
        <v>194</v>
      </c>
      <c r="D25" s="43"/>
      <c r="E25" s="231"/>
      <c r="F25" s="231"/>
      <c r="G25" s="266">
        <v>0</v>
      </c>
      <c r="H25" s="231">
        <v>0</v>
      </c>
      <c r="I25" s="69"/>
      <c r="J25" s="122"/>
      <c r="K25" s="69"/>
      <c r="L25" s="122"/>
      <c r="M25" s="69"/>
      <c r="N25" s="122"/>
    </row>
    <row r="26" spans="1:14" ht="18" customHeight="1">
      <c r="A26" s="281"/>
      <c r="B26" s="282"/>
      <c r="C26" s="45" t="s">
        <v>195</v>
      </c>
      <c r="D26" s="46"/>
      <c r="E26" s="260">
        <v>2987</v>
      </c>
      <c r="F26" s="260">
        <v>2987</v>
      </c>
      <c r="G26" s="260">
        <v>7029</v>
      </c>
      <c r="H26" s="262">
        <v>7463.6</v>
      </c>
      <c r="I26" s="139"/>
      <c r="J26" s="127"/>
      <c r="K26" s="71"/>
      <c r="L26" s="127"/>
      <c r="M26" s="71"/>
      <c r="N26" s="127"/>
    </row>
    <row r="27" spans="1:14" ht="18" customHeight="1">
      <c r="A27" s="282"/>
      <c r="B27" s="47" t="s">
        <v>196</v>
      </c>
      <c r="C27" s="31"/>
      <c r="D27" s="31"/>
      <c r="E27" s="263">
        <v>19671</v>
      </c>
      <c r="F27" s="237">
        <v>19408</v>
      </c>
      <c r="G27" s="237">
        <v>7459</v>
      </c>
      <c r="H27" s="263">
        <v>7994.7</v>
      </c>
      <c r="I27" s="222"/>
      <c r="J27" s="127"/>
      <c r="K27" s="73"/>
      <c r="L27" s="127"/>
      <c r="M27" s="73"/>
      <c r="N27" s="127"/>
    </row>
    <row r="28" spans="1:14" ht="18" customHeight="1">
      <c r="A28" s="280" t="s">
        <v>197</v>
      </c>
      <c r="B28" s="280" t="s">
        <v>198</v>
      </c>
      <c r="C28" s="160" t="s">
        <v>199</v>
      </c>
      <c r="D28" s="223" t="s">
        <v>41</v>
      </c>
      <c r="E28" s="250">
        <v>1068</v>
      </c>
      <c r="F28" s="250">
        <v>1041</v>
      </c>
      <c r="G28" s="250">
        <v>199</v>
      </c>
      <c r="H28" s="250">
        <v>237</v>
      </c>
      <c r="I28" s="137"/>
      <c r="J28" s="138"/>
      <c r="K28" s="137"/>
      <c r="L28" s="138"/>
      <c r="M28" s="137"/>
      <c r="N28" s="138"/>
    </row>
    <row r="29" spans="1:14" ht="18" customHeight="1">
      <c r="A29" s="281"/>
      <c r="B29" s="281"/>
      <c r="C29" s="44" t="s">
        <v>200</v>
      </c>
      <c r="D29" s="224" t="s">
        <v>42</v>
      </c>
      <c r="E29" s="231">
        <v>656</v>
      </c>
      <c r="F29" s="231">
        <v>545</v>
      </c>
      <c r="G29" s="231">
        <v>122</v>
      </c>
      <c r="H29" s="231">
        <v>162.8</v>
      </c>
      <c r="I29" s="69"/>
      <c r="J29" s="122"/>
      <c r="K29" s="69"/>
      <c r="L29" s="122"/>
      <c r="M29" s="69"/>
      <c r="N29" s="122"/>
    </row>
    <row r="30" spans="1:14" ht="18" customHeight="1">
      <c r="A30" s="281"/>
      <c r="B30" s="281"/>
      <c r="C30" s="44" t="s">
        <v>201</v>
      </c>
      <c r="D30" s="224" t="s">
        <v>202</v>
      </c>
      <c r="E30" s="231">
        <v>113</v>
      </c>
      <c r="F30" s="231">
        <v>126</v>
      </c>
      <c r="G30" s="239">
        <v>72</v>
      </c>
      <c r="H30" s="231">
        <v>79.5</v>
      </c>
      <c r="I30" s="69"/>
      <c r="J30" s="122"/>
      <c r="K30" s="69"/>
      <c r="L30" s="122"/>
      <c r="M30" s="69"/>
      <c r="N30" s="122"/>
    </row>
    <row r="31" spans="1:15" ht="18" customHeight="1">
      <c r="A31" s="281"/>
      <c r="B31" s="281"/>
      <c r="C31" s="11" t="s">
        <v>203</v>
      </c>
      <c r="D31" s="225" t="s">
        <v>204</v>
      </c>
      <c r="E31" s="237">
        <f>E28-E29-E30</f>
        <v>299</v>
      </c>
      <c r="F31" s="237">
        <v>370</v>
      </c>
      <c r="G31" s="237">
        <f>G28-G29-G30</f>
        <v>5</v>
      </c>
      <c r="H31" s="237">
        <v>-5.300000000000011</v>
      </c>
      <c r="I31" s="73">
        <f aca="true" t="shared" si="0" ref="I31:N31">I28-I29-I30</f>
        <v>0</v>
      </c>
      <c r="J31" s="226">
        <f t="shared" si="0"/>
        <v>0</v>
      </c>
      <c r="K31" s="73">
        <f t="shared" si="0"/>
        <v>0</v>
      </c>
      <c r="L31" s="226">
        <f t="shared" si="0"/>
        <v>0</v>
      </c>
      <c r="M31" s="73">
        <f t="shared" si="0"/>
        <v>0</v>
      </c>
      <c r="N31" s="216">
        <f t="shared" si="0"/>
        <v>0</v>
      </c>
      <c r="O31" s="7"/>
    </row>
    <row r="32" spans="1:14" ht="18" customHeight="1">
      <c r="A32" s="281"/>
      <c r="B32" s="281"/>
      <c r="C32" s="160" t="s">
        <v>205</v>
      </c>
      <c r="D32" s="223" t="s">
        <v>206</v>
      </c>
      <c r="E32" s="250">
        <v>2</v>
      </c>
      <c r="F32" s="250">
        <v>3</v>
      </c>
      <c r="G32" s="250">
        <v>27</v>
      </c>
      <c r="H32" s="250">
        <v>31</v>
      </c>
      <c r="I32" s="137"/>
      <c r="J32" s="138"/>
      <c r="K32" s="137"/>
      <c r="L32" s="138"/>
      <c r="M32" s="137"/>
      <c r="N32" s="138"/>
    </row>
    <row r="33" spans="1:14" ht="18" customHeight="1">
      <c r="A33" s="281"/>
      <c r="B33" s="281"/>
      <c r="C33" s="44" t="s">
        <v>207</v>
      </c>
      <c r="D33" s="224" t="s">
        <v>208</v>
      </c>
      <c r="E33" s="231"/>
      <c r="F33" s="231">
        <v>390</v>
      </c>
      <c r="G33" s="231">
        <v>28</v>
      </c>
      <c r="H33" s="231">
        <v>18.3</v>
      </c>
      <c r="I33" s="69"/>
      <c r="J33" s="122"/>
      <c r="K33" s="69"/>
      <c r="L33" s="122"/>
      <c r="M33" s="69"/>
      <c r="N33" s="122"/>
    </row>
    <row r="34" spans="1:14" ht="18" customHeight="1">
      <c r="A34" s="281"/>
      <c r="B34" s="282"/>
      <c r="C34" s="11" t="s">
        <v>209</v>
      </c>
      <c r="D34" s="225" t="s">
        <v>210</v>
      </c>
      <c r="E34" s="237">
        <f>E31+E32-E33</f>
        <v>301</v>
      </c>
      <c r="F34" s="237">
        <v>-17</v>
      </c>
      <c r="G34" s="237">
        <f>G31+G32-G33</f>
        <v>4</v>
      </c>
      <c r="H34" s="237">
        <v>7.399999999999988</v>
      </c>
      <c r="I34" s="73">
        <f aca="true" t="shared" si="1" ref="I34:N34">I31+I32-I33</f>
        <v>0</v>
      </c>
      <c r="J34" s="127">
        <f t="shared" si="1"/>
        <v>0</v>
      </c>
      <c r="K34" s="73">
        <f t="shared" si="1"/>
        <v>0</v>
      </c>
      <c r="L34" s="127">
        <f t="shared" si="1"/>
        <v>0</v>
      </c>
      <c r="M34" s="73">
        <f t="shared" si="1"/>
        <v>0</v>
      </c>
      <c r="N34" s="127">
        <f t="shared" si="1"/>
        <v>0</v>
      </c>
    </row>
    <row r="35" spans="1:14" ht="18" customHeight="1">
      <c r="A35" s="281"/>
      <c r="B35" s="280" t="s">
        <v>211</v>
      </c>
      <c r="C35" s="160" t="s">
        <v>212</v>
      </c>
      <c r="D35" s="223" t="s">
        <v>213</v>
      </c>
      <c r="E35" s="250"/>
      <c r="F35" s="250"/>
      <c r="G35" s="250">
        <v>65</v>
      </c>
      <c r="H35" s="250">
        <v>16.6</v>
      </c>
      <c r="I35" s="137"/>
      <c r="J35" s="138"/>
      <c r="K35" s="137"/>
      <c r="L35" s="138"/>
      <c r="M35" s="137"/>
      <c r="N35" s="138"/>
    </row>
    <row r="36" spans="1:14" ht="18" customHeight="1">
      <c r="A36" s="281"/>
      <c r="B36" s="281"/>
      <c r="C36" s="44" t="s">
        <v>214</v>
      </c>
      <c r="D36" s="224" t="s">
        <v>215</v>
      </c>
      <c r="E36" s="231"/>
      <c r="F36" s="231"/>
      <c r="G36" s="231">
        <v>504</v>
      </c>
      <c r="H36" s="231">
        <v>287.4</v>
      </c>
      <c r="I36" s="69"/>
      <c r="J36" s="122"/>
      <c r="K36" s="69"/>
      <c r="L36" s="122"/>
      <c r="M36" s="69"/>
      <c r="N36" s="122"/>
    </row>
    <row r="37" spans="1:14" ht="18" customHeight="1">
      <c r="A37" s="281"/>
      <c r="B37" s="281"/>
      <c r="C37" s="44" t="s">
        <v>216</v>
      </c>
      <c r="D37" s="224" t="s">
        <v>217</v>
      </c>
      <c r="E37" s="231">
        <f>E34+E35-E36</f>
        <v>301</v>
      </c>
      <c r="F37" s="231">
        <v>-17</v>
      </c>
      <c r="G37" s="231">
        <f>G34+G35-G36</f>
        <v>-435</v>
      </c>
      <c r="H37" s="231">
        <v>-263.4</v>
      </c>
      <c r="I37" s="69">
        <f aca="true" t="shared" si="2" ref="I37:N37">I34+I35-I36</f>
        <v>0</v>
      </c>
      <c r="J37" s="122">
        <f t="shared" si="2"/>
        <v>0</v>
      </c>
      <c r="K37" s="69">
        <f t="shared" si="2"/>
        <v>0</v>
      </c>
      <c r="L37" s="122">
        <f t="shared" si="2"/>
        <v>0</v>
      </c>
      <c r="M37" s="69">
        <f t="shared" si="2"/>
        <v>0</v>
      </c>
      <c r="N37" s="122">
        <f t="shared" si="2"/>
        <v>0</v>
      </c>
    </row>
    <row r="38" spans="1:14" ht="18" customHeight="1">
      <c r="A38" s="281"/>
      <c r="B38" s="281"/>
      <c r="C38" s="44" t="s">
        <v>218</v>
      </c>
      <c r="D38" s="224" t="s">
        <v>219</v>
      </c>
      <c r="E38" s="231"/>
      <c r="F38" s="231"/>
      <c r="G38" s="266">
        <v>0</v>
      </c>
      <c r="H38" s="231">
        <v>0</v>
      </c>
      <c r="I38" s="69"/>
      <c r="J38" s="122"/>
      <c r="K38" s="69"/>
      <c r="L38" s="122"/>
      <c r="M38" s="69"/>
      <c r="N38" s="122"/>
    </row>
    <row r="39" spans="1:14" ht="18" customHeight="1">
      <c r="A39" s="281"/>
      <c r="B39" s="281"/>
      <c r="C39" s="44" t="s">
        <v>220</v>
      </c>
      <c r="D39" s="224" t="s">
        <v>221</v>
      </c>
      <c r="E39" s="231"/>
      <c r="F39" s="231"/>
      <c r="G39" s="266">
        <v>0</v>
      </c>
      <c r="H39" s="231">
        <v>0</v>
      </c>
      <c r="I39" s="69"/>
      <c r="J39" s="122"/>
      <c r="K39" s="69"/>
      <c r="L39" s="122"/>
      <c r="M39" s="69"/>
      <c r="N39" s="122"/>
    </row>
    <row r="40" spans="1:14" ht="18" customHeight="1">
      <c r="A40" s="281"/>
      <c r="B40" s="281"/>
      <c r="C40" s="44" t="s">
        <v>222</v>
      </c>
      <c r="D40" s="224" t="s">
        <v>223</v>
      </c>
      <c r="E40" s="231"/>
      <c r="F40" s="231"/>
      <c r="G40" s="266">
        <v>0</v>
      </c>
      <c r="H40" s="231">
        <v>0</v>
      </c>
      <c r="I40" s="69"/>
      <c r="J40" s="122"/>
      <c r="K40" s="69"/>
      <c r="L40" s="122"/>
      <c r="M40" s="69"/>
      <c r="N40" s="122"/>
    </row>
    <row r="41" spans="1:14" ht="18" customHeight="1">
      <c r="A41" s="281"/>
      <c r="B41" s="281"/>
      <c r="C41" s="172" t="s">
        <v>224</v>
      </c>
      <c r="D41" s="224" t="s">
        <v>225</v>
      </c>
      <c r="E41" s="231">
        <f>E34+E35-E36-E40</f>
        <v>301</v>
      </c>
      <c r="F41" s="231">
        <v>-17</v>
      </c>
      <c r="G41" s="231">
        <f>G34+G35-G36-G40</f>
        <v>-435</v>
      </c>
      <c r="H41" s="231">
        <v>-263.4</v>
      </c>
      <c r="I41" s="69">
        <f aca="true" t="shared" si="3" ref="I41:N41">I34+I35-I36-I40</f>
        <v>0</v>
      </c>
      <c r="J41" s="122">
        <f t="shared" si="3"/>
        <v>0</v>
      </c>
      <c r="K41" s="69">
        <f t="shared" si="3"/>
        <v>0</v>
      </c>
      <c r="L41" s="122">
        <f t="shared" si="3"/>
        <v>0</v>
      </c>
      <c r="M41" s="69">
        <f t="shared" si="3"/>
        <v>0</v>
      </c>
      <c r="N41" s="122">
        <f t="shared" si="3"/>
        <v>0</v>
      </c>
    </row>
    <row r="42" spans="1:14" ht="18" customHeight="1">
      <c r="A42" s="281"/>
      <c r="B42" s="281"/>
      <c r="C42" s="331" t="s">
        <v>226</v>
      </c>
      <c r="D42" s="332"/>
      <c r="E42" s="239">
        <f>E37+E38-E39-E40</f>
        <v>301</v>
      </c>
      <c r="F42" s="231">
        <v>-17</v>
      </c>
      <c r="G42" s="239">
        <f>G37+G38-G39-G40</f>
        <v>-435</v>
      </c>
      <c r="H42" s="231">
        <v>-263.4</v>
      </c>
      <c r="I42" s="70">
        <f aca="true" t="shared" si="4" ref="I42:N42">I37+I38-I39-I40</f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2">
        <f t="shared" si="4"/>
        <v>0</v>
      </c>
    </row>
    <row r="43" spans="1:14" ht="18" customHeight="1">
      <c r="A43" s="281"/>
      <c r="B43" s="281"/>
      <c r="C43" s="44" t="s">
        <v>227</v>
      </c>
      <c r="D43" s="224" t="s">
        <v>228</v>
      </c>
      <c r="E43" s="231"/>
      <c r="F43" s="231"/>
      <c r="G43" s="231"/>
      <c r="H43" s="231"/>
      <c r="I43" s="69"/>
      <c r="J43" s="122"/>
      <c r="K43" s="69"/>
      <c r="L43" s="122"/>
      <c r="M43" s="69"/>
      <c r="N43" s="122"/>
    </row>
    <row r="44" spans="1:14" ht="18" customHeight="1">
      <c r="A44" s="282"/>
      <c r="B44" s="282"/>
      <c r="C44" s="11" t="s">
        <v>229</v>
      </c>
      <c r="D44" s="98" t="s">
        <v>230</v>
      </c>
      <c r="E44" s="237">
        <f>E41+E43</f>
        <v>301</v>
      </c>
      <c r="F44" s="237">
        <v>-17</v>
      </c>
      <c r="G44" s="237">
        <f>G41+G43</f>
        <v>-435</v>
      </c>
      <c r="H44" s="237">
        <v>-263.4</v>
      </c>
      <c r="I44" s="73">
        <f aca="true" t="shared" si="5" ref="I44:N44">I41+I43</f>
        <v>0</v>
      </c>
      <c r="J44" s="127">
        <f t="shared" si="5"/>
        <v>0</v>
      </c>
      <c r="K44" s="73">
        <f t="shared" si="5"/>
        <v>0</v>
      </c>
      <c r="L44" s="127">
        <f t="shared" si="5"/>
        <v>0</v>
      </c>
      <c r="M44" s="73">
        <f t="shared" si="5"/>
        <v>0</v>
      </c>
      <c r="N44" s="127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7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2017-08-14T08:57:58Z</cp:lastPrinted>
  <dcterms:created xsi:type="dcterms:W3CDTF">1999-07-06T05:17:05Z</dcterms:created>
  <dcterms:modified xsi:type="dcterms:W3CDTF">2017-10-31T02:30:13Z</dcterms:modified>
  <cp:category/>
  <cp:version/>
  <cp:contentType/>
  <cp:contentStatus/>
</cp:coreProperties>
</file>