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663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'2.公営企業会計予算'!$A$1:$Q$49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'4.公営企業会計決算'!$A$1:$Q$49</definedName>
    <definedName name="_xlnm.Print_Area" localSheetId="5">'5.三セク決算'!$A$1:$N$46</definedName>
  </definedNames>
  <calcPr fullCalcOnLoad="1"/>
</workbook>
</file>

<file path=xl/sharedStrings.xml><?xml version="1.0" encoding="utf-8"?>
<sst xmlns="http://schemas.openxmlformats.org/spreadsheetml/2006/main" count="449" uniqueCount="262">
  <si>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</si>
  <si>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</si>
  <si>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</si>
  <si>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</si>
  <si>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</si>
  <si>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</si>
  <si>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</si>
  <si>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</si>
  <si>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</si>
  <si>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</si>
  <si>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</si>
  <si>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</si>
  <si>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</si>
  <si>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</si>
  <si>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</si>
  <si>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</si>
  <si>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</si>
  <si>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</si>
  <si>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</si>
  <si>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</si>
  <si>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</si>
  <si>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</si>
  <si>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</si>
  <si>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</si>
  <si>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</si>
  <si>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</si>
  <si>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</si>
  <si>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</si>
  <si>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</si>
  <si>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</si>
  <si>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</si>
  <si>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</si>
  <si>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</si>
  <si>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</si>
  <si>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</si>
  <si>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</si>
  <si>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</si>
  <si>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</si>
  <si>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</si>
  <si>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</si>
  <si>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</si>
  <si>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</si>
  <si>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</si>
  <si>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</si>
  <si>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</si>
  <si>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</si>
  <si>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</si>
  <si>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</si>
  <si>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</si>
  <si>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</si>
  <si>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</si>
  <si>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</si>
  <si>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</si>
  <si>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</si>
  <si>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</si>
  <si>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</si>
  <si>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</si>
  <si>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</si>
  <si>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</si>
  <si>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</si>
  <si>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</si>
  <si>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</si>
  <si>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</si>
  <si>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</si>
  <si>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</si>
  <si>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</si>
  <si>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</si>
  <si>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</si>
  <si>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</si>
  <si>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</si>
  <si>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</si>
  <si>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</si>
  <si>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</si>
  <si>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</si>
  <si>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</si>
  <si>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</si>
  <si>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</si>
  <si>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</si>
  <si>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</si>
  <si>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</si>
  <si>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</si>
  <si>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</si>
  <si>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</si>
  <si>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</si>
  <si>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</si>
  <si>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</si>
  <si>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</si>
  <si>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</si>
  <si>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</si>
  <si>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</si>
  <si>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</si>
  <si>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</si>
  <si>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</si>
  <si>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</si>
  <si>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</si>
  <si>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</si>
  <si>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</si>
  <si>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</si>
  <si>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</si>
  <si>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</si>
  <si>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</si>
  <si>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</si>
  <si>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</si>
  <si>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</si>
  <si>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</si>
  <si>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</si>
  <si>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</si>
  <si>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</si>
  <si>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</si>
  <si>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</si>
  <si>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</si>
  <si>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</si>
  <si>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</si>
  <si>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</si>
  <si>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</si>
  <si>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</si>
  <si>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</si>
  <si>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</si>
  <si>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</si>
  <si>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</si>
  <si>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</si>
  <si>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</si>
  <si>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</si>
  <si>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</si>
  <si>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</si>
  <si>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</si>
  <si>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</si>
  <si>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</si>
  <si>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</si>
  <si>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</si>
  <si>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</si>
  <si>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</si>
  <si>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</si>
  <si>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</si>
  <si>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</si>
  <si>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</si>
  <si>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</si>
  <si>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</si>
  <si>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</si>
  <si>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</si>
  <si>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</si>
  <si>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</si>
  <si>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</si>
  <si>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</si>
  <si>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</si>
  <si>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</si>
  <si>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</si>
  <si>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</si>
  <si>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</si>
  <si>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</si>
  <si>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</si>
  <si>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</si>
  <si>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</si>
  <si>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</si>
  <si>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</si>
  <si>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</si>
  <si>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</si>
  <si>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</si>
  <si>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</si>
  <si>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</si>
  <si>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</si>
  <si>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</si>
  <si>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</si>
  <si>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</si>
  <si>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</si>
  <si>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</si>
  <si>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</si>
  <si>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</si>
  <si>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</si>
  <si>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</si>
  <si>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</si>
  <si>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</si>
  <si>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</si>
  <si>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</si>
  <si>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</si>
  <si>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</si>
  <si>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</si>
  <si>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</si>
  <si>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</si>
  <si>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</si>
  <si>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</si>
  <si>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</si>
  <si>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</si>
  <si>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</si>
  <si>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</si>
  <si>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</si>
  <si>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</si>
  <si>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</si>
  <si>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</si>
  <si>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</si>
  <si>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</si>
  <si>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</si>
  <si>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</si>
  <si>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</si>
  <si>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</si>
  <si>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</si>
  <si>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</si>
  <si>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</si>
  <si>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</si>
  <si>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</si>
  <si>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</si>
  <si>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</si>
  <si>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</si>
  <si>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</si>
  <si>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</si>
  <si>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</si>
  <si>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</si>
  <si>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</si>
  <si>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</si>
  <si>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</si>
  <si>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</si>
  <si>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</si>
  <si>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</si>
  <si>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</si>
  <si>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</si>
  <si>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</si>
  <si>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</si>
  <si>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</si>
  <si>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</si>
  <si>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</si>
  <si>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</si>
  <si>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</si>
  <si>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</si>
  <si>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</si>
  <si>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</si>
  <si>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</si>
  <si>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</si>
  <si>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</si>
  <si>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</si>
  <si>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</si>
  <si>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</si>
  <si>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</si>
  <si>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</si>
  <si>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24年度</t>
  </si>
  <si>
    <t>25年度</t>
  </si>
  <si>
    <t>26年度</t>
  </si>
  <si>
    <t>27年度</t>
  </si>
  <si>
    <t>平成30年度</t>
  </si>
  <si>
    <t>（1）平成30年度普通会計予算の状況</t>
  </si>
  <si>
    <t>(平成30年度予算ﾍﾞｰｽ）</t>
  </si>
  <si>
    <t>30年度</t>
  </si>
  <si>
    <t>（1）平成28年度普通会計決算の状況</t>
  </si>
  <si>
    <t>平成28年度</t>
  </si>
  <si>
    <t>28年度</t>
  </si>
  <si>
    <t>（注1）平成24年度～26年度は平成22年国勢調査、平成27年度～平成28年度は平成27年度国勢調査を基に計上している。</t>
  </si>
  <si>
    <t>(平成28年度決算ﾍﾞｰｽ）</t>
  </si>
  <si>
    <t>28年度</t>
  </si>
  <si>
    <t>(平成28年度決算額）</t>
  </si>
  <si>
    <t>病院事業会計</t>
  </si>
  <si>
    <t>工業用水道事業会計</t>
  </si>
  <si>
    <t>港湾整備</t>
  </si>
  <si>
    <t>宅地造成</t>
  </si>
  <si>
    <t>流域下水道</t>
  </si>
  <si>
    <t>駐車場</t>
  </si>
  <si>
    <t>特定環境保全公共下水道</t>
  </si>
  <si>
    <t>下水道（農集排）</t>
  </si>
  <si>
    <t>団体名　青森県</t>
  </si>
  <si>
    <t>青森県</t>
  </si>
  <si>
    <t>青森県土地開発公社</t>
  </si>
  <si>
    <t>青森県道路公社</t>
  </si>
  <si>
    <t>青い森鉄道（株）</t>
  </si>
  <si>
    <t>（株）青森空港ビル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</si>
</sst>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0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Font="1" applyBorder="1" applyAlignment="1">
      <alignment vertical="center"/>
    </xf>
    <xf numFmtId="217" fontId="0" fillId="0" borderId="38" xfId="48" applyNumberFormat="1" applyFont="1" applyBorder="1" applyAlignment="1">
      <alignment vertical="center"/>
    </xf>
    <xf numFmtId="217" fontId="0" fillId="0" borderId="39" xfId="48" applyNumberFormat="1" applyFont="1" applyBorder="1" applyAlignment="1">
      <alignment vertical="center"/>
    </xf>
    <xf numFmtId="217" fontId="0" fillId="0" borderId="40" xfId="48" applyNumberFormat="1" applyFont="1" applyBorder="1" applyAlignment="1">
      <alignment vertical="center"/>
    </xf>
    <xf numFmtId="217" fontId="0" fillId="0" borderId="33" xfId="48" applyNumberFormat="1" applyFont="1" applyBorder="1" applyAlignment="1">
      <alignment vertical="center"/>
    </xf>
    <xf numFmtId="217" fontId="0" fillId="0" borderId="41" xfId="48" applyNumberFormat="1" applyFont="1" applyBorder="1" applyAlignment="1">
      <alignment vertical="center"/>
    </xf>
    <xf numFmtId="217" fontId="0" fillId="0" borderId="34" xfId="48" applyNumberFormat="1" applyFont="1" applyBorder="1" applyAlignment="1">
      <alignment vertical="center"/>
    </xf>
    <xf numFmtId="217" fontId="0" fillId="0" borderId="42" xfId="48" applyNumberFormat="1" applyFont="1" applyBorder="1" applyAlignment="1">
      <alignment vertical="center"/>
    </xf>
    <xf numFmtId="217" fontId="0" fillId="0" borderId="14" xfId="48" applyNumberFormat="1" applyFont="1" applyBorder="1" applyAlignment="1">
      <alignment vertical="center"/>
    </xf>
    <xf numFmtId="217" fontId="0" fillId="0" borderId="29" xfId="48" applyNumberFormat="1" applyFont="1" applyBorder="1" applyAlignment="1">
      <alignment vertical="center"/>
    </xf>
    <xf numFmtId="218" fontId="0" fillId="0" borderId="16" xfId="48" applyNumberFormat="1" applyFont="1" applyBorder="1" applyAlignment="1">
      <alignment vertical="center"/>
    </xf>
    <xf numFmtId="218" fontId="0" fillId="0" borderId="24" xfId="48" applyNumberFormat="1" applyFont="1" applyBorder="1" applyAlignment="1">
      <alignment vertical="center"/>
    </xf>
    <xf numFmtId="218" fontId="0" fillId="0" borderId="21" xfId="48" applyNumberFormat="1" applyFont="1" applyBorder="1" applyAlignment="1">
      <alignment vertical="center"/>
    </xf>
    <xf numFmtId="218" fontId="0" fillId="0" borderId="43" xfId="48" applyNumberFormat="1" applyFont="1" applyBorder="1" applyAlignment="1">
      <alignment vertical="center"/>
    </xf>
    <xf numFmtId="218" fontId="0" fillId="0" borderId="23" xfId="48" applyNumberFormat="1" applyFont="1" applyBorder="1" applyAlignment="1">
      <alignment vertical="center"/>
    </xf>
    <xf numFmtId="218" fontId="0" fillId="0" borderId="44" xfId="48" applyNumberFormat="1" applyFont="1" applyBorder="1" applyAlignment="1">
      <alignment vertical="center"/>
    </xf>
    <xf numFmtId="218" fontId="0" fillId="0" borderId="45" xfId="48" applyNumberFormat="1" applyFont="1" applyBorder="1" applyAlignment="1">
      <alignment vertical="center"/>
    </xf>
    <xf numFmtId="218" fontId="0" fillId="0" borderId="27" xfId="48" applyNumberFormat="1" applyFont="1" applyBorder="1" applyAlignment="1">
      <alignment vertical="center"/>
    </xf>
    <xf numFmtId="218" fontId="0" fillId="0" borderId="46" xfId="48" applyNumberFormat="1" applyFont="1" applyBorder="1" applyAlignment="1">
      <alignment vertical="center"/>
    </xf>
    <xf numFmtId="218" fontId="0" fillId="0" borderId="47" xfId="48" applyNumberFormat="1" applyFont="1" applyBorder="1" applyAlignment="1">
      <alignment vertical="center"/>
    </xf>
    <xf numFmtId="218" fontId="0" fillId="0" borderId="48" xfId="48" applyNumberFormat="1" applyFont="1" applyBorder="1" applyAlignment="1">
      <alignment vertical="center"/>
    </xf>
    <xf numFmtId="218" fontId="0" fillId="0" borderId="49" xfId="48" applyNumberFormat="1" applyFont="1" applyBorder="1" applyAlignment="1">
      <alignment vertical="center"/>
    </xf>
    <xf numFmtId="218" fontId="0" fillId="0" borderId="25" xfId="48" applyNumberFormat="1" applyFont="1" applyBorder="1" applyAlignment="1">
      <alignment vertical="center"/>
    </xf>
    <xf numFmtId="218" fontId="0" fillId="0" borderId="50" xfId="48" applyNumberFormat="1" applyFon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1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8" applyNumberFormat="1" applyFont="1" applyBorder="1" applyAlignment="1">
      <alignment vertical="center"/>
    </xf>
    <xf numFmtId="217" fontId="0" fillId="0" borderId="11" xfId="48" applyNumberFormat="1" applyFont="1" applyBorder="1" applyAlignment="1">
      <alignment vertical="center"/>
    </xf>
    <xf numFmtId="217" fontId="0" fillId="0" borderId="52" xfId="48" applyNumberFormat="1" applyFont="1" applyBorder="1" applyAlignment="1">
      <alignment vertical="center"/>
    </xf>
    <xf numFmtId="217" fontId="0" fillId="0" borderId="44" xfId="48" applyNumberFormat="1" applyFon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Font="1" applyBorder="1" applyAlignment="1">
      <alignment vertical="center"/>
    </xf>
    <xf numFmtId="217" fontId="0" fillId="0" borderId="21" xfId="48" applyNumberFormat="1" applyFont="1" applyBorder="1" applyAlignment="1">
      <alignment vertical="center"/>
    </xf>
    <xf numFmtId="217" fontId="0" fillId="0" borderId="27" xfId="48" applyNumberFormat="1" applyFon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32" xfId="0" applyNumberFormat="1" applyBorder="1" applyAlignment="1" quotePrefix="1">
      <alignment horizontal="right" vertical="center"/>
    </xf>
    <xf numFmtId="217" fontId="0" fillId="0" borderId="18" xfId="48" applyNumberFormat="1" applyFont="1" applyBorder="1" applyAlignment="1">
      <alignment vertical="center"/>
    </xf>
    <xf numFmtId="217" fontId="0" fillId="0" borderId="37" xfId="48" applyNumberFormat="1" applyFont="1" applyBorder="1" applyAlignment="1">
      <alignment vertical="center"/>
    </xf>
    <xf numFmtId="217" fontId="0" fillId="0" borderId="22" xfId="48" applyNumberFormat="1" applyFont="1" applyBorder="1" applyAlignment="1">
      <alignment vertical="center"/>
    </xf>
    <xf numFmtId="217" fontId="0" fillId="0" borderId="51" xfId="48" applyNumberFormat="1" applyFont="1" applyBorder="1" applyAlignment="1">
      <alignment vertical="center"/>
    </xf>
    <xf numFmtId="217" fontId="0" fillId="0" borderId="50" xfId="48" applyNumberFormat="1" applyFont="1" applyBorder="1" applyAlignment="1">
      <alignment vertical="center"/>
    </xf>
    <xf numFmtId="217" fontId="0" fillId="0" borderId="24" xfId="48" applyNumberFormat="1" applyFont="1" applyBorder="1" applyAlignment="1">
      <alignment vertical="center"/>
    </xf>
    <xf numFmtId="217" fontId="0" fillId="0" borderId="45" xfId="48" applyNumberFormat="1" applyFont="1" applyBorder="1" applyAlignment="1">
      <alignment vertical="center"/>
    </xf>
    <xf numFmtId="217" fontId="0" fillId="0" borderId="25" xfId="48" applyNumberFormat="1" applyFon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15" xfId="48" applyNumberFormat="1" applyFont="1" applyBorder="1" applyAlignment="1" quotePrefix="1">
      <alignment horizontal="right" vertical="center"/>
    </xf>
    <xf numFmtId="217" fontId="0" fillId="0" borderId="53" xfId="48" applyNumberFormat="1" applyFont="1" applyBorder="1" applyAlignment="1" quotePrefix="1">
      <alignment horizontal="right" vertical="center"/>
    </xf>
    <xf numFmtId="217" fontId="0" fillId="0" borderId="49" xfId="48" applyNumberFormat="1" applyFont="1" applyBorder="1" applyAlignment="1">
      <alignment vertical="center"/>
    </xf>
    <xf numFmtId="217" fontId="0" fillId="0" borderId="16" xfId="48" applyNumberFormat="1" applyFont="1" applyBorder="1" applyAlignment="1">
      <alignment vertical="center"/>
    </xf>
    <xf numFmtId="217" fontId="0" fillId="0" borderId="46" xfId="48" applyNumberFormat="1" applyFont="1" applyBorder="1" applyAlignment="1">
      <alignment vertical="center"/>
    </xf>
    <xf numFmtId="217" fontId="0" fillId="0" borderId="13" xfId="48" applyNumberFormat="1" applyFont="1" applyBorder="1" applyAlignment="1">
      <alignment vertical="center"/>
    </xf>
    <xf numFmtId="217" fontId="0" fillId="0" borderId="54" xfId="48" applyNumberFormat="1" applyFont="1" applyBorder="1" applyAlignment="1">
      <alignment vertical="center"/>
    </xf>
    <xf numFmtId="217" fontId="0" fillId="0" borderId="31" xfId="48" applyNumberFormat="1" applyFon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17" xfId="0" applyNumberFormat="1" applyFont="1" applyBorder="1" applyAlignment="1">
      <alignment horizontal="center" vertical="center"/>
    </xf>
    <xf numFmtId="203" fontId="0" fillId="0" borderId="31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Font="1" applyBorder="1" applyAlignment="1">
      <alignment vertical="center"/>
    </xf>
    <xf numFmtId="217" fontId="0" fillId="0" borderId="30" xfId="48" applyNumberFormat="1" applyFon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36" xfId="48" applyNumberFormat="1" applyFont="1" applyBorder="1" applyAlignment="1">
      <alignment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32" xfId="48" applyNumberFormat="1" applyFont="1" applyBorder="1" applyAlignment="1" quotePrefix="1">
      <alignment horizontal="right" vertical="center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25" xfId="48" applyNumberFormat="1" applyFont="1" applyBorder="1" applyAlignment="1" quotePrefix="1">
      <alignment horizontal="right" vertical="center"/>
    </xf>
    <xf numFmtId="217" fontId="0" fillId="0" borderId="20" xfId="48" applyNumberFormat="1" applyFont="1" applyBorder="1" applyAlignment="1">
      <alignment vertical="center"/>
    </xf>
    <xf numFmtId="217" fontId="0" fillId="0" borderId="55" xfId="48" applyNumberFormat="1" applyFont="1" applyBorder="1" applyAlignment="1">
      <alignment vertical="center"/>
    </xf>
    <xf numFmtId="217" fontId="0" fillId="0" borderId="15" xfId="48" applyNumberFormat="1" applyFont="1" applyBorder="1" applyAlignment="1">
      <alignment vertical="center"/>
    </xf>
    <xf numFmtId="217" fontId="0" fillId="0" borderId="23" xfId="48" applyNumberFormat="1" applyFont="1" applyBorder="1" applyAlignment="1">
      <alignment vertical="center"/>
    </xf>
    <xf numFmtId="217" fontId="0" fillId="0" borderId="17" xfId="48" applyNumberFormat="1" applyFont="1" applyBorder="1" applyAlignment="1">
      <alignment vertical="center"/>
    </xf>
    <xf numFmtId="218" fontId="0" fillId="0" borderId="50" xfId="0" applyNumberFormat="1" applyBorder="1" applyAlignment="1">
      <alignment vertical="center"/>
    </xf>
    <xf numFmtId="218" fontId="0" fillId="0" borderId="31" xfId="48" applyNumberFormat="1" applyFon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6" xfId="0" applyNumberFormat="1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0" fontId="0" fillId="0" borderId="58" xfId="0" applyBorder="1" applyAlignment="1">
      <alignment horizontal="centerContinuous" vertical="center"/>
    </xf>
    <xf numFmtId="41" fontId="0" fillId="0" borderId="5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60" xfId="0" applyNumberFormat="1" applyBorder="1" applyAlignment="1">
      <alignment horizontal="center" vertical="center" shrinkToFit="1"/>
    </xf>
    <xf numFmtId="41" fontId="0" fillId="0" borderId="60" xfId="0" applyNumberFormat="1" applyBorder="1" applyAlignment="1">
      <alignment horizontal="center" vertical="center"/>
    </xf>
    <xf numFmtId="217" fontId="0" fillId="0" borderId="61" xfId="0" applyNumberFormat="1" applyBorder="1" applyAlignment="1">
      <alignment vertical="center"/>
    </xf>
    <xf numFmtId="217" fontId="0" fillId="0" borderId="61" xfId="48" applyNumberFormat="1" applyFont="1" applyFill="1" applyBorder="1" applyAlignment="1">
      <alignment horizontal="right" vertical="center"/>
    </xf>
    <xf numFmtId="217" fontId="0" fillId="0" borderId="62" xfId="0" applyNumberFormat="1" applyBorder="1" applyAlignment="1">
      <alignment vertical="center"/>
    </xf>
    <xf numFmtId="217" fontId="0" fillId="0" borderId="62" xfId="48" applyNumberFormat="1" applyFont="1" applyBorder="1" applyAlignment="1">
      <alignment horizontal="right" vertical="center"/>
    </xf>
    <xf numFmtId="217" fontId="0" fillId="0" borderId="63" xfId="0" applyNumberFormat="1" applyBorder="1" applyAlignment="1">
      <alignment vertical="center"/>
    </xf>
    <xf numFmtId="217" fontId="0" fillId="0" borderId="63" xfId="48" applyNumberFormat="1" applyFon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217" fontId="0" fillId="0" borderId="64" xfId="0" applyNumberFormat="1" applyBorder="1" applyAlignment="1">
      <alignment vertical="center"/>
    </xf>
    <xf numFmtId="217" fontId="0" fillId="0" borderId="64" xfId="48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5" xfId="0" applyNumberFormat="1" applyBorder="1" applyAlignment="1">
      <alignment horizontal="right" vertical="center"/>
    </xf>
    <xf numFmtId="217" fontId="0" fillId="0" borderId="60" xfId="0" applyNumberFormat="1" applyBorder="1" applyAlignment="1">
      <alignment vertical="center"/>
    </xf>
    <xf numFmtId="217" fontId="0" fillId="0" borderId="60" xfId="48" applyNumberFormat="1" applyFont="1" applyBorder="1" applyAlignment="1">
      <alignment horizontal="right" vertical="center"/>
    </xf>
    <xf numFmtId="225" fontId="0" fillId="0" borderId="62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7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1" xfId="0" applyNumberFormat="1" applyBorder="1" applyAlignment="1">
      <alignment vertical="center"/>
    </xf>
    <xf numFmtId="217" fontId="0" fillId="0" borderId="61" xfId="48" applyNumberFormat="1" applyFon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2" xfId="0" applyNumberFormat="1" applyBorder="1" applyAlignment="1">
      <alignment vertical="center"/>
    </xf>
    <xf numFmtId="226" fontId="0" fillId="0" borderId="62" xfId="48" applyNumberFormat="1" applyFont="1" applyBorder="1" applyAlignment="1">
      <alignment vertical="center"/>
    </xf>
    <xf numFmtId="218" fontId="0" fillId="0" borderId="62" xfId="0" applyNumberFormat="1" applyBorder="1" applyAlignment="1">
      <alignment vertical="center"/>
    </xf>
    <xf numFmtId="218" fontId="0" fillId="0" borderId="62" xfId="48" applyNumberFormat="1" applyFon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218" fontId="0" fillId="0" borderId="64" xfId="0" applyNumberFormat="1" applyBorder="1" applyAlignment="1">
      <alignment vertical="center"/>
    </xf>
    <xf numFmtId="218" fontId="0" fillId="0" borderId="64" xfId="48" applyNumberFormat="1" applyFont="1" applyBorder="1" applyAlignment="1">
      <alignment vertical="center"/>
    </xf>
    <xf numFmtId="41" fontId="0" fillId="0" borderId="65" xfId="0" applyNumberFormat="1" applyBorder="1" applyAlignment="1">
      <alignment vertical="center"/>
    </xf>
    <xf numFmtId="218" fontId="0" fillId="0" borderId="60" xfId="0" applyNumberFormat="1" applyBorder="1" applyAlignment="1">
      <alignment vertical="center"/>
    </xf>
    <xf numFmtId="218" fontId="0" fillId="0" borderId="60" xfId="48" applyNumberFormat="1" applyFont="1" applyBorder="1" applyAlignment="1">
      <alignment vertical="center"/>
    </xf>
    <xf numFmtId="218" fontId="0" fillId="0" borderId="64" xfId="48" applyNumberFormat="1" applyFon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on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53" xfId="0" applyNumberFormat="1" applyFont="1" applyBorder="1" applyAlignment="1">
      <alignment horizontal="center" vertical="center"/>
    </xf>
    <xf numFmtId="217" fontId="0" fillId="0" borderId="21" xfId="0" applyNumberFormat="1" applyBorder="1" applyAlignment="1" quotePrefix="1">
      <alignment horizontal="right" vertical="center"/>
    </xf>
    <xf numFmtId="217" fontId="0" fillId="0" borderId="25" xfId="0" applyNumberFormat="1" applyBorder="1" applyAlignment="1" quotePrefix="1">
      <alignment horizontal="right"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20" xfId="0" applyNumberFormat="1" applyBorder="1" applyAlignment="1">
      <alignment horizontal="centerContinuous" vertical="center"/>
    </xf>
    <xf numFmtId="41" fontId="0" fillId="0" borderId="19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6" xfId="0" applyNumberFormat="1" applyFont="1" applyBorder="1" applyAlignment="1">
      <alignment vertical="center"/>
    </xf>
    <xf numFmtId="0" fontId="0" fillId="0" borderId="57" xfId="0" applyBorder="1" applyAlignment="1">
      <alignment horizontal="distributed" vertical="center"/>
    </xf>
    <xf numFmtId="217" fontId="0" fillId="0" borderId="66" xfId="48" applyNumberFormat="1" applyFont="1" applyBorder="1" applyAlignment="1">
      <alignment horizontal="center" vertical="center"/>
    </xf>
    <xf numFmtId="217" fontId="0" fillId="0" borderId="67" xfId="48" applyNumberFormat="1" applyFont="1" applyBorder="1" applyAlignment="1">
      <alignment horizontal="center" vertical="center"/>
    </xf>
    <xf numFmtId="217" fontId="0" fillId="0" borderId="48" xfId="48" applyNumberFormat="1" applyFont="1" applyBorder="1" applyAlignment="1">
      <alignment horizontal="center" vertical="center"/>
    </xf>
    <xf numFmtId="217" fontId="0" fillId="0" borderId="18" xfId="48" applyNumberFormat="1" applyFont="1" applyBorder="1" applyAlignment="1">
      <alignment horizontal="center" vertical="center"/>
    </xf>
    <xf numFmtId="217" fontId="0" fillId="0" borderId="22" xfId="48" applyNumberFormat="1" applyFont="1" applyBorder="1" applyAlignment="1">
      <alignment horizontal="center" vertical="center"/>
    </xf>
    <xf numFmtId="217" fontId="0" fillId="0" borderId="54" xfId="48" applyNumberFormat="1" applyFont="1" applyBorder="1" applyAlignment="1">
      <alignment horizontal="center" vertical="center"/>
    </xf>
    <xf numFmtId="217" fontId="0" fillId="0" borderId="41" xfId="48" applyNumberFormat="1" applyFont="1" applyBorder="1" applyAlignment="1">
      <alignment horizontal="center" vertical="center"/>
    </xf>
    <xf numFmtId="217" fontId="0" fillId="0" borderId="21" xfId="48" applyNumberFormat="1" applyFont="1" applyBorder="1" applyAlignment="1">
      <alignment horizontal="center" vertical="center"/>
    </xf>
    <xf numFmtId="217" fontId="0" fillId="0" borderId="25" xfId="48" applyNumberFormat="1" applyFont="1" applyBorder="1" applyAlignment="1">
      <alignment horizontal="center" vertical="center"/>
    </xf>
    <xf numFmtId="217" fontId="0" fillId="0" borderId="29" xfId="48" applyNumberFormat="1" applyFont="1" applyBorder="1" applyAlignment="1">
      <alignment horizontal="center" vertical="center"/>
    </xf>
    <xf numFmtId="217" fontId="0" fillId="0" borderId="23" xfId="48" applyNumberFormat="1" applyFont="1" applyBorder="1" applyAlignment="1">
      <alignment horizontal="center" vertical="center"/>
    </xf>
    <xf numFmtId="217" fontId="0" fillId="0" borderId="31" xfId="48" applyNumberFormat="1" applyFont="1" applyBorder="1" applyAlignment="1">
      <alignment horizontal="center" vertical="center"/>
    </xf>
    <xf numFmtId="217" fontId="0" fillId="0" borderId="68" xfId="48" applyNumberFormat="1" applyFont="1" applyBorder="1" applyAlignment="1">
      <alignment vertical="center"/>
    </xf>
    <xf numFmtId="217" fontId="0" fillId="0" borderId="69" xfId="48" applyNumberFormat="1" applyFont="1" applyBorder="1" applyAlignment="1">
      <alignment vertical="center"/>
    </xf>
    <xf numFmtId="217" fontId="0" fillId="0" borderId="53" xfId="48" applyNumberFormat="1" applyFon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8" applyNumberFormat="1" applyFont="1" applyFill="1" applyBorder="1" applyAlignment="1">
      <alignment vertical="center"/>
    </xf>
    <xf numFmtId="217" fontId="0" fillId="0" borderId="25" xfId="48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56" xfId="48" applyNumberFormat="1" applyFont="1" applyBorder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217" fontId="0" fillId="0" borderId="43" xfId="48" applyNumberFormat="1" applyFon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0" fontId="0" fillId="0" borderId="31" xfId="0" applyNumberFormat="1" applyFont="1" applyBorder="1" applyAlignment="1">
      <alignment horizontal="center" vertical="center"/>
    </xf>
    <xf numFmtId="41" fontId="0" fillId="0" borderId="49" xfId="0" applyNumberFormat="1" applyBorder="1" applyAlignment="1">
      <alignment horizontal="center" vertical="center"/>
    </xf>
    <xf numFmtId="217" fontId="0" fillId="0" borderId="38" xfId="48" applyNumberFormat="1" applyFont="1" applyFill="1" applyBorder="1" applyAlignment="1">
      <alignment vertical="center"/>
    </xf>
    <xf numFmtId="217" fontId="0" fillId="0" borderId="0" xfId="48" applyNumberFormat="1" applyFont="1" applyFill="1" applyBorder="1" applyAlignment="1">
      <alignment vertical="center"/>
    </xf>
    <xf numFmtId="217" fontId="0" fillId="0" borderId="41" xfId="48" applyNumberFormat="1" applyFont="1" applyFill="1" applyBorder="1" applyAlignment="1">
      <alignment vertical="center"/>
    </xf>
    <xf numFmtId="217" fontId="0" fillId="0" borderId="32" xfId="48" applyNumberFormat="1" applyFont="1" applyFill="1" applyBorder="1" applyAlignment="1">
      <alignment vertical="center"/>
    </xf>
    <xf numFmtId="217" fontId="0" fillId="0" borderId="14" xfId="48" applyNumberFormat="1" applyFont="1" applyFill="1" applyBorder="1" applyAlignment="1" quotePrefix="1">
      <alignment horizontal="right" vertical="center"/>
    </xf>
    <xf numFmtId="217" fontId="0" fillId="0" borderId="31" xfId="48" applyNumberFormat="1" applyFont="1" applyFill="1" applyBorder="1" applyAlignment="1" quotePrefix="1">
      <alignment horizontal="right" vertical="center"/>
    </xf>
    <xf numFmtId="217" fontId="0" fillId="0" borderId="20" xfId="48" applyNumberFormat="1" applyFont="1" applyFill="1" applyBorder="1" applyAlignment="1">
      <alignment vertical="center"/>
    </xf>
    <xf numFmtId="217" fontId="0" fillId="0" borderId="55" xfId="48" applyNumberFormat="1" applyFont="1" applyFill="1" applyBorder="1" applyAlignment="1">
      <alignment vertical="center"/>
    </xf>
    <xf numFmtId="217" fontId="0" fillId="0" borderId="29" xfId="48" applyNumberFormat="1" applyFont="1" applyFill="1" applyBorder="1" applyAlignment="1">
      <alignment vertical="center"/>
    </xf>
    <xf numFmtId="217" fontId="0" fillId="0" borderId="15" xfId="48" applyNumberFormat="1" applyFont="1" applyFill="1" applyBorder="1" applyAlignment="1">
      <alignment vertical="center"/>
    </xf>
    <xf numFmtId="0" fontId="0" fillId="0" borderId="29" xfId="0" applyNumberFormat="1" applyFill="1" applyBorder="1" applyAlignment="1">
      <alignment horizontal="center" vertical="center"/>
    </xf>
    <xf numFmtId="203" fontId="0" fillId="0" borderId="23" xfId="0" applyNumberFormat="1" applyFont="1" applyFill="1" applyBorder="1" applyAlignment="1">
      <alignment horizontal="center" vertical="center"/>
    </xf>
    <xf numFmtId="217" fontId="0" fillId="0" borderId="40" xfId="48" applyNumberFormat="1" applyFont="1" applyFill="1" applyBorder="1" applyAlignment="1">
      <alignment vertical="center"/>
    </xf>
    <xf numFmtId="217" fontId="0" fillId="0" borderId="36" xfId="48" applyNumberFormat="1" applyFont="1" applyFill="1" applyBorder="1" applyAlignment="1">
      <alignment vertical="center"/>
    </xf>
    <xf numFmtId="217" fontId="0" fillId="0" borderId="18" xfId="48" applyNumberFormat="1" applyFont="1" applyFill="1" applyBorder="1" applyAlignment="1">
      <alignment vertical="center"/>
    </xf>
    <xf numFmtId="217" fontId="0" fillId="0" borderId="37" xfId="48" applyNumberFormat="1" applyFont="1" applyFill="1" applyBorder="1" applyAlignment="1">
      <alignment vertical="center"/>
    </xf>
    <xf numFmtId="217" fontId="0" fillId="0" borderId="14" xfId="48" applyNumberFormat="1" applyFont="1" applyFill="1" applyBorder="1" applyAlignment="1">
      <alignment vertical="center"/>
    </xf>
    <xf numFmtId="217" fontId="0" fillId="0" borderId="31" xfId="48" applyNumberFormat="1" applyFont="1" applyFill="1" applyBorder="1" applyAlignment="1">
      <alignment vertical="center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5" xfId="0" applyNumberFormat="1" applyFont="1" applyBorder="1" applyAlignment="1">
      <alignment horizontal="center" vertical="center"/>
    </xf>
    <xf numFmtId="217" fontId="0" fillId="0" borderId="40" xfId="48" applyNumberFormat="1" applyFont="1" applyBorder="1" applyAlignment="1">
      <alignment vertical="center"/>
    </xf>
    <xf numFmtId="217" fontId="0" fillId="0" borderId="18" xfId="0" applyNumberFormat="1" applyBorder="1" applyAlignment="1">
      <alignment vertical="center"/>
    </xf>
    <xf numFmtId="217" fontId="0" fillId="0" borderId="50" xfId="48" applyNumberFormat="1" applyFont="1" applyBorder="1" applyAlignment="1">
      <alignment vertical="center"/>
    </xf>
    <xf numFmtId="217" fontId="0" fillId="0" borderId="54" xfId="0" applyNumberFormat="1" applyBorder="1" applyAlignment="1">
      <alignment vertical="center"/>
    </xf>
    <xf numFmtId="203" fontId="51" fillId="0" borderId="20" xfId="0" applyNumberFormat="1" applyFont="1" applyBorder="1" applyAlignment="1">
      <alignment horizontal="center" vertical="center"/>
    </xf>
    <xf numFmtId="203" fontId="51" fillId="0" borderId="65" xfId="0" applyNumberFormat="1" applyFont="1" applyBorder="1" applyAlignment="1">
      <alignment horizontal="center" vertical="center"/>
    </xf>
    <xf numFmtId="203" fontId="51" fillId="0" borderId="20" xfId="0" applyNumberFormat="1" applyFont="1" applyFill="1" applyBorder="1" applyAlignment="1">
      <alignment horizontal="center" vertical="center"/>
    </xf>
    <xf numFmtId="203" fontId="51" fillId="0" borderId="65" xfId="0" applyNumberFormat="1" applyFont="1" applyFill="1" applyBorder="1" applyAlignment="1">
      <alignment horizontal="center" vertical="center"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4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24" fontId="16" fillId="0" borderId="70" xfId="48" applyNumberFormat="1" applyFont="1" applyBorder="1" applyAlignment="1">
      <alignment vertical="center" textRotation="255"/>
    </xf>
    <xf numFmtId="224" fontId="16" fillId="0" borderId="71" xfId="48" applyNumberFormat="1" applyFont="1" applyBorder="1" applyAlignment="1">
      <alignment vertical="center" textRotation="255"/>
    </xf>
    <xf numFmtId="224" fontId="16" fillId="0" borderId="72" xfId="48" applyNumberFormat="1" applyFont="1" applyBorder="1" applyAlignment="1">
      <alignment vertical="center" textRotation="255"/>
    </xf>
    <xf numFmtId="41" fontId="0" fillId="0" borderId="45" xfId="0" applyNumberForma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14" fillId="0" borderId="71" xfId="61" applyFont="1" applyBorder="1" applyAlignment="1">
      <alignment vertical="center" textRotation="255"/>
      <protection/>
    </xf>
    <xf numFmtId="0" fontId="14" fillId="0" borderId="72" xfId="61" applyFont="1" applyBorder="1" applyAlignment="1">
      <alignment vertical="center" textRotation="255"/>
      <protection/>
    </xf>
    <xf numFmtId="0" fontId="14" fillId="0" borderId="71" xfId="61" applyFont="1" applyBorder="1" applyAlignment="1">
      <alignment vertical="center"/>
      <protection/>
    </xf>
    <xf numFmtId="0" fontId="14" fillId="0" borderId="72" xfId="61" applyFont="1" applyBorder="1" applyAlignment="1">
      <alignment vertical="center"/>
      <protection/>
    </xf>
    <xf numFmtId="0" fontId="51" fillId="0" borderId="20" xfId="0" applyNumberFormat="1" applyFont="1" applyBorder="1" applyAlignment="1">
      <alignment horizontal="center" vertical="center"/>
    </xf>
    <xf numFmtId="0" fontId="51" fillId="0" borderId="65" xfId="0" applyNumberFormat="1" applyFont="1" applyBorder="1" applyAlignment="1">
      <alignment horizontal="center" vertical="center"/>
    </xf>
    <xf numFmtId="217" fontId="0" fillId="0" borderId="39" xfId="48" applyNumberFormat="1" applyFont="1" applyBorder="1" applyAlignment="1">
      <alignment vertical="center"/>
    </xf>
    <xf numFmtId="217" fontId="0" fillId="0" borderId="13" xfId="0" applyNumberFormat="1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70" xfId="0" applyNumberFormat="1" applyBorder="1" applyAlignment="1">
      <alignment horizontal="center" vertical="center" textRotation="255"/>
    </xf>
    <xf numFmtId="203" fontId="0" fillId="0" borderId="20" xfId="0" applyNumberFormat="1" applyFont="1" applyBorder="1" applyAlignment="1">
      <alignment horizontal="center" vertical="center"/>
    </xf>
    <xf numFmtId="203" fontId="0" fillId="0" borderId="65" xfId="0" applyNumberFormat="1" applyFont="1" applyBorder="1" applyAlignment="1">
      <alignment horizontal="center" vertical="center"/>
    </xf>
    <xf numFmtId="41" fontId="17" fillId="0" borderId="33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center" vertical="center"/>
    </xf>
    <xf numFmtId="41" fontId="0" fillId="0" borderId="65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B1" sqref="B1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28" t="s">
        <v>257</v>
      </c>
      <c r="F1" s="1"/>
    </row>
    <row r="3" ht="14.25">
      <c r="A3" s="27" t="s">
        <v>93</v>
      </c>
    </row>
    <row r="5" spans="1:5" ht="13.5">
      <c r="A5" s="58" t="s">
        <v>238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237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71" t="s">
        <v>88</v>
      </c>
      <c r="B9" s="271" t="s">
        <v>90</v>
      </c>
      <c r="C9" s="55" t="s">
        <v>4</v>
      </c>
      <c r="D9" s="56"/>
      <c r="E9" s="56"/>
      <c r="F9" s="65">
        <v>145031</v>
      </c>
      <c r="G9" s="75">
        <f>F9/$F$27*100</f>
        <v>21.566461060783602</v>
      </c>
      <c r="H9" s="66">
        <v>139931</v>
      </c>
      <c r="I9" s="80">
        <f>(F9/H9-1)*100</f>
        <v>3.644653436336487</v>
      </c>
      <c r="K9" s="106"/>
    </row>
    <row r="10" spans="1:9" ht="18" customHeight="1">
      <c r="A10" s="272"/>
      <c r="B10" s="272"/>
      <c r="C10" s="7"/>
      <c r="D10" s="52" t="s">
        <v>23</v>
      </c>
      <c r="E10" s="53"/>
      <c r="F10" s="67">
        <v>39329</v>
      </c>
      <c r="G10" s="76">
        <f aca="true" t="shared" si="0" ref="G10:G27">F10/$F$27*100</f>
        <v>5.848317580790026</v>
      </c>
      <c r="H10" s="68">
        <v>37477</v>
      </c>
      <c r="I10" s="81">
        <f aca="true" t="shared" si="1" ref="I10:I27">(F10/H10-1)*100</f>
        <v>4.9416975745123715</v>
      </c>
    </row>
    <row r="11" spans="1:9" ht="18" customHeight="1">
      <c r="A11" s="272"/>
      <c r="B11" s="272"/>
      <c r="C11" s="7"/>
      <c r="D11" s="16"/>
      <c r="E11" s="23" t="s">
        <v>24</v>
      </c>
      <c r="F11" s="69">
        <v>34223</v>
      </c>
      <c r="G11" s="77">
        <f t="shared" si="0"/>
        <v>5.08904301068873</v>
      </c>
      <c r="H11" s="70">
        <v>32780</v>
      </c>
      <c r="I11" s="82">
        <f t="shared" si="1"/>
        <v>4.402074435631476</v>
      </c>
    </row>
    <row r="12" spans="1:9" ht="18" customHeight="1">
      <c r="A12" s="272"/>
      <c r="B12" s="272"/>
      <c r="C12" s="7"/>
      <c r="D12" s="16"/>
      <c r="E12" s="23" t="s">
        <v>25</v>
      </c>
      <c r="F12" s="69">
        <v>3746</v>
      </c>
      <c r="G12" s="77">
        <f t="shared" si="0"/>
        <v>0.5570392752838729</v>
      </c>
      <c r="H12" s="70">
        <v>3608</v>
      </c>
      <c r="I12" s="82">
        <f t="shared" si="1"/>
        <v>3.824833702882491</v>
      </c>
    </row>
    <row r="13" spans="1:9" ht="18" customHeight="1">
      <c r="A13" s="272"/>
      <c r="B13" s="272"/>
      <c r="C13" s="7"/>
      <c r="D13" s="33"/>
      <c r="E13" s="23" t="s">
        <v>26</v>
      </c>
      <c r="F13" s="69">
        <v>448</v>
      </c>
      <c r="G13" s="77">
        <f t="shared" si="0"/>
        <v>0.06661868535162174</v>
      </c>
      <c r="H13" s="70">
        <v>282</v>
      </c>
      <c r="I13" s="82">
        <f t="shared" si="1"/>
        <v>58.865248226950364</v>
      </c>
    </row>
    <row r="14" spans="1:9" ht="18" customHeight="1">
      <c r="A14" s="272"/>
      <c r="B14" s="272"/>
      <c r="C14" s="7"/>
      <c r="D14" s="61" t="s">
        <v>27</v>
      </c>
      <c r="E14" s="51"/>
      <c r="F14" s="65">
        <v>25334</v>
      </c>
      <c r="G14" s="75">
        <f t="shared" si="0"/>
        <v>3.7672271756651456</v>
      </c>
      <c r="H14" s="66">
        <v>24194</v>
      </c>
      <c r="I14" s="83">
        <f t="shared" si="1"/>
        <v>4.711912044308497</v>
      </c>
    </row>
    <row r="15" spans="1:9" ht="18" customHeight="1">
      <c r="A15" s="272"/>
      <c r="B15" s="272"/>
      <c r="C15" s="7"/>
      <c r="D15" s="16"/>
      <c r="E15" s="23" t="s">
        <v>28</v>
      </c>
      <c r="F15" s="69">
        <v>982</v>
      </c>
      <c r="G15" s="77">
        <f t="shared" si="0"/>
        <v>0.14602577905199232</v>
      </c>
      <c r="H15" s="70">
        <v>938</v>
      </c>
      <c r="I15" s="82">
        <f t="shared" si="1"/>
        <v>4.6908315565032055</v>
      </c>
    </row>
    <row r="16" spans="1:11" ht="18" customHeight="1">
      <c r="A16" s="272"/>
      <c r="B16" s="272"/>
      <c r="C16" s="7"/>
      <c r="D16" s="16"/>
      <c r="E16" s="29" t="s">
        <v>29</v>
      </c>
      <c r="F16" s="67">
        <v>24352</v>
      </c>
      <c r="G16" s="76">
        <f t="shared" si="0"/>
        <v>3.6212013966131535</v>
      </c>
      <c r="H16" s="68">
        <v>23256</v>
      </c>
      <c r="I16" s="81">
        <f t="shared" si="1"/>
        <v>4.712762297901607</v>
      </c>
      <c r="K16" s="107"/>
    </row>
    <row r="17" spans="1:9" ht="18" customHeight="1">
      <c r="A17" s="272"/>
      <c r="B17" s="272"/>
      <c r="C17" s="7"/>
      <c r="D17" s="274" t="s">
        <v>30</v>
      </c>
      <c r="E17" s="275"/>
      <c r="F17" s="67">
        <v>24589</v>
      </c>
      <c r="G17" s="76">
        <f t="shared" si="0"/>
        <v>3.6564438707835425</v>
      </c>
      <c r="H17" s="68">
        <v>23937</v>
      </c>
      <c r="I17" s="81">
        <f t="shared" si="1"/>
        <v>2.7238166854660184</v>
      </c>
    </row>
    <row r="18" spans="1:9" ht="18" customHeight="1">
      <c r="A18" s="272"/>
      <c r="B18" s="272"/>
      <c r="C18" s="7"/>
      <c r="D18" s="276" t="s">
        <v>94</v>
      </c>
      <c r="E18" s="277"/>
      <c r="F18" s="69">
        <v>2134</v>
      </c>
      <c r="G18" s="77">
        <f t="shared" si="0"/>
        <v>0.3173309699561625</v>
      </c>
      <c r="H18" s="70">
        <v>1943</v>
      </c>
      <c r="I18" s="82">
        <f t="shared" si="1"/>
        <v>9.830159547092121</v>
      </c>
    </row>
    <row r="19" spans="1:26" ht="18" customHeight="1">
      <c r="A19" s="272"/>
      <c r="B19" s="272"/>
      <c r="C19" s="10"/>
      <c r="D19" s="276" t="s">
        <v>95</v>
      </c>
      <c r="E19" s="277"/>
      <c r="F19" s="69">
        <v>99</v>
      </c>
      <c r="G19" s="77">
        <f t="shared" si="0"/>
        <v>0.014721539843327129</v>
      </c>
      <c r="H19" s="70">
        <v>107</v>
      </c>
      <c r="I19" s="82">
        <f t="shared" si="1"/>
        <v>-7.476635514018692</v>
      </c>
      <c r="Z19" s="2" t="s">
        <v>96</v>
      </c>
    </row>
    <row r="20" spans="1:9" ht="18" customHeight="1">
      <c r="A20" s="272"/>
      <c r="B20" s="272"/>
      <c r="C20" s="44" t="s">
        <v>5</v>
      </c>
      <c r="D20" s="43"/>
      <c r="E20" s="43"/>
      <c r="F20" s="69">
        <v>22094</v>
      </c>
      <c r="G20" s="77">
        <f t="shared" si="0"/>
        <v>3.285431326247167</v>
      </c>
      <c r="H20" s="70">
        <v>21286</v>
      </c>
      <c r="I20" s="82">
        <f t="shared" si="1"/>
        <v>3.795922202386537</v>
      </c>
    </row>
    <row r="21" spans="1:9" ht="18" customHeight="1">
      <c r="A21" s="272"/>
      <c r="B21" s="272"/>
      <c r="C21" s="44" t="s">
        <v>6</v>
      </c>
      <c r="D21" s="43"/>
      <c r="E21" s="43"/>
      <c r="F21" s="69">
        <v>206859</v>
      </c>
      <c r="G21" s="77">
        <f t="shared" si="0"/>
        <v>30.76043444899804</v>
      </c>
      <c r="H21" s="70">
        <v>214286</v>
      </c>
      <c r="I21" s="82">
        <f t="shared" si="1"/>
        <v>-3.4659287120950455</v>
      </c>
    </row>
    <row r="22" spans="1:9" ht="18" customHeight="1">
      <c r="A22" s="272"/>
      <c r="B22" s="272"/>
      <c r="C22" s="44" t="s">
        <v>31</v>
      </c>
      <c r="D22" s="43"/>
      <c r="E22" s="43"/>
      <c r="F22" s="69">
        <v>14034</v>
      </c>
      <c r="G22" s="77">
        <f t="shared" si="0"/>
        <v>2.086889799608615</v>
      </c>
      <c r="H22" s="70">
        <v>14154</v>
      </c>
      <c r="I22" s="82">
        <f t="shared" si="1"/>
        <v>-0.8478168715557399</v>
      </c>
    </row>
    <row r="23" spans="1:9" ht="18" customHeight="1">
      <c r="A23" s="272"/>
      <c r="B23" s="272"/>
      <c r="C23" s="44" t="s">
        <v>7</v>
      </c>
      <c r="D23" s="43"/>
      <c r="E23" s="43"/>
      <c r="F23" s="69">
        <v>100687</v>
      </c>
      <c r="G23" s="77">
        <f t="shared" si="0"/>
        <v>14.97240083035433</v>
      </c>
      <c r="H23" s="70">
        <v>104440</v>
      </c>
      <c r="I23" s="82">
        <f t="shared" si="1"/>
        <v>-3.5934507851397957</v>
      </c>
    </row>
    <row r="24" spans="1:9" ht="18" customHeight="1">
      <c r="A24" s="272"/>
      <c r="B24" s="272"/>
      <c r="C24" s="44" t="s">
        <v>32</v>
      </c>
      <c r="D24" s="43"/>
      <c r="E24" s="43"/>
      <c r="F24" s="69">
        <v>1084</v>
      </c>
      <c r="G24" s="77">
        <f t="shared" si="0"/>
        <v>0.16119342616329904</v>
      </c>
      <c r="H24" s="70">
        <v>1160</v>
      </c>
      <c r="I24" s="82">
        <f t="shared" si="1"/>
        <v>-6.5517241379310365</v>
      </c>
    </row>
    <row r="25" spans="1:9" ht="18" customHeight="1">
      <c r="A25" s="272"/>
      <c r="B25" s="272"/>
      <c r="C25" s="44" t="s">
        <v>8</v>
      </c>
      <c r="D25" s="43"/>
      <c r="E25" s="43"/>
      <c r="F25" s="69">
        <v>68571</v>
      </c>
      <c r="G25" s="77">
        <f t="shared" si="0"/>
        <v>10.196673824209944</v>
      </c>
      <c r="H25" s="70">
        <v>74152</v>
      </c>
      <c r="I25" s="82">
        <f t="shared" si="1"/>
        <v>-7.52643219333261</v>
      </c>
    </row>
    <row r="26" spans="1:9" ht="18" customHeight="1">
      <c r="A26" s="272"/>
      <c r="B26" s="272"/>
      <c r="C26" s="45" t="s">
        <v>9</v>
      </c>
      <c r="D26" s="46"/>
      <c r="E26" s="46"/>
      <c r="F26" s="71">
        <v>114124</v>
      </c>
      <c r="G26" s="78">
        <f t="shared" si="0"/>
        <v>16.970515283635002</v>
      </c>
      <c r="H26" s="72">
        <v>128788</v>
      </c>
      <c r="I26" s="84">
        <f t="shared" si="1"/>
        <v>-11.386153989502123</v>
      </c>
    </row>
    <row r="27" spans="1:9" ht="18" customHeight="1">
      <c r="A27" s="272"/>
      <c r="B27" s="273"/>
      <c r="C27" s="47" t="s">
        <v>10</v>
      </c>
      <c r="D27" s="31"/>
      <c r="E27" s="31"/>
      <c r="F27" s="73">
        <f>SUM(F9,F20:F26)</f>
        <v>672484</v>
      </c>
      <c r="G27" s="79">
        <f t="shared" si="0"/>
        <v>100</v>
      </c>
      <c r="H27" s="73">
        <f>SUM(H9,H20:H26)</f>
        <v>698197</v>
      </c>
      <c r="I27" s="85">
        <f t="shared" si="1"/>
        <v>-3.682771481401381</v>
      </c>
    </row>
    <row r="28" spans="1:9" ht="18" customHeight="1">
      <c r="A28" s="272"/>
      <c r="B28" s="271" t="s">
        <v>89</v>
      </c>
      <c r="C28" s="55" t="s">
        <v>11</v>
      </c>
      <c r="D28" s="56"/>
      <c r="E28" s="56"/>
      <c r="F28" s="65">
        <v>297842</v>
      </c>
      <c r="G28" s="75">
        <f>F28/$F$45*100</f>
        <v>44.28982696986099</v>
      </c>
      <c r="H28" s="65">
        <v>303301</v>
      </c>
      <c r="I28" s="86">
        <f>(F28/H28-1)*100</f>
        <v>-1.7998621831118222</v>
      </c>
    </row>
    <row r="29" spans="1:9" ht="18" customHeight="1">
      <c r="A29" s="272"/>
      <c r="B29" s="272"/>
      <c r="C29" s="7"/>
      <c r="D29" s="30" t="s">
        <v>12</v>
      </c>
      <c r="E29" s="43"/>
      <c r="F29" s="69">
        <v>166680</v>
      </c>
      <c r="G29" s="77">
        <f aca="true" t="shared" si="2" ref="G29:G45">F29/$F$45*100</f>
        <v>24.78571980894713</v>
      </c>
      <c r="H29" s="69">
        <v>166322</v>
      </c>
      <c r="I29" s="87">
        <f aca="true" t="shared" si="3" ref="I29:I45">(F29/H29-1)*100</f>
        <v>0.21524512692248088</v>
      </c>
    </row>
    <row r="30" spans="1:9" ht="18" customHeight="1">
      <c r="A30" s="272"/>
      <c r="B30" s="272"/>
      <c r="C30" s="7"/>
      <c r="D30" s="30" t="s">
        <v>33</v>
      </c>
      <c r="E30" s="43"/>
      <c r="F30" s="69">
        <v>19936</v>
      </c>
      <c r="G30" s="77">
        <f t="shared" si="2"/>
        <v>2.9645314981471675</v>
      </c>
      <c r="H30" s="69">
        <v>19999</v>
      </c>
      <c r="I30" s="87">
        <f t="shared" si="3"/>
        <v>-0.3150157507875395</v>
      </c>
    </row>
    <row r="31" spans="1:9" ht="18" customHeight="1">
      <c r="A31" s="272"/>
      <c r="B31" s="272"/>
      <c r="C31" s="19"/>
      <c r="D31" s="30" t="s">
        <v>13</v>
      </c>
      <c r="E31" s="43"/>
      <c r="F31" s="69">
        <v>111226</v>
      </c>
      <c r="G31" s="77">
        <f t="shared" si="2"/>
        <v>16.539575662766698</v>
      </c>
      <c r="H31" s="69">
        <v>116980</v>
      </c>
      <c r="I31" s="87">
        <f t="shared" si="3"/>
        <v>-4.918789536672941</v>
      </c>
    </row>
    <row r="32" spans="1:9" ht="18" customHeight="1">
      <c r="A32" s="272"/>
      <c r="B32" s="272"/>
      <c r="C32" s="50" t="s">
        <v>14</v>
      </c>
      <c r="D32" s="51"/>
      <c r="E32" s="51"/>
      <c r="F32" s="65">
        <v>251609</v>
      </c>
      <c r="G32" s="75">
        <f t="shared" si="2"/>
        <v>37.414867863027226</v>
      </c>
      <c r="H32" s="65">
        <v>263726</v>
      </c>
      <c r="I32" s="86">
        <f t="shared" si="3"/>
        <v>-4.594541304232425</v>
      </c>
    </row>
    <row r="33" spans="1:9" ht="18" customHeight="1">
      <c r="A33" s="272"/>
      <c r="B33" s="272"/>
      <c r="C33" s="7"/>
      <c r="D33" s="30" t="s">
        <v>15</v>
      </c>
      <c r="E33" s="43"/>
      <c r="F33" s="69">
        <v>33981</v>
      </c>
      <c r="G33" s="77">
        <f t="shared" si="2"/>
        <v>5.0530570244050415</v>
      </c>
      <c r="H33" s="69">
        <v>33187</v>
      </c>
      <c r="I33" s="87">
        <f t="shared" si="3"/>
        <v>2.392503088558784</v>
      </c>
    </row>
    <row r="34" spans="1:9" ht="18" customHeight="1">
      <c r="A34" s="272"/>
      <c r="B34" s="272"/>
      <c r="C34" s="7"/>
      <c r="D34" s="30" t="s">
        <v>34</v>
      </c>
      <c r="E34" s="43"/>
      <c r="F34" s="69">
        <v>4735</v>
      </c>
      <c r="G34" s="77">
        <f t="shared" si="2"/>
        <v>0.7041059712944844</v>
      </c>
      <c r="H34" s="69">
        <v>4956</v>
      </c>
      <c r="I34" s="87">
        <f t="shared" si="3"/>
        <v>-4.4592413236481</v>
      </c>
    </row>
    <row r="35" spans="1:9" ht="18" customHeight="1">
      <c r="A35" s="272"/>
      <c r="B35" s="272"/>
      <c r="C35" s="7"/>
      <c r="D35" s="30" t="s">
        <v>35</v>
      </c>
      <c r="E35" s="43"/>
      <c r="F35" s="69">
        <v>159816</v>
      </c>
      <c r="G35" s="77">
        <f t="shared" si="2"/>
        <v>23.765026379809782</v>
      </c>
      <c r="H35" s="69">
        <v>166331</v>
      </c>
      <c r="I35" s="87">
        <f t="shared" si="3"/>
        <v>-3.9168886136679237</v>
      </c>
    </row>
    <row r="36" spans="1:9" ht="18" customHeight="1">
      <c r="A36" s="272"/>
      <c r="B36" s="272"/>
      <c r="C36" s="7"/>
      <c r="D36" s="30" t="s">
        <v>36</v>
      </c>
      <c r="E36" s="43"/>
      <c r="F36" s="69">
        <v>10759</v>
      </c>
      <c r="G36" s="77">
        <f t="shared" si="2"/>
        <v>1.5998893653975412</v>
      </c>
      <c r="H36" s="69">
        <v>526</v>
      </c>
      <c r="I36" s="87">
        <f t="shared" si="3"/>
        <v>1945.4372623574145</v>
      </c>
    </row>
    <row r="37" spans="1:9" ht="18" customHeight="1">
      <c r="A37" s="272"/>
      <c r="B37" s="272"/>
      <c r="C37" s="7"/>
      <c r="D37" s="30" t="s">
        <v>16</v>
      </c>
      <c r="E37" s="43"/>
      <c r="F37" s="69">
        <v>2545</v>
      </c>
      <c r="G37" s="77">
        <f t="shared" si="2"/>
        <v>0.3784476656693691</v>
      </c>
      <c r="H37" s="69">
        <v>13086</v>
      </c>
      <c r="I37" s="87">
        <f t="shared" si="3"/>
        <v>-80.55173467828214</v>
      </c>
    </row>
    <row r="38" spans="1:9" ht="18" customHeight="1">
      <c r="A38" s="272"/>
      <c r="B38" s="272"/>
      <c r="C38" s="19"/>
      <c r="D38" s="30" t="s">
        <v>37</v>
      </c>
      <c r="E38" s="43"/>
      <c r="F38" s="69">
        <v>39623</v>
      </c>
      <c r="G38" s="77">
        <f t="shared" si="2"/>
        <v>5.8920360930520275</v>
      </c>
      <c r="H38" s="69">
        <v>45490</v>
      </c>
      <c r="I38" s="87">
        <f t="shared" si="3"/>
        <v>-12.897340074741702</v>
      </c>
    </row>
    <row r="39" spans="1:9" ht="18" customHeight="1">
      <c r="A39" s="272"/>
      <c r="B39" s="272"/>
      <c r="C39" s="50" t="s">
        <v>17</v>
      </c>
      <c r="D39" s="51"/>
      <c r="E39" s="51"/>
      <c r="F39" s="65">
        <v>123033</v>
      </c>
      <c r="G39" s="75">
        <f t="shared" si="2"/>
        <v>18.295305167111785</v>
      </c>
      <c r="H39" s="65">
        <v>131170</v>
      </c>
      <c r="I39" s="86">
        <f t="shared" si="3"/>
        <v>-6.203400167721274</v>
      </c>
    </row>
    <row r="40" spans="1:9" ht="18" customHeight="1">
      <c r="A40" s="272"/>
      <c r="B40" s="272"/>
      <c r="C40" s="7"/>
      <c r="D40" s="52" t="s">
        <v>18</v>
      </c>
      <c r="E40" s="53"/>
      <c r="F40" s="67">
        <v>118835</v>
      </c>
      <c r="G40" s="76">
        <f t="shared" si="2"/>
        <v>17.67105239678565</v>
      </c>
      <c r="H40" s="67">
        <v>126814</v>
      </c>
      <c r="I40" s="88">
        <f t="shared" si="3"/>
        <v>-6.291892062390591</v>
      </c>
    </row>
    <row r="41" spans="1:9" ht="18" customHeight="1">
      <c r="A41" s="272"/>
      <c r="B41" s="272"/>
      <c r="C41" s="7"/>
      <c r="D41" s="16"/>
      <c r="E41" s="103" t="s">
        <v>92</v>
      </c>
      <c r="F41" s="69">
        <v>70422</v>
      </c>
      <c r="G41" s="77">
        <f t="shared" si="2"/>
        <v>10.471922008553364</v>
      </c>
      <c r="H41" s="69">
        <v>73457</v>
      </c>
      <c r="I41" s="89">
        <f t="shared" si="3"/>
        <v>-4.131668867500715</v>
      </c>
    </row>
    <row r="42" spans="1:9" ht="18" customHeight="1">
      <c r="A42" s="272"/>
      <c r="B42" s="272"/>
      <c r="C42" s="7"/>
      <c r="D42" s="33"/>
      <c r="E42" s="32" t="s">
        <v>38</v>
      </c>
      <c r="F42" s="69">
        <v>48413</v>
      </c>
      <c r="G42" s="77">
        <f t="shared" si="2"/>
        <v>7.199130388232285</v>
      </c>
      <c r="H42" s="69">
        <v>53358</v>
      </c>
      <c r="I42" s="89">
        <f t="shared" si="3"/>
        <v>-9.267588740207655</v>
      </c>
    </row>
    <row r="43" spans="1:9" ht="18" customHeight="1">
      <c r="A43" s="272"/>
      <c r="B43" s="272"/>
      <c r="C43" s="7"/>
      <c r="D43" s="30" t="s">
        <v>39</v>
      </c>
      <c r="E43" s="54"/>
      <c r="F43" s="69">
        <v>4198</v>
      </c>
      <c r="G43" s="77">
        <f t="shared" si="2"/>
        <v>0.6242527703261341</v>
      </c>
      <c r="H43" s="69">
        <v>4356</v>
      </c>
      <c r="I43" s="89">
        <f t="shared" si="3"/>
        <v>-3.627180899908178</v>
      </c>
    </row>
    <row r="44" spans="1:9" ht="18" customHeight="1">
      <c r="A44" s="272"/>
      <c r="B44" s="272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3"/>
        <v>#DIV/0!</v>
      </c>
    </row>
    <row r="45" spans="1:9" ht="18" customHeight="1">
      <c r="A45" s="273"/>
      <c r="B45" s="273"/>
      <c r="C45" s="11" t="s">
        <v>19</v>
      </c>
      <c r="D45" s="12"/>
      <c r="E45" s="12"/>
      <c r="F45" s="74">
        <f>SUM(F28,F32,F39)</f>
        <v>672484</v>
      </c>
      <c r="G45" s="85">
        <f t="shared" si="2"/>
        <v>100</v>
      </c>
      <c r="H45" s="74">
        <f>SUM(H28,H32,H39)</f>
        <v>698197</v>
      </c>
      <c r="I45" s="85">
        <f t="shared" si="3"/>
        <v>-3.682771481401381</v>
      </c>
    </row>
    <row r="46" ht="13.5">
      <c r="A46" s="104" t="s">
        <v>20</v>
      </c>
    </row>
    <row r="47" ht="13.5">
      <c r="A47" s="105" t="s">
        <v>21</v>
      </c>
    </row>
    <row r="48" ht="13.5">
      <c r="A48" s="105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0"/>
  <sheetViews>
    <sheetView view="pageBreakPreview" zoomScaleSheetLayoutView="100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34" sqref="F34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13" width="13.59765625" style="2" customWidth="1"/>
    <col min="14" max="14" width="13.59765625" style="8" customWidth="1"/>
    <col min="15" max="23" width="13.59765625" style="2" customWidth="1"/>
    <col min="24" max="27" width="12" style="2" customWidth="1"/>
    <col min="28" max="16384" width="9" style="2" customWidth="1"/>
  </cols>
  <sheetData>
    <row r="1" spans="1:7" ht="33.75" customHeight="1">
      <c r="A1" s="64" t="s">
        <v>256</v>
      </c>
      <c r="B1" s="28"/>
      <c r="C1" s="28"/>
      <c r="D1" s="102"/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7" ht="15.75" customHeight="1">
      <c r="A5" s="31" t="s">
        <v>239</v>
      </c>
      <c r="B5" s="31"/>
      <c r="C5" s="31"/>
      <c r="D5" s="31"/>
      <c r="K5" s="37"/>
      <c r="Q5" s="37" t="s">
        <v>48</v>
      </c>
    </row>
    <row r="6" spans="1:17" ht="15.75" customHeight="1">
      <c r="A6" s="291" t="s">
        <v>49</v>
      </c>
      <c r="B6" s="292"/>
      <c r="C6" s="292"/>
      <c r="D6" s="292"/>
      <c r="E6" s="293"/>
      <c r="F6" s="312" t="s">
        <v>248</v>
      </c>
      <c r="G6" s="313"/>
      <c r="H6" s="312" t="s">
        <v>249</v>
      </c>
      <c r="I6" s="313"/>
      <c r="J6" s="278"/>
      <c r="K6" s="279"/>
      <c r="L6" s="278"/>
      <c r="M6" s="279"/>
      <c r="N6" s="278"/>
      <c r="O6" s="279"/>
      <c r="P6" s="278"/>
      <c r="Q6" s="279"/>
    </row>
    <row r="7" spans="1:17" ht="15.75" customHeight="1">
      <c r="A7" s="294"/>
      <c r="B7" s="295"/>
      <c r="C7" s="295"/>
      <c r="D7" s="295"/>
      <c r="E7" s="296"/>
      <c r="F7" s="108" t="s">
        <v>240</v>
      </c>
      <c r="G7" s="38" t="s">
        <v>2</v>
      </c>
      <c r="H7" s="108" t="s">
        <v>240</v>
      </c>
      <c r="I7" s="38" t="s">
        <v>2</v>
      </c>
      <c r="J7" s="108" t="s">
        <v>240</v>
      </c>
      <c r="K7" s="38" t="s">
        <v>2</v>
      </c>
      <c r="L7" s="108" t="s">
        <v>240</v>
      </c>
      <c r="M7" s="38" t="s">
        <v>2</v>
      </c>
      <c r="N7" s="108" t="s">
        <v>240</v>
      </c>
      <c r="O7" s="38" t="s">
        <v>2</v>
      </c>
      <c r="P7" s="108" t="s">
        <v>240</v>
      </c>
      <c r="Q7" s="251" t="s">
        <v>2</v>
      </c>
    </row>
    <row r="8" spans="1:27" ht="15.75" customHeight="1">
      <c r="A8" s="303" t="s">
        <v>83</v>
      </c>
      <c r="B8" s="55" t="s">
        <v>50</v>
      </c>
      <c r="C8" s="56"/>
      <c r="D8" s="56"/>
      <c r="E8" s="93" t="s">
        <v>41</v>
      </c>
      <c r="F8" s="109">
        <v>28095</v>
      </c>
      <c r="G8" s="110">
        <v>28084</v>
      </c>
      <c r="H8" s="109">
        <v>912</v>
      </c>
      <c r="I8" s="111">
        <v>910</v>
      </c>
      <c r="J8" s="109"/>
      <c r="K8" s="112"/>
      <c r="L8" s="109"/>
      <c r="M8" s="111"/>
      <c r="N8" s="109"/>
      <c r="O8" s="111"/>
      <c r="P8" s="109"/>
      <c r="Q8" s="112"/>
      <c r="R8" s="113"/>
      <c r="S8" s="113"/>
      <c r="T8" s="113"/>
      <c r="U8" s="113"/>
      <c r="V8" s="113"/>
      <c r="W8" s="113"/>
      <c r="X8" s="113"/>
      <c r="Y8" s="113"/>
      <c r="Z8" s="113"/>
      <c r="AA8" s="113"/>
    </row>
    <row r="9" spans="1:27" ht="15.75" customHeight="1">
      <c r="A9" s="304"/>
      <c r="B9" s="8"/>
      <c r="C9" s="30" t="s">
        <v>51</v>
      </c>
      <c r="D9" s="43"/>
      <c r="E9" s="91" t="s">
        <v>42</v>
      </c>
      <c r="F9" s="70">
        <v>28095</v>
      </c>
      <c r="G9" s="114">
        <v>28084</v>
      </c>
      <c r="H9" s="70">
        <v>912</v>
      </c>
      <c r="I9" s="115">
        <v>910</v>
      </c>
      <c r="J9" s="70"/>
      <c r="K9" s="116"/>
      <c r="L9" s="70"/>
      <c r="M9" s="115"/>
      <c r="N9" s="70"/>
      <c r="O9" s="115"/>
      <c r="P9" s="70"/>
      <c r="Q9" s="116"/>
      <c r="R9" s="113"/>
      <c r="S9" s="113"/>
      <c r="T9" s="113"/>
      <c r="U9" s="113"/>
      <c r="V9" s="113"/>
      <c r="W9" s="113"/>
      <c r="X9" s="113"/>
      <c r="Y9" s="113"/>
      <c r="Z9" s="113"/>
      <c r="AA9" s="113"/>
    </row>
    <row r="10" spans="1:27" ht="15.75" customHeight="1">
      <c r="A10" s="304"/>
      <c r="B10" s="10"/>
      <c r="C10" s="30" t="s">
        <v>52</v>
      </c>
      <c r="D10" s="43"/>
      <c r="E10" s="91" t="s">
        <v>43</v>
      </c>
      <c r="F10" s="70">
        <v>0</v>
      </c>
      <c r="G10" s="114">
        <v>0</v>
      </c>
      <c r="H10" s="70">
        <v>0</v>
      </c>
      <c r="I10" s="115">
        <v>0</v>
      </c>
      <c r="J10" s="117"/>
      <c r="K10" s="118"/>
      <c r="L10" s="70"/>
      <c r="M10" s="115"/>
      <c r="N10" s="70"/>
      <c r="O10" s="115"/>
      <c r="P10" s="70"/>
      <c r="Q10" s="116"/>
      <c r="R10" s="113"/>
      <c r="S10" s="113"/>
      <c r="T10" s="113"/>
      <c r="U10" s="113"/>
      <c r="V10" s="113"/>
      <c r="W10" s="113"/>
      <c r="X10" s="113"/>
      <c r="Y10" s="113"/>
      <c r="Z10" s="113"/>
      <c r="AA10" s="113"/>
    </row>
    <row r="11" spans="1:27" ht="15.75" customHeight="1">
      <c r="A11" s="304"/>
      <c r="B11" s="50" t="s">
        <v>53</v>
      </c>
      <c r="C11" s="63"/>
      <c r="D11" s="63"/>
      <c r="E11" s="90" t="s">
        <v>44</v>
      </c>
      <c r="F11" s="119">
        <v>28351</v>
      </c>
      <c r="G11" s="120">
        <v>28337</v>
      </c>
      <c r="H11" s="119">
        <v>866</v>
      </c>
      <c r="I11" s="121">
        <v>905</v>
      </c>
      <c r="J11" s="119"/>
      <c r="K11" s="122"/>
      <c r="L11" s="119"/>
      <c r="M11" s="121"/>
      <c r="N11" s="119"/>
      <c r="O11" s="121"/>
      <c r="P11" s="119"/>
      <c r="Q11" s="122"/>
      <c r="R11" s="113"/>
      <c r="S11" s="113"/>
      <c r="T11" s="113"/>
      <c r="U11" s="113"/>
      <c r="V11" s="113"/>
      <c r="W11" s="113"/>
      <c r="X11" s="113"/>
      <c r="Y11" s="113"/>
      <c r="Z11" s="113"/>
      <c r="AA11" s="113"/>
    </row>
    <row r="12" spans="1:27" ht="15.75" customHeight="1">
      <c r="A12" s="304"/>
      <c r="B12" s="7"/>
      <c r="C12" s="30" t="s">
        <v>54</v>
      </c>
      <c r="D12" s="43"/>
      <c r="E12" s="91" t="s">
        <v>45</v>
      </c>
      <c r="F12" s="70">
        <v>28351</v>
      </c>
      <c r="G12" s="114">
        <v>28326</v>
      </c>
      <c r="H12" s="119">
        <v>866</v>
      </c>
      <c r="I12" s="115">
        <v>905</v>
      </c>
      <c r="J12" s="119"/>
      <c r="K12" s="116"/>
      <c r="L12" s="70"/>
      <c r="M12" s="115"/>
      <c r="N12" s="70"/>
      <c r="O12" s="115"/>
      <c r="P12" s="70"/>
      <c r="Q12" s="116"/>
      <c r="R12" s="113"/>
      <c r="S12" s="113"/>
      <c r="T12" s="113"/>
      <c r="U12" s="113"/>
      <c r="V12" s="113"/>
      <c r="W12" s="113"/>
      <c r="X12" s="113"/>
      <c r="Y12" s="113"/>
      <c r="Z12" s="113"/>
      <c r="AA12" s="113"/>
    </row>
    <row r="13" spans="1:27" ht="15.75" customHeight="1">
      <c r="A13" s="304"/>
      <c r="B13" s="8"/>
      <c r="C13" s="52" t="s">
        <v>55</v>
      </c>
      <c r="D13" s="53"/>
      <c r="E13" s="95" t="s">
        <v>46</v>
      </c>
      <c r="F13" s="67">
        <v>0</v>
      </c>
      <c r="G13" s="123">
        <v>11</v>
      </c>
      <c r="H13" s="117">
        <v>0</v>
      </c>
      <c r="I13" s="118">
        <v>0</v>
      </c>
      <c r="J13" s="117"/>
      <c r="K13" s="118"/>
      <c r="L13" s="68"/>
      <c r="M13" s="124"/>
      <c r="N13" s="68"/>
      <c r="O13" s="124"/>
      <c r="P13" s="68"/>
      <c r="Q13" s="125"/>
      <c r="R13" s="113"/>
      <c r="S13" s="113"/>
      <c r="T13" s="113"/>
      <c r="U13" s="113"/>
      <c r="V13" s="113"/>
      <c r="W13" s="113"/>
      <c r="X13" s="113"/>
      <c r="Y13" s="113"/>
      <c r="Z13" s="113"/>
      <c r="AA13" s="113"/>
    </row>
    <row r="14" spans="1:27" ht="15.75" customHeight="1">
      <c r="A14" s="304"/>
      <c r="B14" s="44" t="s">
        <v>56</v>
      </c>
      <c r="C14" s="43"/>
      <c r="D14" s="43"/>
      <c r="E14" s="91" t="s">
        <v>97</v>
      </c>
      <c r="F14" s="69">
        <f aca="true" t="shared" si="0" ref="F14:Q14">F9-F12</f>
        <v>-256</v>
      </c>
      <c r="G14" s="126">
        <f t="shared" si="0"/>
        <v>-242</v>
      </c>
      <c r="H14" s="69">
        <f t="shared" si="0"/>
        <v>46</v>
      </c>
      <c r="I14" s="126">
        <f t="shared" si="0"/>
        <v>5</v>
      </c>
      <c r="J14" s="69">
        <f t="shared" si="0"/>
        <v>0</v>
      </c>
      <c r="K14" s="126">
        <f t="shared" si="0"/>
        <v>0</v>
      </c>
      <c r="L14" s="69">
        <f>L9-L12</f>
        <v>0</v>
      </c>
      <c r="M14" s="126">
        <f>M9-M12</f>
        <v>0</v>
      </c>
      <c r="N14" s="69">
        <f t="shared" si="0"/>
        <v>0</v>
      </c>
      <c r="O14" s="126">
        <f t="shared" si="0"/>
        <v>0</v>
      </c>
      <c r="P14" s="69">
        <f t="shared" si="0"/>
        <v>0</v>
      </c>
      <c r="Q14" s="126">
        <f t="shared" si="0"/>
        <v>0</v>
      </c>
      <c r="R14" s="113"/>
      <c r="S14" s="113"/>
      <c r="T14" s="113"/>
      <c r="U14" s="113"/>
      <c r="V14" s="113"/>
      <c r="W14" s="113"/>
      <c r="X14" s="113"/>
      <c r="Y14" s="113"/>
      <c r="Z14" s="113"/>
      <c r="AA14" s="113"/>
    </row>
    <row r="15" spans="1:27" ht="15.75" customHeight="1">
      <c r="A15" s="304"/>
      <c r="B15" s="44" t="s">
        <v>57</v>
      </c>
      <c r="C15" s="43"/>
      <c r="D15" s="43"/>
      <c r="E15" s="91" t="s">
        <v>98</v>
      </c>
      <c r="F15" s="69">
        <f aca="true" t="shared" si="1" ref="F15:Q15">F10-F13</f>
        <v>0</v>
      </c>
      <c r="G15" s="126">
        <f t="shared" si="1"/>
        <v>-11</v>
      </c>
      <c r="H15" s="69">
        <f t="shared" si="1"/>
        <v>0</v>
      </c>
      <c r="I15" s="126">
        <f t="shared" si="1"/>
        <v>0</v>
      </c>
      <c r="J15" s="69">
        <f t="shared" si="1"/>
        <v>0</v>
      </c>
      <c r="K15" s="126">
        <f t="shared" si="1"/>
        <v>0</v>
      </c>
      <c r="L15" s="69">
        <f>L10-L13</f>
        <v>0</v>
      </c>
      <c r="M15" s="126">
        <f>M10-M13</f>
        <v>0</v>
      </c>
      <c r="N15" s="69">
        <f t="shared" si="1"/>
        <v>0</v>
      </c>
      <c r="O15" s="126">
        <f t="shared" si="1"/>
        <v>0</v>
      </c>
      <c r="P15" s="69">
        <f t="shared" si="1"/>
        <v>0</v>
      </c>
      <c r="Q15" s="126">
        <f t="shared" si="1"/>
        <v>0</v>
      </c>
      <c r="R15" s="113"/>
      <c r="S15" s="113"/>
      <c r="T15" s="113"/>
      <c r="U15" s="113"/>
      <c r="V15" s="113"/>
      <c r="W15" s="113"/>
      <c r="X15" s="113"/>
      <c r="Y15" s="113"/>
      <c r="Z15" s="113"/>
      <c r="AA15" s="113"/>
    </row>
    <row r="16" spans="1:27" ht="15.75" customHeight="1">
      <c r="A16" s="304"/>
      <c r="B16" s="44" t="s">
        <v>58</v>
      </c>
      <c r="C16" s="43"/>
      <c r="D16" s="43"/>
      <c r="E16" s="91" t="s">
        <v>99</v>
      </c>
      <c r="F16" s="67">
        <f aca="true" t="shared" si="2" ref="F16:Q16">F8-F11</f>
        <v>-256</v>
      </c>
      <c r="G16" s="123">
        <f t="shared" si="2"/>
        <v>-253</v>
      </c>
      <c r="H16" s="67">
        <f t="shared" si="2"/>
        <v>46</v>
      </c>
      <c r="I16" s="123">
        <f t="shared" si="2"/>
        <v>5</v>
      </c>
      <c r="J16" s="67">
        <f t="shared" si="2"/>
        <v>0</v>
      </c>
      <c r="K16" s="123">
        <f t="shared" si="2"/>
        <v>0</v>
      </c>
      <c r="L16" s="67">
        <f>L8-L11</f>
        <v>0</v>
      </c>
      <c r="M16" s="123">
        <f>M8-M11</f>
        <v>0</v>
      </c>
      <c r="N16" s="67">
        <f t="shared" si="2"/>
        <v>0</v>
      </c>
      <c r="O16" s="123">
        <f t="shared" si="2"/>
        <v>0</v>
      </c>
      <c r="P16" s="67">
        <f t="shared" si="2"/>
        <v>0</v>
      </c>
      <c r="Q16" s="123">
        <f t="shared" si="2"/>
        <v>0</v>
      </c>
      <c r="R16" s="113"/>
      <c r="S16" s="113"/>
      <c r="T16" s="113"/>
      <c r="U16" s="113"/>
      <c r="V16" s="113"/>
      <c r="W16" s="113"/>
      <c r="X16" s="113"/>
      <c r="Y16" s="113"/>
      <c r="Z16" s="113"/>
      <c r="AA16" s="113"/>
    </row>
    <row r="17" spans="1:27" ht="15.75" customHeight="1">
      <c r="A17" s="304"/>
      <c r="B17" s="44" t="s">
        <v>59</v>
      </c>
      <c r="C17" s="43"/>
      <c r="D17" s="43"/>
      <c r="E17" s="34"/>
      <c r="F17" s="69">
        <v>0</v>
      </c>
      <c r="G17" s="126">
        <v>0</v>
      </c>
      <c r="H17" s="117">
        <v>0</v>
      </c>
      <c r="I17" s="118">
        <v>0</v>
      </c>
      <c r="J17" s="70"/>
      <c r="K17" s="116"/>
      <c r="L17" s="70"/>
      <c r="M17" s="115"/>
      <c r="N17" s="70"/>
      <c r="O17" s="115"/>
      <c r="P17" s="117"/>
      <c r="Q17" s="127"/>
      <c r="R17" s="113"/>
      <c r="S17" s="113"/>
      <c r="T17" s="113"/>
      <c r="U17" s="113"/>
      <c r="V17" s="113"/>
      <c r="W17" s="113"/>
      <c r="X17" s="113"/>
      <c r="Y17" s="113"/>
      <c r="Z17" s="113"/>
      <c r="AA17" s="113"/>
    </row>
    <row r="18" spans="1:27" ht="15.75" customHeight="1">
      <c r="A18" s="305"/>
      <c r="B18" s="47" t="s">
        <v>60</v>
      </c>
      <c r="C18" s="31"/>
      <c r="D18" s="31"/>
      <c r="E18" s="17"/>
      <c r="F18" s="128">
        <v>0</v>
      </c>
      <c r="G18" s="129">
        <v>0</v>
      </c>
      <c r="H18" s="130">
        <v>0</v>
      </c>
      <c r="I18" s="131">
        <v>0</v>
      </c>
      <c r="J18" s="130"/>
      <c r="K18" s="131"/>
      <c r="L18" s="130"/>
      <c r="M18" s="131"/>
      <c r="N18" s="130"/>
      <c r="O18" s="131"/>
      <c r="P18" s="130"/>
      <c r="Q18" s="132"/>
      <c r="R18" s="113"/>
      <c r="S18" s="113"/>
      <c r="T18" s="113"/>
      <c r="U18" s="113"/>
      <c r="V18" s="113"/>
      <c r="W18" s="113"/>
      <c r="X18" s="113"/>
      <c r="Y18" s="113"/>
      <c r="Z18" s="113"/>
      <c r="AA18" s="113"/>
    </row>
    <row r="19" spans="1:27" ht="15.75" customHeight="1">
      <c r="A19" s="304" t="s">
        <v>84</v>
      </c>
      <c r="B19" s="50" t="s">
        <v>61</v>
      </c>
      <c r="C19" s="51"/>
      <c r="D19" s="51"/>
      <c r="E19" s="96"/>
      <c r="F19" s="65">
        <v>1691</v>
      </c>
      <c r="G19" s="133">
        <v>1514</v>
      </c>
      <c r="H19" s="66">
        <v>0</v>
      </c>
      <c r="I19" s="134">
        <v>0</v>
      </c>
      <c r="J19" s="66"/>
      <c r="K19" s="135"/>
      <c r="L19" s="66"/>
      <c r="M19" s="134"/>
      <c r="N19" s="66"/>
      <c r="O19" s="134"/>
      <c r="P19" s="66"/>
      <c r="Q19" s="135"/>
      <c r="R19" s="113"/>
      <c r="S19" s="113"/>
      <c r="T19" s="113"/>
      <c r="U19" s="113"/>
      <c r="V19" s="113"/>
      <c r="W19" s="113"/>
      <c r="X19" s="113"/>
      <c r="Y19" s="113"/>
      <c r="Z19" s="113"/>
      <c r="AA19" s="113"/>
    </row>
    <row r="20" spans="1:27" ht="15.75" customHeight="1">
      <c r="A20" s="304"/>
      <c r="B20" s="19"/>
      <c r="C20" s="30" t="s">
        <v>62</v>
      </c>
      <c r="D20" s="43"/>
      <c r="E20" s="91"/>
      <c r="F20" s="69">
        <v>1050</v>
      </c>
      <c r="G20" s="126">
        <v>882</v>
      </c>
      <c r="H20" s="70">
        <v>0</v>
      </c>
      <c r="I20" s="115">
        <v>0</v>
      </c>
      <c r="J20" s="70"/>
      <c r="K20" s="118"/>
      <c r="L20" s="70"/>
      <c r="M20" s="115"/>
      <c r="N20" s="70"/>
      <c r="O20" s="115"/>
      <c r="P20" s="70"/>
      <c r="Q20" s="116"/>
      <c r="R20" s="113"/>
      <c r="S20" s="113"/>
      <c r="T20" s="113"/>
      <c r="U20" s="113"/>
      <c r="V20" s="113"/>
      <c r="W20" s="113"/>
      <c r="X20" s="113"/>
      <c r="Y20" s="113"/>
      <c r="Z20" s="113"/>
      <c r="AA20" s="113"/>
    </row>
    <row r="21" spans="1:27" ht="15.75" customHeight="1">
      <c r="A21" s="304"/>
      <c r="B21" s="9" t="s">
        <v>63</v>
      </c>
      <c r="C21" s="63"/>
      <c r="D21" s="63"/>
      <c r="E21" s="90" t="s">
        <v>100</v>
      </c>
      <c r="F21" s="136">
        <v>1691</v>
      </c>
      <c r="G21" s="137">
        <v>1514</v>
      </c>
      <c r="H21" s="119">
        <v>0</v>
      </c>
      <c r="I21" s="121">
        <v>0</v>
      </c>
      <c r="J21" s="119"/>
      <c r="K21" s="122"/>
      <c r="L21" s="119"/>
      <c r="M21" s="121"/>
      <c r="N21" s="119"/>
      <c r="O21" s="121"/>
      <c r="P21" s="119"/>
      <c r="Q21" s="122"/>
      <c r="R21" s="113"/>
      <c r="S21" s="113"/>
      <c r="T21" s="113"/>
      <c r="U21" s="113"/>
      <c r="V21" s="113"/>
      <c r="W21" s="113"/>
      <c r="X21" s="113"/>
      <c r="Y21" s="113"/>
      <c r="Z21" s="113"/>
      <c r="AA21" s="113"/>
    </row>
    <row r="22" spans="1:27" ht="15.75" customHeight="1">
      <c r="A22" s="304"/>
      <c r="B22" s="50" t="s">
        <v>64</v>
      </c>
      <c r="C22" s="51"/>
      <c r="D22" s="51"/>
      <c r="E22" s="96" t="s">
        <v>101</v>
      </c>
      <c r="F22" s="65">
        <v>2337</v>
      </c>
      <c r="G22" s="133">
        <v>2160</v>
      </c>
      <c r="H22" s="66">
        <v>153</v>
      </c>
      <c r="I22" s="134">
        <v>128</v>
      </c>
      <c r="J22" s="66"/>
      <c r="K22" s="135"/>
      <c r="L22" s="66"/>
      <c r="M22" s="134"/>
      <c r="N22" s="66"/>
      <c r="O22" s="134"/>
      <c r="P22" s="66"/>
      <c r="Q22" s="135"/>
      <c r="R22" s="113"/>
      <c r="S22" s="113"/>
      <c r="T22" s="113"/>
      <c r="U22" s="113"/>
      <c r="V22" s="113"/>
      <c r="W22" s="113"/>
      <c r="X22" s="113"/>
      <c r="Y22" s="113"/>
      <c r="Z22" s="113"/>
      <c r="AA22" s="113"/>
    </row>
    <row r="23" spans="1:27" ht="15.75" customHeight="1">
      <c r="A23" s="304"/>
      <c r="B23" s="7" t="s">
        <v>65</v>
      </c>
      <c r="C23" s="52" t="s">
        <v>66</v>
      </c>
      <c r="D23" s="53"/>
      <c r="E23" s="95"/>
      <c r="F23" s="67">
        <v>941</v>
      </c>
      <c r="G23" s="123">
        <v>912</v>
      </c>
      <c r="H23" s="68">
        <v>105</v>
      </c>
      <c r="I23" s="124">
        <v>102</v>
      </c>
      <c r="J23" s="68"/>
      <c r="K23" s="125"/>
      <c r="L23" s="68"/>
      <c r="M23" s="124"/>
      <c r="N23" s="68"/>
      <c r="O23" s="124"/>
      <c r="P23" s="68"/>
      <c r="Q23" s="125"/>
      <c r="R23" s="113"/>
      <c r="S23" s="113"/>
      <c r="T23" s="113"/>
      <c r="U23" s="113"/>
      <c r="V23" s="113"/>
      <c r="W23" s="113"/>
      <c r="X23" s="113"/>
      <c r="Y23" s="113"/>
      <c r="Z23" s="113"/>
      <c r="AA23" s="113"/>
    </row>
    <row r="24" spans="1:27" ht="15.75" customHeight="1">
      <c r="A24" s="304"/>
      <c r="B24" s="44" t="s">
        <v>102</v>
      </c>
      <c r="C24" s="43"/>
      <c r="D24" s="43"/>
      <c r="E24" s="91" t="s">
        <v>103</v>
      </c>
      <c r="F24" s="69">
        <f aca="true" t="shared" si="3" ref="F24:Q24">F21-F22</f>
        <v>-646</v>
      </c>
      <c r="G24" s="126">
        <f t="shared" si="3"/>
        <v>-646</v>
      </c>
      <c r="H24" s="69">
        <f t="shared" si="3"/>
        <v>-153</v>
      </c>
      <c r="I24" s="126">
        <f t="shared" si="3"/>
        <v>-128</v>
      </c>
      <c r="J24" s="69">
        <f t="shared" si="3"/>
        <v>0</v>
      </c>
      <c r="K24" s="126">
        <f t="shared" si="3"/>
        <v>0</v>
      </c>
      <c r="L24" s="69">
        <f>L21-L22</f>
        <v>0</v>
      </c>
      <c r="M24" s="126">
        <f>M21-M22</f>
        <v>0</v>
      </c>
      <c r="N24" s="69">
        <f t="shared" si="3"/>
        <v>0</v>
      </c>
      <c r="O24" s="126">
        <f t="shared" si="3"/>
        <v>0</v>
      </c>
      <c r="P24" s="69">
        <f t="shared" si="3"/>
        <v>0</v>
      </c>
      <c r="Q24" s="126">
        <f t="shared" si="3"/>
        <v>0</v>
      </c>
      <c r="R24" s="113"/>
      <c r="S24" s="113"/>
      <c r="T24" s="113"/>
      <c r="U24" s="113"/>
      <c r="V24" s="113"/>
      <c r="W24" s="113"/>
      <c r="X24" s="113"/>
      <c r="Y24" s="113"/>
      <c r="Z24" s="113"/>
      <c r="AA24" s="113"/>
    </row>
    <row r="25" spans="1:27" ht="15.75" customHeight="1">
      <c r="A25" s="304"/>
      <c r="B25" s="101" t="s">
        <v>67</v>
      </c>
      <c r="C25" s="53"/>
      <c r="D25" s="53"/>
      <c r="E25" s="306" t="s">
        <v>104</v>
      </c>
      <c r="F25" s="314">
        <v>646</v>
      </c>
      <c r="G25" s="282">
        <v>646</v>
      </c>
      <c r="H25" s="280">
        <v>153</v>
      </c>
      <c r="I25" s="282">
        <v>128</v>
      </c>
      <c r="J25" s="280"/>
      <c r="K25" s="282"/>
      <c r="L25" s="280"/>
      <c r="M25" s="282"/>
      <c r="N25" s="280"/>
      <c r="O25" s="282"/>
      <c r="P25" s="280"/>
      <c r="Q25" s="282"/>
      <c r="R25" s="113"/>
      <c r="S25" s="113"/>
      <c r="T25" s="113"/>
      <c r="U25" s="113"/>
      <c r="V25" s="113"/>
      <c r="W25" s="113"/>
      <c r="X25" s="113"/>
      <c r="Y25" s="113"/>
      <c r="Z25" s="113"/>
      <c r="AA25" s="113"/>
    </row>
    <row r="26" spans="1:27" ht="15.75" customHeight="1">
      <c r="A26" s="304"/>
      <c r="B26" s="9" t="s">
        <v>68</v>
      </c>
      <c r="C26" s="63"/>
      <c r="D26" s="63"/>
      <c r="E26" s="307"/>
      <c r="F26" s="315"/>
      <c r="G26" s="283"/>
      <c r="H26" s="281"/>
      <c r="I26" s="283"/>
      <c r="J26" s="281"/>
      <c r="K26" s="283"/>
      <c r="L26" s="281"/>
      <c r="M26" s="283"/>
      <c r="N26" s="281"/>
      <c r="O26" s="283"/>
      <c r="P26" s="281"/>
      <c r="Q26" s="28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</row>
    <row r="27" spans="1:27" ht="15.75" customHeight="1">
      <c r="A27" s="305"/>
      <c r="B27" s="47" t="s">
        <v>105</v>
      </c>
      <c r="C27" s="31"/>
      <c r="D27" s="31"/>
      <c r="E27" s="92" t="s">
        <v>106</v>
      </c>
      <c r="F27" s="73">
        <f aca="true" t="shared" si="4" ref="F27:Q27">F24+F25</f>
        <v>0</v>
      </c>
      <c r="G27" s="138">
        <f t="shared" si="4"/>
        <v>0</v>
      </c>
      <c r="H27" s="73">
        <f t="shared" si="4"/>
        <v>0</v>
      </c>
      <c r="I27" s="138">
        <f t="shared" si="4"/>
        <v>0</v>
      </c>
      <c r="J27" s="73">
        <f t="shared" si="4"/>
        <v>0</v>
      </c>
      <c r="K27" s="138">
        <f t="shared" si="4"/>
        <v>0</v>
      </c>
      <c r="L27" s="73">
        <f>L24+L25</f>
        <v>0</v>
      </c>
      <c r="M27" s="138">
        <f>M24+M25</f>
        <v>0</v>
      </c>
      <c r="N27" s="73">
        <f t="shared" si="4"/>
        <v>0</v>
      </c>
      <c r="O27" s="138">
        <f t="shared" si="4"/>
        <v>0</v>
      </c>
      <c r="P27" s="73">
        <f t="shared" si="4"/>
        <v>0</v>
      </c>
      <c r="Q27" s="138">
        <f t="shared" si="4"/>
        <v>0</v>
      </c>
      <c r="R27" s="113"/>
      <c r="S27" s="113"/>
      <c r="T27" s="113"/>
      <c r="U27" s="113"/>
      <c r="V27" s="113"/>
      <c r="W27" s="113"/>
      <c r="X27" s="113"/>
      <c r="Y27" s="113"/>
      <c r="Z27" s="113"/>
      <c r="AA27" s="113"/>
    </row>
    <row r="28" spans="1:27" ht="15.75" customHeight="1">
      <c r="A28" s="13"/>
      <c r="F28" s="113"/>
      <c r="G28" s="113"/>
      <c r="H28" s="113"/>
      <c r="I28" s="113"/>
      <c r="J28" s="113"/>
      <c r="K28" s="113"/>
      <c r="L28" s="139"/>
      <c r="M28" s="113"/>
      <c r="N28" s="139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</row>
    <row r="29" spans="1:27" ht="15.75" customHeight="1">
      <c r="A29" s="31"/>
      <c r="F29" s="113"/>
      <c r="G29" s="113"/>
      <c r="H29" s="113"/>
      <c r="I29" s="113"/>
      <c r="J29" s="140"/>
      <c r="K29" s="140"/>
      <c r="L29" s="139"/>
      <c r="M29" s="113"/>
      <c r="N29" s="139"/>
      <c r="O29" s="113"/>
      <c r="P29" s="113"/>
      <c r="Q29" s="140" t="s">
        <v>107</v>
      </c>
      <c r="R29" s="113"/>
      <c r="S29" s="113"/>
      <c r="T29" s="113"/>
      <c r="U29" s="113"/>
      <c r="V29" s="113"/>
      <c r="W29" s="113"/>
      <c r="X29" s="113"/>
      <c r="Y29" s="113"/>
      <c r="Z29" s="113"/>
      <c r="AA29" s="140"/>
    </row>
    <row r="30" spans="1:27" ht="15.75" customHeight="1">
      <c r="A30" s="297" t="s">
        <v>69</v>
      </c>
      <c r="B30" s="298"/>
      <c r="C30" s="298"/>
      <c r="D30" s="298"/>
      <c r="E30" s="299"/>
      <c r="F30" s="284" t="s">
        <v>250</v>
      </c>
      <c r="G30" s="285"/>
      <c r="H30" s="284" t="s">
        <v>251</v>
      </c>
      <c r="I30" s="285"/>
      <c r="J30" s="284" t="s">
        <v>252</v>
      </c>
      <c r="K30" s="285"/>
      <c r="L30" s="284" t="s">
        <v>253</v>
      </c>
      <c r="M30" s="285"/>
      <c r="N30" s="286" t="s">
        <v>254</v>
      </c>
      <c r="O30" s="287"/>
      <c r="P30" s="284" t="s">
        <v>255</v>
      </c>
      <c r="Q30" s="285"/>
      <c r="R30" s="141"/>
      <c r="S30" s="139"/>
      <c r="T30" s="141"/>
      <c r="U30" s="139"/>
      <c r="V30" s="141"/>
      <c r="W30" s="139"/>
      <c r="X30" s="141"/>
      <c r="Y30" s="139"/>
      <c r="Z30" s="141"/>
      <c r="AA30" s="139"/>
    </row>
    <row r="31" spans="1:27" ht="15.75" customHeight="1">
      <c r="A31" s="300"/>
      <c r="B31" s="301"/>
      <c r="C31" s="301"/>
      <c r="D31" s="301"/>
      <c r="E31" s="302"/>
      <c r="F31" s="108" t="s">
        <v>240</v>
      </c>
      <c r="G31" s="142" t="s">
        <v>2</v>
      </c>
      <c r="H31" s="108" t="s">
        <v>240</v>
      </c>
      <c r="I31" s="142" t="s">
        <v>2</v>
      </c>
      <c r="J31" s="108" t="s">
        <v>240</v>
      </c>
      <c r="K31" s="143" t="s">
        <v>2</v>
      </c>
      <c r="L31" s="108" t="s">
        <v>240</v>
      </c>
      <c r="M31" s="142" t="s">
        <v>2</v>
      </c>
      <c r="N31" s="263" t="s">
        <v>240</v>
      </c>
      <c r="O31" s="264" t="s">
        <v>2</v>
      </c>
      <c r="P31" s="108" t="s">
        <v>240</v>
      </c>
      <c r="Q31" s="144" t="s">
        <v>2</v>
      </c>
      <c r="R31" s="145"/>
      <c r="S31" s="145"/>
      <c r="T31" s="145"/>
      <c r="U31" s="145"/>
      <c r="V31" s="145"/>
      <c r="W31" s="145"/>
      <c r="X31" s="145"/>
      <c r="Y31" s="145"/>
      <c r="Z31" s="145"/>
      <c r="AA31" s="145"/>
    </row>
    <row r="32" spans="1:27" ht="15.75" customHeight="1">
      <c r="A32" s="303" t="s">
        <v>85</v>
      </c>
      <c r="B32" s="55" t="s">
        <v>50</v>
      </c>
      <c r="C32" s="56"/>
      <c r="D32" s="56"/>
      <c r="E32" s="15" t="s">
        <v>41</v>
      </c>
      <c r="F32" s="66">
        <v>408</v>
      </c>
      <c r="G32" s="146">
        <v>385</v>
      </c>
      <c r="H32" s="109">
        <v>55</v>
      </c>
      <c r="I32" s="111">
        <v>76</v>
      </c>
      <c r="J32" s="109">
        <v>1851</v>
      </c>
      <c r="K32" s="112">
        <v>1873</v>
      </c>
      <c r="L32" s="66">
        <v>177</v>
      </c>
      <c r="M32" s="146">
        <v>173</v>
      </c>
      <c r="N32" s="253">
        <v>216</v>
      </c>
      <c r="O32" s="254">
        <v>199</v>
      </c>
      <c r="P32" s="109">
        <v>7</v>
      </c>
      <c r="Q32" s="147">
        <v>7</v>
      </c>
      <c r="R32" s="146"/>
      <c r="S32" s="146"/>
      <c r="T32" s="146"/>
      <c r="U32" s="146"/>
      <c r="V32" s="148"/>
      <c r="W32" s="148"/>
      <c r="X32" s="146"/>
      <c r="Y32" s="146"/>
      <c r="Z32" s="148"/>
      <c r="AA32" s="148"/>
    </row>
    <row r="33" spans="1:27" ht="15.75" customHeight="1">
      <c r="A33" s="308"/>
      <c r="B33" s="8"/>
      <c r="C33" s="52" t="s">
        <v>70</v>
      </c>
      <c r="D33" s="53"/>
      <c r="E33" s="99"/>
      <c r="F33" s="68">
        <v>408</v>
      </c>
      <c r="G33" s="149">
        <v>385</v>
      </c>
      <c r="H33" s="68">
        <v>55</v>
      </c>
      <c r="I33" s="124">
        <v>76</v>
      </c>
      <c r="J33" s="68">
        <v>1816</v>
      </c>
      <c r="K33" s="125">
        <v>1724</v>
      </c>
      <c r="L33" s="68">
        <v>172</v>
      </c>
      <c r="M33" s="149">
        <v>167</v>
      </c>
      <c r="N33" s="265">
        <v>81</v>
      </c>
      <c r="O33" s="266">
        <v>80</v>
      </c>
      <c r="P33" s="68">
        <v>0</v>
      </c>
      <c r="Q33" s="123">
        <v>0</v>
      </c>
      <c r="R33" s="146"/>
      <c r="S33" s="146"/>
      <c r="T33" s="146"/>
      <c r="U33" s="146"/>
      <c r="V33" s="148"/>
      <c r="W33" s="148"/>
      <c r="X33" s="146"/>
      <c r="Y33" s="146"/>
      <c r="Z33" s="148"/>
      <c r="AA33" s="148"/>
    </row>
    <row r="34" spans="1:27" ht="15.75" customHeight="1">
      <c r="A34" s="308"/>
      <c r="B34" s="8"/>
      <c r="C34" s="24"/>
      <c r="D34" s="30" t="s">
        <v>71</v>
      </c>
      <c r="E34" s="94"/>
      <c r="F34" s="70">
        <v>408</v>
      </c>
      <c r="G34" s="114">
        <v>385</v>
      </c>
      <c r="H34" s="70">
        <v>0</v>
      </c>
      <c r="I34" s="115">
        <v>0</v>
      </c>
      <c r="J34" s="70">
        <v>0</v>
      </c>
      <c r="K34" s="116">
        <v>0</v>
      </c>
      <c r="L34" s="70">
        <v>172</v>
      </c>
      <c r="M34" s="114">
        <v>167</v>
      </c>
      <c r="N34" s="255">
        <v>17</v>
      </c>
      <c r="O34" s="256">
        <v>19</v>
      </c>
      <c r="P34" s="70">
        <v>0</v>
      </c>
      <c r="Q34" s="126">
        <v>0</v>
      </c>
      <c r="R34" s="146"/>
      <c r="S34" s="146"/>
      <c r="T34" s="146"/>
      <c r="U34" s="146"/>
      <c r="V34" s="148"/>
      <c r="W34" s="148"/>
      <c r="X34" s="146"/>
      <c r="Y34" s="146"/>
      <c r="Z34" s="148"/>
      <c r="AA34" s="148"/>
    </row>
    <row r="35" spans="1:27" ht="15.75" customHeight="1">
      <c r="A35" s="308"/>
      <c r="B35" s="10"/>
      <c r="C35" s="62" t="s">
        <v>72</v>
      </c>
      <c r="D35" s="63"/>
      <c r="E35" s="100"/>
      <c r="F35" s="119">
        <v>0</v>
      </c>
      <c r="G35" s="120">
        <v>0</v>
      </c>
      <c r="H35" s="119">
        <v>0</v>
      </c>
      <c r="I35" s="121">
        <v>0</v>
      </c>
      <c r="J35" s="150">
        <v>35</v>
      </c>
      <c r="K35" s="151">
        <v>149</v>
      </c>
      <c r="L35" s="119">
        <v>5</v>
      </c>
      <c r="M35" s="120">
        <v>6</v>
      </c>
      <c r="N35" s="267">
        <v>135</v>
      </c>
      <c r="O35" s="268">
        <v>119</v>
      </c>
      <c r="P35" s="119">
        <v>7</v>
      </c>
      <c r="Q35" s="137">
        <v>7</v>
      </c>
      <c r="R35" s="146"/>
      <c r="S35" s="146"/>
      <c r="T35" s="146"/>
      <c r="U35" s="146"/>
      <c r="V35" s="148"/>
      <c r="W35" s="148"/>
      <c r="X35" s="146"/>
      <c r="Y35" s="146"/>
      <c r="Z35" s="148"/>
      <c r="AA35" s="148"/>
    </row>
    <row r="36" spans="1:27" ht="15.75" customHeight="1">
      <c r="A36" s="308"/>
      <c r="B36" s="50" t="s">
        <v>53</v>
      </c>
      <c r="C36" s="51"/>
      <c r="D36" s="51"/>
      <c r="E36" s="15" t="s">
        <v>42</v>
      </c>
      <c r="F36" s="65">
        <v>227</v>
      </c>
      <c r="G36" s="123">
        <v>176</v>
      </c>
      <c r="H36" s="66">
        <v>26</v>
      </c>
      <c r="I36" s="134">
        <v>37</v>
      </c>
      <c r="J36" s="66">
        <v>1851</v>
      </c>
      <c r="K36" s="135">
        <v>1873</v>
      </c>
      <c r="L36" s="66">
        <v>132</v>
      </c>
      <c r="M36" s="146">
        <v>91</v>
      </c>
      <c r="N36" s="253">
        <v>216</v>
      </c>
      <c r="O36" s="254">
        <v>199</v>
      </c>
      <c r="P36" s="66">
        <v>7</v>
      </c>
      <c r="Q36" s="133">
        <v>7</v>
      </c>
      <c r="R36" s="146"/>
      <c r="S36" s="146"/>
      <c r="T36" s="146"/>
      <c r="U36" s="146"/>
      <c r="V36" s="146"/>
      <c r="W36" s="146"/>
      <c r="X36" s="146"/>
      <c r="Y36" s="146"/>
      <c r="Z36" s="148"/>
      <c r="AA36" s="148"/>
    </row>
    <row r="37" spans="1:27" ht="15.75" customHeight="1">
      <c r="A37" s="308"/>
      <c r="B37" s="8"/>
      <c r="C37" s="30" t="s">
        <v>73</v>
      </c>
      <c r="D37" s="43"/>
      <c r="E37" s="94"/>
      <c r="F37" s="69">
        <v>201</v>
      </c>
      <c r="G37" s="126">
        <v>156</v>
      </c>
      <c r="H37" s="70">
        <v>17</v>
      </c>
      <c r="I37" s="115">
        <v>18</v>
      </c>
      <c r="J37" s="70">
        <v>1816</v>
      </c>
      <c r="K37" s="116">
        <v>1724</v>
      </c>
      <c r="L37" s="70">
        <v>123</v>
      </c>
      <c r="M37" s="114">
        <v>84</v>
      </c>
      <c r="N37" s="255">
        <v>216</v>
      </c>
      <c r="O37" s="256">
        <v>199</v>
      </c>
      <c r="P37" s="70">
        <v>0</v>
      </c>
      <c r="Q37" s="126">
        <v>0</v>
      </c>
      <c r="R37" s="146"/>
      <c r="S37" s="146"/>
      <c r="T37" s="146"/>
      <c r="U37" s="146"/>
      <c r="V37" s="146"/>
      <c r="W37" s="146"/>
      <c r="X37" s="146"/>
      <c r="Y37" s="146"/>
      <c r="Z37" s="148"/>
      <c r="AA37" s="148"/>
    </row>
    <row r="38" spans="1:27" ht="15.75" customHeight="1">
      <c r="A38" s="308"/>
      <c r="B38" s="10"/>
      <c r="C38" s="30" t="s">
        <v>74</v>
      </c>
      <c r="D38" s="43"/>
      <c r="E38" s="94"/>
      <c r="F38" s="69">
        <v>26</v>
      </c>
      <c r="G38" s="126">
        <v>20</v>
      </c>
      <c r="H38" s="70">
        <v>9</v>
      </c>
      <c r="I38" s="115">
        <v>19</v>
      </c>
      <c r="J38" s="70">
        <v>35</v>
      </c>
      <c r="K38" s="151">
        <v>149</v>
      </c>
      <c r="L38" s="70">
        <v>9</v>
      </c>
      <c r="M38" s="114">
        <v>7</v>
      </c>
      <c r="N38" s="255">
        <v>0</v>
      </c>
      <c r="O38" s="256">
        <v>0</v>
      </c>
      <c r="P38" s="70">
        <v>7</v>
      </c>
      <c r="Q38" s="126">
        <v>7</v>
      </c>
      <c r="R38" s="146"/>
      <c r="S38" s="146"/>
      <c r="T38" s="148"/>
      <c r="U38" s="148"/>
      <c r="V38" s="146"/>
      <c r="W38" s="146"/>
      <c r="X38" s="146"/>
      <c r="Y38" s="146"/>
      <c r="Z38" s="148"/>
      <c r="AA38" s="148"/>
    </row>
    <row r="39" spans="1:27" ht="15.75" customHeight="1">
      <c r="A39" s="309"/>
      <c r="B39" s="11" t="s">
        <v>75</v>
      </c>
      <c r="C39" s="12"/>
      <c r="D39" s="12"/>
      <c r="E39" s="98" t="s">
        <v>108</v>
      </c>
      <c r="F39" s="73">
        <f>F32-F36</f>
        <v>181</v>
      </c>
      <c r="G39" s="138">
        <f aca="true" t="shared" si="5" ref="G39:Q39">G32-G36</f>
        <v>209</v>
      </c>
      <c r="H39" s="73">
        <f t="shared" si="5"/>
        <v>29</v>
      </c>
      <c r="I39" s="138">
        <f t="shared" si="5"/>
        <v>39</v>
      </c>
      <c r="J39" s="73">
        <f t="shared" si="5"/>
        <v>0</v>
      </c>
      <c r="K39" s="138">
        <f t="shared" si="5"/>
        <v>0</v>
      </c>
      <c r="L39" s="73">
        <f>L32-L36</f>
        <v>45</v>
      </c>
      <c r="M39" s="138">
        <f>M32-M36</f>
        <v>82</v>
      </c>
      <c r="N39" s="269">
        <f t="shared" si="5"/>
        <v>0</v>
      </c>
      <c r="O39" s="270">
        <f t="shared" si="5"/>
        <v>0</v>
      </c>
      <c r="P39" s="73">
        <v>0</v>
      </c>
      <c r="Q39" s="138">
        <f t="shared" si="5"/>
        <v>0</v>
      </c>
      <c r="R39" s="146"/>
      <c r="S39" s="146"/>
      <c r="T39" s="146"/>
      <c r="U39" s="146"/>
      <c r="V39" s="146"/>
      <c r="W39" s="146"/>
      <c r="X39" s="146"/>
      <c r="Y39" s="146"/>
      <c r="Z39" s="148"/>
      <c r="AA39" s="148"/>
    </row>
    <row r="40" spans="1:27" ht="15.75" customHeight="1">
      <c r="A40" s="303" t="s">
        <v>86</v>
      </c>
      <c r="B40" s="50" t="s">
        <v>76</v>
      </c>
      <c r="C40" s="51"/>
      <c r="D40" s="51"/>
      <c r="E40" s="15" t="s">
        <v>44</v>
      </c>
      <c r="F40" s="65">
        <v>45</v>
      </c>
      <c r="G40" s="133">
        <v>1105</v>
      </c>
      <c r="H40" s="66">
        <v>8</v>
      </c>
      <c r="I40" s="134">
        <v>11</v>
      </c>
      <c r="J40" s="66">
        <v>2553</v>
      </c>
      <c r="K40" s="135">
        <v>2432</v>
      </c>
      <c r="L40" s="66">
        <v>0</v>
      </c>
      <c r="M40" s="146">
        <v>0</v>
      </c>
      <c r="N40" s="253">
        <v>137</v>
      </c>
      <c r="O40" s="254">
        <v>104</v>
      </c>
      <c r="P40" s="66">
        <v>25</v>
      </c>
      <c r="Q40" s="133">
        <v>26</v>
      </c>
      <c r="R40" s="146"/>
      <c r="S40" s="146"/>
      <c r="T40" s="146"/>
      <c r="U40" s="146"/>
      <c r="V40" s="148"/>
      <c r="W40" s="148"/>
      <c r="X40" s="148"/>
      <c r="Y40" s="148"/>
      <c r="Z40" s="146"/>
      <c r="AA40" s="146"/>
    </row>
    <row r="41" spans="1:27" ht="15.75" customHeight="1">
      <c r="A41" s="310"/>
      <c r="B41" s="10"/>
      <c r="C41" s="30" t="s">
        <v>77</v>
      </c>
      <c r="D41" s="43"/>
      <c r="E41" s="94"/>
      <c r="F41" s="152">
        <v>0</v>
      </c>
      <c r="G41" s="153">
        <v>1060</v>
      </c>
      <c r="H41" s="150">
        <v>0</v>
      </c>
      <c r="I41" s="151">
        <v>0</v>
      </c>
      <c r="J41" s="70">
        <v>513</v>
      </c>
      <c r="K41" s="116">
        <v>446</v>
      </c>
      <c r="L41" s="70">
        <v>0</v>
      </c>
      <c r="M41" s="114">
        <v>0</v>
      </c>
      <c r="N41" s="255">
        <v>12</v>
      </c>
      <c r="O41" s="256">
        <v>11</v>
      </c>
      <c r="P41" s="70">
        <v>0</v>
      </c>
      <c r="Q41" s="126">
        <v>0</v>
      </c>
      <c r="R41" s="148"/>
      <c r="S41" s="148"/>
      <c r="T41" s="148"/>
      <c r="U41" s="148"/>
      <c r="V41" s="148"/>
      <c r="W41" s="148"/>
      <c r="X41" s="148"/>
      <c r="Y41" s="148"/>
      <c r="Z41" s="146"/>
      <c r="AA41" s="146"/>
    </row>
    <row r="42" spans="1:27" ht="15.75" customHeight="1">
      <c r="A42" s="310"/>
      <c r="B42" s="50" t="s">
        <v>64</v>
      </c>
      <c r="C42" s="51"/>
      <c r="D42" s="51"/>
      <c r="E42" s="15" t="s">
        <v>45</v>
      </c>
      <c r="F42" s="65">
        <v>226</v>
      </c>
      <c r="G42" s="133">
        <v>1314</v>
      </c>
      <c r="H42" s="66">
        <v>37</v>
      </c>
      <c r="I42" s="134">
        <v>50</v>
      </c>
      <c r="J42" s="66">
        <v>2553</v>
      </c>
      <c r="K42" s="135">
        <v>2432</v>
      </c>
      <c r="L42" s="66">
        <v>45</v>
      </c>
      <c r="M42" s="146">
        <v>83</v>
      </c>
      <c r="N42" s="253">
        <v>137</v>
      </c>
      <c r="O42" s="254">
        <v>104</v>
      </c>
      <c r="P42" s="66">
        <v>25</v>
      </c>
      <c r="Q42" s="133">
        <v>26</v>
      </c>
      <c r="R42" s="146"/>
      <c r="S42" s="146"/>
      <c r="T42" s="146"/>
      <c r="U42" s="146"/>
      <c r="V42" s="148"/>
      <c r="W42" s="148"/>
      <c r="X42" s="146"/>
      <c r="Y42" s="146"/>
      <c r="Z42" s="146"/>
      <c r="AA42" s="146"/>
    </row>
    <row r="43" spans="1:27" ht="15.75" customHeight="1">
      <c r="A43" s="310"/>
      <c r="B43" s="10"/>
      <c r="C43" s="30" t="s">
        <v>78</v>
      </c>
      <c r="D43" s="43"/>
      <c r="E43" s="94"/>
      <c r="F43" s="69">
        <v>226</v>
      </c>
      <c r="G43" s="126">
        <v>254</v>
      </c>
      <c r="H43" s="70">
        <v>37</v>
      </c>
      <c r="I43" s="115">
        <v>50</v>
      </c>
      <c r="J43" s="150">
        <v>689</v>
      </c>
      <c r="K43" s="151">
        <v>626</v>
      </c>
      <c r="L43" s="70">
        <v>0</v>
      </c>
      <c r="M43" s="114">
        <v>0</v>
      </c>
      <c r="N43" s="255">
        <v>0</v>
      </c>
      <c r="O43" s="256">
        <v>0</v>
      </c>
      <c r="P43" s="70">
        <v>25</v>
      </c>
      <c r="Q43" s="126">
        <v>26</v>
      </c>
      <c r="R43" s="146"/>
      <c r="S43" s="146"/>
      <c r="T43" s="148"/>
      <c r="U43" s="146"/>
      <c r="V43" s="148"/>
      <c r="W43" s="148"/>
      <c r="X43" s="146"/>
      <c r="Y43" s="146"/>
      <c r="Z43" s="148"/>
      <c r="AA43" s="148"/>
    </row>
    <row r="44" spans="1:27" ht="15.75" customHeight="1">
      <c r="A44" s="311"/>
      <c r="B44" s="47" t="s">
        <v>75</v>
      </c>
      <c r="C44" s="31"/>
      <c r="D44" s="31"/>
      <c r="E44" s="98" t="s">
        <v>109</v>
      </c>
      <c r="F44" s="128">
        <f>F40-F42</f>
        <v>-181</v>
      </c>
      <c r="G44" s="129">
        <f aca="true" t="shared" si="6" ref="G44:Q44">G40-G42</f>
        <v>-209</v>
      </c>
      <c r="H44" s="128">
        <f t="shared" si="6"/>
        <v>-29</v>
      </c>
      <c r="I44" s="129">
        <f t="shared" si="6"/>
        <v>-39</v>
      </c>
      <c r="J44" s="128">
        <f t="shared" si="6"/>
        <v>0</v>
      </c>
      <c r="K44" s="129">
        <v>0</v>
      </c>
      <c r="L44" s="128">
        <f>L40-L42</f>
        <v>-45</v>
      </c>
      <c r="M44" s="129">
        <f>M40-M42</f>
        <v>-83</v>
      </c>
      <c r="N44" s="257">
        <f t="shared" si="6"/>
        <v>0</v>
      </c>
      <c r="O44" s="258">
        <f t="shared" si="6"/>
        <v>0</v>
      </c>
      <c r="P44" s="128">
        <f t="shared" si="6"/>
        <v>0</v>
      </c>
      <c r="Q44" s="129">
        <f t="shared" si="6"/>
        <v>0</v>
      </c>
      <c r="R44" s="148"/>
      <c r="S44" s="148"/>
      <c r="T44" s="146"/>
      <c r="U44" s="146"/>
      <c r="V44" s="148"/>
      <c r="W44" s="148"/>
      <c r="X44" s="146"/>
      <c r="Y44" s="146"/>
      <c r="Z44" s="146"/>
      <c r="AA44" s="146"/>
    </row>
    <row r="45" spans="1:27" ht="15.75" customHeight="1">
      <c r="A45" s="288" t="s">
        <v>87</v>
      </c>
      <c r="B45" s="25" t="s">
        <v>79</v>
      </c>
      <c r="C45" s="20"/>
      <c r="D45" s="20"/>
      <c r="E45" s="97" t="s">
        <v>110</v>
      </c>
      <c r="F45" s="154">
        <f>F39+F44</f>
        <v>0</v>
      </c>
      <c r="G45" s="155">
        <v>0</v>
      </c>
      <c r="H45" s="154">
        <f aca="true" t="shared" si="7" ref="H45:Q45">H39+H44</f>
        <v>0</v>
      </c>
      <c r="I45" s="155">
        <f t="shared" si="7"/>
        <v>0</v>
      </c>
      <c r="J45" s="154">
        <f t="shared" si="7"/>
        <v>0</v>
      </c>
      <c r="K45" s="155">
        <f t="shared" si="7"/>
        <v>0</v>
      </c>
      <c r="L45" s="154">
        <f>L39+L44</f>
        <v>0</v>
      </c>
      <c r="M45" s="155">
        <f>M39+M44</f>
        <v>-1</v>
      </c>
      <c r="N45" s="259">
        <f t="shared" si="7"/>
        <v>0</v>
      </c>
      <c r="O45" s="260">
        <f t="shared" si="7"/>
        <v>0</v>
      </c>
      <c r="P45" s="154">
        <f t="shared" si="7"/>
        <v>0</v>
      </c>
      <c r="Q45" s="155">
        <f t="shared" si="7"/>
        <v>0</v>
      </c>
      <c r="R45" s="146"/>
      <c r="S45" s="146"/>
      <c r="T45" s="146"/>
      <c r="U45" s="146"/>
      <c r="V45" s="146"/>
      <c r="W45" s="146"/>
      <c r="X45" s="146"/>
      <c r="Y45" s="146"/>
      <c r="Z45" s="146"/>
      <c r="AA45" s="146"/>
    </row>
    <row r="46" spans="1:27" ht="15.75" customHeight="1">
      <c r="A46" s="289"/>
      <c r="B46" s="44" t="s">
        <v>80</v>
      </c>
      <c r="C46" s="43"/>
      <c r="D46" s="43"/>
      <c r="E46" s="43"/>
      <c r="F46" s="152">
        <v>0</v>
      </c>
      <c r="G46" s="153">
        <v>0</v>
      </c>
      <c r="H46" s="150">
        <v>0</v>
      </c>
      <c r="I46" s="151">
        <v>0</v>
      </c>
      <c r="J46" s="150">
        <v>0</v>
      </c>
      <c r="K46" s="151">
        <v>0</v>
      </c>
      <c r="L46" s="70">
        <v>0</v>
      </c>
      <c r="M46" s="114">
        <v>0</v>
      </c>
      <c r="N46" s="255">
        <v>0</v>
      </c>
      <c r="O46" s="256">
        <v>0</v>
      </c>
      <c r="P46" s="150">
        <v>0</v>
      </c>
      <c r="Q46" s="127">
        <v>0</v>
      </c>
      <c r="R46" s="148"/>
      <c r="S46" s="148"/>
      <c r="T46" s="148"/>
      <c r="U46" s="148"/>
      <c r="V46" s="148"/>
      <c r="W46" s="148"/>
      <c r="X46" s="148"/>
      <c r="Y46" s="148"/>
      <c r="Z46" s="148"/>
      <c r="AA46" s="148"/>
    </row>
    <row r="47" spans="1:27" ht="15.75" customHeight="1">
      <c r="A47" s="289"/>
      <c r="B47" s="44" t="s">
        <v>81</v>
      </c>
      <c r="C47" s="43"/>
      <c r="D47" s="43"/>
      <c r="E47" s="43"/>
      <c r="F47" s="69">
        <v>0</v>
      </c>
      <c r="G47" s="126">
        <v>0</v>
      </c>
      <c r="H47" s="70">
        <v>0</v>
      </c>
      <c r="I47" s="115">
        <v>0</v>
      </c>
      <c r="J47" s="70">
        <v>0</v>
      </c>
      <c r="K47" s="116">
        <v>0</v>
      </c>
      <c r="L47" s="70">
        <v>9</v>
      </c>
      <c r="M47" s="114">
        <v>8</v>
      </c>
      <c r="N47" s="255">
        <v>0</v>
      </c>
      <c r="O47" s="256">
        <v>0</v>
      </c>
      <c r="P47" s="70">
        <v>0</v>
      </c>
      <c r="Q47" s="126">
        <v>0</v>
      </c>
      <c r="R47" s="146"/>
      <c r="S47" s="146"/>
      <c r="T47" s="146"/>
      <c r="U47" s="146"/>
      <c r="V47" s="146"/>
      <c r="W47" s="146"/>
      <c r="X47" s="146"/>
      <c r="Y47" s="146"/>
      <c r="Z47" s="146"/>
      <c r="AA47" s="146"/>
    </row>
    <row r="48" spans="1:27" ht="15.75" customHeight="1">
      <c r="A48" s="290"/>
      <c r="B48" s="47" t="s">
        <v>82</v>
      </c>
      <c r="C48" s="31"/>
      <c r="D48" s="31"/>
      <c r="E48" s="31"/>
      <c r="F48" s="74">
        <v>0</v>
      </c>
      <c r="G48" s="156">
        <v>0</v>
      </c>
      <c r="H48" s="74">
        <v>0</v>
      </c>
      <c r="I48" s="157">
        <v>0</v>
      </c>
      <c r="J48" s="74">
        <v>0</v>
      </c>
      <c r="K48" s="158">
        <v>0</v>
      </c>
      <c r="L48" s="74">
        <v>9</v>
      </c>
      <c r="M48" s="156">
        <v>8</v>
      </c>
      <c r="N48" s="261">
        <v>0</v>
      </c>
      <c r="O48" s="262">
        <v>0</v>
      </c>
      <c r="P48" s="74">
        <v>0</v>
      </c>
      <c r="Q48" s="138">
        <v>0</v>
      </c>
      <c r="R48" s="146"/>
      <c r="S48" s="146"/>
      <c r="T48" s="146"/>
      <c r="U48" s="146"/>
      <c r="V48" s="146"/>
      <c r="W48" s="146"/>
      <c r="X48" s="146"/>
      <c r="Y48" s="146"/>
      <c r="Z48" s="146"/>
      <c r="AA48" s="146"/>
    </row>
    <row r="49" spans="1:18" ht="15.75" customHeight="1">
      <c r="A49" s="13" t="s">
        <v>111</v>
      </c>
      <c r="Q49" s="8"/>
      <c r="R49" s="8"/>
    </row>
    <row r="50" spans="1:18" ht="15.75" customHeight="1">
      <c r="A50" s="13"/>
      <c r="Q50" s="8"/>
      <c r="R50" s="8"/>
    </row>
  </sheetData>
  <sheetProtection/>
  <mergeCells count="32">
    <mergeCell ref="H25:H26"/>
    <mergeCell ref="I25:I26"/>
    <mergeCell ref="F6:G6"/>
    <mergeCell ref="H6:I6"/>
    <mergeCell ref="F30:G30"/>
    <mergeCell ref="H30:I30"/>
    <mergeCell ref="F25:F26"/>
    <mergeCell ref="G25:G26"/>
    <mergeCell ref="A45:A48"/>
    <mergeCell ref="A6:E7"/>
    <mergeCell ref="A30:E31"/>
    <mergeCell ref="A8:A18"/>
    <mergeCell ref="A19:A27"/>
    <mergeCell ref="E25:E26"/>
    <mergeCell ref="A32:A39"/>
    <mergeCell ref="A40:A44"/>
    <mergeCell ref="J30:K30"/>
    <mergeCell ref="N30:O30"/>
    <mergeCell ref="N25:N26"/>
    <mergeCell ref="O25:O26"/>
    <mergeCell ref="J25:J26"/>
    <mergeCell ref="K25:K26"/>
    <mergeCell ref="L6:M6"/>
    <mergeCell ref="L25:L26"/>
    <mergeCell ref="M25:M26"/>
    <mergeCell ref="L30:M30"/>
    <mergeCell ref="J6:K6"/>
    <mergeCell ref="P30:Q30"/>
    <mergeCell ref="P25:P26"/>
    <mergeCell ref="Q25:Q26"/>
    <mergeCell ref="P6:Q6"/>
    <mergeCell ref="N6:O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63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H17" sqref="H17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28" t="s">
        <v>257</v>
      </c>
      <c r="F1" s="1"/>
    </row>
    <row r="3" ht="14.25">
      <c r="A3" s="27" t="s">
        <v>112</v>
      </c>
    </row>
    <row r="5" spans="1:5" ht="13.5">
      <c r="A5" s="58" t="s">
        <v>241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242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71" t="s">
        <v>88</v>
      </c>
      <c r="B9" s="271" t="s">
        <v>90</v>
      </c>
      <c r="C9" s="55" t="s">
        <v>4</v>
      </c>
      <c r="D9" s="56"/>
      <c r="E9" s="56"/>
      <c r="F9" s="65">
        <v>163275</v>
      </c>
      <c r="G9" s="75">
        <f>F9/$F$27*100</f>
        <v>23.519269163288765</v>
      </c>
      <c r="H9" s="66">
        <v>165247</v>
      </c>
      <c r="I9" s="80">
        <f aca="true" t="shared" si="0" ref="I9:I45">(F9/H9-1)*100</f>
        <v>-1.1933650837836707</v>
      </c>
    </row>
    <row r="10" spans="1:9" ht="18" customHeight="1">
      <c r="A10" s="272"/>
      <c r="B10" s="272"/>
      <c r="C10" s="7"/>
      <c r="D10" s="52" t="s">
        <v>23</v>
      </c>
      <c r="E10" s="53"/>
      <c r="F10" s="67">
        <v>37538</v>
      </c>
      <c r="G10" s="76">
        <f aca="true" t="shared" si="1" ref="G10:G27">F10/$F$27*100</f>
        <v>5.407235191251163</v>
      </c>
      <c r="H10" s="68">
        <v>37549</v>
      </c>
      <c r="I10" s="81">
        <f t="shared" si="0"/>
        <v>-0.02929505446216396</v>
      </c>
    </row>
    <row r="11" spans="1:9" ht="18" customHeight="1">
      <c r="A11" s="272"/>
      <c r="B11" s="272"/>
      <c r="C11" s="7"/>
      <c r="D11" s="16"/>
      <c r="E11" s="23" t="s">
        <v>24</v>
      </c>
      <c r="F11" s="69">
        <v>31921</v>
      </c>
      <c r="G11" s="77">
        <f t="shared" si="1"/>
        <v>4.598123356063946</v>
      </c>
      <c r="H11" s="70">
        <v>30869</v>
      </c>
      <c r="I11" s="82">
        <f t="shared" si="0"/>
        <v>3.407949723023096</v>
      </c>
    </row>
    <row r="12" spans="1:9" ht="18" customHeight="1">
      <c r="A12" s="272"/>
      <c r="B12" s="272"/>
      <c r="C12" s="7"/>
      <c r="D12" s="16"/>
      <c r="E12" s="23" t="s">
        <v>25</v>
      </c>
      <c r="F12" s="69">
        <v>2552</v>
      </c>
      <c r="G12" s="77">
        <f t="shared" si="1"/>
        <v>0.36760786957411073</v>
      </c>
      <c r="H12" s="70">
        <v>2977</v>
      </c>
      <c r="I12" s="82">
        <f t="shared" si="0"/>
        <v>-14.276116896204227</v>
      </c>
    </row>
    <row r="13" spans="1:9" ht="18" customHeight="1">
      <c r="A13" s="272"/>
      <c r="B13" s="272"/>
      <c r="C13" s="7"/>
      <c r="D13" s="33"/>
      <c r="E13" s="23" t="s">
        <v>26</v>
      </c>
      <c r="F13" s="69">
        <v>330</v>
      </c>
      <c r="G13" s="77">
        <f t="shared" si="1"/>
        <v>0.04753550037596259</v>
      </c>
      <c r="H13" s="70">
        <v>407</v>
      </c>
      <c r="I13" s="82">
        <f t="shared" si="0"/>
        <v>-18.918918918918916</v>
      </c>
    </row>
    <row r="14" spans="1:9" ht="18" customHeight="1">
      <c r="A14" s="272"/>
      <c r="B14" s="272"/>
      <c r="C14" s="7"/>
      <c r="D14" s="61" t="s">
        <v>27</v>
      </c>
      <c r="E14" s="51"/>
      <c r="F14" s="65">
        <v>24664</v>
      </c>
      <c r="G14" s="75">
        <f t="shared" si="1"/>
        <v>3.552774488705277</v>
      </c>
      <c r="H14" s="66">
        <v>21005</v>
      </c>
      <c r="I14" s="83">
        <f t="shared" si="0"/>
        <v>17.419661985241607</v>
      </c>
    </row>
    <row r="15" spans="1:9" ht="18" customHeight="1">
      <c r="A15" s="272"/>
      <c r="B15" s="272"/>
      <c r="C15" s="7"/>
      <c r="D15" s="16"/>
      <c r="E15" s="23" t="s">
        <v>28</v>
      </c>
      <c r="F15" s="69">
        <v>936</v>
      </c>
      <c r="G15" s="77">
        <f t="shared" si="1"/>
        <v>0.13482796470273026</v>
      </c>
      <c r="H15" s="70">
        <v>893</v>
      </c>
      <c r="I15" s="82">
        <f t="shared" si="0"/>
        <v>4.815229563269874</v>
      </c>
    </row>
    <row r="16" spans="1:9" ht="18" customHeight="1">
      <c r="A16" s="272"/>
      <c r="B16" s="272"/>
      <c r="C16" s="7"/>
      <c r="D16" s="16"/>
      <c r="E16" s="29" t="s">
        <v>29</v>
      </c>
      <c r="F16" s="67">
        <v>23728</v>
      </c>
      <c r="G16" s="76">
        <f t="shared" si="1"/>
        <v>3.4179465240025473</v>
      </c>
      <c r="H16" s="68">
        <v>20111</v>
      </c>
      <c r="I16" s="81">
        <f t="shared" si="0"/>
        <v>17.985182238575902</v>
      </c>
    </row>
    <row r="17" spans="1:9" ht="18" customHeight="1">
      <c r="A17" s="272"/>
      <c r="B17" s="272"/>
      <c r="C17" s="7"/>
      <c r="D17" s="276" t="s">
        <v>30</v>
      </c>
      <c r="E17" s="316"/>
      <c r="F17" s="67">
        <v>25020</v>
      </c>
      <c r="G17" s="76">
        <f t="shared" si="1"/>
        <v>3.6040552103229824</v>
      </c>
      <c r="H17" s="68">
        <v>25555</v>
      </c>
      <c r="I17" s="81">
        <f t="shared" si="0"/>
        <v>-2.093523772255923</v>
      </c>
    </row>
    <row r="18" spans="1:9" ht="18" customHeight="1">
      <c r="A18" s="272"/>
      <c r="B18" s="272"/>
      <c r="C18" s="7"/>
      <c r="D18" s="276" t="s">
        <v>94</v>
      </c>
      <c r="E18" s="277"/>
      <c r="F18" s="69">
        <v>2109</v>
      </c>
      <c r="G18" s="77">
        <f t="shared" si="1"/>
        <v>0.3037950614936519</v>
      </c>
      <c r="H18" s="70">
        <v>2302</v>
      </c>
      <c r="I18" s="82">
        <f t="shared" si="0"/>
        <v>-8.38401390095569</v>
      </c>
    </row>
    <row r="19" spans="1:9" ht="18" customHeight="1">
      <c r="A19" s="272"/>
      <c r="B19" s="272"/>
      <c r="C19" s="10"/>
      <c r="D19" s="276" t="s">
        <v>95</v>
      </c>
      <c r="E19" s="277"/>
      <c r="F19" s="69">
        <v>223</v>
      </c>
      <c r="G19" s="77">
        <f t="shared" si="1"/>
        <v>0.03212247449648381</v>
      </c>
      <c r="H19" s="70">
        <v>592</v>
      </c>
      <c r="I19" s="82">
        <f t="shared" si="0"/>
        <v>-62.331081081081074</v>
      </c>
    </row>
    <row r="20" spans="1:9" ht="18" customHeight="1">
      <c r="A20" s="272"/>
      <c r="B20" s="272"/>
      <c r="C20" s="44" t="s">
        <v>5</v>
      </c>
      <c r="D20" s="43"/>
      <c r="E20" s="43"/>
      <c r="F20" s="69">
        <v>20510</v>
      </c>
      <c r="G20" s="77">
        <f t="shared" si="1"/>
        <v>2.9544033718514933</v>
      </c>
      <c r="H20" s="70">
        <v>24478</v>
      </c>
      <c r="I20" s="82">
        <f t="shared" si="0"/>
        <v>-16.21047471198628</v>
      </c>
    </row>
    <row r="21" spans="1:9" ht="18" customHeight="1">
      <c r="A21" s="272"/>
      <c r="B21" s="272"/>
      <c r="C21" s="44" t="s">
        <v>6</v>
      </c>
      <c r="D21" s="43"/>
      <c r="E21" s="43"/>
      <c r="F21" s="69">
        <v>227172</v>
      </c>
      <c r="G21" s="77">
        <f t="shared" si="1"/>
        <v>32.72343845881265</v>
      </c>
      <c r="H21" s="70">
        <v>223998</v>
      </c>
      <c r="I21" s="82">
        <f t="shared" si="0"/>
        <v>1.4169769372940788</v>
      </c>
    </row>
    <row r="22" spans="1:9" ht="18" customHeight="1">
      <c r="A22" s="272"/>
      <c r="B22" s="272"/>
      <c r="C22" s="44" t="s">
        <v>31</v>
      </c>
      <c r="D22" s="43"/>
      <c r="E22" s="43"/>
      <c r="F22" s="69">
        <v>13470</v>
      </c>
      <c r="G22" s="77">
        <f t="shared" si="1"/>
        <v>1.9403126971642912</v>
      </c>
      <c r="H22" s="70">
        <v>11705</v>
      </c>
      <c r="I22" s="82">
        <f t="shared" si="0"/>
        <v>15.079026057240497</v>
      </c>
    </row>
    <row r="23" spans="1:9" ht="18" customHeight="1">
      <c r="A23" s="272"/>
      <c r="B23" s="272"/>
      <c r="C23" s="44" t="s">
        <v>7</v>
      </c>
      <c r="D23" s="43"/>
      <c r="E23" s="43"/>
      <c r="F23" s="69">
        <v>105965</v>
      </c>
      <c r="G23" s="77">
        <f t="shared" si="1"/>
        <v>15.26393726466326</v>
      </c>
      <c r="H23" s="70">
        <v>105429</v>
      </c>
      <c r="I23" s="82">
        <f t="shared" si="0"/>
        <v>0.5083990173481601</v>
      </c>
    </row>
    <row r="24" spans="1:9" ht="18" customHeight="1">
      <c r="A24" s="272"/>
      <c r="B24" s="272"/>
      <c r="C24" s="44" t="s">
        <v>32</v>
      </c>
      <c r="D24" s="43"/>
      <c r="E24" s="43"/>
      <c r="F24" s="69">
        <v>1766</v>
      </c>
      <c r="G24" s="77">
        <f t="shared" si="1"/>
        <v>0.254386950496818</v>
      </c>
      <c r="H24" s="70">
        <v>1673</v>
      </c>
      <c r="I24" s="82">
        <f t="shared" si="0"/>
        <v>5.558876270173352</v>
      </c>
    </row>
    <row r="25" spans="1:9" ht="18" customHeight="1">
      <c r="A25" s="272"/>
      <c r="B25" s="272"/>
      <c r="C25" s="44" t="s">
        <v>8</v>
      </c>
      <c r="D25" s="43"/>
      <c r="E25" s="43"/>
      <c r="F25" s="69">
        <v>66790</v>
      </c>
      <c r="G25" s="77">
        <f t="shared" si="1"/>
        <v>9.620897182153158</v>
      </c>
      <c r="H25" s="70">
        <v>67446</v>
      </c>
      <c r="I25" s="82">
        <f t="shared" si="0"/>
        <v>-0.9726299558165064</v>
      </c>
    </row>
    <row r="26" spans="1:9" ht="18" customHeight="1">
      <c r="A26" s="272"/>
      <c r="B26" s="272"/>
      <c r="C26" s="45" t="s">
        <v>9</v>
      </c>
      <c r="D26" s="46"/>
      <c r="E26" s="46"/>
      <c r="F26" s="71">
        <v>95270</v>
      </c>
      <c r="G26" s="78">
        <f t="shared" si="1"/>
        <v>13.723354911569565</v>
      </c>
      <c r="H26" s="72">
        <v>96337</v>
      </c>
      <c r="I26" s="84">
        <f t="shared" si="0"/>
        <v>-1.1075703000923864</v>
      </c>
    </row>
    <row r="27" spans="1:9" ht="18" customHeight="1">
      <c r="A27" s="272"/>
      <c r="B27" s="273"/>
      <c r="C27" s="47" t="s">
        <v>10</v>
      </c>
      <c r="D27" s="31"/>
      <c r="E27" s="31"/>
      <c r="F27" s="73">
        <f>SUM(F9,F20:F26)</f>
        <v>694218</v>
      </c>
      <c r="G27" s="79">
        <f t="shared" si="1"/>
        <v>100</v>
      </c>
      <c r="H27" s="73">
        <f>SUM(H9,H20:H26)</f>
        <v>696313</v>
      </c>
      <c r="I27" s="85">
        <f t="shared" si="0"/>
        <v>-0.3008704418846153</v>
      </c>
    </row>
    <row r="28" spans="1:9" ht="18" customHeight="1">
      <c r="A28" s="272"/>
      <c r="B28" s="271" t="s">
        <v>89</v>
      </c>
      <c r="C28" s="55" t="s">
        <v>11</v>
      </c>
      <c r="D28" s="56"/>
      <c r="E28" s="56"/>
      <c r="F28" s="65">
        <v>304179</v>
      </c>
      <c r="G28" s="75">
        <f aca="true" t="shared" si="2" ref="G28:G45">F28/$F$45*100</f>
        <v>45.1241890955699</v>
      </c>
      <c r="H28" s="65">
        <v>310206</v>
      </c>
      <c r="I28" s="86">
        <f t="shared" si="0"/>
        <v>-1.94290245836638</v>
      </c>
    </row>
    <row r="29" spans="1:9" ht="18" customHeight="1">
      <c r="A29" s="272"/>
      <c r="B29" s="272"/>
      <c r="C29" s="7"/>
      <c r="D29" s="30" t="s">
        <v>12</v>
      </c>
      <c r="E29" s="43"/>
      <c r="F29" s="69">
        <v>165725</v>
      </c>
      <c r="G29" s="77">
        <f t="shared" si="2"/>
        <v>24.584886655105453</v>
      </c>
      <c r="H29" s="69">
        <v>168008</v>
      </c>
      <c r="I29" s="87">
        <f t="shared" si="0"/>
        <v>-1.3588638636255368</v>
      </c>
    </row>
    <row r="30" spans="1:9" ht="18" customHeight="1">
      <c r="A30" s="272"/>
      <c r="B30" s="272"/>
      <c r="C30" s="7"/>
      <c r="D30" s="30" t="s">
        <v>33</v>
      </c>
      <c r="E30" s="43"/>
      <c r="F30" s="69">
        <v>19167</v>
      </c>
      <c r="G30" s="77">
        <f t="shared" si="2"/>
        <v>2.8433762107008973</v>
      </c>
      <c r="H30" s="69">
        <v>19059</v>
      </c>
      <c r="I30" s="87">
        <f t="shared" si="0"/>
        <v>0.5666614198016617</v>
      </c>
    </row>
    <row r="31" spans="1:9" ht="18" customHeight="1">
      <c r="A31" s="272"/>
      <c r="B31" s="272"/>
      <c r="C31" s="19"/>
      <c r="D31" s="30" t="s">
        <v>13</v>
      </c>
      <c r="E31" s="43"/>
      <c r="F31" s="69">
        <v>119287</v>
      </c>
      <c r="G31" s="77">
        <f t="shared" si="2"/>
        <v>17.695926229763547</v>
      </c>
      <c r="H31" s="69">
        <v>123139</v>
      </c>
      <c r="I31" s="87">
        <f t="shared" si="0"/>
        <v>-3.128172228132431</v>
      </c>
    </row>
    <row r="32" spans="1:9" ht="18" customHeight="1">
      <c r="A32" s="272"/>
      <c r="B32" s="272"/>
      <c r="C32" s="50" t="s">
        <v>14</v>
      </c>
      <c r="D32" s="51"/>
      <c r="E32" s="51"/>
      <c r="F32" s="65">
        <v>236366</v>
      </c>
      <c r="G32" s="75">
        <f t="shared" si="2"/>
        <v>35.06430121659771</v>
      </c>
      <c r="H32" s="65">
        <v>235253</v>
      </c>
      <c r="I32" s="86">
        <f t="shared" si="0"/>
        <v>0.47310767556629774</v>
      </c>
    </row>
    <row r="33" spans="1:9" ht="18" customHeight="1">
      <c r="A33" s="272"/>
      <c r="B33" s="272"/>
      <c r="C33" s="7"/>
      <c r="D33" s="30" t="s">
        <v>15</v>
      </c>
      <c r="E33" s="43"/>
      <c r="F33" s="69">
        <v>26253</v>
      </c>
      <c r="G33" s="77">
        <f t="shared" si="2"/>
        <v>3.894566476732439</v>
      </c>
      <c r="H33" s="69">
        <v>27352</v>
      </c>
      <c r="I33" s="87">
        <f t="shared" si="0"/>
        <v>-4.017987715706351</v>
      </c>
    </row>
    <row r="34" spans="1:9" ht="18" customHeight="1">
      <c r="A34" s="272"/>
      <c r="B34" s="272"/>
      <c r="C34" s="7"/>
      <c r="D34" s="30" t="s">
        <v>34</v>
      </c>
      <c r="E34" s="43"/>
      <c r="F34" s="69">
        <v>15294</v>
      </c>
      <c r="G34" s="77">
        <f t="shared" si="2"/>
        <v>2.2688264082255714</v>
      </c>
      <c r="H34" s="69">
        <v>143131</v>
      </c>
      <c r="I34" s="87">
        <f t="shared" si="0"/>
        <v>-89.31468375124886</v>
      </c>
    </row>
    <row r="35" spans="1:9" ht="18" customHeight="1">
      <c r="A35" s="272"/>
      <c r="B35" s="272"/>
      <c r="C35" s="7"/>
      <c r="D35" s="30" t="s">
        <v>35</v>
      </c>
      <c r="E35" s="43"/>
      <c r="F35" s="69">
        <v>139612</v>
      </c>
      <c r="G35" s="77">
        <f t="shared" si="2"/>
        <v>20.71108882602252</v>
      </c>
      <c r="H35" s="69">
        <v>142873</v>
      </c>
      <c r="I35" s="87">
        <f t="shared" si="0"/>
        <v>-2.2824466484220207</v>
      </c>
    </row>
    <row r="36" spans="1:9" ht="18" customHeight="1">
      <c r="A36" s="272"/>
      <c r="B36" s="272"/>
      <c r="C36" s="7"/>
      <c r="D36" s="30" t="s">
        <v>36</v>
      </c>
      <c r="E36" s="43"/>
      <c r="F36" s="69">
        <v>994</v>
      </c>
      <c r="G36" s="77">
        <f t="shared" si="2"/>
        <v>0.14745739831150895</v>
      </c>
      <c r="H36" s="69">
        <v>1392</v>
      </c>
      <c r="I36" s="87">
        <f t="shared" si="0"/>
        <v>-28.59195402298851</v>
      </c>
    </row>
    <row r="37" spans="1:9" ht="18" customHeight="1">
      <c r="A37" s="272"/>
      <c r="B37" s="272"/>
      <c r="C37" s="7"/>
      <c r="D37" s="30" t="s">
        <v>16</v>
      </c>
      <c r="E37" s="43"/>
      <c r="F37" s="69">
        <v>12172</v>
      </c>
      <c r="G37" s="77">
        <f t="shared" si="2"/>
        <v>1.805685565641536</v>
      </c>
      <c r="H37" s="69">
        <v>5103</v>
      </c>
      <c r="I37" s="87">
        <f t="shared" si="0"/>
        <v>138.52635704487554</v>
      </c>
    </row>
    <row r="38" spans="1:9" ht="18" customHeight="1">
      <c r="A38" s="272"/>
      <c r="B38" s="272"/>
      <c r="C38" s="19"/>
      <c r="D38" s="30" t="s">
        <v>37</v>
      </c>
      <c r="E38" s="43"/>
      <c r="F38" s="69">
        <v>42041</v>
      </c>
      <c r="G38" s="77">
        <f t="shared" si="2"/>
        <v>6.236676541664132</v>
      </c>
      <c r="H38" s="69">
        <v>44221</v>
      </c>
      <c r="I38" s="87">
        <f t="shared" si="0"/>
        <v>-4.929784491531175</v>
      </c>
    </row>
    <row r="39" spans="1:9" ht="18" customHeight="1">
      <c r="A39" s="272"/>
      <c r="B39" s="272"/>
      <c r="C39" s="50" t="s">
        <v>17</v>
      </c>
      <c r="D39" s="51"/>
      <c r="E39" s="51"/>
      <c r="F39" s="65">
        <v>133548</v>
      </c>
      <c r="G39" s="75">
        <f t="shared" si="2"/>
        <v>19.81150968783239</v>
      </c>
      <c r="H39" s="65">
        <v>126789</v>
      </c>
      <c r="I39" s="86">
        <f t="shared" si="0"/>
        <v>5.330904100513445</v>
      </c>
    </row>
    <row r="40" spans="1:9" ht="18" customHeight="1">
      <c r="A40" s="272"/>
      <c r="B40" s="272"/>
      <c r="C40" s="7"/>
      <c r="D40" s="52" t="s">
        <v>18</v>
      </c>
      <c r="E40" s="53"/>
      <c r="F40" s="67">
        <v>131827</v>
      </c>
      <c r="G40" s="76">
        <f t="shared" si="2"/>
        <v>19.556203669226647</v>
      </c>
      <c r="H40" s="67">
        <v>125264</v>
      </c>
      <c r="I40" s="88">
        <f t="shared" si="0"/>
        <v>5.2393345254821755</v>
      </c>
    </row>
    <row r="41" spans="1:9" ht="18" customHeight="1">
      <c r="A41" s="272"/>
      <c r="B41" s="272"/>
      <c r="C41" s="7"/>
      <c r="D41" s="16"/>
      <c r="E41" s="103" t="s">
        <v>92</v>
      </c>
      <c r="F41" s="69">
        <v>81447</v>
      </c>
      <c r="G41" s="77">
        <f t="shared" si="2"/>
        <v>12.082457465067877</v>
      </c>
      <c r="H41" s="69">
        <v>77261</v>
      </c>
      <c r="I41" s="89">
        <f t="shared" si="0"/>
        <v>5.4179987315722045</v>
      </c>
    </row>
    <row r="42" spans="1:9" ht="18" customHeight="1">
      <c r="A42" s="272"/>
      <c r="B42" s="272"/>
      <c r="C42" s="7"/>
      <c r="D42" s="33"/>
      <c r="E42" s="32" t="s">
        <v>38</v>
      </c>
      <c r="F42" s="69">
        <v>50380</v>
      </c>
      <c r="G42" s="77">
        <f t="shared" si="2"/>
        <v>7.473746204158774</v>
      </c>
      <c r="H42" s="69">
        <v>48004</v>
      </c>
      <c r="I42" s="89">
        <f t="shared" si="0"/>
        <v>4.949587534372135</v>
      </c>
    </row>
    <row r="43" spans="1:9" ht="18" customHeight="1">
      <c r="A43" s="272"/>
      <c r="B43" s="272"/>
      <c r="C43" s="7"/>
      <c r="D43" s="30" t="s">
        <v>39</v>
      </c>
      <c r="E43" s="54"/>
      <c r="F43" s="69">
        <v>1721</v>
      </c>
      <c r="G43" s="77">
        <f t="shared" si="2"/>
        <v>0.25530601860574137</v>
      </c>
      <c r="H43" s="67">
        <v>1524</v>
      </c>
      <c r="I43" s="159">
        <f t="shared" si="0"/>
        <v>12.926509186351698</v>
      </c>
    </row>
    <row r="44" spans="1:9" ht="18" customHeight="1">
      <c r="A44" s="272"/>
      <c r="B44" s="272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0"/>
        <v>#DIV/0!</v>
      </c>
    </row>
    <row r="45" spans="1:9" ht="18" customHeight="1">
      <c r="A45" s="273"/>
      <c r="B45" s="273"/>
      <c r="C45" s="11" t="s">
        <v>19</v>
      </c>
      <c r="D45" s="12"/>
      <c r="E45" s="12"/>
      <c r="F45" s="74">
        <f>SUM(F28,F32,F39)</f>
        <v>674093</v>
      </c>
      <c r="G45" s="79">
        <f t="shared" si="2"/>
        <v>100</v>
      </c>
      <c r="H45" s="74">
        <f>SUM(H28,H32,H39)</f>
        <v>672248</v>
      </c>
      <c r="I45" s="160">
        <f t="shared" si="0"/>
        <v>0.2744522854660758</v>
      </c>
    </row>
    <row r="46" ht="13.5">
      <c r="A46" s="104" t="s">
        <v>20</v>
      </c>
    </row>
    <row r="47" ht="13.5">
      <c r="A47" s="105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600" verticalDpi="6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L8" sqref="L8"/>
      <selection pane="topRight" activeCell="L8" sqref="L8"/>
      <selection pane="bottomLeft" activeCell="L8" sqref="L8"/>
      <selection pane="bottomRight" activeCell="I30" sqref="I30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61" t="s">
        <v>0</v>
      </c>
      <c r="B1" s="161"/>
      <c r="C1" s="28" t="s">
        <v>257</v>
      </c>
      <c r="D1" s="162"/>
      <c r="E1" s="162"/>
    </row>
    <row r="4" ht="13.5">
      <c r="A4" s="163" t="s">
        <v>114</v>
      </c>
    </row>
    <row r="5" ht="13.5">
      <c r="I5" s="14" t="s">
        <v>115</v>
      </c>
    </row>
    <row r="6" spans="1:9" s="168" customFormat="1" ht="29.25" customHeight="1">
      <c r="A6" s="164" t="s">
        <v>116</v>
      </c>
      <c r="B6" s="165"/>
      <c r="C6" s="165"/>
      <c r="D6" s="166"/>
      <c r="E6" s="167" t="s">
        <v>233</v>
      </c>
      <c r="F6" s="167" t="s">
        <v>234</v>
      </c>
      <c r="G6" s="167" t="s">
        <v>235</v>
      </c>
      <c r="H6" s="167" t="s">
        <v>236</v>
      </c>
      <c r="I6" s="167" t="s">
        <v>243</v>
      </c>
    </row>
    <row r="7" spans="1:9" ht="27" customHeight="1">
      <c r="A7" s="317" t="s">
        <v>117</v>
      </c>
      <c r="B7" s="55" t="s">
        <v>118</v>
      </c>
      <c r="C7" s="56"/>
      <c r="D7" s="93" t="s">
        <v>119</v>
      </c>
      <c r="E7" s="169">
        <v>732880</v>
      </c>
      <c r="F7" s="170">
        <v>747333</v>
      </c>
      <c r="G7" s="170">
        <v>711871</v>
      </c>
      <c r="H7" s="170">
        <v>696313</v>
      </c>
      <c r="I7" s="170">
        <v>694218</v>
      </c>
    </row>
    <row r="8" spans="1:9" ht="27" customHeight="1">
      <c r="A8" s="272"/>
      <c r="B8" s="9"/>
      <c r="C8" s="30" t="s">
        <v>120</v>
      </c>
      <c r="D8" s="91" t="s">
        <v>42</v>
      </c>
      <c r="E8" s="171">
        <v>395031</v>
      </c>
      <c r="F8" s="171">
        <v>385684</v>
      </c>
      <c r="G8" s="171">
        <v>394754</v>
      </c>
      <c r="H8" s="171">
        <v>414433</v>
      </c>
      <c r="I8" s="172">
        <v>411658</v>
      </c>
    </row>
    <row r="9" spans="1:9" ht="27" customHeight="1">
      <c r="A9" s="272"/>
      <c r="B9" s="44" t="s">
        <v>121</v>
      </c>
      <c r="C9" s="43"/>
      <c r="D9" s="94"/>
      <c r="E9" s="173">
        <v>709355</v>
      </c>
      <c r="F9" s="173">
        <v>718977</v>
      </c>
      <c r="G9" s="173">
        <v>687664</v>
      </c>
      <c r="H9" s="173">
        <v>6722248</v>
      </c>
      <c r="I9" s="174">
        <v>674093</v>
      </c>
    </row>
    <row r="10" spans="1:9" ht="27" customHeight="1">
      <c r="A10" s="272"/>
      <c r="B10" s="44" t="s">
        <v>122</v>
      </c>
      <c r="C10" s="43"/>
      <c r="D10" s="94"/>
      <c r="E10" s="173">
        <v>23525</v>
      </c>
      <c r="F10" s="173">
        <v>28355</v>
      </c>
      <c r="G10" s="173">
        <v>24208</v>
      </c>
      <c r="H10" s="173">
        <v>24065</v>
      </c>
      <c r="I10" s="174">
        <v>20125</v>
      </c>
    </row>
    <row r="11" spans="1:9" ht="27" customHeight="1">
      <c r="A11" s="272"/>
      <c r="B11" s="44" t="s">
        <v>123</v>
      </c>
      <c r="C11" s="43"/>
      <c r="D11" s="94"/>
      <c r="E11" s="173">
        <v>21120</v>
      </c>
      <c r="F11" s="173">
        <v>26172</v>
      </c>
      <c r="G11" s="173">
        <v>21759</v>
      </c>
      <c r="H11" s="173">
        <v>21870</v>
      </c>
      <c r="I11" s="174">
        <v>17727</v>
      </c>
    </row>
    <row r="12" spans="1:9" ht="27" customHeight="1">
      <c r="A12" s="272"/>
      <c r="B12" s="44" t="s">
        <v>124</v>
      </c>
      <c r="C12" s="43"/>
      <c r="D12" s="94"/>
      <c r="E12" s="173">
        <v>2405</v>
      </c>
      <c r="F12" s="173">
        <v>2183</v>
      </c>
      <c r="G12" s="173">
        <v>2448</v>
      </c>
      <c r="H12" s="173">
        <v>2195</v>
      </c>
      <c r="I12" s="174">
        <v>2398</v>
      </c>
    </row>
    <row r="13" spans="1:9" ht="27" customHeight="1">
      <c r="A13" s="272"/>
      <c r="B13" s="44" t="s">
        <v>125</v>
      </c>
      <c r="C13" s="43"/>
      <c r="D13" s="99"/>
      <c r="E13" s="175">
        <v>-201</v>
      </c>
      <c r="F13" s="175">
        <v>-222</v>
      </c>
      <c r="G13" s="175">
        <v>265</v>
      </c>
      <c r="H13" s="175">
        <v>-253</v>
      </c>
      <c r="I13" s="176">
        <v>202</v>
      </c>
    </row>
    <row r="14" spans="1:9" ht="27" customHeight="1">
      <c r="A14" s="272"/>
      <c r="B14" s="101" t="s">
        <v>126</v>
      </c>
      <c r="C14" s="53"/>
      <c r="D14" s="99"/>
      <c r="E14" s="175">
        <v>0</v>
      </c>
      <c r="F14" s="175">
        <v>322</v>
      </c>
      <c r="G14" s="175">
        <v>0</v>
      </c>
      <c r="H14" s="175">
        <v>0</v>
      </c>
      <c r="I14" s="176">
        <v>0</v>
      </c>
    </row>
    <row r="15" spans="1:9" ht="27" customHeight="1">
      <c r="A15" s="272"/>
      <c r="B15" s="45" t="s">
        <v>127</v>
      </c>
      <c r="C15" s="46"/>
      <c r="D15" s="177"/>
      <c r="E15" s="178">
        <v>-577</v>
      </c>
      <c r="F15" s="178">
        <v>1491</v>
      </c>
      <c r="G15" s="178">
        <v>272</v>
      </c>
      <c r="H15" s="178">
        <v>-252</v>
      </c>
      <c r="I15" s="179">
        <v>211</v>
      </c>
    </row>
    <row r="16" spans="1:9" ht="27" customHeight="1">
      <c r="A16" s="272"/>
      <c r="B16" s="180" t="s">
        <v>128</v>
      </c>
      <c r="C16" s="181"/>
      <c r="D16" s="182" t="s">
        <v>43</v>
      </c>
      <c r="E16" s="183">
        <v>98325</v>
      </c>
      <c r="F16" s="183">
        <v>105170</v>
      </c>
      <c r="G16" s="183">
        <v>95584</v>
      </c>
      <c r="H16" s="183">
        <v>87923</v>
      </c>
      <c r="I16" s="184">
        <v>87706</v>
      </c>
    </row>
    <row r="17" spans="1:9" ht="27" customHeight="1">
      <c r="A17" s="272"/>
      <c r="B17" s="44" t="s">
        <v>129</v>
      </c>
      <c r="C17" s="43"/>
      <c r="D17" s="91" t="s">
        <v>44</v>
      </c>
      <c r="E17" s="173">
        <v>42313</v>
      </c>
      <c r="F17" s="173">
        <v>34112</v>
      </c>
      <c r="G17" s="173">
        <v>30417</v>
      </c>
      <c r="H17" s="173">
        <v>36566</v>
      </c>
      <c r="I17" s="174">
        <v>31128</v>
      </c>
    </row>
    <row r="18" spans="1:9" ht="27" customHeight="1">
      <c r="A18" s="272"/>
      <c r="B18" s="44" t="s">
        <v>130</v>
      </c>
      <c r="C18" s="43"/>
      <c r="D18" s="91" t="s">
        <v>45</v>
      </c>
      <c r="E18" s="173">
        <v>1313236</v>
      </c>
      <c r="F18" s="173">
        <v>1310700</v>
      </c>
      <c r="G18" s="173">
        <v>1279107</v>
      </c>
      <c r="H18" s="173">
        <v>1238057</v>
      </c>
      <c r="I18" s="174">
        <v>1198590</v>
      </c>
    </row>
    <row r="19" spans="1:9" ht="27" customHeight="1">
      <c r="A19" s="272"/>
      <c r="B19" s="44" t="s">
        <v>131</v>
      </c>
      <c r="C19" s="43"/>
      <c r="D19" s="91" t="s">
        <v>132</v>
      </c>
      <c r="E19" s="173">
        <f>E17+E18-E16</f>
        <v>1257224</v>
      </c>
      <c r="F19" s="173">
        <v>1239642</v>
      </c>
      <c r="G19" s="173">
        <v>1213940</v>
      </c>
      <c r="H19" s="173">
        <v>1186700</v>
      </c>
      <c r="I19" s="173">
        <f>I17+I18-I16</f>
        <v>1142012</v>
      </c>
    </row>
    <row r="20" spans="1:9" ht="27" customHeight="1">
      <c r="A20" s="272"/>
      <c r="B20" s="44" t="s">
        <v>133</v>
      </c>
      <c r="C20" s="43"/>
      <c r="D20" s="94" t="s">
        <v>134</v>
      </c>
      <c r="E20" s="185">
        <f>E18/E8</f>
        <v>3.3243871999918992</v>
      </c>
      <c r="F20" s="185">
        <v>3.4</v>
      </c>
      <c r="G20" s="185">
        <f>G18/G8</f>
        <v>3.2402635565440754</v>
      </c>
      <c r="H20" s="185">
        <f>H18/H8</f>
        <v>2.987351393349468</v>
      </c>
      <c r="I20" s="185">
        <f>I18/I8</f>
        <v>2.911615953048404</v>
      </c>
    </row>
    <row r="21" spans="1:9" ht="27" customHeight="1">
      <c r="A21" s="272"/>
      <c r="B21" s="44" t="s">
        <v>135</v>
      </c>
      <c r="C21" s="43"/>
      <c r="D21" s="94" t="s">
        <v>136</v>
      </c>
      <c r="E21" s="185">
        <f>E19/E8</f>
        <v>3.1825957962792795</v>
      </c>
      <c r="F21" s="185">
        <v>3.21</v>
      </c>
      <c r="G21" s="185">
        <f>G19/G8</f>
        <v>3.075180998799252</v>
      </c>
      <c r="H21" s="185">
        <f>H19/H8</f>
        <v>2.8634302770290976</v>
      </c>
      <c r="I21" s="185">
        <f>I19/I8</f>
        <v>2.7741766223418467</v>
      </c>
    </row>
    <row r="22" spans="1:9" ht="27" customHeight="1">
      <c r="A22" s="272"/>
      <c r="B22" s="44" t="s">
        <v>137</v>
      </c>
      <c r="C22" s="43"/>
      <c r="D22" s="94" t="s">
        <v>138</v>
      </c>
      <c r="E22" s="173">
        <f>E18/E24*1000000</f>
        <v>956235.860191839</v>
      </c>
      <c r="F22" s="173">
        <f>F18/F24*1000000</f>
        <v>954389.265869534</v>
      </c>
      <c r="G22" s="173">
        <f>G18/G24*1000000</f>
        <v>931384.7491405982</v>
      </c>
      <c r="H22" s="173">
        <f>H18/H24*1000000</f>
        <v>946335.0315111999</v>
      </c>
      <c r="I22" s="173">
        <f>I18/I24*1000000</f>
        <v>916167.5960145689</v>
      </c>
    </row>
    <row r="23" spans="1:9" ht="27" customHeight="1">
      <c r="A23" s="272"/>
      <c r="B23" s="44" t="s">
        <v>139</v>
      </c>
      <c r="C23" s="43"/>
      <c r="D23" s="94" t="s">
        <v>140</v>
      </c>
      <c r="E23" s="173">
        <f>E19/E24*1000000</f>
        <v>915450.5915873649</v>
      </c>
      <c r="F23" s="173">
        <f>F19/F24*1000000</f>
        <v>902648.2172282299</v>
      </c>
      <c r="G23" s="173">
        <f>G19/G24*1000000</f>
        <v>883933.2459065096</v>
      </c>
      <c r="H23" s="173">
        <f>H19/H24*1000000</f>
        <v>907079.223246055</v>
      </c>
      <c r="I23" s="173">
        <f>I19/I24*1000000</f>
        <v>872921.0060652848</v>
      </c>
    </row>
    <row r="24" spans="1:9" ht="27" customHeight="1">
      <c r="A24" s="272"/>
      <c r="B24" s="186" t="s">
        <v>141</v>
      </c>
      <c r="C24" s="187"/>
      <c r="D24" s="188" t="s">
        <v>142</v>
      </c>
      <c r="E24" s="178">
        <v>1373339</v>
      </c>
      <c r="F24" s="178">
        <f>E24</f>
        <v>1373339</v>
      </c>
      <c r="G24" s="178">
        <f>F24</f>
        <v>1373339</v>
      </c>
      <c r="H24" s="179">
        <v>1308265</v>
      </c>
      <c r="I24" s="179">
        <f>H24</f>
        <v>1308265</v>
      </c>
    </row>
    <row r="25" spans="1:9" ht="27" customHeight="1">
      <c r="A25" s="272"/>
      <c r="B25" s="10" t="s">
        <v>143</v>
      </c>
      <c r="C25" s="189"/>
      <c r="D25" s="190"/>
      <c r="E25" s="171">
        <v>394469</v>
      </c>
      <c r="F25" s="171">
        <v>391409</v>
      </c>
      <c r="G25" s="171">
        <v>390316</v>
      </c>
      <c r="H25" s="171">
        <v>395727</v>
      </c>
      <c r="I25" s="191">
        <v>390314</v>
      </c>
    </row>
    <row r="26" spans="1:9" ht="27" customHeight="1">
      <c r="A26" s="272"/>
      <c r="B26" s="192" t="s">
        <v>144</v>
      </c>
      <c r="C26" s="193"/>
      <c r="D26" s="194"/>
      <c r="E26" s="195">
        <v>0.303</v>
      </c>
      <c r="F26" s="195">
        <v>0.309</v>
      </c>
      <c r="G26" s="195">
        <v>0.317</v>
      </c>
      <c r="H26" s="195">
        <v>0.332</v>
      </c>
      <c r="I26" s="196">
        <v>0.341</v>
      </c>
    </row>
    <row r="27" spans="1:9" ht="27" customHeight="1">
      <c r="A27" s="272"/>
      <c r="B27" s="192" t="s">
        <v>145</v>
      </c>
      <c r="C27" s="193"/>
      <c r="D27" s="194"/>
      <c r="E27" s="197">
        <v>0.6</v>
      </c>
      <c r="F27" s="197">
        <v>0.6</v>
      </c>
      <c r="G27" s="197">
        <v>0.6</v>
      </c>
      <c r="H27" s="197">
        <v>0.6</v>
      </c>
      <c r="I27" s="198">
        <v>0.6</v>
      </c>
    </row>
    <row r="28" spans="1:9" ht="27" customHeight="1">
      <c r="A28" s="272"/>
      <c r="B28" s="192" t="s">
        <v>146</v>
      </c>
      <c r="C28" s="193"/>
      <c r="D28" s="194"/>
      <c r="E28" s="197">
        <v>95.8</v>
      </c>
      <c r="F28" s="197">
        <v>93.9</v>
      </c>
      <c r="G28" s="197">
        <v>95.8</v>
      </c>
      <c r="H28" s="197">
        <v>95.7</v>
      </c>
      <c r="I28" s="198">
        <v>95.9</v>
      </c>
    </row>
    <row r="29" spans="1:9" ht="27" customHeight="1">
      <c r="A29" s="272"/>
      <c r="B29" s="199" t="s">
        <v>147</v>
      </c>
      <c r="C29" s="200"/>
      <c r="D29" s="201"/>
      <c r="E29" s="202">
        <v>35.1</v>
      </c>
      <c r="F29" s="202">
        <v>35.3</v>
      </c>
      <c r="G29" s="202">
        <v>37.1</v>
      </c>
      <c r="H29" s="202">
        <v>39.4</v>
      </c>
      <c r="I29" s="203">
        <v>39.5</v>
      </c>
    </row>
    <row r="30" spans="1:9" ht="27" customHeight="1">
      <c r="A30" s="272"/>
      <c r="B30" s="317" t="s">
        <v>148</v>
      </c>
      <c r="C30" s="25" t="s">
        <v>149</v>
      </c>
      <c r="D30" s="204"/>
      <c r="E30" s="205">
        <v>0</v>
      </c>
      <c r="F30" s="205">
        <v>0</v>
      </c>
      <c r="G30" s="205">
        <v>0</v>
      </c>
      <c r="H30" s="205">
        <v>0</v>
      </c>
      <c r="I30" s="206">
        <v>0</v>
      </c>
    </row>
    <row r="31" spans="1:9" ht="27" customHeight="1">
      <c r="A31" s="272"/>
      <c r="B31" s="272"/>
      <c r="C31" s="192" t="s">
        <v>150</v>
      </c>
      <c r="D31" s="194"/>
      <c r="E31" s="197">
        <v>0</v>
      </c>
      <c r="F31" s="197">
        <v>0</v>
      </c>
      <c r="G31" s="197">
        <v>0</v>
      </c>
      <c r="H31" s="197">
        <v>0</v>
      </c>
      <c r="I31" s="198">
        <v>0</v>
      </c>
    </row>
    <row r="32" spans="1:9" ht="27" customHeight="1">
      <c r="A32" s="272"/>
      <c r="B32" s="272"/>
      <c r="C32" s="192" t="s">
        <v>151</v>
      </c>
      <c r="D32" s="194"/>
      <c r="E32" s="197">
        <v>17.1</v>
      </c>
      <c r="F32" s="197">
        <v>16.3</v>
      </c>
      <c r="G32" s="197">
        <v>15.5</v>
      </c>
      <c r="H32" s="197">
        <v>14.4</v>
      </c>
      <c r="I32" s="198">
        <v>13.6</v>
      </c>
    </row>
    <row r="33" spans="1:9" ht="27" customHeight="1">
      <c r="A33" s="273"/>
      <c r="B33" s="273"/>
      <c r="C33" s="199" t="s">
        <v>152</v>
      </c>
      <c r="D33" s="201"/>
      <c r="E33" s="202">
        <v>182.1</v>
      </c>
      <c r="F33" s="202">
        <v>166.3</v>
      </c>
      <c r="G33" s="202">
        <v>153.2</v>
      </c>
      <c r="H33" s="202">
        <v>139.6</v>
      </c>
      <c r="I33" s="207">
        <v>133.3</v>
      </c>
    </row>
    <row r="34" spans="1:9" ht="27" customHeight="1">
      <c r="A34" s="2" t="s">
        <v>244</v>
      </c>
      <c r="B34" s="8"/>
      <c r="C34" s="8"/>
      <c r="D34" s="8"/>
      <c r="E34" s="208"/>
      <c r="F34" s="208"/>
      <c r="G34" s="208"/>
      <c r="H34" s="208"/>
      <c r="I34" s="209"/>
    </row>
    <row r="35" ht="27" customHeight="1">
      <c r="A35" s="13" t="s">
        <v>111</v>
      </c>
    </row>
    <row r="36" ht="13.5">
      <c r="A36" s="210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600" verticalDpi="600" orientation="portrait" paperSize="9" scale="83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3" sqref="F3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13" width="13.59765625" style="2" customWidth="1"/>
    <col min="14" max="14" width="13.59765625" style="8" customWidth="1"/>
    <col min="15" max="23" width="13.59765625" style="2" customWidth="1"/>
    <col min="24" max="27" width="12" style="2" customWidth="1"/>
    <col min="28" max="16384" width="9" style="2" customWidth="1"/>
  </cols>
  <sheetData>
    <row r="1" spans="1:7" ht="33.75" customHeight="1">
      <c r="A1" s="64" t="s">
        <v>0</v>
      </c>
      <c r="B1" s="28"/>
      <c r="C1" s="28"/>
      <c r="D1" s="102" t="s">
        <v>257</v>
      </c>
      <c r="E1" s="35"/>
      <c r="F1" s="35"/>
      <c r="G1" s="35"/>
    </row>
    <row r="2" ht="15" customHeight="1"/>
    <row r="3" spans="1:4" ht="15" customHeight="1">
      <c r="A3" s="36" t="s">
        <v>153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7" ht="15.75" customHeight="1">
      <c r="A5" s="31" t="s">
        <v>245</v>
      </c>
      <c r="B5" s="31"/>
      <c r="C5" s="31"/>
      <c r="D5" s="31"/>
      <c r="K5" s="37"/>
      <c r="Q5" s="37" t="s">
        <v>48</v>
      </c>
    </row>
    <row r="6" spans="1:17" ht="15.75" customHeight="1">
      <c r="A6" s="291" t="s">
        <v>49</v>
      </c>
      <c r="B6" s="292"/>
      <c r="C6" s="292"/>
      <c r="D6" s="292"/>
      <c r="E6" s="293"/>
      <c r="F6" s="278" t="s">
        <v>248</v>
      </c>
      <c r="G6" s="279"/>
      <c r="H6" s="278" t="s">
        <v>249</v>
      </c>
      <c r="I6" s="279"/>
      <c r="J6" s="278"/>
      <c r="K6" s="279"/>
      <c r="L6" s="278"/>
      <c r="M6" s="279"/>
      <c r="N6" s="278"/>
      <c r="O6" s="279"/>
      <c r="P6" s="278"/>
      <c r="Q6" s="279"/>
    </row>
    <row r="7" spans="1:17" ht="15.75" customHeight="1">
      <c r="A7" s="294"/>
      <c r="B7" s="295"/>
      <c r="C7" s="295"/>
      <c r="D7" s="295"/>
      <c r="E7" s="296"/>
      <c r="F7" s="108" t="s">
        <v>246</v>
      </c>
      <c r="G7" s="38" t="s">
        <v>2</v>
      </c>
      <c r="H7" s="108" t="s">
        <v>246</v>
      </c>
      <c r="I7" s="38" t="s">
        <v>2</v>
      </c>
      <c r="J7" s="108" t="s">
        <v>246</v>
      </c>
      <c r="K7" s="38" t="s">
        <v>2</v>
      </c>
      <c r="L7" s="108" t="s">
        <v>246</v>
      </c>
      <c r="M7" s="38" t="s">
        <v>2</v>
      </c>
      <c r="N7" s="108" t="s">
        <v>246</v>
      </c>
      <c r="O7" s="38" t="s">
        <v>2</v>
      </c>
      <c r="P7" s="108" t="s">
        <v>246</v>
      </c>
      <c r="Q7" s="251" t="s">
        <v>2</v>
      </c>
    </row>
    <row r="8" spans="1:27" ht="15.75" customHeight="1">
      <c r="A8" s="303" t="s">
        <v>83</v>
      </c>
      <c r="B8" s="55" t="s">
        <v>50</v>
      </c>
      <c r="C8" s="56"/>
      <c r="D8" s="56"/>
      <c r="E8" s="93" t="s">
        <v>41</v>
      </c>
      <c r="F8" s="109">
        <v>27749</v>
      </c>
      <c r="G8" s="110">
        <v>27020</v>
      </c>
      <c r="H8" s="109">
        <v>902</v>
      </c>
      <c r="I8" s="111">
        <v>884</v>
      </c>
      <c r="J8" s="109"/>
      <c r="K8" s="112"/>
      <c r="L8" s="109"/>
      <c r="M8" s="111"/>
      <c r="N8" s="109"/>
      <c r="O8" s="111"/>
      <c r="P8" s="109"/>
      <c r="Q8" s="112"/>
      <c r="R8" s="113"/>
      <c r="S8" s="113"/>
      <c r="T8" s="113"/>
      <c r="U8" s="113"/>
      <c r="V8" s="113"/>
      <c r="W8" s="113"/>
      <c r="X8" s="113"/>
      <c r="Y8" s="113"/>
      <c r="Z8" s="113"/>
      <c r="AA8" s="113"/>
    </row>
    <row r="9" spans="1:27" ht="15.75" customHeight="1">
      <c r="A9" s="304"/>
      <c r="B9" s="8"/>
      <c r="C9" s="30" t="s">
        <v>51</v>
      </c>
      <c r="D9" s="43"/>
      <c r="E9" s="91" t="s">
        <v>42</v>
      </c>
      <c r="F9" s="70">
        <v>27749</v>
      </c>
      <c r="G9" s="114">
        <v>27020</v>
      </c>
      <c r="H9" s="70">
        <v>886</v>
      </c>
      <c r="I9" s="115">
        <v>884</v>
      </c>
      <c r="J9" s="70"/>
      <c r="K9" s="116"/>
      <c r="L9" s="70"/>
      <c r="M9" s="115"/>
      <c r="N9" s="70"/>
      <c r="O9" s="115"/>
      <c r="P9" s="70"/>
      <c r="Q9" s="116"/>
      <c r="R9" s="113"/>
      <c r="S9" s="113"/>
      <c r="T9" s="113"/>
      <c r="U9" s="113"/>
      <c r="V9" s="113"/>
      <c r="W9" s="113"/>
      <c r="X9" s="113"/>
      <c r="Y9" s="113"/>
      <c r="Z9" s="113"/>
      <c r="AA9" s="113"/>
    </row>
    <row r="10" spans="1:27" ht="15.75" customHeight="1">
      <c r="A10" s="304"/>
      <c r="B10" s="10"/>
      <c r="C10" s="30" t="s">
        <v>52</v>
      </c>
      <c r="D10" s="43"/>
      <c r="E10" s="91" t="s">
        <v>43</v>
      </c>
      <c r="F10" s="70">
        <v>0</v>
      </c>
      <c r="G10" s="114">
        <v>0</v>
      </c>
      <c r="H10" s="70">
        <v>16</v>
      </c>
      <c r="I10" s="115">
        <v>0</v>
      </c>
      <c r="J10" s="117"/>
      <c r="K10" s="118"/>
      <c r="L10" s="70"/>
      <c r="M10" s="115"/>
      <c r="N10" s="70"/>
      <c r="O10" s="115"/>
      <c r="P10" s="70"/>
      <c r="Q10" s="116"/>
      <c r="R10" s="113"/>
      <c r="S10" s="113"/>
      <c r="T10" s="113"/>
      <c r="U10" s="113"/>
      <c r="V10" s="113"/>
      <c r="W10" s="113"/>
      <c r="X10" s="113"/>
      <c r="Y10" s="113"/>
      <c r="Z10" s="113"/>
      <c r="AA10" s="113"/>
    </row>
    <row r="11" spans="1:27" ht="15.75" customHeight="1">
      <c r="A11" s="304"/>
      <c r="B11" s="50" t="s">
        <v>53</v>
      </c>
      <c r="C11" s="63"/>
      <c r="D11" s="63"/>
      <c r="E11" s="90" t="s">
        <v>44</v>
      </c>
      <c r="F11" s="119">
        <v>26807</v>
      </c>
      <c r="G11" s="120">
        <v>26572</v>
      </c>
      <c r="H11" s="119">
        <v>984</v>
      </c>
      <c r="I11" s="121">
        <v>683</v>
      </c>
      <c r="J11" s="119"/>
      <c r="K11" s="122"/>
      <c r="L11" s="119"/>
      <c r="M11" s="121"/>
      <c r="N11" s="119"/>
      <c r="O11" s="121"/>
      <c r="P11" s="119"/>
      <c r="Q11" s="122"/>
      <c r="R11" s="113"/>
      <c r="S11" s="113"/>
      <c r="T11" s="113"/>
      <c r="U11" s="113"/>
      <c r="V11" s="113"/>
      <c r="W11" s="113"/>
      <c r="X11" s="113"/>
      <c r="Y11" s="113"/>
      <c r="Z11" s="113"/>
      <c r="AA11" s="113"/>
    </row>
    <row r="12" spans="1:27" ht="15.75" customHeight="1">
      <c r="A12" s="304"/>
      <c r="B12" s="7"/>
      <c r="C12" s="30" t="s">
        <v>54</v>
      </c>
      <c r="D12" s="43"/>
      <c r="E12" s="91" t="s">
        <v>45</v>
      </c>
      <c r="F12" s="70">
        <v>26807</v>
      </c>
      <c r="G12" s="114">
        <v>26572</v>
      </c>
      <c r="H12" s="119">
        <v>745</v>
      </c>
      <c r="I12" s="115">
        <v>683</v>
      </c>
      <c r="J12" s="119"/>
      <c r="K12" s="116"/>
      <c r="L12" s="70"/>
      <c r="M12" s="115"/>
      <c r="N12" s="70"/>
      <c r="O12" s="115"/>
      <c r="P12" s="70"/>
      <c r="Q12" s="116"/>
      <c r="R12" s="113"/>
      <c r="S12" s="113"/>
      <c r="T12" s="113"/>
      <c r="U12" s="113"/>
      <c r="V12" s="113"/>
      <c r="W12" s="113"/>
      <c r="X12" s="113"/>
      <c r="Y12" s="113"/>
      <c r="Z12" s="113"/>
      <c r="AA12" s="113"/>
    </row>
    <row r="13" spans="1:27" ht="15.75" customHeight="1">
      <c r="A13" s="304"/>
      <c r="B13" s="8"/>
      <c r="C13" s="52" t="s">
        <v>55</v>
      </c>
      <c r="D13" s="53"/>
      <c r="E13" s="95" t="s">
        <v>46</v>
      </c>
      <c r="F13" s="68">
        <v>0</v>
      </c>
      <c r="G13" s="149">
        <v>0</v>
      </c>
      <c r="H13" s="117">
        <v>240</v>
      </c>
      <c r="I13" s="118">
        <v>0</v>
      </c>
      <c r="J13" s="117"/>
      <c r="K13" s="118"/>
      <c r="L13" s="68"/>
      <c r="M13" s="124"/>
      <c r="N13" s="68"/>
      <c r="O13" s="124"/>
      <c r="P13" s="68"/>
      <c r="Q13" s="125"/>
      <c r="R13" s="113"/>
      <c r="S13" s="113"/>
      <c r="T13" s="113"/>
      <c r="U13" s="113"/>
      <c r="V13" s="113"/>
      <c r="W13" s="113"/>
      <c r="X13" s="113"/>
      <c r="Y13" s="113"/>
      <c r="Z13" s="113"/>
      <c r="AA13" s="113"/>
    </row>
    <row r="14" spans="1:27" ht="15.75" customHeight="1">
      <c r="A14" s="304"/>
      <c r="B14" s="44" t="s">
        <v>56</v>
      </c>
      <c r="C14" s="43"/>
      <c r="D14" s="43"/>
      <c r="E14" s="91" t="s">
        <v>154</v>
      </c>
      <c r="F14" s="69">
        <f aca="true" t="shared" si="0" ref="F14:Q15">F9-F12</f>
        <v>942</v>
      </c>
      <c r="G14" s="126">
        <f t="shared" si="0"/>
        <v>448</v>
      </c>
      <c r="H14" s="69">
        <f t="shared" si="0"/>
        <v>141</v>
      </c>
      <c r="I14" s="126">
        <f t="shared" si="0"/>
        <v>201</v>
      </c>
      <c r="J14" s="69">
        <f t="shared" si="0"/>
        <v>0</v>
      </c>
      <c r="K14" s="126">
        <f t="shared" si="0"/>
        <v>0</v>
      </c>
      <c r="L14" s="69">
        <f t="shared" si="0"/>
        <v>0</v>
      </c>
      <c r="M14" s="126">
        <f t="shared" si="0"/>
        <v>0</v>
      </c>
      <c r="N14" s="69">
        <f>N9-N12</f>
        <v>0</v>
      </c>
      <c r="O14" s="126">
        <f>O9-O12</f>
        <v>0</v>
      </c>
      <c r="P14" s="69">
        <f t="shared" si="0"/>
        <v>0</v>
      </c>
      <c r="Q14" s="126">
        <f t="shared" si="0"/>
        <v>0</v>
      </c>
      <c r="R14" s="113"/>
      <c r="S14" s="113"/>
      <c r="T14" s="113"/>
      <c r="U14" s="113"/>
      <c r="V14" s="113"/>
      <c r="W14" s="113"/>
      <c r="X14" s="113"/>
      <c r="Y14" s="113"/>
      <c r="Z14" s="113"/>
      <c r="AA14" s="113"/>
    </row>
    <row r="15" spans="1:27" ht="15.75" customHeight="1">
      <c r="A15" s="304"/>
      <c r="B15" s="44" t="s">
        <v>57</v>
      </c>
      <c r="C15" s="43"/>
      <c r="D15" s="43"/>
      <c r="E15" s="91" t="s">
        <v>155</v>
      </c>
      <c r="F15" s="69">
        <f t="shared" si="0"/>
        <v>0</v>
      </c>
      <c r="G15" s="126">
        <f t="shared" si="0"/>
        <v>0</v>
      </c>
      <c r="H15" s="69">
        <f t="shared" si="0"/>
        <v>-224</v>
      </c>
      <c r="I15" s="126">
        <f t="shared" si="0"/>
        <v>0</v>
      </c>
      <c r="J15" s="69">
        <f t="shared" si="0"/>
        <v>0</v>
      </c>
      <c r="K15" s="126">
        <f t="shared" si="0"/>
        <v>0</v>
      </c>
      <c r="L15" s="69">
        <f t="shared" si="0"/>
        <v>0</v>
      </c>
      <c r="M15" s="126">
        <f t="shared" si="0"/>
        <v>0</v>
      </c>
      <c r="N15" s="69">
        <f>N10-N13</f>
        <v>0</v>
      </c>
      <c r="O15" s="126">
        <f>O10-O13</f>
        <v>0</v>
      </c>
      <c r="P15" s="69">
        <f t="shared" si="0"/>
        <v>0</v>
      </c>
      <c r="Q15" s="126">
        <f t="shared" si="0"/>
        <v>0</v>
      </c>
      <c r="R15" s="113"/>
      <c r="S15" s="113"/>
      <c r="T15" s="113"/>
      <c r="U15" s="113"/>
      <c r="V15" s="113"/>
      <c r="W15" s="113"/>
      <c r="X15" s="113"/>
      <c r="Y15" s="113"/>
      <c r="Z15" s="113"/>
      <c r="AA15" s="113"/>
    </row>
    <row r="16" spans="1:27" ht="15.75" customHeight="1">
      <c r="A16" s="304"/>
      <c r="B16" s="44" t="s">
        <v>58</v>
      </c>
      <c r="C16" s="43"/>
      <c r="D16" s="43"/>
      <c r="E16" s="91" t="s">
        <v>156</v>
      </c>
      <c r="F16" s="69">
        <f aca="true" t="shared" si="1" ref="F16:Q16">F8-F11</f>
        <v>942</v>
      </c>
      <c r="G16" s="126">
        <f t="shared" si="1"/>
        <v>448</v>
      </c>
      <c r="H16" s="69">
        <f t="shared" si="1"/>
        <v>-82</v>
      </c>
      <c r="I16" s="126">
        <f t="shared" si="1"/>
        <v>201</v>
      </c>
      <c r="J16" s="69">
        <f t="shared" si="1"/>
        <v>0</v>
      </c>
      <c r="K16" s="126">
        <f t="shared" si="1"/>
        <v>0</v>
      </c>
      <c r="L16" s="69">
        <f t="shared" si="1"/>
        <v>0</v>
      </c>
      <c r="M16" s="126">
        <f t="shared" si="1"/>
        <v>0</v>
      </c>
      <c r="N16" s="69">
        <f>N8-N11</f>
        <v>0</v>
      </c>
      <c r="O16" s="126">
        <f>O8-O11</f>
        <v>0</v>
      </c>
      <c r="P16" s="69">
        <f t="shared" si="1"/>
        <v>0</v>
      </c>
      <c r="Q16" s="126">
        <f t="shared" si="1"/>
        <v>0</v>
      </c>
      <c r="R16" s="113"/>
      <c r="S16" s="113"/>
      <c r="T16" s="113"/>
      <c r="U16" s="113"/>
      <c r="V16" s="113"/>
      <c r="W16" s="113"/>
      <c r="X16" s="113"/>
      <c r="Y16" s="113"/>
      <c r="Z16" s="113"/>
      <c r="AA16" s="113"/>
    </row>
    <row r="17" spans="1:27" ht="15.75" customHeight="1">
      <c r="A17" s="304"/>
      <c r="B17" s="44" t="s">
        <v>59</v>
      </c>
      <c r="C17" s="43"/>
      <c r="D17" s="43"/>
      <c r="E17" s="34"/>
      <c r="F17" s="212">
        <v>0</v>
      </c>
      <c r="G17" s="213">
        <v>0</v>
      </c>
      <c r="H17" s="117">
        <v>0</v>
      </c>
      <c r="I17" s="118">
        <v>0</v>
      </c>
      <c r="J17" s="70"/>
      <c r="K17" s="116"/>
      <c r="L17" s="70"/>
      <c r="M17" s="115"/>
      <c r="N17" s="70"/>
      <c r="O17" s="115"/>
      <c r="P17" s="117"/>
      <c r="Q17" s="127"/>
      <c r="R17" s="113"/>
      <c r="S17" s="113"/>
      <c r="T17" s="113"/>
      <c r="U17" s="113"/>
      <c r="V17" s="113"/>
      <c r="W17" s="113"/>
      <c r="X17" s="113"/>
      <c r="Y17" s="113"/>
      <c r="Z17" s="113"/>
      <c r="AA17" s="113"/>
    </row>
    <row r="18" spans="1:27" ht="15.75" customHeight="1">
      <c r="A18" s="305"/>
      <c r="B18" s="47" t="s">
        <v>60</v>
      </c>
      <c r="C18" s="31"/>
      <c r="D18" s="31"/>
      <c r="E18" s="17"/>
      <c r="F18" s="128">
        <v>0</v>
      </c>
      <c r="G18" s="129">
        <v>0</v>
      </c>
      <c r="H18" s="130">
        <v>0</v>
      </c>
      <c r="I18" s="131">
        <v>0</v>
      </c>
      <c r="J18" s="130"/>
      <c r="K18" s="131"/>
      <c r="L18" s="130"/>
      <c r="M18" s="131"/>
      <c r="N18" s="130"/>
      <c r="O18" s="131"/>
      <c r="P18" s="130"/>
      <c r="Q18" s="132"/>
      <c r="R18" s="113"/>
      <c r="S18" s="113"/>
      <c r="T18" s="113"/>
      <c r="U18" s="113"/>
      <c r="V18" s="113"/>
      <c r="W18" s="113"/>
      <c r="X18" s="113"/>
      <c r="Y18" s="113"/>
      <c r="Z18" s="113"/>
      <c r="AA18" s="113"/>
    </row>
    <row r="19" spans="1:27" ht="15.75" customHeight="1">
      <c r="A19" s="304" t="s">
        <v>84</v>
      </c>
      <c r="B19" s="50" t="s">
        <v>61</v>
      </c>
      <c r="C19" s="51"/>
      <c r="D19" s="51"/>
      <c r="E19" s="96"/>
      <c r="F19" s="65">
        <v>1750</v>
      </c>
      <c r="G19" s="133">
        <v>2222</v>
      </c>
      <c r="H19" s="66">
        <v>0</v>
      </c>
      <c r="I19" s="134">
        <v>0</v>
      </c>
      <c r="J19" s="66"/>
      <c r="K19" s="135"/>
      <c r="L19" s="66"/>
      <c r="M19" s="134"/>
      <c r="N19" s="66"/>
      <c r="O19" s="134"/>
      <c r="P19" s="66"/>
      <c r="Q19" s="135"/>
      <c r="R19" s="113"/>
      <c r="S19" s="113"/>
      <c r="T19" s="113"/>
      <c r="U19" s="113"/>
      <c r="V19" s="113"/>
      <c r="W19" s="113"/>
      <c r="X19" s="113"/>
      <c r="Y19" s="113"/>
      <c r="Z19" s="113"/>
      <c r="AA19" s="113"/>
    </row>
    <row r="20" spans="1:27" ht="15.75" customHeight="1">
      <c r="A20" s="304"/>
      <c r="B20" s="19"/>
      <c r="C20" s="30" t="s">
        <v>62</v>
      </c>
      <c r="D20" s="43"/>
      <c r="E20" s="91"/>
      <c r="F20" s="69">
        <v>951</v>
      </c>
      <c r="G20" s="126">
        <v>829</v>
      </c>
      <c r="H20" s="70">
        <v>0</v>
      </c>
      <c r="I20" s="115">
        <v>0</v>
      </c>
      <c r="J20" s="70"/>
      <c r="K20" s="118"/>
      <c r="L20" s="70"/>
      <c r="M20" s="115"/>
      <c r="N20" s="70"/>
      <c r="O20" s="115"/>
      <c r="P20" s="70"/>
      <c r="Q20" s="116"/>
      <c r="R20" s="113"/>
      <c r="S20" s="113"/>
      <c r="T20" s="113"/>
      <c r="U20" s="113"/>
      <c r="V20" s="113"/>
      <c r="W20" s="113"/>
      <c r="X20" s="113"/>
      <c r="Y20" s="113"/>
      <c r="Z20" s="113"/>
      <c r="AA20" s="113"/>
    </row>
    <row r="21" spans="1:27" ht="15.75" customHeight="1">
      <c r="A21" s="304"/>
      <c r="B21" s="9" t="s">
        <v>63</v>
      </c>
      <c r="C21" s="63"/>
      <c r="D21" s="63"/>
      <c r="E21" s="90" t="s">
        <v>157</v>
      </c>
      <c r="F21" s="136">
        <v>1750</v>
      </c>
      <c r="G21" s="137">
        <v>2202</v>
      </c>
      <c r="H21" s="119">
        <v>0</v>
      </c>
      <c r="I21" s="121">
        <v>0</v>
      </c>
      <c r="J21" s="119"/>
      <c r="K21" s="122"/>
      <c r="L21" s="119"/>
      <c r="M21" s="121"/>
      <c r="N21" s="119"/>
      <c r="O21" s="121"/>
      <c r="P21" s="119"/>
      <c r="Q21" s="122"/>
      <c r="R21" s="113"/>
      <c r="S21" s="113"/>
      <c r="T21" s="113"/>
      <c r="U21" s="113"/>
      <c r="V21" s="113"/>
      <c r="W21" s="113"/>
      <c r="X21" s="113"/>
      <c r="Y21" s="113"/>
      <c r="Z21" s="113"/>
      <c r="AA21" s="113"/>
    </row>
    <row r="22" spans="1:27" ht="15.75" customHeight="1">
      <c r="A22" s="304"/>
      <c r="B22" s="50" t="s">
        <v>64</v>
      </c>
      <c r="C22" s="51"/>
      <c r="D22" s="51"/>
      <c r="E22" s="96" t="s">
        <v>158</v>
      </c>
      <c r="F22" s="65">
        <v>2413</v>
      </c>
      <c r="G22" s="133">
        <v>2837</v>
      </c>
      <c r="H22" s="66">
        <v>288</v>
      </c>
      <c r="I22" s="134">
        <v>729</v>
      </c>
      <c r="J22" s="66"/>
      <c r="K22" s="135"/>
      <c r="L22" s="66"/>
      <c r="M22" s="134"/>
      <c r="N22" s="66"/>
      <c r="O22" s="134"/>
      <c r="P22" s="66"/>
      <c r="Q22" s="135"/>
      <c r="R22" s="113"/>
      <c r="S22" s="113"/>
      <c r="T22" s="113"/>
      <c r="U22" s="113"/>
      <c r="V22" s="113"/>
      <c r="W22" s="113"/>
      <c r="X22" s="113"/>
      <c r="Y22" s="113"/>
      <c r="Z22" s="113"/>
      <c r="AA22" s="113"/>
    </row>
    <row r="23" spans="1:27" ht="15.75" customHeight="1">
      <c r="A23" s="304"/>
      <c r="B23" s="7" t="s">
        <v>65</v>
      </c>
      <c r="C23" s="52" t="s">
        <v>66</v>
      </c>
      <c r="D23" s="53"/>
      <c r="E23" s="95"/>
      <c r="F23" s="67">
        <v>984</v>
      </c>
      <c r="G23" s="123">
        <v>919</v>
      </c>
      <c r="H23" s="68">
        <v>99</v>
      </c>
      <c r="I23" s="124">
        <v>97</v>
      </c>
      <c r="J23" s="68"/>
      <c r="K23" s="125"/>
      <c r="L23" s="68"/>
      <c r="M23" s="124"/>
      <c r="N23" s="68"/>
      <c r="O23" s="124"/>
      <c r="P23" s="68"/>
      <c r="Q23" s="125"/>
      <c r="R23" s="113"/>
      <c r="S23" s="113"/>
      <c r="T23" s="113"/>
      <c r="U23" s="113"/>
      <c r="V23" s="113"/>
      <c r="W23" s="113"/>
      <c r="X23" s="113"/>
      <c r="Y23" s="113"/>
      <c r="Z23" s="113"/>
      <c r="AA23" s="113"/>
    </row>
    <row r="24" spans="1:27" ht="15.75" customHeight="1">
      <c r="A24" s="304"/>
      <c r="B24" s="44" t="s">
        <v>159</v>
      </c>
      <c r="C24" s="43"/>
      <c r="D24" s="43"/>
      <c r="E24" s="91" t="s">
        <v>160</v>
      </c>
      <c r="F24" s="69">
        <f aca="true" t="shared" si="2" ref="F24:Q24">F21-F22</f>
        <v>-663</v>
      </c>
      <c r="G24" s="126">
        <f t="shared" si="2"/>
        <v>-635</v>
      </c>
      <c r="H24" s="69">
        <f t="shared" si="2"/>
        <v>-288</v>
      </c>
      <c r="I24" s="126">
        <f t="shared" si="2"/>
        <v>-729</v>
      </c>
      <c r="J24" s="69">
        <f t="shared" si="2"/>
        <v>0</v>
      </c>
      <c r="K24" s="126">
        <f t="shared" si="2"/>
        <v>0</v>
      </c>
      <c r="L24" s="69">
        <f t="shared" si="2"/>
        <v>0</v>
      </c>
      <c r="M24" s="126">
        <f t="shared" si="2"/>
        <v>0</v>
      </c>
      <c r="N24" s="69">
        <f>N21-N22</f>
        <v>0</v>
      </c>
      <c r="O24" s="126">
        <f>O21-O22</f>
        <v>0</v>
      </c>
      <c r="P24" s="69">
        <f t="shared" si="2"/>
        <v>0</v>
      </c>
      <c r="Q24" s="126">
        <f t="shared" si="2"/>
        <v>0</v>
      </c>
      <c r="R24" s="113"/>
      <c r="S24" s="113"/>
      <c r="T24" s="113"/>
      <c r="U24" s="113"/>
      <c r="V24" s="113"/>
      <c r="W24" s="113"/>
      <c r="X24" s="113"/>
      <c r="Y24" s="113"/>
      <c r="Z24" s="113"/>
      <c r="AA24" s="113"/>
    </row>
    <row r="25" spans="1:27" ht="15.75" customHeight="1">
      <c r="A25" s="304"/>
      <c r="B25" s="101" t="s">
        <v>67</v>
      </c>
      <c r="C25" s="53"/>
      <c r="D25" s="53"/>
      <c r="E25" s="306" t="s">
        <v>161</v>
      </c>
      <c r="F25" s="314">
        <v>663</v>
      </c>
      <c r="G25" s="282">
        <v>635</v>
      </c>
      <c r="H25" s="280">
        <v>288</v>
      </c>
      <c r="I25" s="282">
        <v>729</v>
      </c>
      <c r="J25" s="280"/>
      <c r="K25" s="282"/>
      <c r="L25" s="280"/>
      <c r="M25" s="282"/>
      <c r="N25" s="280"/>
      <c r="O25" s="282"/>
      <c r="P25" s="280"/>
      <c r="Q25" s="282"/>
      <c r="R25" s="113"/>
      <c r="S25" s="113"/>
      <c r="T25" s="113"/>
      <c r="U25" s="113"/>
      <c r="V25" s="113"/>
      <c r="W25" s="113"/>
      <c r="X25" s="113"/>
      <c r="Y25" s="113"/>
      <c r="Z25" s="113"/>
      <c r="AA25" s="113"/>
    </row>
    <row r="26" spans="1:27" ht="15.75" customHeight="1">
      <c r="A26" s="304"/>
      <c r="B26" s="9" t="s">
        <v>68</v>
      </c>
      <c r="C26" s="63"/>
      <c r="D26" s="63"/>
      <c r="E26" s="307"/>
      <c r="F26" s="315"/>
      <c r="G26" s="283"/>
      <c r="H26" s="281"/>
      <c r="I26" s="283"/>
      <c r="J26" s="281"/>
      <c r="K26" s="283"/>
      <c r="L26" s="281"/>
      <c r="M26" s="283"/>
      <c r="N26" s="281"/>
      <c r="O26" s="283"/>
      <c r="P26" s="281"/>
      <c r="Q26" s="28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</row>
    <row r="27" spans="1:27" ht="15.75" customHeight="1">
      <c r="A27" s="305"/>
      <c r="B27" s="47" t="s">
        <v>162</v>
      </c>
      <c r="C27" s="31"/>
      <c r="D27" s="31"/>
      <c r="E27" s="92" t="s">
        <v>163</v>
      </c>
      <c r="F27" s="73">
        <f aca="true" t="shared" si="3" ref="F27:Q27">F24+F25</f>
        <v>0</v>
      </c>
      <c r="G27" s="138">
        <f t="shared" si="3"/>
        <v>0</v>
      </c>
      <c r="H27" s="73">
        <f t="shared" si="3"/>
        <v>0</v>
      </c>
      <c r="I27" s="138">
        <f t="shared" si="3"/>
        <v>0</v>
      </c>
      <c r="J27" s="73">
        <f t="shared" si="3"/>
        <v>0</v>
      </c>
      <c r="K27" s="138">
        <f t="shared" si="3"/>
        <v>0</v>
      </c>
      <c r="L27" s="73">
        <f t="shared" si="3"/>
        <v>0</v>
      </c>
      <c r="M27" s="138">
        <f t="shared" si="3"/>
        <v>0</v>
      </c>
      <c r="N27" s="73">
        <f>N24+N25</f>
        <v>0</v>
      </c>
      <c r="O27" s="138">
        <f>O24+O25</f>
        <v>0</v>
      </c>
      <c r="P27" s="73">
        <f t="shared" si="3"/>
        <v>0</v>
      </c>
      <c r="Q27" s="138">
        <f t="shared" si="3"/>
        <v>0</v>
      </c>
      <c r="R27" s="113"/>
      <c r="S27" s="113"/>
      <c r="T27" s="113"/>
      <c r="U27" s="113"/>
      <c r="V27" s="113"/>
      <c r="W27" s="113"/>
      <c r="X27" s="113"/>
      <c r="Y27" s="113"/>
      <c r="Z27" s="113"/>
      <c r="AA27" s="113"/>
    </row>
    <row r="28" spans="1:27" ht="15.75" customHeight="1">
      <c r="A28" s="13"/>
      <c r="F28" s="113"/>
      <c r="G28" s="113"/>
      <c r="H28" s="113"/>
      <c r="I28" s="113"/>
      <c r="J28" s="113"/>
      <c r="K28" s="113"/>
      <c r="L28" s="139"/>
      <c r="M28" s="113"/>
      <c r="N28" s="139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</row>
    <row r="29" spans="1:27" ht="15.75" customHeight="1">
      <c r="A29" s="31"/>
      <c r="F29" s="113"/>
      <c r="G29" s="113"/>
      <c r="H29" s="113"/>
      <c r="I29" s="113"/>
      <c r="J29" s="140"/>
      <c r="K29" s="140"/>
      <c r="L29" s="139"/>
      <c r="M29" s="113"/>
      <c r="N29" s="139"/>
      <c r="O29" s="113"/>
      <c r="P29" s="113"/>
      <c r="Q29" s="140" t="s">
        <v>164</v>
      </c>
      <c r="R29" s="113"/>
      <c r="S29" s="113"/>
      <c r="T29" s="113"/>
      <c r="U29" s="113"/>
      <c r="V29" s="113"/>
      <c r="W29" s="113"/>
      <c r="X29" s="113"/>
      <c r="Y29" s="113"/>
      <c r="Z29" s="113"/>
      <c r="AA29" s="140"/>
    </row>
    <row r="30" spans="1:27" ht="15.75" customHeight="1">
      <c r="A30" s="297" t="s">
        <v>69</v>
      </c>
      <c r="B30" s="298"/>
      <c r="C30" s="298"/>
      <c r="D30" s="298"/>
      <c r="E30" s="299"/>
      <c r="F30" s="318" t="s">
        <v>250</v>
      </c>
      <c r="G30" s="319"/>
      <c r="H30" s="318" t="s">
        <v>251</v>
      </c>
      <c r="I30" s="319"/>
      <c r="J30" s="318" t="s">
        <v>252</v>
      </c>
      <c r="K30" s="319"/>
      <c r="L30" s="318" t="s">
        <v>253</v>
      </c>
      <c r="M30" s="319"/>
      <c r="N30" s="318" t="s">
        <v>254</v>
      </c>
      <c r="O30" s="319"/>
      <c r="P30" s="318" t="s">
        <v>255</v>
      </c>
      <c r="Q30" s="319"/>
      <c r="R30" s="141"/>
      <c r="S30" s="139"/>
      <c r="T30" s="141"/>
      <c r="U30" s="139"/>
      <c r="V30" s="141"/>
      <c r="W30" s="139"/>
      <c r="X30" s="141"/>
      <c r="Y30" s="139"/>
      <c r="Z30" s="141"/>
      <c r="AA30" s="139"/>
    </row>
    <row r="31" spans="1:27" ht="15.75" customHeight="1">
      <c r="A31" s="300"/>
      <c r="B31" s="301"/>
      <c r="C31" s="301"/>
      <c r="D31" s="301"/>
      <c r="E31" s="302"/>
      <c r="F31" s="108" t="s">
        <v>246</v>
      </c>
      <c r="G31" s="38" t="s">
        <v>2</v>
      </c>
      <c r="H31" s="108" t="s">
        <v>246</v>
      </c>
      <c r="I31" s="38" t="s">
        <v>2</v>
      </c>
      <c r="J31" s="108" t="s">
        <v>246</v>
      </c>
      <c r="K31" s="38" t="s">
        <v>2</v>
      </c>
      <c r="L31" s="108" t="s">
        <v>246</v>
      </c>
      <c r="M31" s="38" t="s">
        <v>2</v>
      </c>
      <c r="N31" s="108" t="s">
        <v>246</v>
      </c>
      <c r="O31" s="38" t="s">
        <v>2</v>
      </c>
      <c r="P31" s="108" t="s">
        <v>246</v>
      </c>
      <c r="Q31" s="211" t="s">
        <v>2</v>
      </c>
      <c r="R31" s="145"/>
      <c r="S31" s="145"/>
      <c r="T31" s="145"/>
      <c r="U31" s="145"/>
      <c r="V31" s="145"/>
      <c r="W31" s="145"/>
      <c r="X31" s="145"/>
      <c r="Y31" s="145"/>
      <c r="Z31" s="145"/>
      <c r="AA31" s="145"/>
    </row>
    <row r="32" spans="1:27" ht="15.75" customHeight="1">
      <c r="A32" s="303" t="s">
        <v>85</v>
      </c>
      <c r="B32" s="55" t="s">
        <v>50</v>
      </c>
      <c r="C32" s="56"/>
      <c r="D32" s="56"/>
      <c r="E32" s="15" t="s">
        <v>41</v>
      </c>
      <c r="F32" s="66">
        <v>497</v>
      </c>
      <c r="G32" s="146">
        <v>473</v>
      </c>
      <c r="H32" s="109">
        <v>383</v>
      </c>
      <c r="I32" s="111">
        <v>453</v>
      </c>
      <c r="J32" s="109">
        <v>2040</v>
      </c>
      <c r="K32" s="112">
        <v>2068</v>
      </c>
      <c r="L32" s="66">
        <v>181</v>
      </c>
      <c r="M32" s="146">
        <v>177</v>
      </c>
      <c r="N32" s="66">
        <v>270</v>
      </c>
      <c r="O32" s="146">
        <v>251</v>
      </c>
      <c r="P32" s="109">
        <v>8</v>
      </c>
      <c r="Q32" s="147">
        <v>8</v>
      </c>
      <c r="R32" s="146"/>
      <c r="S32" s="146"/>
      <c r="T32" s="146"/>
      <c r="U32" s="146"/>
      <c r="V32" s="148"/>
      <c r="W32" s="148"/>
      <c r="X32" s="146"/>
      <c r="Y32" s="146"/>
      <c r="Z32" s="148"/>
      <c r="AA32" s="148"/>
    </row>
    <row r="33" spans="1:27" ht="15.75" customHeight="1">
      <c r="A33" s="308"/>
      <c r="B33" s="8"/>
      <c r="C33" s="52" t="s">
        <v>70</v>
      </c>
      <c r="D33" s="53"/>
      <c r="E33" s="99"/>
      <c r="F33" s="68">
        <v>495</v>
      </c>
      <c r="G33" s="149">
        <v>451</v>
      </c>
      <c r="H33" s="68">
        <v>383</v>
      </c>
      <c r="I33" s="124">
        <v>453</v>
      </c>
      <c r="J33" s="68">
        <v>1649</v>
      </c>
      <c r="K33" s="125">
        <v>1660</v>
      </c>
      <c r="L33" s="68">
        <v>172</v>
      </c>
      <c r="M33" s="149">
        <v>172</v>
      </c>
      <c r="N33" s="68">
        <v>75</v>
      </c>
      <c r="O33" s="149">
        <v>73</v>
      </c>
      <c r="P33" s="68">
        <v>0</v>
      </c>
      <c r="Q33" s="123">
        <v>0</v>
      </c>
      <c r="R33" s="146"/>
      <c r="S33" s="146"/>
      <c r="T33" s="146"/>
      <c r="U33" s="146"/>
      <c r="V33" s="148"/>
      <c r="W33" s="148"/>
      <c r="X33" s="146"/>
      <c r="Y33" s="146"/>
      <c r="Z33" s="148"/>
      <c r="AA33" s="148"/>
    </row>
    <row r="34" spans="1:27" ht="15.75" customHeight="1">
      <c r="A34" s="308"/>
      <c r="B34" s="8"/>
      <c r="C34" s="24"/>
      <c r="D34" s="30" t="s">
        <v>71</v>
      </c>
      <c r="E34" s="94"/>
      <c r="F34" s="70">
        <v>495</v>
      </c>
      <c r="G34" s="114">
        <v>451</v>
      </c>
      <c r="H34" s="70">
        <v>383</v>
      </c>
      <c r="I34" s="115">
        <v>453</v>
      </c>
      <c r="J34" s="70">
        <v>0</v>
      </c>
      <c r="K34" s="116">
        <v>0</v>
      </c>
      <c r="L34" s="70">
        <v>172</v>
      </c>
      <c r="M34" s="114">
        <v>172</v>
      </c>
      <c r="N34" s="70">
        <v>19</v>
      </c>
      <c r="O34" s="114">
        <v>21</v>
      </c>
      <c r="P34" s="70">
        <v>0</v>
      </c>
      <c r="Q34" s="126">
        <v>0</v>
      </c>
      <c r="R34" s="146"/>
      <c r="S34" s="146"/>
      <c r="T34" s="146"/>
      <c r="U34" s="146"/>
      <c r="V34" s="148"/>
      <c r="W34" s="148"/>
      <c r="X34" s="146"/>
      <c r="Y34" s="146"/>
      <c r="Z34" s="148"/>
      <c r="AA34" s="148"/>
    </row>
    <row r="35" spans="1:27" ht="15.75" customHeight="1">
      <c r="A35" s="308"/>
      <c r="B35" s="10"/>
      <c r="C35" s="62" t="s">
        <v>72</v>
      </c>
      <c r="D35" s="63"/>
      <c r="E35" s="100"/>
      <c r="F35" s="119">
        <v>1</v>
      </c>
      <c r="G35" s="120">
        <v>22</v>
      </c>
      <c r="H35" s="119">
        <v>0</v>
      </c>
      <c r="I35" s="121">
        <v>0</v>
      </c>
      <c r="J35" s="150">
        <v>391</v>
      </c>
      <c r="K35" s="151">
        <v>408</v>
      </c>
      <c r="L35" s="119">
        <v>9</v>
      </c>
      <c r="M35" s="120">
        <v>5</v>
      </c>
      <c r="N35" s="119">
        <v>194</v>
      </c>
      <c r="O35" s="120">
        <v>178</v>
      </c>
      <c r="P35" s="119">
        <v>8</v>
      </c>
      <c r="Q35" s="137">
        <v>8</v>
      </c>
      <c r="R35" s="146"/>
      <c r="S35" s="146"/>
      <c r="T35" s="146"/>
      <c r="U35" s="146"/>
      <c r="V35" s="148"/>
      <c r="W35" s="148"/>
      <c r="X35" s="146"/>
      <c r="Y35" s="146"/>
      <c r="Z35" s="148"/>
      <c r="AA35" s="148"/>
    </row>
    <row r="36" spans="1:27" ht="15.75" customHeight="1">
      <c r="A36" s="308"/>
      <c r="B36" s="50" t="s">
        <v>53</v>
      </c>
      <c r="C36" s="51"/>
      <c r="D36" s="51"/>
      <c r="E36" s="15" t="s">
        <v>42</v>
      </c>
      <c r="F36" s="66">
        <v>168</v>
      </c>
      <c r="G36" s="146">
        <v>185</v>
      </c>
      <c r="H36" s="66">
        <v>98</v>
      </c>
      <c r="I36" s="134">
        <v>63</v>
      </c>
      <c r="J36" s="66">
        <v>1981</v>
      </c>
      <c r="K36" s="135">
        <v>1915</v>
      </c>
      <c r="L36" s="66">
        <v>90</v>
      </c>
      <c r="M36" s="146">
        <v>100</v>
      </c>
      <c r="N36" s="66">
        <v>270</v>
      </c>
      <c r="O36" s="146">
        <v>247</v>
      </c>
      <c r="P36" s="66">
        <v>8</v>
      </c>
      <c r="Q36" s="133">
        <v>8</v>
      </c>
      <c r="R36" s="146"/>
      <c r="S36" s="146"/>
      <c r="T36" s="146"/>
      <c r="U36" s="146"/>
      <c r="V36" s="146"/>
      <c r="W36" s="146"/>
      <c r="X36" s="146"/>
      <c r="Y36" s="146"/>
      <c r="Z36" s="148"/>
      <c r="AA36" s="148"/>
    </row>
    <row r="37" spans="1:27" ht="15.75" customHeight="1">
      <c r="A37" s="308"/>
      <c r="B37" s="8"/>
      <c r="C37" s="30" t="s">
        <v>73</v>
      </c>
      <c r="D37" s="43"/>
      <c r="E37" s="94"/>
      <c r="F37" s="70">
        <v>139</v>
      </c>
      <c r="G37" s="114">
        <v>136</v>
      </c>
      <c r="H37" s="70">
        <v>73</v>
      </c>
      <c r="I37" s="115">
        <v>39</v>
      </c>
      <c r="J37" s="70">
        <v>1646</v>
      </c>
      <c r="K37" s="116">
        <v>1657</v>
      </c>
      <c r="L37" s="70">
        <v>80</v>
      </c>
      <c r="M37" s="114">
        <v>83</v>
      </c>
      <c r="N37" s="70">
        <v>218</v>
      </c>
      <c r="O37" s="114">
        <v>192</v>
      </c>
      <c r="P37" s="70">
        <v>0</v>
      </c>
      <c r="Q37" s="126">
        <v>0</v>
      </c>
      <c r="R37" s="146"/>
      <c r="S37" s="146"/>
      <c r="T37" s="146"/>
      <c r="U37" s="146"/>
      <c r="V37" s="146"/>
      <c r="W37" s="146"/>
      <c r="X37" s="146"/>
      <c r="Y37" s="146"/>
      <c r="Z37" s="148"/>
      <c r="AA37" s="148"/>
    </row>
    <row r="38" spans="1:27" ht="15.75" customHeight="1">
      <c r="A38" s="308"/>
      <c r="B38" s="10"/>
      <c r="C38" s="30" t="s">
        <v>74</v>
      </c>
      <c r="D38" s="43"/>
      <c r="E38" s="94"/>
      <c r="F38" s="69">
        <v>29</v>
      </c>
      <c r="G38" s="126">
        <v>49</v>
      </c>
      <c r="H38" s="70">
        <v>25</v>
      </c>
      <c r="I38" s="115">
        <v>24</v>
      </c>
      <c r="J38" s="70">
        <v>334</v>
      </c>
      <c r="K38" s="151">
        <v>258</v>
      </c>
      <c r="L38" s="70">
        <v>10</v>
      </c>
      <c r="M38" s="114">
        <v>17</v>
      </c>
      <c r="N38" s="70">
        <v>52</v>
      </c>
      <c r="O38" s="114">
        <v>55</v>
      </c>
      <c r="P38" s="70">
        <v>8</v>
      </c>
      <c r="Q38" s="126">
        <v>8</v>
      </c>
      <c r="R38" s="146"/>
      <c r="S38" s="146"/>
      <c r="T38" s="148"/>
      <c r="U38" s="148"/>
      <c r="V38" s="146"/>
      <c r="W38" s="146"/>
      <c r="X38" s="146"/>
      <c r="Y38" s="146"/>
      <c r="Z38" s="148"/>
      <c r="AA38" s="148"/>
    </row>
    <row r="39" spans="1:27" ht="15.75" customHeight="1">
      <c r="A39" s="309"/>
      <c r="B39" s="11" t="s">
        <v>75</v>
      </c>
      <c r="C39" s="12"/>
      <c r="D39" s="12"/>
      <c r="E39" s="98" t="s">
        <v>165</v>
      </c>
      <c r="F39" s="73">
        <f aca="true" t="shared" si="4" ref="F39:P39">F32-F36</f>
        <v>329</v>
      </c>
      <c r="G39" s="138">
        <f t="shared" si="4"/>
        <v>288</v>
      </c>
      <c r="H39" s="73">
        <f t="shared" si="4"/>
        <v>285</v>
      </c>
      <c r="I39" s="138">
        <f t="shared" si="4"/>
        <v>390</v>
      </c>
      <c r="J39" s="73">
        <f t="shared" si="4"/>
        <v>59</v>
      </c>
      <c r="K39" s="138">
        <v>153</v>
      </c>
      <c r="L39" s="73">
        <f t="shared" si="4"/>
        <v>91</v>
      </c>
      <c r="M39" s="138">
        <f t="shared" si="4"/>
        <v>77</v>
      </c>
      <c r="N39" s="73">
        <f>N32-N36</f>
        <v>0</v>
      </c>
      <c r="O39" s="138">
        <f>O32-O36</f>
        <v>4</v>
      </c>
      <c r="P39" s="73">
        <f t="shared" si="4"/>
        <v>0</v>
      </c>
      <c r="Q39" s="138">
        <v>0</v>
      </c>
      <c r="R39" s="146"/>
      <c r="S39" s="146"/>
      <c r="T39" s="146"/>
      <c r="U39" s="146"/>
      <c r="V39" s="146"/>
      <c r="W39" s="146"/>
      <c r="X39" s="146"/>
      <c r="Y39" s="146"/>
      <c r="Z39" s="148"/>
      <c r="AA39" s="148"/>
    </row>
    <row r="40" spans="1:27" ht="15.75" customHeight="1">
      <c r="A40" s="303" t="s">
        <v>86</v>
      </c>
      <c r="B40" s="50" t="s">
        <v>76</v>
      </c>
      <c r="C40" s="51"/>
      <c r="D40" s="51"/>
      <c r="E40" s="15" t="s">
        <v>44</v>
      </c>
      <c r="F40" s="65">
        <v>612</v>
      </c>
      <c r="G40" s="133">
        <v>1135</v>
      </c>
      <c r="H40" s="66">
        <v>28</v>
      </c>
      <c r="I40" s="134">
        <v>13</v>
      </c>
      <c r="J40" s="66">
        <v>1836</v>
      </c>
      <c r="K40" s="135">
        <v>1445</v>
      </c>
      <c r="L40" s="66">
        <v>17</v>
      </c>
      <c r="M40" s="146">
        <v>63</v>
      </c>
      <c r="N40" s="66">
        <v>283</v>
      </c>
      <c r="O40" s="146">
        <v>329</v>
      </c>
      <c r="P40" s="66">
        <v>25</v>
      </c>
      <c r="Q40" s="133">
        <v>25</v>
      </c>
      <c r="R40" s="146"/>
      <c r="S40" s="146"/>
      <c r="T40" s="146"/>
      <c r="U40" s="146"/>
      <c r="V40" s="148"/>
      <c r="W40" s="148"/>
      <c r="X40" s="148"/>
      <c r="Y40" s="148"/>
      <c r="Z40" s="146"/>
      <c r="AA40" s="146"/>
    </row>
    <row r="41" spans="1:27" ht="15.75" customHeight="1">
      <c r="A41" s="310"/>
      <c r="B41" s="10"/>
      <c r="C41" s="30" t="s">
        <v>77</v>
      </c>
      <c r="D41" s="43"/>
      <c r="E41" s="94"/>
      <c r="F41" s="152">
        <v>170</v>
      </c>
      <c r="G41" s="153">
        <v>216</v>
      </c>
      <c r="H41" s="150">
        <v>0</v>
      </c>
      <c r="I41" s="151">
        <v>0</v>
      </c>
      <c r="J41" s="70">
        <v>239</v>
      </c>
      <c r="K41" s="116">
        <v>153</v>
      </c>
      <c r="L41" s="70">
        <v>0</v>
      </c>
      <c r="M41" s="114">
        <v>0</v>
      </c>
      <c r="N41" s="70">
        <v>0</v>
      </c>
      <c r="O41" s="114">
        <v>0</v>
      </c>
      <c r="P41" s="70">
        <v>0</v>
      </c>
      <c r="Q41" s="126">
        <v>0</v>
      </c>
      <c r="R41" s="148"/>
      <c r="S41" s="148"/>
      <c r="T41" s="148"/>
      <c r="U41" s="148"/>
      <c r="V41" s="148"/>
      <c r="W41" s="148"/>
      <c r="X41" s="148"/>
      <c r="Y41" s="148"/>
      <c r="Z41" s="146"/>
      <c r="AA41" s="146"/>
    </row>
    <row r="42" spans="1:27" ht="15.75" customHeight="1">
      <c r="A42" s="310"/>
      <c r="B42" s="50" t="s">
        <v>64</v>
      </c>
      <c r="C42" s="51"/>
      <c r="D42" s="51"/>
      <c r="E42" s="15" t="s">
        <v>45</v>
      </c>
      <c r="F42" s="65">
        <v>958</v>
      </c>
      <c r="G42" s="133">
        <v>1446</v>
      </c>
      <c r="H42" s="66">
        <v>277</v>
      </c>
      <c r="I42" s="134">
        <v>451</v>
      </c>
      <c r="J42" s="66">
        <v>1796</v>
      </c>
      <c r="K42" s="135">
        <v>1393</v>
      </c>
      <c r="L42" s="66">
        <v>102</v>
      </c>
      <c r="M42" s="146">
        <v>139</v>
      </c>
      <c r="N42" s="66">
        <v>278</v>
      </c>
      <c r="O42" s="146">
        <v>327</v>
      </c>
      <c r="P42" s="66">
        <v>25</v>
      </c>
      <c r="Q42" s="133">
        <v>25</v>
      </c>
      <c r="R42" s="146"/>
      <c r="S42" s="146"/>
      <c r="T42" s="146"/>
      <c r="U42" s="146"/>
      <c r="V42" s="148"/>
      <c r="W42" s="148"/>
      <c r="X42" s="146"/>
      <c r="Y42" s="146"/>
      <c r="Z42" s="146"/>
      <c r="AA42" s="146"/>
    </row>
    <row r="43" spans="1:27" ht="15.75" customHeight="1">
      <c r="A43" s="310"/>
      <c r="B43" s="10"/>
      <c r="C43" s="30" t="s">
        <v>78</v>
      </c>
      <c r="D43" s="43"/>
      <c r="E43" s="94"/>
      <c r="F43" s="69">
        <v>759</v>
      </c>
      <c r="G43" s="126">
        <v>339</v>
      </c>
      <c r="H43" s="70">
        <v>69</v>
      </c>
      <c r="I43" s="115">
        <v>108</v>
      </c>
      <c r="J43" s="150">
        <v>611</v>
      </c>
      <c r="K43" s="151">
        <v>629</v>
      </c>
      <c r="L43" s="70">
        <v>36</v>
      </c>
      <c r="M43" s="114">
        <v>778</v>
      </c>
      <c r="N43" s="70">
        <v>166</v>
      </c>
      <c r="O43" s="114">
        <v>163</v>
      </c>
      <c r="P43" s="70">
        <v>25</v>
      </c>
      <c r="Q43" s="126">
        <v>25</v>
      </c>
      <c r="R43" s="146"/>
      <c r="S43" s="146"/>
      <c r="T43" s="148"/>
      <c r="U43" s="146"/>
      <c r="V43" s="148"/>
      <c r="W43" s="148"/>
      <c r="X43" s="146"/>
      <c r="Y43" s="146"/>
      <c r="Z43" s="148"/>
      <c r="AA43" s="148"/>
    </row>
    <row r="44" spans="1:27" ht="15.75" customHeight="1">
      <c r="A44" s="311"/>
      <c r="B44" s="47" t="s">
        <v>75</v>
      </c>
      <c r="C44" s="31"/>
      <c r="D44" s="31"/>
      <c r="E44" s="98" t="s">
        <v>166</v>
      </c>
      <c r="F44" s="128">
        <f aca="true" t="shared" si="5" ref="F44:Q44">F40-F42</f>
        <v>-346</v>
      </c>
      <c r="G44" s="129">
        <f t="shared" si="5"/>
        <v>-311</v>
      </c>
      <c r="H44" s="128">
        <f t="shared" si="5"/>
        <v>-249</v>
      </c>
      <c r="I44" s="129">
        <f t="shared" si="5"/>
        <v>-438</v>
      </c>
      <c r="J44" s="128">
        <f t="shared" si="5"/>
        <v>40</v>
      </c>
      <c r="K44" s="129">
        <v>52</v>
      </c>
      <c r="L44" s="128">
        <f t="shared" si="5"/>
        <v>-85</v>
      </c>
      <c r="M44" s="129">
        <f t="shared" si="5"/>
        <v>-76</v>
      </c>
      <c r="N44" s="128">
        <f>N40-N42</f>
        <v>5</v>
      </c>
      <c r="O44" s="129">
        <f>O40-O42</f>
        <v>2</v>
      </c>
      <c r="P44" s="128">
        <f t="shared" si="5"/>
        <v>0</v>
      </c>
      <c r="Q44" s="129">
        <f t="shared" si="5"/>
        <v>0</v>
      </c>
      <c r="R44" s="148"/>
      <c r="S44" s="148"/>
      <c r="T44" s="146"/>
      <c r="U44" s="146"/>
      <c r="V44" s="148"/>
      <c r="W44" s="148"/>
      <c r="X44" s="146"/>
      <c r="Y44" s="146"/>
      <c r="Z44" s="146"/>
      <c r="AA44" s="146"/>
    </row>
    <row r="45" spans="1:27" ht="15.75" customHeight="1">
      <c r="A45" s="288" t="s">
        <v>87</v>
      </c>
      <c r="B45" s="25" t="s">
        <v>79</v>
      </c>
      <c r="C45" s="20"/>
      <c r="D45" s="20"/>
      <c r="E45" s="97" t="s">
        <v>167</v>
      </c>
      <c r="F45" s="154">
        <f aca="true" t="shared" si="6" ref="F45:Q45">F39+F44</f>
        <v>-17</v>
      </c>
      <c r="G45" s="155">
        <f t="shared" si="6"/>
        <v>-23</v>
      </c>
      <c r="H45" s="154">
        <f t="shared" si="6"/>
        <v>36</v>
      </c>
      <c r="I45" s="155">
        <f t="shared" si="6"/>
        <v>-48</v>
      </c>
      <c r="J45" s="154">
        <f t="shared" si="6"/>
        <v>99</v>
      </c>
      <c r="K45" s="155">
        <f t="shared" si="6"/>
        <v>205</v>
      </c>
      <c r="L45" s="154">
        <f t="shared" si="6"/>
        <v>6</v>
      </c>
      <c r="M45" s="155">
        <f t="shared" si="6"/>
        <v>1</v>
      </c>
      <c r="N45" s="154">
        <f>N39+N44</f>
        <v>5</v>
      </c>
      <c r="O45" s="155">
        <f>O39+O44</f>
        <v>6</v>
      </c>
      <c r="P45" s="154">
        <f t="shared" si="6"/>
        <v>0</v>
      </c>
      <c r="Q45" s="155">
        <f t="shared" si="6"/>
        <v>0</v>
      </c>
      <c r="R45" s="146"/>
      <c r="S45" s="146"/>
      <c r="T45" s="146"/>
      <c r="U45" s="146"/>
      <c r="V45" s="146"/>
      <c r="W45" s="146"/>
      <c r="X45" s="146"/>
      <c r="Y45" s="146"/>
      <c r="Z45" s="146"/>
      <c r="AA45" s="146"/>
    </row>
    <row r="46" spans="1:27" ht="15.75" customHeight="1">
      <c r="A46" s="289"/>
      <c r="B46" s="44" t="s">
        <v>80</v>
      </c>
      <c r="C46" s="43"/>
      <c r="D46" s="43"/>
      <c r="E46" s="43"/>
      <c r="F46" s="152">
        <v>0</v>
      </c>
      <c r="G46" s="153">
        <v>0</v>
      </c>
      <c r="H46" s="150">
        <v>0</v>
      </c>
      <c r="I46" s="151">
        <v>0</v>
      </c>
      <c r="J46" s="150">
        <v>0</v>
      </c>
      <c r="K46" s="151">
        <v>0</v>
      </c>
      <c r="L46" s="70">
        <v>0</v>
      </c>
      <c r="M46" s="114">
        <v>0</v>
      </c>
      <c r="N46" s="70">
        <v>0</v>
      </c>
      <c r="O46" s="114">
        <v>0</v>
      </c>
      <c r="P46" s="150">
        <v>0</v>
      </c>
      <c r="Q46" s="127">
        <v>0</v>
      </c>
      <c r="R46" s="148"/>
      <c r="S46" s="148"/>
      <c r="T46" s="148"/>
      <c r="U46" s="148"/>
      <c r="V46" s="148"/>
      <c r="W46" s="148"/>
      <c r="X46" s="148"/>
      <c r="Y46" s="148"/>
      <c r="Z46" s="148"/>
      <c r="AA46" s="148"/>
    </row>
    <row r="47" spans="1:27" ht="15.75" customHeight="1">
      <c r="A47" s="289"/>
      <c r="B47" s="44" t="s">
        <v>81</v>
      </c>
      <c r="C47" s="43"/>
      <c r="D47" s="43"/>
      <c r="E47" s="43"/>
      <c r="F47" s="70">
        <v>23</v>
      </c>
      <c r="G47" s="114">
        <v>27</v>
      </c>
      <c r="H47" s="70">
        <v>35</v>
      </c>
      <c r="I47" s="115">
        <v>13</v>
      </c>
      <c r="J47" s="70">
        <v>185</v>
      </c>
      <c r="K47" s="116">
        <v>239</v>
      </c>
      <c r="L47" s="70">
        <v>16</v>
      </c>
      <c r="M47" s="114">
        <v>8</v>
      </c>
      <c r="N47" s="70">
        <v>18</v>
      </c>
      <c r="O47" s="114">
        <v>17</v>
      </c>
      <c r="P47" s="70">
        <v>0</v>
      </c>
      <c r="Q47" s="126">
        <v>0</v>
      </c>
      <c r="R47" s="146"/>
      <c r="S47" s="146"/>
      <c r="T47" s="146"/>
      <c r="U47" s="146"/>
      <c r="V47" s="146"/>
      <c r="W47" s="146"/>
      <c r="X47" s="146"/>
      <c r="Y47" s="146"/>
      <c r="Z47" s="146"/>
      <c r="AA47" s="146"/>
    </row>
    <row r="48" spans="1:27" ht="15.75" customHeight="1">
      <c r="A48" s="290"/>
      <c r="B48" s="47" t="s">
        <v>82</v>
      </c>
      <c r="C48" s="31"/>
      <c r="D48" s="31"/>
      <c r="E48" s="31"/>
      <c r="F48" s="74">
        <v>18</v>
      </c>
      <c r="G48" s="156">
        <v>7</v>
      </c>
      <c r="H48" s="74">
        <v>35</v>
      </c>
      <c r="I48" s="157">
        <v>13</v>
      </c>
      <c r="J48" s="74">
        <v>81</v>
      </c>
      <c r="K48" s="158">
        <v>153</v>
      </c>
      <c r="L48" s="74">
        <v>8</v>
      </c>
      <c r="M48" s="156">
        <v>8</v>
      </c>
      <c r="N48" s="74">
        <v>2</v>
      </c>
      <c r="O48" s="156">
        <v>4</v>
      </c>
      <c r="P48" s="74">
        <v>0</v>
      </c>
      <c r="Q48" s="138">
        <v>0</v>
      </c>
      <c r="R48" s="146"/>
      <c r="S48" s="146"/>
      <c r="T48" s="146"/>
      <c r="U48" s="146"/>
      <c r="V48" s="146"/>
      <c r="W48" s="146"/>
      <c r="X48" s="146"/>
      <c r="Y48" s="146"/>
      <c r="Z48" s="146"/>
      <c r="AA48" s="146"/>
    </row>
    <row r="49" spans="1:17" ht="15.75" customHeight="1">
      <c r="A49" s="13" t="s">
        <v>168</v>
      </c>
      <c r="Q49" s="6"/>
    </row>
    <row r="50" spans="1:17" ht="15.75" customHeight="1">
      <c r="A50" s="13"/>
      <c r="Q50" s="8"/>
    </row>
  </sheetData>
  <sheetProtection/>
  <mergeCells count="32">
    <mergeCell ref="A6:E7"/>
    <mergeCell ref="F6:G6"/>
    <mergeCell ref="H6:I6"/>
    <mergeCell ref="J6:K6"/>
    <mergeCell ref="L6:M6"/>
    <mergeCell ref="P6:Q6"/>
    <mergeCell ref="N6:O6"/>
    <mergeCell ref="A8:A18"/>
    <mergeCell ref="A19:A27"/>
    <mergeCell ref="E25:E26"/>
    <mergeCell ref="F25:F26"/>
    <mergeCell ref="G25:G26"/>
    <mergeCell ref="H25:H26"/>
    <mergeCell ref="M25:M26"/>
    <mergeCell ref="P25:P26"/>
    <mergeCell ref="N25:N26"/>
    <mergeCell ref="O25:O26"/>
    <mergeCell ref="A32:A39"/>
    <mergeCell ref="N30:O30"/>
    <mergeCell ref="I25:I26"/>
    <mergeCell ref="J25:J26"/>
    <mergeCell ref="K25:K26"/>
    <mergeCell ref="A40:A44"/>
    <mergeCell ref="A45:A48"/>
    <mergeCell ref="Q25:Q26"/>
    <mergeCell ref="A30:E31"/>
    <mergeCell ref="F30:G30"/>
    <mergeCell ref="H30:I30"/>
    <mergeCell ref="J30:K30"/>
    <mergeCell ref="L30:M30"/>
    <mergeCell ref="P30:Q30"/>
    <mergeCell ref="L25:L26"/>
  </mergeCells>
  <printOptions horizontalCentered="1"/>
  <pageMargins left="0.7874015748031497" right="0.2755905511811024" top="0.3937007874015748" bottom="0.35433070866141736" header="0.1968503937007874" footer="0.1968503937007874"/>
  <pageSetup horizontalDpi="600" verticalDpi="600" orientation="landscape" paperSize="9" scale="67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selection activeCell="J10" sqref="J10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4" width="12.59765625" style="2" customWidth="1"/>
    <col min="15" max="16384" width="9" style="2" customWidth="1"/>
  </cols>
  <sheetData>
    <row r="1" spans="1:4" ht="33.75" customHeight="1">
      <c r="A1" s="161" t="s">
        <v>0</v>
      </c>
      <c r="B1" s="161"/>
      <c r="C1" s="214" t="s">
        <v>257</v>
      </c>
      <c r="D1" s="215"/>
    </row>
    <row r="3" spans="1:10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16"/>
      <c r="B5" s="216" t="s">
        <v>247</v>
      </c>
      <c r="C5" s="216"/>
      <c r="D5" s="216"/>
      <c r="H5" s="37"/>
      <c r="L5" s="37"/>
      <c r="N5" s="37" t="s">
        <v>170</v>
      </c>
    </row>
    <row r="6" spans="1:14" ht="15" customHeight="1">
      <c r="A6" s="217"/>
      <c r="B6" s="218"/>
      <c r="C6" s="218"/>
      <c r="D6" s="218"/>
      <c r="E6" s="322" t="s">
        <v>258</v>
      </c>
      <c r="F6" s="323"/>
      <c r="G6" s="322" t="s">
        <v>259</v>
      </c>
      <c r="H6" s="323"/>
      <c r="I6" s="219" t="s">
        <v>260</v>
      </c>
      <c r="J6" s="220"/>
      <c r="K6" s="322" t="s">
        <v>261</v>
      </c>
      <c r="L6" s="323"/>
      <c r="M6" s="322"/>
      <c r="N6" s="323"/>
    </row>
    <row r="7" spans="1:14" ht="15" customHeight="1">
      <c r="A7" s="59"/>
      <c r="B7" s="60"/>
      <c r="C7" s="60"/>
      <c r="D7" s="60"/>
      <c r="E7" s="221" t="s">
        <v>246</v>
      </c>
      <c r="F7" s="222" t="s">
        <v>2</v>
      </c>
      <c r="G7" s="221" t="s">
        <v>246</v>
      </c>
      <c r="H7" s="222" t="s">
        <v>2</v>
      </c>
      <c r="I7" s="221" t="s">
        <v>246</v>
      </c>
      <c r="J7" s="222" t="s">
        <v>2</v>
      </c>
      <c r="K7" s="221" t="s">
        <v>246</v>
      </c>
      <c r="L7" s="222" t="s">
        <v>2</v>
      </c>
      <c r="M7" s="221" t="s">
        <v>246</v>
      </c>
      <c r="N7" s="252" t="s">
        <v>2</v>
      </c>
    </row>
    <row r="8" spans="1:14" ht="18" customHeight="1">
      <c r="A8" s="271" t="s">
        <v>171</v>
      </c>
      <c r="B8" s="223" t="s">
        <v>172</v>
      </c>
      <c r="C8" s="224"/>
      <c r="D8" s="224"/>
      <c r="E8" s="225">
        <v>1</v>
      </c>
      <c r="F8" s="226">
        <v>1</v>
      </c>
      <c r="G8" s="225">
        <v>1</v>
      </c>
      <c r="H8" s="227">
        <v>1</v>
      </c>
      <c r="I8" s="225">
        <v>23</v>
      </c>
      <c r="J8" s="226">
        <v>23</v>
      </c>
      <c r="K8" s="225">
        <v>18</v>
      </c>
      <c r="L8" s="227">
        <v>18</v>
      </c>
      <c r="M8" s="225"/>
      <c r="N8" s="227"/>
    </row>
    <row r="9" spans="1:14" ht="18" customHeight="1">
      <c r="A9" s="272"/>
      <c r="B9" s="271" t="s">
        <v>173</v>
      </c>
      <c r="C9" s="180" t="s">
        <v>174</v>
      </c>
      <c r="D9" s="181"/>
      <c r="E9" s="228">
        <v>10</v>
      </c>
      <c r="F9" s="229">
        <v>10</v>
      </c>
      <c r="G9" s="228"/>
      <c r="H9" s="230">
        <v>8236</v>
      </c>
      <c r="I9" s="228"/>
      <c r="J9" s="229">
        <v>2900</v>
      </c>
      <c r="K9" s="228"/>
      <c r="L9" s="230">
        <v>1620</v>
      </c>
      <c r="M9" s="228"/>
      <c r="N9" s="230"/>
    </row>
    <row r="10" spans="1:14" ht="18" customHeight="1">
      <c r="A10" s="272"/>
      <c r="B10" s="272"/>
      <c r="C10" s="44" t="s">
        <v>175</v>
      </c>
      <c r="D10" s="43"/>
      <c r="E10" s="231">
        <v>10</v>
      </c>
      <c r="F10" s="232">
        <v>10</v>
      </c>
      <c r="G10" s="231"/>
      <c r="H10" s="233">
        <v>8236</v>
      </c>
      <c r="I10" s="231"/>
      <c r="J10" s="232">
        <v>1995</v>
      </c>
      <c r="K10" s="231"/>
      <c r="L10" s="233">
        <v>884</v>
      </c>
      <c r="M10" s="231"/>
      <c r="N10" s="233"/>
    </row>
    <row r="11" spans="1:14" ht="18" customHeight="1">
      <c r="A11" s="272"/>
      <c r="B11" s="272"/>
      <c r="C11" s="44" t="s">
        <v>176</v>
      </c>
      <c r="D11" s="43"/>
      <c r="E11" s="231">
        <v>0</v>
      </c>
      <c r="F11" s="232">
        <v>0</v>
      </c>
      <c r="G11" s="231"/>
      <c r="H11" s="233">
        <v>0</v>
      </c>
      <c r="I11" s="231"/>
      <c r="J11" s="232">
        <v>578</v>
      </c>
      <c r="K11" s="231"/>
      <c r="L11" s="233">
        <v>272</v>
      </c>
      <c r="M11" s="231"/>
      <c r="N11" s="233"/>
    </row>
    <row r="12" spans="1:14" ht="18" customHeight="1">
      <c r="A12" s="272"/>
      <c r="B12" s="272"/>
      <c r="C12" s="44" t="s">
        <v>177</v>
      </c>
      <c r="D12" s="43"/>
      <c r="E12" s="231">
        <v>0</v>
      </c>
      <c r="F12" s="232">
        <v>0</v>
      </c>
      <c r="G12" s="231"/>
      <c r="H12" s="233">
        <v>0</v>
      </c>
      <c r="I12" s="231"/>
      <c r="J12" s="232">
        <v>327</v>
      </c>
      <c r="K12" s="231"/>
      <c r="L12" s="233">
        <v>464</v>
      </c>
      <c r="M12" s="231"/>
      <c r="N12" s="233"/>
    </row>
    <row r="13" spans="1:14" ht="18" customHeight="1">
      <c r="A13" s="272"/>
      <c r="B13" s="272"/>
      <c r="C13" s="44" t="s">
        <v>178</v>
      </c>
      <c r="D13" s="43"/>
      <c r="E13" s="231">
        <v>0</v>
      </c>
      <c r="F13" s="232">
        <v>0</v>
      </c>
      <c r="G13" s="231"/>
      <c r="H13" s="233">
        <v>0</v>
      </c>
      <c r="I13" s="231"/>
      <c r="J13" s="232">
        <v>0</v>
      </c>
      <c r="K13" s="231"/>
      <c r="L13" s="233">
        <v>0</v>
      </c>
      <c r="M13" s="231"/>
      <c r="N13" s="233"/>
    </row>
    <row r="14" spans="1:14" ht="18" customHeight="1">
      <c r="A14" s="273"/>
      <c r="B14" s="273"/>
      <c r="C14" s="47" t="s">
        <v>179</v>
      </c>
      <c r="D14" s="31"/>
      <c r="E14" s="234">
        <v>0</v>
      </c>
      <c r="F14" s="235">
        <v>0</v>
      </c>
      <c r="G14" s="234"/>
      <c r="H14" s="236">
        <v>0</v>
      </c>
      <c r="I14" s="234"/>
      <c r="J14" s="235">
        <v>0</v>
      </c>
      <c r="K14" s="234"/>
      <c r="L14" s="236">
        <v>0</v>
      </c>
      <c r="M14" s="234"/>
      <c r="N14" s="236"/>
    </row>
    <row r="15" spans="1:14" ht="18" customHeight="1">
      <c r="A15" s="317" t="s">
        <v>180</v>
      </c>
      <c r="B15" s="271" t="s">
        <v>181</v>
      </c>
      <c r="C15" s="180" t="s">
        <v>182</v>
      </c>
      <c r="D15" s="181"/>
      <c r="E15" s="237">
        <v>32445</v>
      </c>
      <c r="F15" s="238">
        <v>3414</v>
      </c>
      <c r="G15" s="237">
        <v>722</v>
      </c>
      <c r="H15" s="155">
        <v>1011</v>
      </c>
      <c r="I15" s="237"/>
      <c r="J15" s="238">
        <v>2864</v>
      </c>
      <c r="K15" s="237"/>
      <c r="L15" s="155">
        <v>1552</v>
      </c>
      <c r="M15" s="237"/>
      <c r="N15" s="155"/>
    </row>
    <row r="16" spans="1:14" ht="18" customHeight="1">
      <c r="A16" s="272"/>
      <c r="B16" s="272"/>
      <c r="C16" s="44" t="s">
        <v>183</v>
      </c>
      <c r="D16" s="43"/>
      <c r="E16" s="70">
        <v>745</v>
      </c>
      <c r="F16" s="115">
        <v>758</v>
      </c>
      <c r="G16" s="70">
        <v>32368</v>
      </c>
      <c r="H16" s="126">
        <v>32377</v>
      </c>
      <c r="I16" s="70"/>
      <c r="J16" s="115">
        <v>1417</v>
      </c>
      <c r="K16" s="70"/>
      <c r="L16" s="126">
        <v>1753</v>
      </c>
      <c r="M16" s="70"/>
      <c r="N16" s="126"/>
    </row>
    <row r="17" spans="1:14" ht="18" customHeight="1">
      <c r="A17" s="272"/>
      <c r="B17" s="272"/>
      <c r="C17" s="44" t="s">
        <v>184</v>
      </c>
      <c r="D17" s="43"/>
      <c r="E17" s="70">
        <v>0</v>
      </c>
      <c r="F17" s="115">
        <v>0</v>
      </c>
      <c r="G17" s="70">
        <v>0</v>
      </c>
      <c r="H17" s="126">
        <v>0</v>
      </c>
      <c r="I17" s="70"/>
      <c r="J17" s="115">
        <v>0</v>
      </c>
      <c r="K17" s="70"/>
      <c r="L17" s="126">
        <v>0</v>
      </c>
      <c r="M17" s="70"/>
      <c r="N17" s="126"/>
    </row>
    <row r="18" spans="1:14" ht="18" customHeight="1">
      <c r="A18" s="272"/>
      <c r="B18" s="273"/>
      <c r="C18" s="47" t="s">
        <v>185</v>
      </c>
      <c r="D18" s="31"/>
      <c r="E18" s="73">
        <v>3991</v>
      </c>
      <c r="F18" s="239">
        <v>4172</v>
      </c>
      <c r="G18" s="73">
        <v>33091</v>
      </c>
      <c r="H18" s="239">
        <v>33388</v>
      </c>
      <c r="I18" s="73"/>
      <c r="J18" s="239">
        <v>4280</v>
      </c>
      <c r="K18" s="73"/>
      <c r="L18" s="239">
        <v>3305</v>
      </c>
      <c r="M18" s="73"/>
      <c r="N18" s="239"/>
    </row>
    <row r="19" spans="1:14" ht="18" customHeight="1">
      <c r="A19" s="272"/>
      <c r="B19" s="271" t="s">
        <v>186</v>
      </c>
      <c r="C19" s="180" t="s">
        <v>187</v>
      </c>
      <c r="D19" s="181"/>
      <c r="E19" s="154">
        <v>43</v>
      </c>
      <c r="F19" s="155">
        <v>38</v>
      </c>
      <c r="G19" s="154">
        <v>2704</v>
      </c>
      <c r="H19" s="155">
        <v>2353</v>
      </c>
      <c r="I19" s="154"/>
      <c r="J19" s="155">
        <v>1102</v>
      </c>
      <c r="K19" s="154"/>
      <c r="L19" s="155">
        <v>116</v>
      </c>
      <c r="M19" s="154"/>
      <c r="N19" s="155"/>
    </row>
    <row r="20" spans="1:14" ht="18" customHeight="1">
      <c r="A20" s="272"/>
      <c r="B20" s="272"/>
      <c r="C20" s="44" t="s">
        <v>188</v>
      </c>
      <c r="D20" s="43"/>
      <c r="E20" s="69">
        <v>3235</v>
      </c>
      <c r="F20" s="126">
        <v>3478</v>
      </c>
      <c r="G20" s="69">
        <v>5502</v>
      </c>
      <c r="H20" s="126">
        <v>7258</v>
      </c>
      <c r="I20" s="69"/>
      <c r="J20" s="126">
        <v>629</v>
      </c>
      <c r="K20" s="69"/>
      <c r="L20" s="126">
        <v>144</v>
      </c>
      <c r="M20" s="69"/>
      <c r="N20" s="126"/>
    </row>
    <row r="21" spans="1:14" s="244" customFormat="1" ht="18" customHeight="1">
      <c r="A21" s="272"/>
      <c r="B21" s="272"/>
      <c r="C21" s="240" t="s">
        <v>189</v>
      </c>
      <c r="D21" s="241"/>
      <c r="E21" s="242">
        <v>0</v>
      </c>
      <c r="F21" s="243">
        <v>0</v>
      </c>
      <c r="G21" s="242">
        <v>16626</v>
      </c>
      <c r="H21" s="243">
        <v>15519</v>
      </c>
      <c r="I21" s="242"/>
      <c r="J21" s="243">
        <v>0</v>
      </c>
      <c r="K21" s="242"/>
      <c r="L21" s="243">
        <v>0</v>
      </c>
      <c r="M21" s="242"/>
      <c r="N21" s="243"/>
    </row>
    <row r="22" spans="1:14" ht="18" customHeight="1">
      <c r="A22" s="272"/>
      <c r="B22" s="273"/>
      <c r="C22" s="11" t="s">
        <v>190</v>
      </c>
      <c r="D22" s="12"/>
      <c r="E22" s="73">
        <v>3278</v>
      </c>
      <c r="F22" s="138">
        <v>3517</v>
      </c>
      <c r="G22" s="73">
        <v>24832</v>
      </c>
      <c r="H22" s="138">
        <v>25130</v>
      </c>
      <c r="I22" s="73"/>
      <c r="J22" s="138">
        <v>1731</v>
      </c>
      <c r="K22" s="73"/>
      <c r="L22" s="138">
        <v>259</v>
      </c>
      <c r="M22" s="73"/>
      <c r="N22" s="138"/>
    </row>
    <row r="23" spans="1:14" ht="18" customHeight="1">
      <c r="A23" s="272"/>
      <c r="B23" s="271" t="s">
        <v>191</v>
      </c>
      <c r="C23" s="180" t="s">
        <v>192</v>
      </c>
      <c r="D23" s="181"/>
      <c r="E23" s="154">
        <v>10</v>
      </c>
      <c r="F23" s="155">
        <v>10</v>
      </c>
      <c r="G23" s="154">
        <v>8236</v>
      </c>
      <c r="H23" s="155">
        <v>8236</v>
      </c>
      <c r="I23" s="154"/>
      <c r="J23" s="155">
        <v>2900</v>
      </c>
      <c r="K23" s="154"/>
      <c r="L23" s="155">
        <v>1620</v>
      </c>
      <c r="M23" s="154"/>
      <c r="N23" s="155"/>
    </row>
    <row r="24" spans="1:14" ht="18" customHeight="1">
      <c r="A24" s="272"/>
      <c r="B24" s="272"/>
      <c r="C24" s="44" t="s">
        <v>193</v>
      </c>
      <c r="D24" s="43"/>
      <c r="E24" s="69">
        <v>703</v>
      </c>
      <c r="F24" s="126">
        <v>646</v>
      </c>
      <c r="G24" s="69">
        <v>23</v>
      </c>
      <c r="H24" s="126">
        <v>23</v>
      </c>
      <c r="I24" s="69"/>
      <c r="J24" s="126">
        <v>-350</v>
      </c>
      <c r="K24" s="69"/>
      <c r="L24" s="126">
        <v>1410</v>
      </c>
      <c r="M24" s="69"/>
      <c r="N24" s="126"/>
    </row>
    <row r="25" spans="1:14" ht="18" customHeight="1">
      <c r="A25" s="272"/>
      <c r="B25" s="272"/>
      <c r="C25" s="44" t="s">
        <v>194</v>
      </c>
      <c r="D25" s="43"/>
      <c r="E25" s="69">
        <v>0</v>
      </c>
      <c r="F25" s="126">
        <v>0</v>
      </c>
      <c r="G25" s="69">
        <v>0</v>
      </c>
      <c r="H25" s="126">
        <v>0</v>
      </c>
      <c r="I25" s="69"/>
      <c r="J25" s="126">
        <v>0</v>
      </c>
      <c r="K25" s="69"/>
      <c r="L25" s="126">
        <v>18</v>
      </c>
      <c r="M25" s="69"/>
      <c r="N25" s="126"/>
    </row>
    <row r="26" spans="1:14" ht="18" customHeight="1">
      <c r="A26" s="272"/>
      <c r="B26" s="273"/>
      <c r="C26" s="45" t="s">
        <v>195</v>
      </c>
      <c r="D26" s="46"/>
      <c r="E26" s="71">
        <v>713</v>
      </c>
      <c r="F26" s="138">
        <v>656</v>
      </c>
      <c r="G26" s="71">
        <v>8259</v>
      </c>
      <c r="H26" s="138">
        <v>8259</v>
      </c>
      <c r="I26" s="157"/>
      <c r="J26" s="138">
        <v>2550</v>
      </c>
      <c r="K26" s="71"/>
      <c r="L26" s="138">
        <v>3046</v>
      </c>
      <c r="M26" s="71"/>
      <c r="N26" s="138"/>
    </row>
    <row r="27" spans="1:14" ht="18" customHeight="1">
      <c r="A27" s="273"/>
      <c r="B27" s="47" t="s">
        <v>196</v>
      </c>
      <c r="C27" s="31"/>
      <c r="D27" s="31"/>
      <c r="E27" s="245">
        <v>3991</v>
      </c>
      <c r="F27" s="138">
        <v>4172</v>
      </c>
      <c r="G27" s="73">
        <v>33091</v>
      </c>
      <c r="H27" s="138">
        <v>33388</v>
      </c>
      <c r="I27" s="245"/>
      <c r="J27" s="138">
        <v>4280</v>
      </c>
      <c r="K27" s="73"/>
      <c r="L27" s="138">
        <v>3305</v>
      </c>
      <c r="M27" s="73"/>
      <c r="N27" s="138"/>
    </row>
    <row r="28" spans="1:14" ht="18" customHeight="1">
      <c r="A28" s="271" t="s">
        <v>197</v>
      </c>
      <c r="B28" s="271" t="s">
        <v>198</v>
      </c>
      <c r="C28" s="180" t="s">
        <v>199</v>
      </c>
      <c r="D28" s="246" t="s">
        <v>41</v>
      </c>
      <c r="E28" s="154">
        <v>253</v>
      </c>
      <c r="F28" s="155">
        <v>432</v>
      </c>
      <c r="G28" s="154">
        <v>2056</v>
      </c>
      <c r="H28" s="155">
        <v>2037</v>
      </c>
      <c r="I28" s="154"/>
      <c r="J28" s="155">
        <v>5368</v>
      </c>
      <c r="K28" s="154"/>
      <c r="L28" s="155">
        <v>610</v>
      </c>
      <c r="M28" s="154"/>
      <c r="N28" s="155"/>
    </row>
    <row r="29" spans="1:14" ht="18" customHeight="1">
      <c r="A29" s="272"/>
      <c r="B29" s="272"/>
      <c r="C29" s="44" t="s">
        <v>200</v>
      </c>
      <c r="D29" s="247" t="s">
        <v>42</v>
      </c>
      <c r="E29" s="69">
        <v>164</v>
      </c>
      <c r="F29" s="126">
        <v>263</v>
      </c>
      <c r="G29" s="69"/>
      <c r="H29" s="126">
        <v>1819</v>
      </c>
      <c r="I29" s="69"/>
      <c r="J29" s="126">
        <v>5322</v>
      </c>
      <c r="K29" s="69"/>
      <c r="L29" s="126">
        <v>37</v>
      </c>
      <c r="M29" s="69"/>
      <c r="N29" s="126"/>
    </row>
    <row r="30" spans="1:14" ht="18" customHeight="1">
      <c r="A30" s="272"/>
      <c r="B30" s="272"/>
      <c r="C30" s="44" t="s">
        <v>201</v>
      </c>
      <c r="D30" s="247" t="s">
        <v>202</v>
      </c>
      <c r="E30" s="69">
        <v>32</v>
      </c>
      <c r="F30" s="126">
        <v>27</v>
      </c>
      <c r="G30" s="70"/>
      <c r="H30" s="126">
        <v>83</v>
      </c>
      <c r="I30" s="69"/>
      <c r="J30" s="126">
        <v>0</v>
      </c>
      <c r="K30" s="69"/>
      <c r="L30" s="126">
        <v>434</v>
      </c>
      <c r="M30" s="69"/>
      <c r="N30" s="126"/>
    </row>
    <row r="31" spans="1:15" ht="18" customHeight="1">
      <c r="A31" s="272"/>
      <c r="B31" s="272"/>
      <c r="C31" s="11" t="s">
        <v>203</v>
      </c>
      <c r="D31" s="248" t="s">
        <v>204</v>
      </c>
      <c r="E31" s="73">
        <f aca="true" t="shared" si="0" ref="E31:N31">E28-E29-E30</f>
        <v>57</v>
      </c>
      <c r="F31" s="239">
        <f t="shared" si="0"/>
        <v>142</v>
      </c>
      <c r="G31" s="73">
        <f t="shared" si="0"/>
        <v>2056</v>
      </c>
      <c r="H31" s="239">
        <f t="shared" si="0"/>
        <v>135</v>
      </c>
      <c r="I31" s="73">
        <f t="shared" si="0"/>
        <v>0</v>
      </c>
      <c r="J31" s="249">
        <f t="shared" si="0"/>
        <v>46</v>
      </c>
      <c r="K31" s="73">
        <f t="shared" si="0"/>
        <v>0</v>
      </c>
      <c r="L31" s="249">
        <f t="shared" si="0"/>
        <v>139</v>
      </c>
      <c r="M31" s="73">
        <f t="shared" si="0"/>
        <v>0</v>
      </c>
      <c r="N31" s="239">
        <f t="shared" si="0"/>
        <v>0</v>
      </c>
      <c r="O31" s="7"/>
    </row>
    <row r="32" spans="1:14" ht="18" customHeight="1">
      <c r="A32" s="272"/>
      <c r="B32" s="272"/>
      <c r="C32" s="180" t="s">
        <v>205</v>
      </c>
      <c r="D32" s="246" t="s">
        <v>206</v>
      </c>
      <c r="E32" s="154">
        <v>28</v>
      </c>
      <c r="F32" s="155">
        <v>28</v>
      </c>
      <c r="G32" s="154"/>
      <c r="H32" s="155">
        <v>5</v>
      </c>
      <c r="I32" s="154"/>
      <c r="J32" s="155">
        <v>3</v>
      </c>
      <c r="K32" s="154"/>
      <c r="L32" s="155">
        <v>6</v>
      </c>
      <c r="M32" s="154"/>
      <c r="N32" s="155"/>
    </row>
    <row r="33" spans="1:14" ht="18" customHeight="1">
      <c r="A33" s="272"/>
      <c r="B33" s="272"/>
      <c r="C33" s="44" t="s">
        <v>207</v>
      </c>
      <c r="D33" s="247" t="s">
        <v>208</v>
      </c>
      <c r="E33" s="69">
        <v>27</v>
      </c>
      <c r="F33" s="126">
        <v>26</v>
      </c>
      <c r="G33" s="69"/>
      <c r="H33" s="126">
        <v>140</v>
      </c>
      <c r="I33" s="69"/>
      <c r="J33" s="126">
        <v>15</v>
      </c>
      <c r="K33" s="69"/>
      <c r="L33" s="126">
        <v>0</v>
      </c>
      <c r="M33" s="69"/>
      <c r="N33" s="126"/>
    </row>
    <row r="34" spans="1:14" ht="18" customHeight="1">
      <c r="A34" s="272"/>
      <c r="B34" s="273"/>
      <c r="C34" s="11" t="s">
        <v>209</v>
      </c>
      <c r="D34" s="248" t="s">
        <v>210</v>
      </c>
      <c r="E34" s="73">
        <f aca="true" t="shared" si="1" ref="E34:N34">E31+E32-E33</f>
        <v>58</v>
      </c>
      <c r="F34" s="138">
        <f t="shared" si="1"/>
        <v>144</v>
      </c>
      <c r="G34" s="73">
        <f t="shared" si="1"/>
        <v>2056</v>
      </c>
      <c r="H34" s="138">
        <f t="shared" si="1"/>
        <v>0</v>
      </c>
      <c r="I34" s="73">
        <f t="shared" si="1"/>
        <v>0</v>
      </c>
      <c r="J34" s="138">
        <f t="shared" si="1"/>
        <v>34</v>
      </c>
      <c r="K34" s="73">
        <f t="shared" si="1"/>
        <v>0</v>
      </c>
      <c r="L34" s="138">
        <f t="shared" si="1"/>
        <v>145</v>
      </c>
      <c r="M34" s="73">
        <f t="shared" si="1"/>
        <v>0</v>
      </c>
      <c r="N34" s="138">
        <f t="shared" si="1"/>
        <v>0</v>
      </c>
    </row>
    <row r="35" spans="1:14" ht="18" customHeight="1">
      <c r="A35" s="272"/>
      <c r="B35" s="271" t="s">
        <v>211</v>
      </c>
      <c r="C35" s="180" t="s">
        <v>212</v>
      </c>
      <c r="D35" s="246" t="s">
        <v>213</v>
      </c>
      <c r="E35" s="154">
        <v>0</v>
      </c>
      <c r="F35" s="155">
        <v>0</v>
      </c>
      <c r="G35" s="154"/>
      <c r="H35" s="155">
        <v>0</v>
      </c>
      <c r="I35" s="154"/>
      <c r="J35" s="155">
        <v>0</v>
      </c>
      <c r="K35" s="154"/>
      <c r="L35" s="155">
        <v>0</v>
      </c>
      <c r="M35" s="154"/>
      <c r="N35" s="155"/>
    </row>
    <row r="36" spans="1:14" ht="18" customHeight="1">
      <c r="A36" s="272"/>
      <c r="B36" s="272"/>
      <c r="C36" s="44" t="s">
        <v>214</v>
      </c>
      <c r="D36" s="247" t="s">
        <v>215</v>
      </c>
      <c r="E36" s="69">
        <v>0</v>
      </c>
      <c r="F36" s="126">
        <v>0</v>
      </c>
      <c r="G36" s="69"/>
      <c r="H36" s="126">
        <v>0</v>
      </c>
      <c r="I36" s="69"/>
      <c r="J36" s="126">
        <v>0</v>
      </c>
      <c r="K36" s="69"/>
      <c r="L36" s="126">
        <v>1</v>
      </c>
      <c r="M36" s="69"/>
      <c r="N36" s="126"/>
    </row>
    <row r="37" spans="1:14" ht="18" customHeight="1">
      <c r="A37" s="272"/>
      <c r="B37" s="272"/>
      <c r="C37" s="44" t="s">
        <v>216</v>
      </c>
      <c r="D37" s="247" t="s">
        <v>217</v>
      </c>
      <c r="E37" s="69">
        <f aca="true" t="shared" si="2" ref="E37:N37">E34+E35-E36</f>
        <v>58</v>
      </c>
      <c r="F37" s="126">
        <f t="shared" si="2"/>
        <v>144</v>
      </c>
      <c r="G37" s="69">
        <f t="shared" si="2"/>
        <v>2056</v>
      </c>
      <c r="H37" s="126">
        <f t="shared" si="2"/>
        <v>0</v>
      </c>
      <c r="I37" s="69">
        <f t="shared" si="2"/>
        <v>0</v>
      </c>
      <c r="J37" s="126">
        <f t="shared" si="2"/>
        <v>34</v>
      </c>
      <c r="K37" s="69">
        <f t="shared" si="2"/>
        <v>0</v>
      </c>
      <c r="L37" s="126">
        <f t="shared" si="2"/>
        <v>144</v>
      </c>
      <c r="M37" s="69">
        <f t="shared" si="2"/>
        <v>0</v>
      </c>
      <c r="N37" s="126">
        <f t="shared" si="2"/>
        <v>0</v>
      </c>
    </row>
    <row r="38" spans="1:14" ht="18" customHeight="1">
      <c r="A38" s="272"/>
      <c r="B38" s="272"/>
      <c r="C38" s="44" t="s">
        <v>218</v>
      </c>
      <c r="D38" s="247" t="s">
        <v>219</v>
      </c>
      <c r="E38" s="69">
        <v>0</v>
      </c>
      <c r="F38" s="126">
        <v>0</v>
      </c>
      <c r="G38" s="69"/>
      <c r="H38" s="126">
        <v>0</v>
      </c>
      <c r="I38" s="69"/>
      <c r="J38" s="126">
        <v>0</v>
      </c>
      <c r="K38" s="69"/>
      <c r="L38" s="126">
        <v>0</v>
      </c>
      <c r="M38" s="69"/>
      <c r="N38" s="126"/>
    </row>
    <row r="39" spans="1:14" ht="18" customHeight="1">
      <c r="A39" s="272"/>
      <c r="B39" s="272"/>
      <c r="C39" s="44" t="s">
        <v>220</v>
      </c>
      <c r="D39" s="247" t="s">
        <v>221</v>
      </c>
      <c r="E39" s="69">
        <v>0</v>
      </c>
      <c r="F39" s="126">
        <v>0</v>
      </c>
      <c r="G39" s="69"/>
      <c r="H39" s="126">
        <v>0</v>
      </c>
      <c r="I39" s="69"/>
      <c r="J39" s="126">
        <v>0</v>
      </c>
      <c r="K39" s="69"/>
      <c r="L39" s="126">
        <v>0</v>
      </c>
      <c r="M39" s="69"/>
      <c r="N39" s="126"/>
    </row>
    <row r="40" spans="1:14" ht="18" customHeight="1">
      <c r="A40" s="272"/>
      <c r="B40" s="272"/>
      <c r="C40" s="44" t="s">
        <v>222</v>
      </c>
      <c r="D40" s="247" t="s">
        <v>223</v>
      </c>
      <c r="E40" s="69">
        <v>0</v>
      </c>
      <c r="F40" s="126">
        <v>0</v>
      </c>
      <c r="G40" s="69"/>
      <c r="H40" s="126">
        <v>0</v>
      </c>
      <c r="I40" s="69"/>
      <c r="J40" s="126">
        <v>24</v>
      </c>
      <c r="K40" s="69"/>
      <c r="L40" s="126">
        <v>51</v>
      </c>
      <c r="M40" s="69"/>
      <c r="N40" s="126"/>
    </row>
    <row r="41" spans="1:14" ht="18" customHeight="1">
      <c r="A41" s="272"/>
      <c r="B41" s="272"/>
      <c r="C41" s="192" t="s">
        <v>224</v>
      </c>
      <c r="D41" s="247" t="s">
        <v>225</v>
      </c>
      <c r="E41" s="69">
        <f aca="true" t="shared" si="3" ref="E41:N41">E34+E35-E36-E40</f>
        <v>58</v>
      </c>
      <c r="F41" s="126">
        <f t="shared" si="3"/>
        <v>144</v>
      </c>
      <c r="G41" s="69">
        <f t="shared" si="3"/>
        <v>2056</v>
      </c>
      <c r="H41" s="126">
        <f t="shared" si="3"/>
        <v>0</v>
      </c>
      <c r="I41" s="69">
        <f t="shared" si="3"/>
        <v>0</v>
      </c>
      <c r="J41" s="126">
        <f t="shared" si="3"/>
        <v>10</v>
      </c>
      <c r="K41" s="69">
        <f t="shared" si="3"/>
        <v>0</v>
      </c>
      <c r="L41" s="126">
        <v>93</v>
      </c>
      <c r="M41" s="69">
        <f t="shared" si="3"/>
        <v>0</v>
      </c>
      <c r="N41" s="126">
        <f t="shared" si="3"/>
        <v>0</v>
      </c>
    </row>
    <row r="42" spans="1:14" ht="18" customHeight="1">
      <c r="A42" s="272"/>
      <c r="B42" s="272"/>
      <c r="C42" s="320" t="s">
        <v>226</v>
      </c>
      <c r="D42" s="321"/>
      <c r="E42" s="70">
        <f aca="true" t="shared" si="4" ref="E42:N42">E37+E38-E39-E40</f>
        <v>58</v>
      </c>
      <c r="F42" s="114">
        <f t="shared" si="4"/>
        <v>144</v>
      </c>
      <c r="G42" s="70">
        <f t="shared" si="4"/>
        <v>2056</v>
      </c>
      <c r="H42" s="114">
        <f t="shared" si="4"/>
        <v>0</v>
      </c>
      <c r="I42" s="70">
        <f t="shared" si="4"/>
        <v>0</v>
      </c>
      <c r="J42" s="114">
        <f t="shared" si="4"/>
        <v>10</v>
      </c>
      <c r="K42" s="70">
        <f t="shared" si="4"/>
        <v>0</v>
      </c>
      <c r="L42" s="114">
        <v>93</v>
      </c>
      <c r="M42" s="70">
        <f t="shared" si="4"/>
        <v>0</v>
      </c>
      <c r="N42" s="126">
        <f t="shared" si="4"/>
        <v>0</v>
      </c>
    </row>
    <row r="43" spans="1:14" ht="18" customHeight="1">
      <c r="A43" s="272"/>
      <c r="B43" s="272"/>
      <c r="C43" s="44" t="s">
        <v>227</v>
      </c>
      <c r="D43" s="247" t="s">
        <v>228</v>
      </c>
      <c r="E43" s="69">
        <v>0</v>
      </c>
      <c r="F43" s="126">
        <v>0</v>
      </c>
      <c r="G43" s="69"/>
      <c r="H43" s="126">
        <v>0</v>
      </c>
      <c r="I43" s="69"/>
      <c r="J43" s="126">
        <v>0</v>
      </c>
      <c r="K43" s="69"/>
      <c r="L43" s="126">
        <v>0</v>
      </c>
      <c r="M43" s="69"/>
      <c r="N43" s="126"/>
    </row>
    <row r="44" spans="1:14" ht="18" customHeight="1">
      <c r="A44" s="273"/>
      <c r="B44" s="273"/>
      <c r="C44" s="11" t="s">
        <v>229</v>
      </c>
      <c r="D44" s="98" t="s">
        <v>230</v>
      </c>
      <c r="E44" s="73">
        <f aca="true" t="shared" si="5" ref="E44:N44">E41+E43</f>
        <v>58</v>
      </c>
      <c r="F44" s="138">
        <f t="shared" si="5"/>
        <v>144</v>
      </c>
      <c r="G44" s="73">
        <f t="shared" si="5"/>
        <v>2056</v>
      </c>
      <c r="H44" s="138">
        <f t="shared" si="5"/>
        <v>0</v>
      </c>
      <c r="I44" s="73">
        <f t="shared" si="5"/>
        <v>0</v>
      </c>
      <c r="J44" s="138">
        <f t="shared" si="5"/>
        <v>10</v>
      </c>
      <c r="K44" s="73">
        <f t="shared" si="5"/>
        <v>0</v>
      </c>
      <c r="L44" s="138">
        <f t="shared" si="5"/>
        <v>93</v>
      </c>
      <c r="M44" s="73">
        <f t="shared" si="5"/>
        <v>0</v>
      </c>
      <c r="N44" s="138">
        <f t="shared" si="5"/>
        <v>0</v>
      </c>
    </row>
    <row r="45" ht="13.5" customHeight="1">
      <c r="A45" s="13" t="s">
        <v>231</v>
      </c>
    </row>
    <row r="46" ht="13.5" customHeight="1">
      <c r="A46" s="13" t="s">
        <v>232</v>
      </c>
    </row>
    <row r="47" ht="13.5">
      <c r="A47" s="250"/>
    </row>
  </sheetData>
  <sheetProtection/>
  <mergeCells count="14">
    <mergeCell ref="E6:F6"/>
    <mergeCell ref="G6:H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5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今井　貴伸</cp:lastModifiedBy>
  <cp:lastPrinted>2018-08-31T07:34:28Z</cp:lastPrinted>
  <dcterms:modified xsi:type="dcterms:W3CDTF">2018-10-29T06:03:25Z</dcterms:modified>
  <cp:category/>
  <cp:version/>
  <cp:contentType/>
  <cp:contentStatus/>
</cp:coreProperties>
</file>