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<sst xmlns="http://schemas.openxmlformats.org/spreadsheetml/2006/main" count="447" uniqueCount="266">
  <si>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</si>
  <si>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</si>
  <si>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</si>
  <si>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</si>
  <si>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</si>
  <si>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</si>
  <si>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</si>
  <si>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</si>
  <si>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</si>
  <si>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</si>
  <si>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</si>
  <si>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</si>
  <si>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</si>
  <si>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</si>
  <si>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</si>
  <si>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</si>
  <si>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</si>
  <si>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</si>
  <si>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</si>
  <si>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</si>
  <si>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</si>
  <si>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</si>
  <si>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</si>
  <si>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</si>
  <si>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</si>
  <si>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</si>
  <si>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</si>
  <si>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</si>
  <si>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</si>
  <si>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</si>
  <si>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</si>
  <si>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</si>
  <si>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</si>
  <si>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</si>
  <si>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</si>
  <si>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</si>
  <si>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</si>
  <si>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</si>
  <si>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</si>
  <si>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</si>
  <si>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</si>
  <si>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</si>
  <si>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</si>
  <si>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</si>
  <si>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</si>
  <si>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</si>
  <si>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</si>
  <si>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</si>
  <si>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</si>
  <si>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</si>
  <si>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</si>
  <si>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</si>
  <si>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</si>
  <si>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</si>
  <si>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</si>
  <si>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</si>
  <si>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</si>
  <si>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</si>
  <si>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</si>
  <si>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</si>
  <si>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</si>
  <si>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</si>
  <si>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</si>
  <si>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</si>
  <si>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</si>
  <si>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</si>
  <si>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</si>
  <si>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</si>
  <si>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</si>
  <si>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</si>
  <si>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</si>
  <si>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</si>
  <si>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</si>
  <si>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</si>
  <si>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</si>
  <si>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</si>
  <si>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</si>
  <si>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</si>
  <si>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</si>
  <si>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</si>
  <si>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</si>
  <si>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</si>
  <si>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</si>
  <si>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</si>
  <si>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</si>
  <si>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</si>
  <si>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</si>
  <si>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</si>
  <si>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</si>
  <si>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</si>
  <si>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</si>
  <si>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</si>
  <si>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</si>
  <si>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</si>
  <si>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</si>
  <si>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</si>
  <si>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</si>
  <si>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</si>
  <si>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</si>
  <si>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</si>
  <si>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</si>
  <si>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</si>
  <si>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</si>
  <si>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</si>
  <si>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</si>
  <si>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</si>
  <si>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</si>
  <si>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</si>
  <si>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</si>
  <si>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</si>
  <si>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</si>
  <si>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</si>
  <si>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</si>
  <si>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</si>
  <si>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</si>
  <si>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</si>
  <si>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</si>
  <si>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</si>
  <si>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</si>
  <si>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</si>
  <si>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</si>
  <si>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</si>
  <si>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</si>
  <si>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</si>
  <si>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</si>
  <si>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</si>
  <si>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</si>
  <si>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</si>
  <si>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</si>
  <si>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</si>
  <si>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</si>
  <si>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</si>
  <si>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</si>
  <si>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</si>
  <si>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</si>
  <si>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</si>
  <si>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</si>
  <si>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</si>
  <si>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</si>
  <si>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</si>
  <si>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</si>
  <si>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</si>
  <si>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</si>
  <si>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</si>
  <si>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</si>
  <si>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</si>
  <si>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</si>
  <si>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</si>
  <si>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</si>
  <si>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</si>
  <si>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</si>
  <si>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</si>
  <si>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</si>
  <si>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</si>
  <si>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</si>
  <si>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</si>
  <si>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</si>
  <si>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</si>
  <si>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</si>
  <si>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</si>
  <si>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</si>
  <si>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</si>
  <si>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</si>
  <si>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</si>
  <si>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</si>
  <si>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</si>
  <si>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</si>
  <si>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</si>
  <si>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</si>
  <si>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</si>
  <si>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</si>
  <si>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</si>
  <si>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</si>
  <si>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</si>
  <si>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</si>
  <si>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</si>
  <si>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</si>
  <si>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</si>
  <si>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</si>
  <si>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</si>
  <si>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</si>
  <si>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</si>
  <si>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</si>
  <si>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</si>
  <si>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</si>
  <si>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</si>
  <si>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</si>
  <si>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</si>
  <si>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</si>
  <si>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</si>
  <si>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</si>
  <si>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</si>
  <si>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</si>
  <si>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</si>
  <si>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</si>
  <si>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</si>
  <si>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</si>
  <si>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</si>
  <si>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</si>
  <si>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</si>
  <si>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</si>
  <si>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</si>
  <si>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</si>
  <si>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</si>
  <si>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</si>
  <si>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</si>
  <si>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</si>
  <si>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</si>
  <si>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</si>
  <si>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</si>
  <si>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</si>
  <si>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</si>
  <si>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</si>
  <si>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</si>
  <si>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</si>
  <si>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</si>
  <si>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</si>
  <si>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</si>
  <si>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</si>
  <si>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</si>
  <si>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</si>
  <si>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</si>
  <si>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</si>
  <si>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</si>
  <si>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</si>
  <si>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</si>
  <si>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</si>
  <si>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</si>
  <si>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</si>
  <si>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</si>
  <si>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</si>
  <si>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</si>
  <si>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</si>
  <si>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</si>
  <si>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</si>
  <si>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</si>
  <si>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</si>
  <si>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</si>
  <si>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</si>
  <si>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</si>
  <si>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</si>
  <si>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</si>
  <si>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</si>
  <si>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</si>
  <si>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</si>
  <si>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</si>
  <si>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</si>
  <si>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</si>
  <si>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栃木県</t>
  </si>
  <si>
    <t>電気事業</t>
  </si>
  <si>
    <t>水道事業</t>
  </si>
  <si>
    <t>工業用水事業</t>
  </si>
  <si>
    <t>施設管理事業</t>
  </si>
  <si>
    <t>用地造成事業</t>
  </si>
  <si>
    <t>病院事業</t>
  </si>
  <si>
    <t>栃木県</t>
  </si>
  <si>
    <t>電気事業</t>
  </si>
  <si>
    <t>水道事業</t>
  </si>
  <si>
    <t>工業用水事業</t>
  </si>
  <si>
    <t>施設管理事業</t>
  </si>
  <si>
    <t>用地造成事業</t>
  </si>
  <si>
    <t>病院事業</t>
  </si>
  <si>
    <t>下水道事業</t>
  </si>
  <si>
    <t>栃木県住宅供給公社</t>
  </si>
  <si>
    <t>栃木県道路公社</t>
  </si>
  <si>
    <t>栃木県土地開発公社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</si>
</sst>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8" fontId="0" fillId="0" borderId="58" xfId="48" applyNumberForma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19" xfId="48" applyNumberFormat="1" applyBorder="1" applyAlignment="1">
      <alignment vertical="center"/>
    </xf>
    <xf numFmtId="217" fontId="0" fillId="0" borderId="68" xfId="48" applyNumberFormat="1" applyBorder="1" applyAlignment="1">
      <alignment horizontal="center" vertical="center"/>
    </xf>
    <xf numFmtId="217" fontId="0" fillId="0" borderId="69" xfId="48" applyNumberFormat="1" applyBorder="1" applyAlignment="1">
      <alignment horizontal="center" vertical="center"/>
    </xf>
    <xf numFmtId="217" fontId="0" fillId="0" borderId="70" xfId="48" applyNumberFormat="1" applyBorder="1" applyAlignment="1">
      <alignment horizontal="center" vertical="center"/>
    </xf>
    <xf numFmtId="217" fontId="0" fillId="0" borderId="71" xfId="48" applyNumberFormat="1" applyBorder="1" applyAlignment="1">
      <alignment horizontal="center" vertical="center"/>
    </xf>
    <xf numFmtId="217" fontId="0" fillId="0" borderId="72" xfId="48" applyNumberFormat="1" applyBorder="1" applyAlignment="1">
      <alignment vertical="center"/>
    </xf>
    <xf numFmtId="217" fontId="0" fillId="0" borderId="70" xfId="48" applyNumberFormat="1" applyBorder="1" applyAlignment="1">
      <alignment vertical="center"/>
    </xf>
    <xf numFmtId="217" fontId="0" fillId="0" borderId="32" xfId="48" applyNumberFormat="1" applyFill="1" applyBorder="1" applyAlignment="1">
      <alignment vertical="center"/>
    </xf>
    <xf numFmtId="217" fontId="0" fillId="0" borderId="35" xfId="48" applyNumberFormat="1" applyBorder="1" applyAlignment="1">
      <alignment vertical="center"/>
    </xf>
    <xf numFmtId="217" fontId="0" fillId="0" borderId="57" xfId="48" applyNumberFormat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66" xfId="48" applyNumberFormat="1" applyBorder="1" applyAlignment="1">
      <alignment vertical="center"/>
    </xf>
    <xf numFmtId="217" fontId="0" fillId="0" borderId="73" xfId="48" applyNumberFormat="1" applyBorder="1" applyAlignment="1">
      <alignment vertical="center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4" xfId="48" applyNumberFormat="1" applyFont="1" applyBorder="1" applyAlignment="1">
      <alignment vertical="center" textRotation="255"/>
    </xf>
    <xf numFmtId="224" fontId="16" fillId="0" borderId="75" xfId="48" applyNumberFormat="1" applyFont="1" applyBorder="1" applyAlignment="1">
      <alignment vertical="center" textRotation="255"/>
    </xf>
    <xf numFmtId="224" fontId="16" fillId="0" borderId="76" xfId="48" applyNumberFormat="1" applyFont="1" applyBorder="1" applyAlignment="1">
      <alignment vertical="center" textRotation="255"/>
    </xf>
    <xf numFmtId="203" fontId="0" fillId="0" borderId="20" xfId="0" applyNumberFormat="1" applyFont="1" applyBorder="1" applyAlignment="1">
      <alignment horizontal="center"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5" xfId="61" applyFont="1" applyBorder="1" applyAlignment="1">
      <alignment vertical="center" textRotation="255"/>
      <protection/>
    </xf>
    <xf numFmtId="0" fontId="14" fillId="0" borderId="76" xfId="61" applyFont="1" applyBorder="1" applyAlignment="1">
      <alignment vertical="center" textRotation="255"/>
      <protection/>
    </xf>
    <xf numFmtId="0" fontId="14" fillId="0" borderId="75" xfId="61" applyFont="1" applyBorder="1" applyAlignment="1">
      <alignment vertical="center"/>
      <protection/>
    </xf>
    <xf numFmtId="0" fontId="14" fillId="0" borderId="76" xfId="61" applyFont="1" applyBorder="1" applyAlignment="1">
      <alignment vertical="center"/>
      <protection/>
    </xf>
    <xf numFmtId="0" fontId="0" fillId="0" borderId="27" xfId="0" applyBorder="1" applyAlignment="1">
      <alignment horizontal="left" vertical="center"/>
    </xf>
    <xf numFmtId="0" fontId="0" fillId="0" borderId="74" xfId="0" applyNumberFormat="1" applyBorder="1" applyAlignment="1">
      <alignment horizontal="center" vertical="center" textRotation="255"/>
    </xf>
    <xf numFmtId="0" fontId="0" fillId="0" borderId="20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" sqref="F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93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5" t="s">
        <v>88</v>
      </c>
      <c r="B9" s="265" t="s">
        <v>90</v>
      </c>
      <c r="C9" s="55" t="s">
        <v>4</v>
      </c>
      <c r="D9" s="56"/>
      <c r="E9" s="56"/>
      <c r="F9" s="65">
        <v>292702</v>
      </c>
      <c r="G9" s="75">
        <f>F9/$F$27*100</f>
        <v>38.00401720621096</v>
      </c>
      <c r="H9" s="111">
        <v>286940</v>
      </c>
      <c r="I9" s="80">
        <f>(F9/H9-1)*100</f>
        <v>2.0080853140029165</v>
      </c>
      <c r="K9" s="108"/>
    </row>
    <row r="10" spans="1:9" ht="18" customHeight="1">
      <c r="A10" s="266"/>
      <c r="B10" s="266"/>
      <c r="C10" s="7"/>
      <c r="D10" s="52" t="s">
        <v>23</v>
      </c>
      <c r="E10" s="53"/>
      <c r="F10" s="67">
        <v>87802</v>
      </c>
      <c r="G10" s="76">
        <f aca="true" t="shared" si="0" ref="G10:G27">F10/$F$27*100</f>
        <v>11.40008854992359</v>
      </c>
      <c r="H10" s="68">
        <v>83758</v>
      </c>
      <c r="I10" s="81">
        <f aca="true" t="shared" si="1" ref="I10:I27">(F10/H10-1)*100</f>
        <v>4.828195515652234</v>
      </c>
    </row>
    <row r="11" spans="1:9" ht="18" customHeight="1">
      <c r="A11" s="266"/>
      <c r="B11" s="266"/>
      <c r="C11" s="7"/>
      <c r="D11" s="16"/>
      <c r="E11" s="23" t="s">
        <v>24</v>
      </c>
      <c r="F11" s="69">
        <v>76496</v>
      </c>
      <c r="G11" s="77">
        <f t="shared" si="0"/>
        <v>9.93213336501395</v>
      </c>
      <c r="H11" s="70">
        <v>73694</v>
      </c>
      <c r="I11" s="82">
        <f t="shared" si="1"/>
        <v>3.8022091350720544</v>
      </c>
    </row>
    <row r="12" spans="1:9" ht="18" customHeight="1">
      <c r="A12" s="266"/>
      <c r="B12" s="266"/>
      <c r="C12" s="7"/>
      <c r="D12" s="16"/>
      <c r="E12" s="23" t="s">
        <v>25</v>
      </c>
      <c r="F12" s="69">
        <v>11306</v>
      </c>
      <c r="G12" s="77">
        <f t="shared" si="0"/>
        <v>1.4679551849096388</v>
      </c>
      <c r="H12" s="70">
        <v>10064</v>
      </c>
      <c r="I12" s="82">
        <f t="shared" si="1"/>
        <v>12.341017488076321</v>
      </c>
    </row>
    <row r="13" spans="1:9" ht="18" customHeight="1">
      <c r="A13" s="266"/>
      <c r="B13" s="266"/>
      <c r="C13" s="7"/>
      <c r="D13" s="33"/>
      <c r="E13" s="23" t="s">
        <v>26</v>
      </c>
      <c r="F13" s="69">
        <v>0</v>
      </c>
      <c r="G13" s="77">
        <f t="shared" si="0"/>
        <v>0</v>
      </c>
      <c r="H13" s="70">
        <v>0</v>
      </c>
      <c r="I13" s="82" t="e">
        <f t="shared" si="1"/>
        <v>#DIV/0!</v>
      </c>
    </row>
    <row r="14" spans="1:9" ht="18" customHeight="1">
      <c r="A14" s="266"/>
      <c r="B14" s="266"/>
      <c r="C14" s="7"/>
      <c r="D14" s="61" t="s">
        <v>27</v>
      </c>
      <c r="E14" s="51"/>
      <c r="F14" s="65">
        <v>58077</v>
      </c>
      <c r="G14" s="75">
        <f t="shared" si="0"/>
        <v>7.5406362350961516</v>
      </c>
      <c r="H14" s="66">
        <v>57241</v>
      </c>
      <c r="I14" s="83">
        <f t="shared" si="1"/>
        <v>1.4604916056672579</v>
      </c>
    </row>
    <row r="15" spans="1:9" ht="18" customHeight="1">
      <c r="A15" s="266"/>
      <c r="B15" s="266"/>
      <c r="C15" s="7"/>
      <c r="D15" s="16"/>
      <c r="E15" s="23" t="s">
        <v>28</v>
      </c>
      <c r="F15" s="69">
        <v>2073</v>
      </c>
      <c r="G15" s="77">
        <f t="shared" si="0"/>
        <v>0.2691554129062163</v>
      </c>
      <c r="H15" s="70">
        <v>1933</v>
      </c>
      <c r="I15" s="82">
        <f t="shared" si="1"/>
        <v>7.242628039317123</v>
      </c>
    </row>
    <row r="16" spans="1:11" ht="18" customHeight="1">
      <c r="A16" s="266"/>
      <c r="B16" s="266"/>
      <c r="C16" s="7"/>
      <c r="D16" s="16"/>
      <c r="E16" s="29" t="s">
        <v>29</v>
      </c>
      <c r="F16" s="67">
        <v>56004</v>
      </c>
      <c r="G16" s="76">
        <f t="shared" si="0"/>
        <v>7.271480822189935</v>
      </c>
      <c r="H16" s="68">
        <v>55308</v>
      </c>
      <c r="I16" s="81">
        <f t="shared" si="1"/>
        <v>1.2584074636580622</v>
      </c>
      <c r="K16" s="109"/>
    </row>
    <row r="17" spans="1:9" ht="18" customHeight="1">
      <c r="A17" s="266"/>
      <c r="B17" s="266"/>
      <c r="C17" s="7"/>
      <c r="D17" s="268" t="s">
        <v>30</v>
      </c>
      <c r="E17" s="269"/>
      <c r="F17" s="67">
        <v>75911</v>
      </c>
      <c r="G17" s="76">
        <f t="shared" si="0"/>
        <v>9.856177785394976</v>
      </c>
      <c r="H17" s="68">
        <v>76847</v>
      </c>
      <c r="I17" s="81">
        <f t="shared" si="1"/>
        <v>-1.2180046065558892</v>
      </c>
    </row>
    <row r="18" spans="1:9" ht="18" customHeight="1">
      <c r="A18" s="266"/>
      <c r="B18" s="266"/>
      <c r="C18" s="7"/>
      <c r="D18" s="270" t="s">
        <v>94</v>
      </c>
      <c r="E18" s="271"/>
      <c r="F18" s="69">
        <v>5701</v>
      </c>
      <c r="G18" s="77">
        <f t="shared" si="0"/>
        <v>0.7402098451415046</v>
      </c>
      <c r="H18" s="70">
        <v>5482</v>
      </c>
      <c r="I18" s="82">
        <f t="shared" si="1"/>
        <v>3.9948923750456</v>
      </c>
    </row>
    <row r="19" spans="1:26" ht="18" customHeight="1">
      <c r="A19" s="266"/>
      <c r="B19" s="266"/>
      <c r="C19" s="10"/>
      <c r="D19" s="270" t="s">
        <v>95</v>
      </c>
      <c r="E19" s="271"/>
      <c r="F19" s="107">
        <v>0</v>
      </c>
      <c r="G19" s="77">
        <f t="shared" si="0"/>
        <v>0</v>
      </c>
      <c r="H19" s="250">
        <v>0</v>
      </c>
      <c r="I19" s="82" t="e">
        <f t="shared" si="1"/>
        <v>#DIV/0!</v>
      </c>
      <c r="Z19" s="2" t="s">
        <v>96</v>
      </c>
    </row>
    <row r="20" spans="1:9" ht="18" customHeight="1">
      <c r="A20" s="266"/>
      <c r="B20" s="266"/>
      <c r="C20" s="44" t="s">
        <v>5</v>
      </c>
      <c r="D20" s="43"/>
      <c r="E20" s="43"/>
      <c r="F20" s="69">
        <v>34200</v>
      </c>
      <c r="G20" s="77">
        <f t="shared" si="0"/>
        <v>4.440480039263192</v>
      </c>
      <c r="H20" s="70">
        <v>33900</v>
      </c>
      <c r="I20" s="82">
        <f t="shared" si="1"/>
        <v>0.8849557522123908</v>
      </c>
    </row>
    <row r="21" spans="1:9" ht="18" customHeight="1">
      <c r="A21" s="266"/>
      <c r="B21" s="266"/>
      <c r="C21" s="44" t="s">
        <v>6</v>
      </c>
      <c r="D21" s="43"/>
      <c r="E21" s="43"/>
      <c r="F21" s="69">
        <v>119800</v>
      </c>
      <c r="G21" s="77">
        <f t="shared" si="0"/>
        <v>15.5546639971851</v>
      </c>
      <c r="H21" s="70">
        <v>121800</v>
      </c>
      <c r="I21" s="82">
        <f t="shared" si="1"/>
        <v>-1.6420361247947435</v>
      </c>
    </row>
    <row r="22" spans="1:9" ht="18" customHeight="1">
      <c r="A22" s="266"/>
      <c r="B22" s="266"/>
      <c r="C22" s="44" t="s">
        <v>31</v>
      </c>
      <c r="D22" s="43"/>
      <c r="E22" s="43"/>
      <c r="F22" s="69">
        <v>11024</v>
      </c>
      <c r="G22" s="77">
        <f t="shared" si="0"/>
        <v>1.4313407003753633</v>
      </c>
      <c r="H22" s="70">
        <v>11511</v>
      </c>
      <c r="I22" s="82">
        <f t="shared" si="1"/>
        <v>-4.230735817913301</v>
      </c>
    </row>
    <row r="23" spans="1:9" ht="18" customHeight="1">
      <c r="A23" s="266"/>
      <c r="B23" s="266"/>
      <c r="C23" s="44" t="s">
        <v>7</v>
      </c>
      <c r="D23" s="43"/>
      <c r="E23" s="43"/>
      <c r="F23" s="69">
        <v>86320</v>
      </c>
      <c r="G23" s="77">
        <f t="shared" si="0"/>
        <v>11.207667748222185</v>
      </c>
      <c r="H23" s="70">
        <v>89848</v>
      </c>
      <c r="I23" s="82">
        <f t="shared" si="1"/>
        <v>-3.926631644555245</v>
      </c>
    </row>
    <row r="24" spans="1:9" ht="18" customHeight="1">
      <c r="A24" s="266"/>
      <c r="B24" s="266"/>
      <c r="C24" s="44" t="s">
        <v>32</v>
      </c>
      <c r="D24" s="43"/>
      <c r="E24" s="43"/>
      <c r="F24" s="69">
        <v>1671</v>
      </c>
      <c r="G24" s="77">
        <f t="shared" si="0"/>
        <v>0.21696029665522787</v>
      </c>
      <c r="H24" s="70">
        <v>1684</v>
      </c>
      <c r="I24" s="82">
        <f t="shared" si="1"/>
        <v>-0.7719714964370517</v>
      </c>
    </row>
    <row r="25" spans="1:9" ht="18" customHeight="1">
      <c r="A25" s="266"/>
      <c r="B25" s="266"/>
      <c r="C25" s="44" t="s">
        <v>8</v>
      </c>
      <c r="D25" s="43"/>
      <c r="E25" s="43"/>
      <c r="F25" s="69">
        <v>101100</v>
      </c>
      <c r="G25" s="77">
        <f t="shared" si="0"/>
        <v>13.126682221330663</v>
      </c>
      <c r="H25" s="70">
        <v>105500</v>
      </c>
      <c r="I25" s="82">
        <f t="shared" si="1"/>
        <v>-4.1706161137440745</v>
      </c>
    </row>
    <row r="26" spans="1:9" ht="18" customHeight="1">
      <c r="A26" s="266"/>
      <c r="B26" s="266"/>
      <c r="C26" s="45" t="s">
        <v>9</v>
      </c>
      <c r="D26" s="46"/>
      <c r="E26" s="46"/>
      <c r="F26" s="71">
        <v>123370</v>
      </c>
      <c r="G26" s="78">
        <f t="shared" si="0"/>
        <v>16.01818779075731</v>
      </c>
      <c r="H26" s="72">
        <v>131539</v>
      </c>
      <c r="I26" s="84">
        <f t="shared" si="1"/>
        <v>-6.210325454808075</v>
      </c>
    </row>
    <row r="27" spans="1:9" ht="18" customHeight="1">
      <c r="A27" s="266"/>
      <c r="B27" s="267"/>
      <c r="C27" s="47" t="s">
        <v>10</v>
      </c>
      <c r="D27" s="31"/>
      <c r="E27" s="31"/>
      <c r="F27" s="73">
        <f>SUM(F9,F20:F26)</f>
        <v>770187</v>
      </c>
      <c r="G27" s="79">
        <f t="shared" si="0"/>
        <v>100</v>
      </c>
      <c r="H27" s="74">
        <f>SUM(H9,H20:H26)</f>
        <v>782722</v>
      </c>
      <c r="I27" s="249">
        <f t="shared" si="1"/>
        <v>-1.6014625882497247</v>
      </c>
    </row>
    <row r="28" spans="1:9" ht="18" customHeight="1">
      <c r="A28" s="266"/>
      <c r="B28" s="265" t="s">
        <v>89</v>
      </c>
      <c r="C28" s="55" t="s">
        <v>11</v>
      </c>
      <c r="D28" s="56"/>
      <c r="E28" s="56"/>
      <c r="F28" s="65">
        <v>351696</v>
      </c>
      <c r="G28" s="75">
        <f>F28/$F$45*100</f>
        <v>45.663715435342326</v>
      </c>
      <c r="H28" s="65">
        <v>354958</v>
      </c>
      <c r="I28" s="86">
        <f>(F28/H28-1)*100</f>
        <v>-0.918981964063359</v>
      </c>
    </row>
    <row r="29" spans="1:9" ht="18" customHeight="1">
      <c r="A29" s="266"/>
      <c r="B29" s="266"/>
      <c r="C29" s="7"/>
      <c r="D29" s="30" t="s">
        <v>12</v>
      </c>
      <c r="E29" s="43"/>
      <c r="F29" s="69">
        <v>228278</v>
      </c>
      <c r="G29" s="77">
        <f aca="true" t="shared" si="2" ref="G29:G45">F29/$F$45*100</f>
        <v>29.63929539189833</v>
      </c>
      <c r="H29" s="69">
        <v>228977</v>
      </c>
      <c r="I29" s="87">
        <f aca="true" t="shared" si="3" ref="I29:I45">(F29/H29-1)*100</f>
        <v>-0.30527083506203256</v>
      </c>
    </row>
    <row r="30" spans="1:9" ht="18" customHeight="1">
      <c r="A30" s="266"/>
      <c r="B30" s="266"/>
      <c r="C30" s="7"/>
      <c r="D30" s="30" t="s">
        <v>33</v>
      </c>
      <c r="E30" s="43"/>
      <c r="F30" s="69">
        <v>19213</v>
      </c>
      <c r="G30" s="77">
        <f t="shared" si="2"/>
        <v>2.4945889764433833</v>
      </c>
      <c r="H30" s="69">
        <v>19499</v>
      </c>
      <c r="I30" s="87">
        <f t="shared" si="3"/>
        <v>-1.4667418841991853</v>
      </c>
    </row>
    <row r="31" spans="1:9" ht="18" customHeight="1">
      <c r="A31" s="266"/>
      <c r="B31" s="266"/>
      <c r="C31" s="19"/>
      <c r="D31" s="30" t="s">
        <v>13</v>
      </c>
      <c r="E31" s="43"/>
      <c r="F31" s="251">
        <v>104205</v>
      </c>
      <c r="G31" s="77">
        <f t="shared" si="2"/>
        <v>13.529831067000611</v>
      </c>
      <c r="H31" s="69">
        <v>106482</v>
      </c>
      <c r="I31" s="87">
        <f t="shared" si="3"/>
        <v>-2.1383895869724445</v>
      </c>
    </row>
    <row r="32" spans="1:9" ht="18" customHeight="1">
      <c r="A32" s="266"/>
      <c r="B32" s="266"/>
      <c r="C32" s="50" t="s">
        <v>14</v>
      </c>
      <c r="D32" s="51"/>
      <c r="E32" s="51"/>
      <c r="F32" s="65">
        <v>295090</v>
      </c>
      <c r="G32" s="75">
        <f t="shared" si="2"/>
        <v>38.31407177737355</v>
      </c>
      <c r="H32" s="65">
        <v>303049</v>
      </c>
      <c r="I32" s="86">
        <f t="shared" si="3"/>
        <v>-2.6263079567990677</v>
      </c>
    </row>
    <row r="33" spans="1:9" ht="18" customHeight="1">
      <c r="A33" s="266"/>
      <c r="B33" s="266"/>
      <c r="C33" s="7"/>
      <c r="D33" s="30" t="s">
        <v>15</v>
      </c>
      <c r="E33" s="43"/>
      <c r="F33" s="69">
        <v>24385</v>
      </c>
      <c r="G33" s="77">
        <f t="shared" si="2"/>
        <v>3.166114203433711</v>
      </c>
      <c r="H33" s="69">
        <v>24761</v>
      </c>
      <c r="I33" s="87">
        <f t="shared" si="3"/>
        <v>-1.5185170227373646</v>
      </c>
    </row>
    <row r="34" spans="1:9" ht="18" customHeight="1">
      <c r="A34" s="266"/>
      <c r="B34" s="266"/>
      <c r="C34" s="7"/>
      <c r="D34" s="30" t="s">
        <v>34</v>
      </c>
      <c r="E34" s="43"/>
      <c r="F34" s="69">
        <v>6501</v>
      </c>
      <c r="G34" s="77">
        <f t="shared" si="2"/>
        <v>0.8440807232529243</v>
      </c>
      <c r="H34" s="69">
        <v>6244</v>
      </c>
      <c r="I34" s="87">
        <f t="shared" si="3"/>
        <v>4.115951313260724</v>
      </c>
    </row>
    <row r="35" spans="1:9" ht="18" customHeight="1">
      <c r="A35" s="266"/>
      <c r="B35" s="266"/>
      <c r="C35" s="7"/>
      <c r="D35" s="30" t="s">
        <v>35</v>
      </c>
      <c r="E35" s="43"/>
      <c r="F35" s="69">
        <v>170398</v>
      </c>
      <c r="G35" s="77">
        <f t="shared" si="2"/>
        <v>22.124237360537116</v>
      </c>
      <c r="H35" s="69">
        <v>181622</v>
      </c>
      <c r="I35" s="87">
        <f t="shared" si="3"/>
        <v>-6.179868077655792</v>
      </c>
    </row>
    <row r="36" spans="1:9" ht="18" customHeight="1">
      <c r="A36" s="266"/>
      <c r="B36" s="266"/>
      <c r="C36" s="7"/>
      <c r="D36" s="30" t="s">
        <v>36</v>
      </c>
      <c r="E36" s="43"/>
      <c r="F36" s="69">
        <v>13365</v>
      </c>
      <c r="G36" s="77">
        <f t="shared" si="2"/>
        <v>1.7352928574489053</v>
      </c>
      <c r="H36" s="69">
        <v>1038</v>
      </c>
      <c r="I36" s="87">
        <f t="shared" si="3"/>
        <v>1187.5722543352601</v>
      </c>
    </row>
    <row r="37" spans="1:9" ht="18" customHeight="1">
      <c r="A37" s="266"/>
      <c r="B37" s="266"/>
      <c r="C37" s="7"/>
      <c r="D37" s="30" t="s">
        <v>16</v>
      </c>
      <c r="E37" s="43"/>
      <c r="F37" s="69">
        <v>9600</v>
      </c>
      <c r="G37" s="77">
        <f t="shared" si="2"/>
        <v>1.2464505373370363</v>
      </c>
      <c r="H37" s="69">
        <v>7763</v>
      </c>
      <c r="I37" s="87">
        <f t="shared" si="3"/>
        <v>23.663532139636743</v>
      </c>
    </row>
    <row r="38" spans="1:9" ht="18" customHeight="1">
      <c r="A38" s="266"/>
      <c r="B38" s="266"/>
      <c r="C38" s="19"/>
      <c r="D38" s="30" t="s">
        <v>37</v>
      </c>
      <c r="E38" s="43"/>
      <c r="F38" s="69">
        <v>70339</v>
      </c>
      <c r="G38" s="77">
        <f t="shared" si="2"/>
        <v>9.132717119348937</v>
      </c>
      <c r="H38" s="69">
        <v>81119</v>
      </c>
      <c r="I38" s="87">
        <f t="shared" si="3"/>
        <v>-13.289118455602267</v>
      </c>
    </row>
    <row r="39" spans="1:9" ht="18" customHeight="1">
      <c r="A39" s="266"/>
      <c r="B39" s="266"/>
      <c r="C39" s="50" t="s">
        <v>17</v>
      </c>
      <c r="D39" s="51"/>
      <c r="E39" s="51"/>
      <c r="F39" s="65">
        <v>123401</v>
      </c>
      <c r="G39" s="75">
        <f t="shared" si="2"/>
        <v>16.022212787284126</v>
      </c>
      <c r="H39" s="65">
        <v>124715</v>
      </c>
      <c r="I39" s="86">
        <f t="shared" si="3"/>
        <v>-1.0536022130457456</v>
      </c>
    </row>
    <row r="40" spans="1:9" ht="18" customHeight="1">
      <c r="A40" s="266"/>
      <c r="B40" s="266"/>
      <c r="C40" s="7"/>
      <c r="D40" s="52" t="s">
        <v>18</v>
      </c>
      <c r="E40" s="53"/>
      <c r="F40" s="67">
        <v>120733</v>
      </c>
      <c r="G40" s="76">
        <f t="shared" si="2"/>
        <v>15.675803408782544</v>
      </c>
      <c r="H40" s="67">
        <v>122011</v>
      </c>
      <c r="I40" s="88">
        <f t="shared" si="3"/>
        <v>-1.0474465417052548</v>
      </c>
    </row>
    <row r="41" spans="1:9" ht="18" customHeight="1">
      <c r="A41" s="266"/>
      <c r="B41" s="266"/>
      <c r="C41" s="7"/>
      <c r="D41" s="16"/>
      <c r="E41" s="104" t="s">
        <v>92</v>
      </c>
      <c r="F41" s="69">
        <v>66324</v>
      </c>
      <c r="G41" s="77">
        <f t="shared" si="2"/>
        <v>8.611415149827248</v>
      </c>
      <c r="H41" s="69">
        <v>66090</v>
      </c>
      <c r="I41" s="89">
        <f t="shared" si="3"/>
        <v>0.3540626418520265</v>
      </c>
    </row>
    <row r="42" spans="1:9" ht="18" customHeight="1">
      <c r="A42" s="266"/>
      <c r="B42" s="266"/>
      <c r="C42" s="7"/>
      <c r="D42" s="33"/>
      <c r="E42" s="32" t="s">
        <v>38</v>
      </c>
      <c r="F42" s="69">
        <v>54409</v>
      </c>
      <c r="G42" s="77">
        <f t="shared" si="2"/>
        <v>7.064388258955293</v>
      </c>
      <c r="H42" s="69">
        <v>55921</v>
      </c>
      <c r="I42" s="89">
        <f t="shared" si="3"/>
        <v>-2.7038143094722966</v>
      </c>
    </row>
    <row r="43" spans="1:9" ht="18" customHeight="1">
      <c r="A43" s="266"/>
      <c r="B43" s="266"/>
      <c r="C43" s="7"/>
      <c r="D43" s="30" t="s">
        <v>39</v>
      </c>
      <c r="E43" s="54"/>
      <c r="F43" s="69">
        <v>2668</v>
      </c>
      <c r="G43" s="77">
        <f t="shared" si="2"/>
        <v>0.34640937850158465</v>
      </c>
      <c r="H43" s="69">
        <v>2704</v>
      </c>
      <c r="I43" s="89">
        <f t="shared" si="3"/>
        <v>-1.3313609467455634</v>
      </c>
    </row>
    <row r="44" spans="1:9" ht="18" customHeight="1">
      <c r="A44" s="266"/>
      <c r="B44" s="26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7"/>
      <c r="B45" s="267"/>
      <c r="C45" s="11" t="s">
        <v>19</v>
      </c>
      <c r="D45" s="12"/>
      <c r="E45" s="12"/>
      <c r="F45" s="74">
        <f>SUM(F28,F32,F39)</f>
        <v>770187</v>
      </c>
      <c r="G45" s="85">
        <f t="shared" si="2"/>
        <v>100</v>
      </c>
      <c r="H45" s="74">
        <f>SUM(H28,H32,H39)</f>
        <v>782722</v>
      </c>
      <c r="I45" s="85">
        <f t="shared" si="3"/>
        <v>-1.6014625882497247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" sqref="F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13" width="13.59765625" style="2" customWidth="1"/>
    <col min="14" max="14" width="13.59765625" style="8" customWidth="1"/>
    <col min="15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239</v>
      </c>
      <c r="B5" s="31"/>
      <c r="C5" s="31"/>
      <c r="D5" s="31"/>
      <c r="K5" s="37"/>
      <c r="Q5" s="37" t="s">
        <v>48</v>
      </c>
    </row>
    <row r="6" spans="1:17" ht="15.75" customHeight="1">
      <c r="A6" s="283" t="s">
        <v>49</v>
      </c>
      <c r="B6" s="284"/>
      <c r="C6" s="284"/>
      <c r="D6" s="284"/>
      <c r="E6" s="285"/>
      <c r="F6" s="272" t="s">
        <v>249</v>
      </c>
      <c r="G6" s="273"/>
      <c r="H6" s="272" t="s">
        <v>250</v>
      </c>
      <c r="I6" s="273"/>
      <c r="J6" s="272" t="s">
        <v>251</v>
      </c>
      <c r="K6" s="273"/>
      <c r="L6" s="272" t="s">
        <v>252</v>
      </c>
      <c r="M6" s="273"/>
      <c r="N6" s="272" t="s">
        <v>253</v>
      </c>
      <c r="O6" s="273"/>
      <c r="P6" s="272" t="s">
        <v>254</v>
      </c>
      <c r="Q6" s="273"/>
    </row>
    <row r="7" spans="1:17" ht="15.75" customHeight="1">
      <c r="A7" s="286"/>
      <c r="B7" s="287"/>
      <c r="C7" s="287"/>
      <c r="D7" s="287"/>
      <c r="E7" s="288"/>
      <c r="F7" s="110" t="s">
        <v>240</v>
      </c>
      <c r="G7" s="38" t="s">
        <v>2</v>
      </c>
      <c r="H7" s="110" t="s">
        <v>240</v>
      </c>
      <c r="I7" s="38" t="s">
        <v>2</v>
      </c>
      <c r="J7" s="110" t="s">
        <v>240</v>
      </c>
      <c r="K7" s="38" t="s">
        <v>2</v>
      </c>
      <c r="L7" s="110" t="s">
        <v>240</v>
      </c>
      <c r="M7" s="38" t="s">
        <v>2</v>
      </c>
      <c r="N7" s="110" t="s">
        <v>240</v>
      </c>
      <c r="O7" s="38" t="s">
        <v>2</v>
      </c>
      <c r="P7" s="110" t="s">
        <v>240</v>
      </c>
      <c r="Q7" s="247" t="s">
        <v>2</v>
      </c>
    </row>
    <row r="8" spans="1:27" ht="15.75" customHeight="1">
      <c r="A8" s="295" t="s">
        <v>83</v>
      </c>
      <c r="B8" s="55" t="s">
        <v>50</v>
      </c>
      <c r="C8" s="56"/>
      <c r="D8" s="56"/>
      <c r="E8" s="93" t="s">
        <v>41</v>
      </c>
      <c r="F8" s="111">
        <v>2278</v>
      </c>
      <c r="G8" s="112">
        <v>2369</v>
      </c>
      <c r="H8" s="111">
        <v>2126</v>
      </c>
      <c r="I8" s="113">
        <v>2077</v>
      </c>
      <c r="J8" s="111">
        <v>663</v>
      </c>
      <c r="K8" s="114">
        <v>1013</v>
      </c>
      <c r="L8" s="111">
        <v>477</v>
      </c>
      <c r="M8" s="113">
        <v>461</v>
      </c>
      <c r="N8" s="111">
        <v>1561</v>
      </c>
      <c r="O8" s="113">
        <v>2288</v>
      </c>
      <c r="P8" s="111">
        <v>2944</v>
      </c>
      <c r="Q8" s="114">
        <v>5059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5.75" customHeight="1">
      <c r="A9" s="296"/>
      <c r="B9" s="8"/>
      <c r="C9" s="30" t="s">
        <v>51</v>
      </c>
      <c r="D9" s="43"/>
      <c r="E9" s="91" t="s">
        <v>42</v>
      </c>
      <c r="F9" s="70">
        <v>2278</v>
      </c>
      <c r="G9" s="116">
        <v>2263</v>
      </c>
      <c r="H9" s="70">
        <v>2126</v>
      </c>
      <c r="I9" s="117">
        <v>2077</v>
      </c>
      <c r="J9" s="70">
        <v>663</v>
      </c>
      <c r="K9" s="118">
        <v>1013</v>
      </c>
      <c r="L9" s="70">
        <v>477</v>
      </c>
      <c r="M9" s="117">
        <v>461</v>
      </c>
      <c r="N9" s="70">
        <v>1561</v>
      </c>
      <c r="O9" s="117">
        <v>2288</v>
      </c>
      <c r="P9" s="70">
        <v>2944</v>
      </c>
      <c r="Q9" s="118">
        <v>5059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5.75" customHeight="1">
      <c r="A10" s="296"/>
      <c r="B10" s="10"/>
      <c r="C10" s="30" t="s">
        <v>52</v>
      </c>
      <c r="D10" s="43"/>
      <c r="E10" s="91" t="s">
        <v>43</v>
      </c>
      <c r="F10" s="70"/>
      <c r="G10" s="116">
        <v>106</v>
      </c>
      <c r="H10" s="70"/>
      <c r="I10" s="117"/>
      <c r="J10" s="119"/>
      <c r="K10" s="120"/>
      <c r="L10" s="70"/>
      <c r="M10" s="117"/>
      <c r="N10" s="70"/>
      <c r="O10" s="117"/>
      <c r="P10" s="70"/>
      <c r="Q10" s="118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5.75" customHeight="1">
      <c r="A11" s="296"/>
      <c r="B11" s="50" t="s">
        <v>53</v>
      </c>
      <c r="C11" s="63"/>
      <c r="D11" s="63"/>
      <c r="E11" s="90" t="s">
        <v>44</v>
      </c>
      <c r="F11" s="121">
        <v>2122</v>
      </c>
      <c r="G11" s="122">
        <v>2174</v>
      </c>
      <c r="H11" s="121">
        <v>1971</v>
      </c>
      <c r="I11" s="123">
        <v>1807</v>
      </c>
      <c r="J11" s="121">
        <v>579</v>
      </c>
      <c r="K11" s="124">
        <v>954</v>
      </c>
      <c r="L11" s="121">
        <v>455</v>
      </c>
      <c r="M11" s="123">
        <v>435</v>
      </c>
      <c r="N11" s="121">
        <v>1504</v>
      </c>
      <c r="O11" s="123">
        <v>1914</v>
      </c>
      <c r="P11" s="121">
        <v>2857</v>
      </c>
      <c r="Q11" s="124">
        <v>5020</v>
      </c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5.75" customHeight="1">
      <c r="A12" s="296"/>
      <c r="B12" s="7"/>
      <c r="C12" s="30" t="s">
        <v>54</v>
      </c>
      <c r="D12" s="43"/>
      <c r="E12" s="91" t="s">
        <v>45</v>
      </c>
      <c r="F12" s="70">
        <v>2212</v>
      </c>
      <c r="G12" s="116">
        <v>2089</v>
      </c>
      <c r="H12" s="121">
        <v>1971</v>
      </c>
      <c r="I12" s="117">
        <v>1807</v>
      </c>
      <c r="J12" s="121">
        <v>579</v>
      </c>
      <c r="K12" s="118">
        <v>954</v>
      </c>
      <c r="L12" s="70">
        <v>455</v>
      </c>
      <c r="M12" s="117">
        <v>435</v>
      </c>
      <c r="N12" s="70">
        <v>1504</v>
      </c>
      <c r="O12" s="117">
        <v>1914</v>
      </c>
      <c r="P12" s="70">
        <v>2857</v>
      </c>
      <c r="Q12" s="118">
        <v>5020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5.75" customHeight="1">
      <c r="A13" s="296"/>
      <c r="B13" s="8"/>
      <c r="C13" s="52" t="s">
        <v>55</v>
      </c>
      <c r="D13" s="53"/>
      <c r="E13" s="95" t="s">
        <v>46</v>
      </c>
      <c r="F13" s="67"/>
      <c r="G13" s="125">
        <v>85</v>
      </c>
      <c r="H13" s="119"/>
      <c r="I13" s="120"/>
      <c r="J13" s="119"/>
      <c r="K13" s="120"/>
      <c r="L13" s="68"/>
      <c r="M13" s="126"/>
      <c r="N13" s="68"/>
      <c r="O13" s="126"/>
      <c r="P13" s="68"/>
      <c r="Q13" s="127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5.75" customHeight="1">
      <c r="A14" s="296"/>
      <c r="B14" s="44" t="s">
        <v>56</v>
      </c>
      <c r="C14" s="43"/>
      <c r="D14" s="43"/>
      <c r="E14" s="91" t="s">
        <v>97</v>
      </c>
      <c r="F14" s="69">
        <f aca="true" t="shared" si="0" ref="F14:Q14">F9-F12</f>
        <v>66</v>
      </c>
      <c r="G14" s="128">
        <f t="shared" si="0"/>
        <v>174</v>
      </c>
      <c r="H14" s="69">
        <f t="shared" si="0"/>
        <v>155</v>
      </c>
      <c r="I14" s="128">
        <f t="shared" si="0"/>
        <v>270</v>
      </c>
      <c r="J14" s="69">
        <f t="shared" si="0"/>
        <v>84</v>
      </c>
      <c r="K14" s="128">
        <f t="shared" si="0"/>
        <v>59</v>
      </c>
      <c r="L14" s="69">
        <f>L9-L12</f>
        <v>22</v>
      </c>
      <c r="M14" s="128">
        <f>M9-M12</f>
        <v>26</v>
      </c>
      <c r="N14" s="69">
        <f t="shared" si="0"/>
        <v>57</v>
      </c>
      <c r="O14" s="128">
        <f t="shared" si="0"/>
        <v>374</v>
      </c>
      <c r="P14" s="69">
        <f t="shared" si="0"/>
        <v>87</v>
      </c>
      <c r="Q14" s="128">
        <f t="shared" si="0"/>
        <v>39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5.75" customHeight="1">
      <c r="A15" s="296"/>
      <c r="B15" s="44" t="s">
        <v>57</v>
      </c>
      <c r="C15" s="43"/>
      <c r="D15" s="43"/>
      <c r="E15" s="91" t="s">
        <v>98</v>
      </c>
      <c r="F15" s="69">
        <f aca="true" t="shared" si="1" ref="F15:Q15">F10-F13</f>
        <v>0</v>
      </c>
      <c r="G15" s="128">
        <f t="shared" si="1"/>
        <v>21</v>
      </c>
      <c r="H15" s="69">
        <f t="shared" si="1"/>
        <v>0</v>
      </c>
      <c r="I15" s="128">
        <f t="shared" si="1"/>
        <v>0</v>
      </c>
      <c r="J15" s="69">
        <f t="shared" si="1"/>
        <v>0</v>
      </c>
      <c r="K15" s="128">
        <f t="shared" si="1"/>
        <v>0</v>
      </c>
      <c r="L15" s="69">
        <f>L10-L13</f>
        <v>0</v>
      </c>
      <c r="M15" s="128">
        <f>M10-M13</f>
        <v>0</v>
      </c>
      <c r="N15" s="69">
        <f t="shared" si="1"/>
        <v>0</v>
      </c>
      <c r="O15" s="128">
        <f t="shared" si="1"/>
        <v>0</v>
      </c>
      <c r="P15" s="69">
        <f t="shared" si="1"/>
        <v>0</v>
      </c>
      <c r="Q15" s="128">
        <f t="shared" si="1"/>
        <v>0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5.75" customHeight="1">
      <c r="A16" s="296"/>
      <c r="B16" s="44" t="s">
        <v>58</v>
      </c>
      <c r="C16" s="43"/>
      <c r="D16" s="43"/>
      <c r="E16" s="91" t="s">
        <v>99</v>
      </c>
      <c r="F16" s="67">
        <f aca="true" t="shared" si="2" ref="F16:Q16">F8-F11</f>
        <v>156</v>
      </c>
      <c r="G16" s="125">
        <f t="shared" si="2"/>
        <v>195</v>
      </c>
      <c r="H16" s="67">
        <f t="shared" si="2"/>
        <v>155</v>
      </c>
      <c r="I16" s="125">
        <f t="shared" si="2"/>
        <v>270</v>
      </c>
      <c r="J16" s="67">
        <f t="shared" si="2"/>
        <v>84</v>
      </c>
      <c r="K16" s="125">
        <f t="shared" si="2"/>
        <v>59</v>
      </c>
      <c r="L16" s="67">
        <f>L8-L11</f>
        <v>22</v>
      </c>
      <c r="M16" s="125">
        <f>M8-M11</f>
        <v>26</v>
      </c>
      <c r="N16" s="67">
        <f t="shared" si="2"/>
        <v>57</v>
      </c>
      <c r="O16" s="125">
        <f t="shared" si="2"/>
        <v>374</v>
      </c>
      <c r="P16" s="67">
        <f t="shared" si="2"/>
        <v>87</v>
      </c>
      <c r="Q16" s="125">
        <f t="shared" si="2"/>
        <v>39</v>
      </c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 ht="15.75" customHeight="1">
      <c r="A17" s="296"/>
      <c r="B17" s="44" t="s">
        <v>59</v>
      </c>
      <c r="C17" s="43"/>
      <c r="D17" s="43"/>
      <c r="E17" s="34"/>
      <c r="F17" s="69"/>
      <c r="G17" s="128"/>
      <c r="H17" s="119"/>
      <c r="I17" s="120"/>
      <c r="J17" s="70"/>
      <c r="K17" s="118"/>
      <c r="L17" s="70"/>
      <c r="M17" s="117"/>
      <c r="N17" s="70"/>
      <c r="O17" s="117"/>
      <c r="P17" s="119"/>
      <c r="Q17" s="129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5.75" customHeight="1">
      <c r="A18" s="297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3"/>
      <c r="P18" s="132"/>
      <c r="Q18" s="134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27" ht="15.75" customHeight="1">
      <c r="A19" s="296" t="s">
        <v>84</v>
      </c>
      <c r="B19" s="50" t="s">
        <v>61</v>
      </c>
      <c r="C19" s="51"/>
      <c r="D19" s="51"/>
      <c r="E19" s="96"/>
      <c r="F19" s="65">
        <v>616</v>
      </c>
      <c r="G19" s="135">
        <v>772</v>
      </c>
      <c r="H19" s="66">
        <v>1</v>
      </c>
      <c r="I19" s="136">
        <v>1</v>
      </c>
      <c r="J19" s="66">
        <v>12</v>
      </c>
      <c r="K19" s="137">
        <v>14</v>
      </c>
      <c r="L19" s="66"/>
      <c r="M19" s="136">
        <v>3</v>
      </c>
      <c r="N19" s="66">
        <v>1766</v>
      </c>
      <c r="O19" s="136">
        <v>1202</v>
      </c>
      <c r="P19" s="66">
        <v>296</v>
      </c>
      <c r="Q19" s="137">
        <v>1286</v>
      </c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27" ht="15.75" customHeight="1">
      <c r="A20" s="296"/>
      <c r="B20" s="19"/>
      <c r="C20" s="30" t="s">
        <v>62</v>
      </c>
      <c r="D20" s="43"/>
      <c r="E20" s="91"/>
      <c r="F20" s="69">
        <v>615</v>
      </c>
      <c r="G20" s="128">
        <v>771</v>
      </c>
      <c r="H20" s="70"/>
      <c r="I20" s="117"/>
      <c r="J20" s="70"/>
      <c r="K20" s="120"/>
      <c r="L20" s="70"/>
      <c r="M20" s="117"/>
      <c r="N20" s="70">
        <v>1312</v>
      </c>
      <c r="O20" s="117">
        <v>719</v>
      </c>
      <c r="P20" s="70">
        <v>155</v>
      </c>
      <c r="Q20" s="118">
        <v>620</v>
      </c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27" ht="15.75" customHeight="1">
      <c r="A21" s="296"/>
      <c r="B21" s="9" t="s">
        <v>63</v>
      </c>
      <c r="C21" s="63"/>
      <c r="D21" s="63"/>
      <c r="E21" s="90" t="s">
        <v>100</v>
      </c>
      <c r="F21" s="138">
        <v>616</v>
      </c>
      <c r="G21" s="139">
        <v>772</v>
      </c>
      <c r="H21" s="121">
        <v>1</v>
      </c>
      <c r="I21" s="123">
        <v>1</v>
      </c>
      <c r="J21" s="121">
        <v>12</v>
      </c>
      <c r="K21" s="124">
        <v>14</v>
      </c>
      <c r="L21" s="121"/>
      <c r="M21" s="123">
        <v>3</v>
      </c>
      <c r="N21" s="121">
        <v>1766</v>
      </c>
      <c r="O21" s="123">
        <v>1202</v>
      </c>
      <c r="P21" s="121">
        <v>296</v>
      </c>
      <c r="Q21" s="124">
        <v>1286</v>
      </c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5.75" customHeight="1">
      <c r="A22" s="296"/>
      <c r="B22" s="50" t="s">
        <v>64</v>
      </c>
      <c r="C22" s="51"/>
      <c r="D22" s="51"/>
      <c r="E22" s="96" t="s">
        <v>101</v>
      </c>
      <c r="F22" s="65">
        <v>1491</v>
      </c>
      <c r="G22" s="135">
        <v>1600</v>
      </c>
      <c r="H22" s="66">
        <v>1690</v>
      </c>
      <c r="I22" s="136">
        <v>1146</v>
      </c>
      <c r="J22" s="66">
        <v>353</v>
      </c>
      <c r="K22" s="137">
        <v>459</v>
      </c>
      <c r="L22" s="66">
        <v>62</v>
      </c>
      <c r="M22" s="136">
        <v>80</v>
      </c>
      <c r="N22" s="66">
        <v>3908</v>
      </c>
      <c r="O22" s="136">
        <v>2752</v>
      </c>
      <c r="P22" s="66">
        <v>397</v>
      </c>
      <c r="Q22" s="137">
        <v>1536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7" ht="15.75" customHeight="1">
      <c r="A23" s="296"/>
      <c r="B23" s="7" t="s">
        <v>65</v>
      </c>
      <c r="C23" s="52" t="s">
        <v>66</v>
      </c>
      <c r="D23" s="53"/>
      <c r="E23" s="95"/>
      <c r="F23" s="67">
        <v>185</v>
      </c>
      <c r="G23" s="125">
        <v>206</v>
      </c>
      <c r="H23" s="68">
        <v>140</v>
      </c>
      <c r="I23" s="126">
        <v>152</v>
      </c>
      <c r="J23" s="68">
        <v>20</v>
      </c>
      <c r="K23" s="127">
        <v>23</v>
      </c>
      <c r="L23" s="68">
        <v>20</v>
      </c>
      <c r="M23" s="126">
        <v>20</v>
      </c>
      <c r="N23" s="68">
        <v>1608</v>
      </c>
      <c r="O23" s="126">
        <v>1546</v>
      </c>
      <c r="P23" s="68">
        <v>309</v>
      </c>
      <c r="Q23" s="127">
        <v>664</v>
      </c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27" ht="15.75" customHeight="1">
      <c r="A24" s="296"/>
      <c r="B24" s="44" t="s">
        <v>102</v>
      </c>
      <c r="C24" s="43"/>
      <c r="D24" s="43"/>
      <c r="E24" s="91" t="s">
        <v>103</v>
      </c>
      <c r="F24" s="69">
        <f aca="true" t="shared" si="3" ref="F24:Q24">F21-F22</f>
        <v>-875</v>
      </c>
      <c r="G24" s="128">
        <f t="shared" si="3"/>
        <v>-828</v>
      </c>
      <c r="H24" s="69">
        <f>H21-H22</f>
        <v>-1689</v>
      </c>
      <c r="I24" s="128">
        <f>I21-I22</f>
        <v>-1145</v>
      </c>
      <c r="J24" s="69">
        <f t="shared" si="3"/>
        <v>-341</v>
      </c>
      <c r="K24" s="128">
        <f t="shared" si="3"/>
        <v>-445</v>
      </c>
      <c r="L24" s="69">
        <f>L21-L22</f>
        <v>-62</v>
      </c>
      <c r="M24" s="128">
        <f>M21-M22</f>
        <v>-77</v>
      </c>
      <c r="N24" s="69">
        <f t="shared" si="3"/>
        <v>-2142</v>
      </c>
      <c r="O24" s="128">
        <f t="shared" si="3"/>
        <v>-1550</v>
      </c>
      <c r="P24" s="69">
        <f t="shared" si="3"/>
        <v>-101</v>
      </c>
      <c r="Q24" s="128">
        <f t="shared" si="3"/>
        <v>-250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27" ht="15.75" customHeight="1">
      <c r="A25" s="296"/>
      <c r="B25" s="101" t="s">
        <v>67</v>
      </c>
      <c r="C25" s="53"/>
      <c r="D25" s="53"/>
      <c r="E25" s="301" t="s">
        <v>104</v>
      </c>
      <c r="F25" s="299">
        <v>875</v>
      </c>
      <c r="G25" s="274">
        <v>828</v>
      </c>
      <c r="H25" s="278">
        <v>1689</v>
      </c>
      <c r="I25" s="274">
        <v>1145</v>
      </c>
      <c r="J25" s="278">
        <v>341</v>
      </c>
      <c r="K25" s="274">
        <v>445</v>
      </c>
      <c r="L25" s="278">
        <v>62</v>
      </c>
      <c r="M25" s="274">
        <v>77</v>
      </c>
      <c r="N25" s="278">
        <v>2142</v>
      </c>
      <c r="O25" s="274">
        <v>1550</v>
      </c>
      <c r="P25" s="278">
        <v>101</v>
      </c>
      <c r="Q25" s="274">
        <v>250</v>
      </c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ht="15.75" customHeight="1">
      <c r="A26" s="296"/>
      <c r="B26" s="9" t="s">
        <v>68</v>
      </c>
      <c r="C26" s="63"/>
      <c r="D26" s="63"/>
      <c r="E26" s="302"/>
      <c r="F26" s="300"/>
      <c r="G26" s="275"/>
      <c r="H26" s="279"/>
      <c r="I26" s="275"/>
      <c r="J26" s="279"/>
      <c r="K26" s="275"/>
      <c r="L26" s="279"/>
      <c r="M26" s="275"/>
      <c r="N26" s="279"/>
      <c r="O26" s="275"/>
      <c r="P26" s="279"/>
      <c r="Q26" s="27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27" ht="15.75" customHeight="1">
      <c r="A27" s="297"/>
      <c r="B27" s="47" t="s">
        <v>105</v>
      </c>
      <c r="C27" s="31"/>
      <c r="D27" s="31"/>
      <c r="E27" s="92" t="s">
        <v>106</v>
      </c>
      <c r="F27" s="73">
        <f aca="true" t="shared" si="4" ref="F27:Q27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>L24+L25</f>
        <v>0</v>
      </c>
      <c r="M27" s="140">
        <f>M24+M25</f>
        <v>0</v>
      </c>
      <c r="N27" s="73">
        <f t="shared" si="4"/>
        <v>0</v>
      </c>
      <c r="O27" s="140">
        <f t="shared" si="4"/>
        <v>0</v>
      </c>
      <c r="P27" s="73">
        <f t="shared" si="4"/>
        <v>0</v>
      </c>
      <c r="Q27" s="140">
        <f t="shared" si="4"/>
        <v>0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41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27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41"/>
      <c r="O29" s="115"/>
      <c r="P29" s="115"/>
      <c r="Q29" s="142" t="s">
        <v>107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42"/>
    </row>
    <row r="30" spans="1:27" ht="15.75" customHeight="1">
      <c r="A30" s="289" t="s">
        <v>69</v>
      </c>
      <c r="B30" s="290"/>
      <c r="C30" s="290"/>
      <c r="D30" s="290"/>
      <c r="E30" s="291"/>
      <c r="F30" s="298" t="s">
        <v>262</v>
      </c>
      <c r="G30" s="277"/>
      <c r="H30" s="276"/>
      <c r="I30" s="277"/>
      <c r="J30" s="276"/>
      <c r="K30" s="277"/>
      <c r="L30" s="276"/>
      <c r="M30" s="277"/>
      <c r="N30" s="276"/>
      <c r="O30" s="277"/>
      <c r="P30" s="276"/>
      <c r="Q30" s="277"/>
      <c r="R30" s="143"/>
      <c r="S30" s="141"/>
      <c r="T30" s="143"/>
      <c r="U30" s="141"/>
      <c r="V30" s="143"/>
      <c r="W30" s="141"/>
      <c r="X30" s="143"/>
      <c r="Y30" s="141"/>
      <c r="Z30" s="143"/>
      <c r="AA30" s="141"/>
    </row>
    <row r="31" spans="1:27" ht="15.75" customHeight="1">
      <c r="A31" s="292"/>
      <c r="B31" s="293"/>
      <c r="C31" s="293"/>
      <c r="D31" s="293"/>
      <c r="E31" s="294"/>
      <c r="F31" s="110" t="s">
        <v>240</v>
      </c>
      <c r="G31" s="144" t="s">
        <v>2</v>
      </c>
      <c r="H31" s="110" t="s">
        <v>240</v>
      </c>
      <c r="I31" s="144" t="s">
        <v>2</v>
      </c>
      <c r="J31" s="110" t="s">
        <v>240</v>
      </c>
      <c r="K31" s="145" t="s">
        <v>2</v>
      </c>
      <c r="L31" s="110" t="s">
        <v>240</v>
      </c>
      <c r="M31" s="144" t="s">
        <v>2</v>
      </c>
      <c r="N31" s="110" t="s">
        <v>240</v>
      </c>
      <c r="O31" s="144" t="s">
        <v>2</v>
      </c>
      <c r="P31" s="110" t="s">
        <v>240</v>
      </c>
      <c r="Q31" s="146" t="s">
        <v>2</v>
      </c>
      <c r="R31" s="147"/>
      <c r="S31" s="147"/>
      <c r="T31" s="147"/>
      <c r="U31" s="147"/>
      <c r="V31" s="147"/>
      <c r="W31" s="147"/>
      <c r="X31" s="147"/>
      <c r="Y31" s="147"/>
      <c r="Z31" s="147"/>
      <c r="AA31" s="147"/>
    </row>
    <row r="32" spans="1:27" ht="15.75" customHeight="1">
      <c r="A32" s="295" t="s">
        <v>85</v>
      </c>
      <c r="B32" s="55" t="s">
        <v>50</v>
      </c>
      <c r="C32" s="56"/>
      <c r="D32" s="56"/>
      <c r="E32" s="15" t="s">
        <v>41</v>
      </c>
      <c r="F32" s="66">
        <v>4619</v>
      </c>
      <c r="G32" s="148">
        <v>4428</v>
      </c>
      <c r="H32" s="111"/>
      <c r="I32" s="113"/>
      <c r="J32" s="111"/>
      <c r="K32" s="114"/>
      <c r="L32" s="66"/>
      <c r="M32" s="148"/>
      <c r="N32" s="66"/>
      <c r="O32" s="148"/>
      <c r="P32" s="111"/>
      <c r="Q32" s="149"/>
      <c r="R32" s="148"/>
      <c r="S32" s="148"/>
      <c r="T32" s="148"/>
      <c r="U32" s="148"/>
      <c r="V32" s="150"/>
      <c r="W32" s="150"/>
      <c r="X32" s="148"/>
      <c r="Y32" s="148"/>
      <c r="Z32" s="150"/>
      <c r="AA32" s="150"/>
    </row>
    <row r="33" spans="1:27" ht="15.75" customHeight="1">
      <c r="A33" s="303"/>
      <c r="B33" s="8"/>
      <c r="C33" s="52" t="s">
        <v>70</v>
      </c>
      <c r="D33" s="53"/>
      <c r="E33" s="99"/>
      <c r="F33" s="68">
        <v>3713</v>
      </c>
      <c r="G33" s="151">
        <v>3563</v>
      </c>
      <c r="H33" s="68"/>
      <c r="I33" s="126"/>
      <c r="J33" s="68"/>
      <c r="K33" s="127"/>
      <c r="L33" s="68"/>
      <c r="M33" s="151"/>
      <c r="N33" s="68"/>
      <c r="O33" s="151"/>
      <c r="P33" s="68"/>
      <c r="Q33" s="125"/>
      <c r="R33" s="148"/>
      <c r="S33" s="148"/>
      <c r="T33" s="148"/>
      <c r="U33" s="148"/>
      <c r="V33" s="150"/>
      <c r="W33" s="150"/>
      <c r="X33" s="148"/>
      <c r="Y33" s="148"/>
      <c r="Z33" s="150"/>
      <c r="AA33" s="150"/>
    </row>
    <row r="34" spans="1:27" ht="15.75" customHeight="1">
      <c r="A34" s="303"/>
      <c r="B34" s="8"/>
      <c r="C34" s="24"/>
      <c r="D34" s="30" t="s">
        <v>71</v>
      </c>
      <c r="E34" s="94"/>
      <c r="F34" s="70"/>
      <c r="G34" s="116"/>
      <c r="H34" s="70"/>
      <c r="I34" s="117"/>
      <c r="J34" s="70"/>
      <c r="K34" s="118"/>
      <c r="L34" s="70"/>
      <c r="M34" s="116"/>
      <c r="N34" s="70"/>
      <c r="O34" s="116"/>
      <c r="P34" s="70"/>
      <c r="Q34" s="128"/>
      <c r="R34" s="148"/>
      <c r="S34" s="148"/>
      <c r="T34" s="148"/>
      <c r="U34" s="148"/>
      <c r="V34" s="150"/>
      <c r="W34" s="150"/>
      <c r="X34" s="148"/>
      <c r="Y34" s="148"/>
      <c r="Z34" s="150"/>
      <c r="AA34" s="150"/>
    </row>
    <row r="35" spans="1:27" ht="15.75" customHeight="1">
      <c r="A35" s="303"/>
      <c r="B35" s="10"/>
      <c r="C35" s="62" t="s">
        <v>72</v>
      </c>
      <c r="D35" s="63"/>
      <c r="E35" s="100"/>
      <c r="F35" s="121">
        <v>899</v>
      </c>
      <c r="G35" s="122">
        <v>860</v>
      </c>
      <c r="H35" s="121"/>
      <c r="I35" s="123"/>
      <c r="J35" s="152"/>
      <c r="K35" s="153"/>
      <c r="L35" s="121"/>
      <c r="M35" s="122"/>
      <c r="N35" s="121"/>
      <c r="O35" s="122"/>
      <c r="P35" s="121"/>
      <c r="Q35" s="139"/>
      <c r="R35" s="148"/>
      <c r="S35" s="148"/>
      <c r="T35" s="148"/>
      <c r="U35" s="148"/>
      <c r="V35" s="150"/>
      <c r="W35" s="150"/>
      <c r="X35" s="148"/>
      <c r="Y35" s="148"/>
      <c r="Z35" s="150"/>
      <c r="AA35" s="150"/>
    </row>
    <row r="36" spans="1:27" ht="15.75" customHeight="1">
      <c r="A36" s="303"/>
      <c r="B36" s="50" t="s">
        <v>53</v>
      </c>
      <c r="C36" s="51"/>
      <c r="D36" s="51"/>
      <c r="E36" s="15" t="s">
        <v>42</v>
      </c>
      <c r="F36" s="65">
        <v>4619</v>
      </c>
      <c r="G36" s="125">
        <v>4428</v>
      </c>
      <c r="H36" s="66"/>
      <c r="I36" s="136"/>
      <c r="J36" s="66"/>
      <c r="K36" s="137"/>
      <c r="L36" s="66"/>
      <c r="M36" s="148"/>
      <c r="N36" s="66"/>
      <c r="O36" s="148"/>
      <c r="P36" s="66"/>
      <c r="Q36" s="135"/>
      <c r="R36" s="148"/>
      <c r="S36" s="148"/>
      <c r="T36" s="148"/>
      <c r="U36" s="148"/>
      <c r="V36" s="148"/>
      <c r="W36" s="148"/>
      <c r="X36" s="148"/>
      <c r="Y36" s="148"/>
      <c r="Z36" s="150"/>
      <c r="AA36" s="150"/>
    </row>
    <row r="37" spans="1:27" ht="15.75" customHeight="1">
      <c r="A37" s="303"/>
      <c r="B37" s="8"/>
      <c r="C37" s="30" t="s">
        <v>73</v>
      </c>
      <c r="D37" s="43"/>
      <c r="E37" s="94"/>
      <c r="F37" s="69"/>
      <c r="G37" s="128"/>
      <c r="H37" s="70"/>
      <c r="I37" s="117"/>
      <c r="J37" s="70"/>
      <c r="K37" s="118"/>
      <c r="L37" s="70"/>
      <c r="M37" s="116"/>
      <c r="N37" s="70"/>
      <c r="O37" s="116"/>
      <c r="P37" s="70"/>
      <c r="Q37" s="128"/>
      <c r="R37" s="148"/>
      <c r="S37" s="148"/>
      <c r="T37" s="148"/>
      <c r="U37" s="148"/>
      <c r="V37" s="148"/>
      <c r="W37" s="148"/>
      <c r="X37" s="148"/>
      <c r="Y37" s="148"/>
      <c r="Z37" s="150"/>
      <c r="AA37" s="150"/>
    </row>
    <row r="38" spans="1:27" ht="15.75" customHeight="1">
      <c r="A38" s="303"/>
      <c r="B38" s="10"/>
      <c r="C38" s="30" t="s">
        <v>74</v>
      </c>
      <c r="D38" s="43"/>
      <c r="E38" s="94"/>
      <c r="F38" s="69"/>
      <c r="G38" s="128"/>
      <c r="H38" s="70"/>
      <c r="I38" s="117"/>
      <c r="J38" s="70"/>
      <c r="K38" s="153"/>
      <c r="L38" s="70"/>
      <c r="M38" s="116"/>
      <c r="N38" s="70"/>
      <c r="O38" s="116"/>
      <c r="P38" s="70"/>
      <c r="Q38" s="128"/>
      <c r="R38" s="148"/>
      <c r="S38" s="148"/>
      <c r="T38" s="150"/>
      <c r="U38" s="150"/>
      <c r="V38" s="148"/>
      <c r="W38" s="148"/>
      <c r="X38" s="148"/>
      <c r="Y38" s="148"/>
      <c r="Z38" s="150"/>
      <c r="AA38" s="150"/>
    </row>
    <row r="39" spans="1:27" ht="15.75" customHeight="1">
      <c r="A39" s="304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aca="true" t="shared" si="5" ref="G39:Q39">G32-G36</f>
        <v>0</v>
      </c>
      <c r="H39" s="73">
        <f t="shared" si="5"/>
        <v>0</v>
      </c>
      <c r="I39" s="140">
        <f t="shared" si="5"/>
        <v>0</v>
      </c>
      <c r="J39" s="73">
        <f t="shared" si="5"/>
        <v>0</v>
      </c>
      <c r="K39" s="140">
        <f t="shared" si="5"/>
        <v>0</v>
      </c>
      <c r="L39" s="73">
        <f>L32-L36</f>
        <v>0</v>
      </c>
      <c r="M39" s="140">
        <f>M32-M36</f>
        <v>0</v>
      </c>
      <c r="N39" s="73">
        <f t="shared" si="5"/>
        <v>0</v>
      </c>
      <c r="O39" s="140">
        <f t="shared" si="5"/>
        <v>0</v>
      </c>
      <c r="P39" s="73">
        <f t="shared" si="5"/>
        <v>0</v>
      </c>
      <c r="Q39" s="140">
        <f t="shared" si="5"/>
        <v>0</v>
      </c>
      <c r="R39" s="148"/>
      <c r="S39" s="148"/>
      <c r="T39" s="148"/>
      <c r="U39" s="148"/>
      <c r="V39" s="148"/>
      <c r="W39" s="148"/>
      <c r="X39" s="148"/>
      <c r="Y39" s="148"/>
      <c r="Z39" s="150"/>
      <c r="AA39" s="150"/>
    </row>
    <row r="40" spans="1:27" ht="15.75" customHeight="1">
      <c r="A40" s="295" t="s">
        <v>86</v>
      </c>
      <c r="B40" s="50" t="s">
        <v>76</v>
      </c>
      <c r="C40" s="51"/>
      <c r="D40" s="51"/>
      <c r="E40" s="15" t="s">
        <v>44</v>
      </c>
      <c r="F40" s="65">
        <v>2534</v>
      </c>
      <c r="G40" s="135">
        <v>2383</v>
      </c>
      <c r="H40" s="66"/>
      <c r="I40" s="136"/>
      <c r="J40" s="66"/>
      <c r="K40" s="137"/>
      <c r="L40" s="66"/>
      <c r="M40" s="148"/>
      <c r="N40" s="66"/>
      <c r="O40" s="148"/>
      <c r="P40" s="66"/>
      <c r="Q40" s="135"/>
      <c r="R40" s="148"/>
      <c r="S40" s="148"/>
      <c r="T40" s="148"/>
      <c r="U40" s="148"/>
      <c r="V40" s="150"/>
      <c r="W40" s="150"/>
      <c r="X40" s="150"/>
      <c r="Y40" s="150"/>
      <c r="Z40" s="148"/>
      <c r="AA40" s="148"/>
    </row>
    <row r="41" spans="1:27" ht="15.75" customHeight="1">
      <c r="A41" s="305"/>
      <c r="B41" s="10"/>
      <c r="C41" s="30" t="s">
        <v>77</v>
      </c>
      <c r="D41" s="43"/>
      <c r="E41" s="94"/>
      <c r="F41" s="154">
        <v>360</v>
      </c>
      <c r="G41" s="155">
        <v>330</v>
      </c>
      <c r="H41" s="152"/>
      <c r="I41" s="153"/>
      <c r="J41" s="70"/>
      <c r="K41" s="118"/>
      <c r="L41" s="70"/>
      <c r="M41" s="116"/>
      <c r="N41" s="70"/>
      <c r="O41" s="116"/>
      <c r="P41" s="70"/>
      <c r="Q41" s="128"/>
      <c r="R41" s="150"/>
      <c r="S41" s="150"/>
      <c r="T41" s="150"/>
      <c r="U41" s="150"/>
      <c r="V41" s="150"/>
      <c r="W41" s="150"/>
      <c r="X41" s="150"/>
      <c r="Y41" s="150"/>
      <c r="Z41" s="148"/>
      <c r="AA41" s="148"/>
    </row>
    <row r="42" spans="1:27" ht="15.75" customHeight="1">
      <c r="A42" s="305"/>
      <c r="B42" s="50" t="s">
        <v>64</v>
      </c>
      <c r="C42" s="51"/>
      <c r="D42" s="51"/>
      <c r="E42" s="15" t="s">
        <v>45</v>
      </c>
      <c r="F42" s="65">
        <v>2534</v>
      </c>
      <c r="G42" s="135">
        <v>2383</v>
      </c>
      <c r="H42" s="66"/>
      <c r="I42" s="136"/>
      <c r="J42" s="66"/>
      <c r="K42" s="137"/>
      <c r="L42" s="66"/>
      <c r="M42" s="148"/>
      <c r="N42" s="66"/>
      <c r="O42" s="148"/>
      <c r="P42" s="66"/>
      <c r="Q42" s="135"/>
      <c r="R42" s="148"/>
      <c r="S42" s="148"/>
      <c r="T42" s="148"/>
      <c r="U42" s="148"/>
      <c r="V42" s="150"/>
      <c r="W42" s="150"/>
      <c r="X42" s="148"/>
      <c r="Y42" s="148"/>
      <c r="Z42" s="148"/>
      <c r="AA42" s="148"/>
    </row>
    <row r="43" spans="1:27" ht="15.75" customHeight="1">
      <c r="A43" s="305"/>
      <c r="B43" s="10"/>
      <c r="C43" s="30" t="s">
        <v>78</v>
      </c>
      <c r="D43" s="43"/>
      <c r="E43" s="94"/>
      <c r="F43" s="69">
        <v>845</v>
      </c>
      <c r="G43" s="128">
        <v>823</v>
      </c>
      <c r="H43" s="70"/>
      <c r="I43" s="117"/>
      <c r="J43" s="152"/>
      <c r="K43" s="153"/>
      <c r="L43" s="70"/>
      <c r="M43" s="116"/>
      <c r="N43" s="70"/>
      <c r="O43" s="116"/>
      <c r="P43" s="70"/>
      <c r="Q43" s="128"/>
      <c r="R43" s="148"/>
      <c r="S43" s="148"/>
      <c r="T43" s="150"/>
      <c r="U43" s="148"/>
      <c r="V43" s="150"/>
      <c r="W43" s="150"/>
      <c r="X43" s="148"/>
      <c r="Y43" s="148"/>
      <c r="Z43" s="150"/>
      <c r="AA43" s="150"/>
    </row>
    <row r="44" spans="1:27" ht="15.75" customHeight="1">
      <c r="A44" s="306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aca="true" t="shared" si="6" ref="G44:Q44">G40-G42</f>
        <v>0</v>
      </c>
      <c r="H44" s="130">
        <f t="shared" si="6"/>
        <v>0</v>
      </c>
      <c r="I44" s="131">
        <f t="shared" si="6"/>
        <v>0</v>
      </c>
      <c r="J44" s="130">
        <f t="shared" si="6"/>
        <v>0</v>
      </c>
      <c r="K44" s="131">
        <f t="shared" si="6"/>
        <v>0</v>
      </c>
      <c r="L44" s="130">
        <f>L40-L42</f>
        <v>0</v>
      </c>
      <c r="M44" s="131">
        <f>M40-M42</f>
        <v>0</v>
      </c>
      <c r="N44" s="130">
        <f t="shared" si="6"/>
        <v>0</v>
      </c>
      <c r="O44" s="131">
        <f t="shared" si="6"/>
        <v>0</v>
      </c>
      <c r="P44" s="130">
        <f t="shared" si="6"/>
        <v>0</v>
      </c>
      <c r="Q44" s="131">
        <f t="shared" si="6"/>
        <v>0</v>
      </c>
      <c r="R44" s="150"/>
      <c r="S44" s="150"/>
      <c r="T44" s="148"/>
      <c r="U44" s="148"/>
      <c r="V44" s="150"/>
      <c r="W44" s="150"/>
      <c r="X44" s="148"/>
      <c r="Y44" s="148"/>
      <c r="Z44" s="148"/>
      <c r="AA44" s="148"/>
    </row>
    <row r="45" spans="1:27" ht="15.75" customHeight="1">
      <c r="A45" s="280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aca="true" t="shared" si="7" ref="G45:Q45">G39+G44</f>
        <v>0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0</v>
      </c>
      <c r="L45" s="156">
        <f>L39+L44</f>
        <v>0</v>
      </c>
      <c r="M45" s="157">
        <f>M39+M44</f>
        <v>0</v>
      </c>
      <c r="N45" s="156">
        <f t="shared" si="7"/>
        <v>0</v>
      </c>
      <c r="O45" s="157">
        <f t="shared" si="7"/>
        <v>0</v>
      </c>
      <c r="P45" s="156">
        <f t="shared" si="7"/>
        <v>0</v>
      </c>
      <c r="Q45" s="157">
        <f t="shared" si="7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5.75" customHeight="1">
      <c r="A46" s="281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70"/>
      <c r="O46" s="116"/>
      <c r="P46" s="152"/>
      <c r="Q46" s="129"/>
      <c r="R46" s="150"/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1:27" ht="15.75" customHeight="1">
      <c r="A47" s="281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6"/>
      <c r="N47" s="70"/>
      <c r="O47" s="116"/>
      <c r="P47" s="70"/>
      <c r="Q47" s="12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5.75" customHeight="1">
      <c r="A48" s="282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58"/>
      <c r="P48" s="74"/>
      <c r="Q48" s="140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18" ht="15.75" customHeight="1">
      <c r="A49" s="13" t="s">
        <v>111</v>
      </c>
      <c r="Q49" s="8"/>
      <c r="R49" s="8"/>
    </row>
    <row r="50" spans="1:18" ht="15.75" customHeight="1">
      <c r="A50" s="13"/>
      <c r="Q50" s="8"/>
      <c r="R50" s="8"/>
    </row>
  </sheetData>
  <sheetProtection/>
  <mergeCells count="32">
    <mergeCell ref="E25:E26"/>
    <mergeCell ref="A32:A39"/>
    <mergeCell ref="A40:A44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F30:G30"/>
    <mergeCell ref="H30:I30"/>
    <mergeCell ref="F25:F26"/>
    <mergeCell ref="N30:O30"/>
    <mergeCell ref="N25:N26"/>
    <mergeCell ref="O25:O26"/>
    <mergeCell ref="L25:L26"/>
    <mergeCell ref="J25:J26"/>
    <mergeCell ref="K25:K26"/>
    <mergeCell ref="L6:M6"/>
    <mergeCell ref="M25:M26"/>
    <mergeCell ref="L30:M30"/>
    <mergeCell ref="J6:K6"/>
    <mergeCell ref="P30:Q30"/>
    <mergeCell ref="P25:P26"/>
    <mergeCell ref="Q25:Q26"/>
    <mergeCell ref="P6:Q6"/>
    <mergeCell ref="N6:O6"/>
    <mergeCell ref="J30:K30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67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" sqref="F4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255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5" t="s">
        <v>88</v>
      </c>
      <c r="B9" s="265" t="s">
        <v>90</v>
      </c>
      <c r="C9" s="55" t="s">
        <v>4</v>
      </c>
      <c r="D9" s="56"/>
      <c r="E9" s="56"/>
      <c r="F9" s="65">
        <v>279019</v>
      </c>
      <c r="G9" s="75">
        <f>F9/$F$27*100</f>
        <v>36.552436073618665</v>
      </c>
      <c r="H9" s="66">
        <v>287157</v>
      </c>
      <c r="I9" s="80">
        <f aca="true" t="shared" si="0" ref="I9:I45">(F9/H9-1)*100</f>
        <v>-2.8339897686631366</v>
      </c>
    </row>
    <row r="10" spans="1:9" ht="18" customHeight="1">
      <c r="A10" s="266"/>
      <c r="B10" s="266"/>
      <c r="C10" s="7"/>
      <c r="D10" s="52" t="s">
        <v>23</v>
      </c>
      <c r="E10" s="53"/>
      <c r="F10" s="67">
        <v>81718</v>
      </c>
      <c r="G10" s="76">
        <f aca="true" t="shared" si="1" ref="G10:G27">F10/$F$27*100</f>
        <v>10.705335375239573</v>
      </c>
      <c r="H10" s="68">
        <v>84686</v>
      </c>
      <c r="I10" s="81">
        <f t="shared" si="0"/>
        <v>-3.5047115225657177</v>
      </c>
    </row>
    <row r="11" spans="1:9" ht="18" customHeight="1">
      <c r="A11" s="266"/>
      <c r="B11" s="266"/>
      <c r="C11" s="7"/>
      <c r="D11" s="16"/>
      <c r="E11" s="23" t="s">
        <v>24</v>
      </c>
      <c r="F11" s="69">
        <v>67131</v>
      </c>
      <c r="G11" s="77">
        <f t="shared" si="1"/>
        <v>8.794388862615431</v>
      </c>
      <c r="H11" s="70">
        <v>65929</v>
      </c>
      <c r="I11" s="82">
        <f t="shared" si="0"/>
        <v>1.8231734138239641</v>
      </c>
    </row>
    <row r="12" spans="1:9" ht="18" customHeight="1">
      <c r="A12" s="266"/>
      <c r="B12" s="266"/>
      <c r="C12" s="7"/>
      <c r="D12" s="16"/>
      <c r="E12" s="23" t="s">
        <v>25</v>
      </c>
      <c r="F12" s="69">
        <v>7253</v>
      </c>
      <c r="G12" s="77">
        <f t="shared" si="1"/>
        <v>0.9501676188430043</v>
      </c>
      <c r="H12" s="70">
        <v>9541</v>
      </c>
      <c r="I12" s="82">
        <f t="shared" si="0"/>
        <v>-23.980714809768365</v>
      </c>
    </row>
    <row r="13" spans="1:9" ht="18" customHeight="1">
      <c r="A13" s="266"/>
      <c r="B13" s="266"/>
      <c r="C13" s="7"/>
      <c r="D13" s="33"/>
      <c r="E13" s="23" t="s">
        <v>26</v>
      </c>
      <c r="F13" s="69">
        <v>433</v>
      </c>
      <c r="G13" s="77">
        <f t="shared" si="1"/>
        <v>0.05672446973101073</v>
      </c>
      <c r="H13" s="70">
        <v>675</v>
      </c>
      <c r="I13" s="82">
        <f t="shared" si="0"/>
        <v>-35.851851851851855</v>
      </c>
    </row>
    <row r="14" spans="1:9" ht="18" customHeight="1">
      <c r="A14" s="266"/>
      <c r="B14" s="266"/>
      <c r="C14" s="7"/>
      <c r="D14" s="61" t="s">
        <v>27</v>
      </c>
      <c r="E14" s="51"/>
      <c r="F14" s="65">
        <v>57004</v>
      </c>
      <c r="G14" s="75">
        <f t="shared" si="1"/>
        <v>7.467717488560129</v>
      </c>
      <c r="H14" s="66">
        <v>53850</v>
      </c>
      <c r="I14" s="83">
        <f t="shared" si="0"/>
        <v>5.85701021355618</v>
      </c>
    </row>
    <row r="15" spans="1:9" ht="18" customHeight="1">
      <c r="A15" s="266"/>
      <c r="B15" s="266"/>
      <c r="C15" s="7"/>
      <c r="D15" s="16"/>
      <c r="E15" s="23" t="s">
        <v>28</v>
      </c>
      <c r="F15" s="69">
        <v>1947</v>
      </c>
      <c r="G15" s="77">
        <f t="shared" si="1"/>
        <v>0.25506360869810135</v>
      </c>
      <c r="H15" s="70">
        <v>1949</v>
      </c>
      <c r="I15" s="82">
        <f t="shared" si="0"/>
        <v>-0.10261672652642773</v>
      </c>
    </row>
    <row r="16" spans="1:9" ht="18" customHeight="1">
      <c r="A16" s="266"/>
      <c r="B16" s="266"/>
      <c r="C16" s="7"/>
      <c r="D16" s="16"/>
      <c r="E16" s="29" t="s">
        <v>29</v>
      </c>
      <c r="F16" s="67">
        <v>55057</v>
      </c>
      <c r="G16" s="76">
        <f t="shared" si="1"/>
        <v>7.212653879862027</v>
      </c>
      <c r="H16" s="68">
        <v>51901</v>
      </c>
      <c r="I16" s="81">
        <f t="shared" si="0"/>
        <v>6.080807691566648</v>
      </c>
    </row>
    <row r="17" spans="1:9" ht="18" customHeight="1">
      <c r="A17" s="266"/>
      <c r="B17" s="266"/>
      <c r="C17" s="7"/>
      <c r="D17" s="270" t="s">
        <v>30</v>
      </c>
      <c r="E17" s="307"/>
      <c r="F17" s="67">
        <v>35342</v>
      </c>
      <c r="G17" s="76">
        <f t="shared" si="1"/>
        <v>4.629921961278017</v>
      </c>
      <c r="H17" s="68">
        <v>36128</v>
      </c>
      <c r="I17" s="81">
        <f t="shared" si="0"/>
        <v>-2.175597874224977</v>
      </c>
    </row>
    <row r="18" spans="1:9" ht="18" customHeight="1">
      <c r="A18" s="266"/>
      <c r="B18" s="266"/>
      <c r="C18" s="7"/>
      <c r="D18" s="270" t="s">
        <v>94</v>
      </c>
      <c r="E18" s="271"/>
      <c r="F18" s="69">
        <v>4947</v>
      </c>
      <c r="G18" s="77">
        <f t="shared" si="1"/>
        <v>0.6480737915919401</v>
      </c>
      <c r="H18" s="70">
        <v>5311</v>
      </c>
      <c r="I18" s="82">
        <f t="shared" si="0"/>
        <v>-6.853699868198082</v>
      </c>
    </row>
    <row r="19" spans="1:9" ht="18" customHeight="1">
      <c r="A19" s="266"/>
      <c r="B19" s="266"/>
      <c r="C19" s="10"/>
      <c r="D19" s="270" t="s">
        <v>95</v>
      </c>
      <c r="E19" s="271"/>
      <c r="F19" s="69"/>
      <c r="G19" s="77">
        <f t="shared" si="1"/>
        <v>0</v>
      </c>
      <c r="H19" s="70"/>
      <c r="I19" s="82" t="e">
        <f t="shared" si="0"/>
        <v>#DIV/0!</v>
      </c>
    </row>
    <row r="20" spans="1:9" ht="18" customHeight="1">
      <c r="A20" s="266"/>
      <c r="B20" s="266"/>
      <c r="C20" s="44" t="s">
        <v>5</v>
      </c>
      <c r="D20" s="43"/>
      <c r="E20" s="43"/>
      <c r="F20" s="69">
        <v>30475</v>
      </c>
      <c r="G20" s="77">
        <f t="shared" si="1"/>
        <v>3.9923284412299123</v>
      </c>
      <c r="H20" s="70">
        <v>36032</v>
      </c>
      <c r="I20" s="82">
        <f t="shared" si="0"/>
        <v>-15.422402309058613</v>
      </c>
    </row>
    <row r="21" spans="1:9" ht="18" customHeight="1">
      <c r="A21" s="266"/>
      <c r="B21" s="266"/>
      <c r="C21" s="44" t="s">
        <v>6</v>
      </c>
      <c r="D21" s="43"/>
      <c r="E21" s="43"/>
      <c r="F21" s="69">
        <v>122753</v>
      </c>
      <c r="G21" s="77">
        <f t="shared" si="1"/>
        <v>16.081059660255796</v>
      </c>
      <c r="H21" s="70">
        <v>122682</v>
      </c>
      <c r="I21" s="82">
        <f t="shared" si="0"/>
        <v>0.057873200632529986</v>
      </c>
    </row>
    <row r="22" spans="1:9" ht="18" customHeight="1">
      <c r="A22" s="266"/>
      <c r="B22" s="266"/>
      <c r="C22" s="44" t="s">
        <v>31</v>
      </c>
      <c r="D22" s="43"/>
      <c r="E22" s="43"/>
      <c r="F22" s="69">
        <v>10952</v>
      </c>
      <c r="G22" s="77">
        <f t="shared" si="1"/>
        <v>1.4347491743511074</v>
      </c>
      <c r="H22" s="70">
        <v>9613</v>
      </c>
      <c r="I22" s="82">
        <f t="shared" si="0"/>
        <v>13.929054405492568</v>
      </c>
    </row>
    <row r="23" spans="1:9" ht="18" customHeight="1">
      <c r="A23" s="266"/>
      <c r="B23" s="266"/>
      <c r="C23" s="44" t="s">
        <v>7</v>
      </c>
      <c r="D23" s="43"/>
      <c r="E23" s="43"/>
      <c r="F23" s="69">
        <v>93670</v>
      </c>
      <c r="G23" s="77">
        <f t="shared" si="1"/>
        <v>12.271087943888626</v>
      </c>
      <c r="H23" s="70">
        <v>89197</v>
      </c>
      <c r="I23" s="82">
        <f t="shared" si="0"/>
        <v>5.014742648295356</v>
      </c>
    </row>
    <row r="24" spans="1:9" ht="18" customHeight="1">
      <c r="A24" s="266"/>
      <c r="B24" s="266"/>
      <c r="C24" s="44" t="s">
        <v>32</v>
      </c>
      <c r="D24" s="43"/>
      <c r="E24" s="43"/>
      <c r="F24" s="69">
        <v>1493</v>
      </c>
      <c r="G24" s="77">
        <f t="shared" si="1"/>
        <v>0.19558806768683376</v>
      </c>
      <c r="H24" s="70">
        <v>1551</v>
      </c>
      <c r="I24" s="82">
        <f t="shared" si="0"/>
        <v>-3.739522888459057</v>
      </c>
    </row>
    <row r="25" spans="1:9" ht="18" customHeight="1">
      <c r="A25" s="266"/>
      <c r="B25" s="266"/>
      <c r="C25" s="44" t="s">
        <v>8</v>
      </c>
      <c r="D25" s="43"/>
      <c r="E25" s="43"/>
      <c r="F25" s="69">
        <v>93413</v>
      </c>
      <c r="G25" s="77">
        <f t="shared" si="1"/>
        <v>12.237420071554055</v>
      </c>
      <c r="H25" s="70">
        <v>84086</v>
      </c>
      <c r="I25" s="82">
        <f t="shared" si="0"/>
        <v>11.092215113098502</v>
      </c>
    </row>
    <row r="26" spans="1:9" ht="18" customHeight="1">
      <c r="A26" s="266"/>
      <c r="B26" s="266"/>
      <c r="C26" s="45" t="s">
        <v>9</v>
      </c>
      <c r="D26" s="46"/>
      <c r="E26" s="46"/>
      <c r="F26" s="71">
        <v>131564</v>
      </c>
      <c r="G26" s="78">
        <f t="shared" si="1"/>
        <v>17.235330567415</v>
      </c>
      <c r="H26" s="72">
        <v>141863</v>
      </c>
      <c r="I26" s="84">
        <f t="shared" si="0"/>
        <v>-7.259821095000108</v>
      </c>
    </row>
    <row r="27" spans="1:9" ht="18" customHeight="1">
      <c r="A27" s="266"/>
      <c r="B27" s="267"/>
      <c r="C27" s="47" t="s">
        <v>10</v>
      </c>
      <c r="D27" s="31"/>
      <c r="E27" s="31"/>
      <c r="F27" s="73">
        <f>SUM(F9,F20:F26)</f>
        <v>763339</v>
      </c>
      <c r="G27" s="79">
        <f t="shared" si="1"/>
        <v>100</v>
      </c>
      <c r="H27" s="73">
        <f>SUM(H9,H20:H26)</f>
        <v>772181</v>
      </c>
      <c r="I27" s="85">
        <f t="shared" si="0"/>
        <v>-1.1450683194743183</v>
      </c>
    </row>
    <row r="28" spans="1:9" ht="18" customHeight="1">
      <c r="A28" s="266"/>
      <c r="B28" s="265" t="s">
        <v>89</v>
      </c>
      <c r="C28" s="55" t="s">
        <v>11</v>
      </c>
      <c r="D28" s="56"/>
      <c r="E28" s="56"/>
      <c r="F28" s="65">
        <v>342205</v>
      </c>
      <c r="G28" s="75">
        <f aca="true" t="shared" si="2" ref="G28:G45">F28/$F$45*100</f>
        <v>45.4394563279029</v>
      </c>
      <c r="H28" s="65">
        <v>342367</v>
      </c>
      <c r="I28" s="86">
        <f t="shared" si="0"/>
        <v>-0.0473176445159762</v>
      </c>
    </row>
    <row r="29" spans="1:9" ht="18" customHeight="1">
      <c r="A29" s="266"/>
      <c r="B29" s="266"/>
      <c r="C29" s="7"/>
      <c r="D29" s="30" t="s">
        <v>12</v>
      </c>
      <c r="E29" s="43"/>
      <c r="F29" s="69">
        <v>223065</v>
      </c>
      <c r="G29" s="77">
        <f t="shared" si="2"/>
        <v>29.619533103793515</v>
      </c>
      <c r="H29" s="69">
        <v>223116</v>
      </c>
      <c r="I29" s="87">
        <f t="shared" si="0"/>
        <v>-0.022858064863118255</v>
      </c>
    </row>
    <row r="30" spans="1:9" ht="18" customHeight="1">
      <c r="A30" s="266"/>
      <c r="B30" s="266"/>
      <c r="C30" s="7"/>
      <c r="D30" s="30" t="s">
        <v>33</v>
      </c>
      <c r="E30" s="43"/>
      <c r="F30" s="69">
        <v>15699</v>
      </c>
      <c r="G30" s="77">
        <f t="shared" si="2"/>
        <v>2.084580952621229</v>
      </c>
      <c r="H30" s="69">
        <v>15208</v>
      </c>
      <c r="I30" s="87">
        <f t="shared" si="0"/>
        <v>3.2285639137296096</v>
      </c>
    </row>
    <row r="31" spans="1:9" ht="18" customHeight="1">
      <c r="A31" s="266"/>
      <c r="B31" s="266"/>
      <c r="C31" s="19"/>
      <c r="D31" s="30" t="s">
        <v>13</v>
      </c>
      <c r="E31" s="43"/>
      <c r="F31" s="69">
        <v>103441</v>
      </c>
      <c r="G31" s="77">
        <f t="shared" si="2"/>
        <v>13.735342271488154</v>
      </c>
      <c r="H31" s="69">
        <v>104043</v>
      </c>
      <c r="I31" s="87">
        <f t="shared" si="0"/>
        <v>-0.5786069221379586</v>
      </c>
    </row>
    <row r="32" spans="1:9" ht="18" customHeight="1">
      <c r="A32" s="266"/>
      <c r="B32" s="266"/>
      <c r="C32" s="50" t="s">
        <v>14</v>
      </c>
      <c r="D32" s="51"/>
      <c r="E32" s="51"/>
      <c r="F32" s="65">
        <v>299218</v>
      </c>
      <c r="G32" s="75">
        <f t="shared" si="2"/>
        <v>39.731457002447215</v>
      </c>
      <c r="H32" s="65">
        <v>308279</v>
      </c>
      <c r="I32" s="86">
        <f t="shared" si="0"/>
        <v>-2.9392206410426946</v>
      </c>
    </row>
    <row r="33" spans="1:9" ht="18" customHeight="1">
      <c r="A33" s="266"/>
      <c r="B33" s="266"/>
      <c r="C33" s="7"/>
      <c r="D33" s="30" t="s">
        <v>15</v>
      </c>
      <c r="E33" s="43"/>
      <c r="F33" s="69">
        <v>24703</v>
      </c>
      <c r="G33" s="77">
        <f t="shared" si="2"/>
        <v>3.2801709199695663</v>
      </c>
      <c r="H33" s="69">
        <v>25585</v>
      </c>
      <c r="I33" s="87">
        <f t="shared" si="0"/>
        <v>-3.447332421340632</v>
      </c>
    </row>
    <row r="34" spans="1:9" ht="18" customHeight="1">
      <c r="A34" s="266"/>
      <c r="B34" s="266"/>
      <c r="C34" s="7"/>
      <c r="D34" s="30" t="s">
        <v>34</v>
      </c>
      <c r="E34" s="43"/>
      <c r="F34" s="69">
        <v>6756</v>
      </c>
      <c r="G34" s="77">
        <f t="shared" si="2"/>
        <v>0.8970908284546162</v>
      </c>
      <c r="H34" s="69">
        <v>6739</v>
      </c>
      <c r="I34" s="87">
        <f t="shared" si="0"/>
        <v>0.2522629470247839</v>
      </c>
    </row>
    <row r="35" spans="1:9" ht="18" customHeight="1">
      <c r="A35" s="266"/>
      <c r="B35" s="266"/>
      <c r="C35" s="7"/>
      <c r="D35" s="30" t="s">
        <v>35</v>
      </c>
      <c r="E35" s="43"/>
      <c r="F35" s="69">
        <v>175371</v>
      </c>
      <c r="G35" s="77">
        <f t="shared" si="2"/>
        <v>23.286518010200492</v>
      </c>
      <c r="H35" s="69">
        <v>177456</v>
      </c>
      <c r="I35" s="87">
        <f t="shared" si="0"/>
        <v>-1.174939139843112</v>
      </c>
    </row>
    <row r="36" spans="1:9" ht="18" customHeight="1">
      <c r="A36" s="266"/>
      <c r="B36" s="266"/>
      <c r="C36" s="7"/>
      <c r="D36" s="30" t="s">
        <v>36</v>
      </c>
      <c r="E36" s="43"/>
      <c r="F36" s="69">
        <v>1044</v>
      </c>
      <c r="G36" s="77">
        <f t="shared" si="2"/>
        <v>0.13862682429050022</v>
      </c>
      <c r="H36" s="69">
        <v>1071</v>
      </c>
      <c r="I36" s="87">
        <f t="shared" si="0"/>
        <v>-2.5210084033613467</v>
      </c>
    </row>
    <row r="37" spans="1:9" ht="18" customHeight="1">
      <c r="A37" s="266"/>
      <c r="B37" s="266"/>
      <c r="C37" s="7"/>
      <c r="D37" s="30" t="s">
        <v>16</v>
      </c>
      <c r="E37" s="43"/>
      <c r="F37" s="69">
        <v>11382</v>
      </c>
      <c r="G37" s="77">
        <f t="shared" si="2"/>
        <v>1.511351067121143</v>
      </c>
      <c r="H37" s="69">
        <v>13792</v>
      </c>
      <c r="I37" s="87">
        <f t="shared" si="0"/>
        <v>-17.473897911832946</v>
      </c>
    </row>
    <row r="38" spans="1:9" ht="18" customHeight="1">
      <c r="A38" s="266"/>
      <c r="B38" s="266"/>
      <c r="C38" s="19"/>
      <c r="D38" s="30" t="s">
        <v>37</v>
      </c>
      <c r="E38" s="43"/>
      <c r="F38" s="69">
        <v>79962</v>
      </c>
      <c r="G38" s="77">
        <f t="shared" si="2"/>
        <v>10.617699352410899</v>
      </c>
      <c r="H38" s="69">
        <v>83636</v>
      </c>
      <c r="I38" s="87">
        <f t="shared" si="0"/>
        <v>-4.392845186283423</v>
      </c>
    </row>
    <row r="39" spans="1:9" ht="18" customHeight="1">
      <c r="A39" s="266"/>
      <c r="B39" s="266"/>
      <c r="C39" s="50" t="s">
        <v>17</v>
      </c>
      <c r="D39" s="51"/>
      <c r="E39" s="51"/>
      <c r="F39" s="65">
        <v>111678</v>
      </c>
      <c r="G39" s="75">
        <f t="shared" si="2"/>
        <v>14.829086669649888</v>
      </c>
      <c r="H39" s="65">
        <v>105133</v>
      </c>
      <c r="I39" s="86">
        <f t="shared" si="0"/>
        <v>6.2254477661628504</v>
      </c>
    </row>
    <row r="40" spans="1:9" ht="18" customHeight="1">
      <c r="A40" s="266"/>
      <c r="B40" s="266"/>
      <c r="C40" s="7"/>
      <c r="D40" s="52" t="s">
        <v>18</v>
      </c>
      <c r="E40" s="53"/>
      <c r="F40" s="67">
        <v>98085</v>
      </c>
      <c r="G40" s="76">
        <f t="shared" si="2"/>
        <v>13.02414948326984</v>
      </c>
      <c r="H40" s="67">
        <v>95731</v>
      </c>
      <c r="I40" s="88">
        <f t="shared" si="0"/>
        <v>2.458973582225199</v>
      </c>
    </row>
    <row r="41" spans="1:9" ht="18" customHeight="1">
      <c r="A41" s="266"/>
      <c r="B41" s="266"/>
      <c r="C41" s="7"/>
      <c r="D41" s="16"/>
      <c r="E41" s="104" t="s">
        <v>92</v>
      </c>
      <c r="F41" s="69">
        <v>63739</v>
      </c>
      <c r="G41" s="77">
        <f t="shared" si="2"/>
        <v>8.463539419015511</v>
      </c>
      <c r="H41" s="69">
        <v>63943</v>
      </c>
      <c r="I41" s="89">
        <f t="shared" si="0"/>
        <v>-0.31903413978073836</v>
      </c>
    </row>
    <row r="42" spans="1:9" ht="18" customHeight="1">
      <c r="A42" s="266"/>
      <c r="B42" s="266"/>
      <c r="C42" s="7"/>
      <c r="D42" s="33"/>
      <c r="E42" s="32" t="s">
        <v>38</v>
      </c>
      <c r="F42" s="69">
        <v>34346</v>
      </c>
      <c r="G42" s="77">
        <f t="shared" si="2"/>
        <v>4.56061006425433</v>
      </c>
      <c r="H42" s="69">
        <v>31788</v>
      </c>
      <c r="I42" s="89">
        <f t="shared" si="0"/>
        <v>8.04706178432113</v>
      </c>
    </row>
    <row r="43" spans="1:9" ht="18" customHeight="1">
      <c r="A43" s="266"/>
      <c r="B43" s="266"/>
      <c r="C43" s="7"/>
      <c r="D43" s="30" t="s">
        <v>39</v>
      </c>
      <c r="E43" s="54"/>
      <c r="F43" s="69">
        <v>13593</v>
      </c>
      <c r="G43" s="77">
        <f t="shared" si="2"/>
        <v>1.8049371863800474</v>
      </c>
      <c r="H43" s="67">
        <v>9402</v>
      </c>
      <c r="I43" s="161">
        <f t="shared" si="0"/>
        <v>44.57562220804083</v>
      </c>
    </row>
    <row r="44" spans="1:9" ht="18" customHeight="1">
      <c r="A44" s="266"/>
      <c r="B44" s="266"/>
      <c r="C44" s="11"/>
      <c r="D44" s="48" t="s">
        <v>40</v>
      </c>
      <c r="E44" s="49"/>
      <c r="F44" s="73"/>
      <c r="G44" s="79">
        <f t="shared" si="2"/>
        <v>0</v>
      </c>
      <c r="H44" s="72"/>
      <c r="I44" s="84" t="e">
        <f t="shared" si="0"/>
        <v>#DIV/0!</v>
      </c>
    </row>
    <row r="45" spans="1:9" ht="18" customHeight="1">
      <c r="A45" s="267"/>
      <c r="B45" s="267"/>
      <c r="C45" s="11" t="s">
        <v>19</v>
      </c>
      <c r="D45" s="12"/>
      <c r="E45" s="12"/>
      <c r="F45" s="74">
        <f>SUM(F28,F32,F39)</f>
        <v>753101</v>
      </c>
      <c r="G45" s="79">
        <f t="shared" si="2"/>
        <v>100</v>
      </c>
      <c r="H45" s="74">
        <f>SUM(H28,H32,H39)</f>
        <v>755779</v>
      </c>
      <c r="I45" s="162">
        <f t="shared" si="0"/>
        <v>-0.3543363866950533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3" sqref="E3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255</v>
      </c>
      <c r="D1" s="164"/>
      <c r="E1" s="164"/>
    </row>
    <row r="4" ht="13.5">
      <c r="A4" s="165" t="s">
        <v>114</v>
      </c>
    </row>
    <row r="5" ht="13.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234</v>
      </c>
      <c r="G6" s="169" t="s">
        <v>235</v>
      </c>
      <c r="H6" s="169" t="s">
        <v>236</v>
      </c>
      <c r="I6" s="169" t="s">
        <v>243</v>
      </c>
    </row>
    <row r="7" spans="1:9" ht="27" customHeight="1">
      <c r="A7" s="308" t="s">
        <v>117</v>
      </c>
      <c r="B7" s="55" t="s">
        <v>118</v>
      </c>
      <c r="C7" s="56"/>
      <c r="D7" s="93" t="s">
        <v>119</v>
      </c>
      <c r="E7" s="171">
        <v>776647</v>
      </c>
      <c r="F7" s="172">
        <v>762899</v>
      </c>
      <c r="G7" s="172">
        <v>761341</v>
      </c>
      <c r="H7" s="172">
        <v>772181</v>
      </c>
      <c r="I7" s="172">
        <v>763339</v>
      </c>
    </row>
    <row r="8" spans="1:9" ht="27" customHeight="1">
      <c r="A8" s="266"/>
      <c r="B8" s="9"/>
      <c r="C8" s="30" t="s">
        <v>120</v>
      </c>
      <c r="D8" s="91" t="s">
        <v>42</v>
      </c>
      <c r="E8" s="173">
        <v>390701</v>
      </c>
      <c r="F8" s="173">
        <v>395386</v>
      </c>
      <c r="G8" s="173">
        <v>414422</v>
      </c>
      <c r="H8" s="173">
        <v>442120</v>
      </c>
      <c r="I8" s="174">
        <v>431180</v>
      </c>
    </row>
    <row r="9" spans="1:9" ht="27" customHeight="1">
      <c r="A9" s="266"/>
      <c r="B9" s="44" t="s">
        <v>121</v>
      </c>
      <c r="C9" s="43"/>
      <c r="D9" s="94"/>
      <c r="E9" s="175">
        <v>759870</v>
      </c>
      <c r="F9" s="175">
        <v>746098</v>
      </c>
      <c r="G9" s="175">
        <v>744446</v>
      </c>
      <c r="H9" s="175">
        <v>755779</v>
      </c>
      <c r="I9" s="176">
        <v>753101</v>
      </c>
    </row>
    <row r="10" spans="1:9" ht="27" customHeight="1">
      <c r="A10" s="266"/>
      <c r="B10" s="44" t="s">
        <v>122</v>
      </c>
      <c r="C10" s="43"/>
      <c r="D10" s="94"/>
      <c r="E10" s="175">
        <v>16777</v>
      </c>
      <c r="F10" s="175">
        <v>16802</v>
      </c>
      <c r="G10" s="175">
        <v>16895</v>
      </c>
      <c r="H10" s="175">
        <v>16402</v>
      </c>
      <c r="I10" s="176">
        <v>10238</v>
      </c>
    </row>
    <row r="11" spans="1:9" ht="27" customHeight="1">
      <c r="A11" s="266"/>
      <c r="B11" s="44" t="s">
        <v>123</v>
      </c>
      <c r="C11" s="43"/>
      <c r="D11" s="94"/>
      <c r="E11" s="175">
        <v>7872</v>
      </c>
      <c r="F11" s="175">
        <v>8724</v>
      </c>
      <c r="G11" s="175">
        <v>8617</v>
      </c>
      <c r="H11" s="175">
        <v>7457</v>
      </c>
      <c r="I11" s="176">
        <v>5271</v>
      </c>
    </row>
    <row r="12" spans="1:9" ht="27" customHeight="1">
      <c r="A12" s="266"/>
      <c r="B12" s="44" t="s">
        <v>124</v>
      </c>
      <c r="C12" s="43"/>
      <c r="D12" s="94"/>
      <c r="E12" s="175">
        <v>8905</v>
      </c>
      <c r="F12" s="175">
        <v>8078</v>
      </c>
      <c r="G12" s="175">
        <v>8279</v>
      </c>
      <c r="H12" s="175">
        <v>8945</v>
      </c>
      <c r="I12" s="176">
        <v>4967</v>
      </c>
    </row>
    <row r="13" spans="1:9" ht="27" customHeight="1">
      <c r="A13" s="266"/>
      <c r="B13" s="44" t="s">
        <v>125</v>
      </c>
      <c r="C13" s="43"/>
      <c r="D13" s="99"/>
      <c r="E13" s="177">
        <v>2429</v>
      </c>
      <c r="F13" s="177">
        <v>-827</v>
      </c>
      <c r="G13" s="177">
        <v>201</v>
      </c>
      <c r="H13" s="177">
        <v>666</v>
      </c>
      <c r="I13" s="178">
        <v>-3928</v>
      </c>
    </row>
    <row r="14" spans="1:9" ht="27" customHeight="1">
      <c r="A14" s="266"/>
      <c r="B14" s="101" t="s">
        <v>126</v>
      </c>
      <c r="C14" s="53"/>
      <c r="D14" s="99"/>
      <c r="E14" s="177"/>
      <c r="F14" s="177">
        <v>1</v>
      </c>
      <c r="G14" s="177"/>
      <c r="H14" s="177"/>
      <c r="I14" s="178"/>
    </row>
    <row r="15" spans="1:9" ht="27" customHeight="1">
      <c r="A15" s="266"/>
      <c r="B15" s="45" t="s">
        <v>127</v>
      </c>
      <c r="C15" s="46"/>
      <c r="D15" s="179"/>
      <c r="E15" s="180">
        <v>6928</v>
      </c>
      <c r="F15" s="180">
        <v>3368</v>
      </c>
      <c r="G15" s="180">
        <v>124</v>
      </c>
      <c r="H15" s="180">
        <v>-315</v>
      </c>
      <c r="I15" s="181">
        <v>-2668</v>
      </c>
    </row>
    <row r="16" spans="1:9" ht="27" customHeight="1">
      <c r="A16" s="266"/>
      <c r="B16" s="182" t="s">
        <v>128</v>
      </c>
      <c r="C16" s="183"/>
      <c r="D16" s="184" t="s">
        <v>43</v>
      </c>
      <c r="E16" s="185">
        <v>167173</v>
      </c>
      <c r="F16" s="185">
        <v>178583</v>
      </c>
      <c r="G16" s="185">
        <v>172433</v>
      </c>
      <c r="H16" s="185">
        <v>163795</v>
      </c>
      <c r="I16" s="186">
        <v>157956</v>
      </c>
    </row>
    <row r="17" spans="1:9" ht="27" customHeight="1">
      <c r="A17" s="266"/>
      <c r="B17" s="44" t="s">
        <v>129</v>
      </c>
      <c r="C17" s="43"/>
      <c r="D17" s="91" t="s">
        <v>44</v>
      </c>
      <c r="E17" s="175">
        <v>35011</v>
      </c>
      <c r="F17" s="175">
        <v>51060</v>
      </c>
      <c r="G17" s="175">
        <v>49463</v>
      </c>
      <c r="H17" s="175">
        <v>45236</v>
      </c>
      <c r="I17" s="176">
        <v>73816</v>
      </c>
    </row>
    <row r="18" spans="1:9" ht="27" customHeight="1">
      <c r="A18" s="266"/>
      <c r="B18" s="44" t="s">
        <v>130</v>
      </c>
      <c r="C18" s="43"/>
      <c r="D18" s="91" t="s">
        <v>45</v>
      </c>
      <c r="E18" s="175">
        <v>1095307</v>
      </c>
      <c r="F18" s="175">
        <v>1109407</v>
      </c>
      <c r="G18" s="175">
        <v>1109025</v>
      </c>
      <c r="H18" s="175">
        <v>1100834</v>
      </c>
      <c r="I18" s="176">
        <v>1000976</v>
      </c>
    </row>
    <row r="19" spans="1:9" ht="27" customHeight="1">
      <c r="A19" s="266"/>
      <c r="B19" s="44" t="s">
        <v>131</v>
      </c>
      <c r="C19" s="43"/>
      <c r="D19" s="91" t="s">
        <v>132</v>
      </c>
      <c r="E19" s="175">
        <f>E17+E18-E16</f>
        <v>963145</v>
      </c>
      <c r="F19" s="175">
        <f>F17+F18-F16</f>
        <v>981884</v>
      </c>
      <c r="G19" s="175">
        <f>G17+G18-G16</f>
        <v>986055</v>
      </c>
      <c r="H19" s="175">
        <f>H17+H18-H16</f>
        <v>982275</v>
      </c>
      <c r="I19" s="175">
        <f>I17+I18-I16</f>
        <v>916836</v>
      </c>
    </row>
    <row r="20" spans="1:9" ht="27" customHeight="1">
      <c r="A20" s="266"/>
      <c r="B20" s="44" t="s">
        <v>133</v>
      </c>
      <c r="C20" s="43"/>
      <c r="D20" s="94" t="s">
        <v>134</v>
      </c>
      <c r="E20" s="187">
        <f>E18/E8</f>
        <v>2.8034404826197017</v>
      </c>
      <c r="F20" s="187">
        <f>F18/F8</f>
        <v>2.8058833646107852</v>
      </c>
      <c r="G20" s="187">
        <f>G18/G8</f>
        <v>2.676076559642104</v>
      </c>
      <c r="H20" s="187">
        <f>H18/H8</f>
        <v>2.4898986700443317</v>
      </c>
      <c r="I20" s="187">
        <f>I18/I8</f>
        <v>2.3214805881534395</v>
      </c>
    </row>
    <row r="21" spans="1:9" ht="27" customHeight="1">
      <c r="A21" s="266"/>
      <c r="B21" s="44" t="s">
        <v>135</v>
      </c>
      <c r="C21" s="43"/>
      <c r="D21" s="94" t="s">
        <v>136</v>
      </c>
      <c r="E21" s="187">
        <f>E19/E8</f>
        <v>2.465171576218131</v>
      </c>
      <c r="F21" s="187">
        <f>F19/F8</f>
        <v>2.4833555057589294</v>
      </c>
      <c r="G21" s="187">
        <f>G19/G8</f>
        <v>2.37935003450589</v>
      </c>
      <c r="H21" s="187">
        <f>H19/H8</f>
        <v>2.2217384420519317</v>
      </c>
      <c r="I21" s="187">
        <f>I19/I8</f>
        <v>2.126341667053203</v>
      </c>
    </row>
    <row r="22" spans="1:9" ht="27" customHeight="1">
      <c r="A22" s="266"/>
      <c r="B22" s="44" t="s">
        <v>137</v>
      </c>
      <c r="C22" s="43"/>
      <c r="D22" s="94" t="s">
        <v>138</v>
      </c>
      <c r="E22" s="175">
        <f>E18/E24*1000000</f>
        <v>545557.7399420127</v>
      </c>
      <c r="F22" s="175">
        <f>F18/F24*1000000</f>
        <v>552580.7610065931</v>
      </c>
      <c r="G22" s="175">
        <f>G18/G24*1000000</f>
        <v>552390.4919252691</v>
      </c>
      <c r="H22" s="175">
        <f>H18/H24*1000000</f>
        <v>557594.6369643232</v>
      </c>
      <c r="I22" s="175">
        <f>I18/I24*1000000</f>
        <v>507014.54472699825</v>
      </c>
    </row>
    <row r="23" spans="1:9" ht="27" customHeight="1">
      <c r="A23" s="266"/>
      <c r="B23" s="44" t="s">
        <v>139</v>
      </c>
      <c r="C23" s="43"/>
      <c r="D23" s="94" t="s">
        <v>140</v>
      </c>
      <c r="E23" s="175">
        <f>E19/E24*1000000</f>
        <v>479729.6186698797</v>
      </c>
      <c r="F23" s="175">
        <f>F19/F24*1000000</f>
        <v>489063.263473367</v>
      </c>
      <c r="G23" s="175">
        <f>G19/G24*1000000</f>
        <v>491140.78268332203</v>
      </c>
      <c r="H23" s="175">
        <f>H19/H24*1000000</f>
        <v>497542.1108215504</v>
      </c>
      <c r="I23" s="175">
        <f>I19/I24*1000000</f>
        <v>464395.9366951078</v>
      </c>
    </row>
    <row r="24" spans="1:9" ht="27" customHeight="1">
      <c r="A24" s="266"/>
      <c r="B24" s="188" t="s">
        <v>141</v>
      </c>
      <c r="C24" s="189"/>
      <c r="D24" s="190" t="s">
        <v>142</v>
      </c>
      <c r="E24" s="180">
        <v>2007683</v>
      </c>
      <c r="F24" s="180">
        <f>E24</f>
        <v>2007683</v>
      </c>
      <c r="G24" s="180">
        <v>2007683</v>
      </c>
      <c r="H24" s="181">
        <v>1974255</v>
      </c>
      <c r="I24" s="181">
        <f>H24</f>
        <v>1974255</v>
      </c>
    </row>
    <row r="25" spans="1:9" ht="27" customHeight="1">
      <c r="A25" s="266"/>
      <c r="B25" s="10" t="s">
        <v>143</v>
      </c>
      <c r="C25" s="191"/>
      <c r="D25" s="192"/>
      <c r="E25" s="173">
        <v>428031</v>
      </c>
      <c r="F25" s="173">
        <v>427123</v>
      </c>
      <c r="G25" s="173">
        <v>431699</v>
      </c>
      <c r="H25" s="173">
        <v>445291</v>
      </c>
      <c r="I25" s="193">
        <v>442247</v>
      </c>
    </row>
    <row r="26" spans="1:9" ht="27" customHeight="1">
      <c r="A26" s="266"/>
      <c r="B26" s="194" t="s">
        <v>144</v>
      </c>
      <c r="C26" s="195"/>
      <c r="D26" s="196"/>
      <c r="E26" s="197">
        <v>0.551</v>
      </c>
      <c r="F26" s="197">
        <v>0.574</v>
      </c>
      <c r="G26" s="197">
        <v>0.595</v>
      </c>
      <c r="H26" s="197">
        <v>0.621</v>
      </c>
      <c r="I26" s="198">
        <v>0.639</v>
      </c>
    </row>
    <row r="27" spans="1:9" ht="27" customHeight="1">
      <c r="A27" s="266"/>
      <c r="B27" s="194" t="s">
        <v>145</v>
      </c>
      <c r="C27" s="195"/>
      <c r="D27" s="196"/>
      <c r="E27" s="199">
        <v>2.1</v>
      </c>
      <c r="F27" s="199">
        <v>1.9</v>
      </c>
      <c r="G27" s="199">
        <v>1.9</v>
      </c>
      <c r="H27" s="199">
        <v>2</v>
      </c>
      <c r="I27" s="200">
        <v>1.1</v>
      </c>
    </row>
    <row r="28" spans="1:9" ht="27" customHeight="1">
      <c r="A28" s="266"/>
      <c r="B28" s="194" t="s">
        <v>146</v>
      </c>
      <c r="C28" s="195"/>
      <c r="D28" s="196"/>
      <c r="E28" s="199">
        <v>92</v>
      </c>
      <c r="F28" s="199">
        <v>92.8</v>
      </c>
      <c r="G28" s="199">
        <v>93</v>
      </c>
      <c r="H28" s="199">
        <v>95.1</v>
      </c>
      <c r="I28" s="200">
        <v>97.7</v>
      </c>
    </row>
    <row r="29" spans="1:9" ht="27" customHeight="1">
      <c r="A29" s="266"/>
      <c r="B29" s="201" t="s">
        <v>147</v>
      </c>
      <c r="C29" s="202"/>
      <c r="D29" s="203"/>
      <c r="E29" s="204">
        <v>52.8</v>
      </c>
      <c r="F29" s="204">
        <v>52.3</v>
      </c>
      <c r="G29" s="204">
        <v>54.5</v>
      </c>
      <c r="H29" s="204">
        <v>56.8</v>
      </c>
      <c r="I29" s="205">
        <v>55.2</v>
      </c>
    </row>
    <row r="30" spans="1:9" ht="27" customHeight="1">
      <c r="A30" s="266"/>
      <c r="B30" s="308" t="s">
        <v>148</v>
      </c>
      <c r="C30" s="25" t="s">
        <v>149</v>
      </c>
      <c r="D30" s="206"/>
      <c r="E30" s="207"/>
      <c r="F30" s="207"/>
      <c r="G30" s="207"/>
      <c r="H30" s="207"/>
      <c r="I30" s="208"/>
    </row>
    <row r="31" spans="1:9" ht="27" customHeight="1">
      <c r="A31" s="266"/>
      <c r="B31" s="266"/>
      <c r="C31" s="194" t="s">
        <v>150</v>
      </c>
      <c r="D31" s="196"/>
      <c r="E31" s="199"/>
      <c r="F31" s="199"/>
      <c r="G31" s="199"/>
      <c r="H31" s="199"/>
      <c r="I31" s="200"/>
    </row>
    <row r="32" spans="1:9" ht="27" customHeight="1">
      <c r="A32" s="266"/>
      <c r="B32" s="266"/>
      <c r="C32" s="194" t="s">
        <v>151</v>
      </c>
      <c r="D32" s="196"/>
      <c r="E32" s="199">
        <v>11.3</v>
      </c>
      <c r="F32" s="199">
        <v>11.5</v>
      </c>
      <c r="G32" s="199">
        <v>11.6</v>
      </c>
      <c r="H32" s="199">
        <v>11.5</v>
      </c>
      <c r="I32" s="200">
        <v>11.1</v>
      </c>
    </row>
    <row r="33" spans="1:9" ht="27" customHeight="1">
      <c r="A33" s="267"/>
      <c r="B33" s="267"/>
      <c r="C33" s="201" t="s">
        <v>152</v>
      </c>
      <c r="D33" s="203"/>
      <c r="E33" s="204">
        <v>130.3</v>
      </c>
      <c r="F33" s="204">
        <v>118.7</v>
      </c>
      <c r="G33" s="204">
        <v>106.2</v>
      </c>
      <c r="H33" s="204">
        <v>99.8</v>
      </c>
      <c r="I33" s="209">
        <v>100.5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ht="27" customHeight="1">
      <c r="A35" s="13" t="s">
        <v>111</v>
      </c>
    </row>
    <row r="36" ht="13.5">
      <c r="A36" s="21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3" sqref="D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13" width="13.59765625" style="2" customWidth="1"/>
    <col min="14" max="14" width="13.59765625" style="8" customWidth="1"/>
    <col min="15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255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245</v>
      </c>
      <c r="B5" s="31"/>
      <c r="C5" s="31"/>
      <c r="D5" s="31"/>
      <c r="K5" s="37"/>
      <c r="Q5" s="37" t="s">
        <v>48</v>
      </c>
    </row>
    <row r="6" spans="1:17" ht="15.75" customHeight="1">
      <c r="A6" s="283" t="s">
        <v>49</v>
      </c>
      <c r="B6" s="284"/>
      <c r="C6" s="284"/>
      <c r="D6" s="284"/>
      <c r="E6" s="285"/>
      <c r="F6" s="309" t="s">
        <v>256</v>
      </c>
      <c r="G6" s="273"/>
      <c r="H6" s="309" t="s">
        <v>257</v>
      </c>
      <c r="I6" s="273"/>
      <c r="J6" s="309" t="s">
        <v>258</v>
      </c>
      <c r="K6" s="273"/>
      <c r="L6" s="309" t="s">
        <v>259</v>
      </c>
      <c r="M6" s="273"/>
      <c r="N6" s="309" t="s">
        <v>260</v>
      </c>
      <c r="O6" s="273"/>
      <c r="P6" s="309" t="s">
        <v>261</v>
      </c>
      <c r="Q6" s="273"/>
    </row>
    <row r="7" spans="1:17" ht="15.75" customHeight="1">
      <c r="A7" s="286"/>
      <c r="B7" s="287"/>
      <c r="C7" s="287"/>
      <c r="D7" s="287"/>
      <c r="E7" s="288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38" t="s">
        <v>2</v>
      </c>
      <c r="P7" s="110" t="s">
        <v>246</v>
      </c>
      <c r="Q7" s="247" t="s">
        <v>2</v>
      </c>
    </row>
    <row r="8" spans="1:27" ht="15.75" customHeight="1">
      <c r="A8" s="295" t="s">
        <v>83</v>
      </c>
      <c r="B8" s="55" t="s">
        <v>50</v>
      </c>
      <c r="C8" s="56"/>
      <c r="D8" s="56"/>
      <c r="E8" s="93" t="s">
        <v>41</v>
      </c>
      <c r="F8" s="111">
        <v>1953</v>
      </c>
      <c r="G8" s="112">
        <v>1907</v>
      </c>
      <c r="H8" s="111">
        <v>1968</v>
      </c>
      <c r="I8" s="113">
        <v>1987</v>
      </c>
      <c r="J8" s="111">
        <v>658</v>
      </c>
      <c r="K8" s="114">
        <v>656</v>
      </c>
      <c r="L8" s="111">
        <v>399</v>
      </c>
      <c r="M8" s="113">
        <v>450</v>
      </c>
      <c r="N8" s="111">
        <v>1096</v>
      </c>
      <c r="O8" s="113">
        <v>3159</v>
      </c>
      <c r="P8" s="111">
        <v>4487</v>
      </c>
      <c r="Q8" s="114">
        <v>13708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5.75" customHeight="1">
      <c r="A9" s="296"/>
      <c r="B9" s="8"/>
      <c r="C9" s="30" t="s">
        <v>51</v>
      </c>
      <c r="D9" s="43"/>
      <c r="E9" s="91" t="s">
        <v>42</v>
      </c>
      <c r="F9" s="70">
        <v>1953</v>
      </c>
      <c r="G9" s="116">
        <v>1896</v>
      </c>
      <c r="H9" s="70">
        <v>1968</v>
      </c>
      <c r="I9" s="117">
        <v>1975</v>
      </c>
      <c r="J9" s="70">
        <v>658</v>
      </c>
      <c r="K9" s="118">
        <v>654</v>
      </c>
      <c r="L9" s="70">
        <v>399</v>
      </c>
      <c r="M9" s="117">
        <v>416</v>
      </c>
      <c r="N9" s="70">
        <v>1094</v>
      </c>
      <c r="O9" s="117">
        <v>3133</v>
      </c>
      <c r="P9" s="70">
        <v>4487</v>
      </c>
      <c r="Q9" s="118">
        <v>13708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5.75" customHeight="1">
      <c r="A10" s="296"/>
      <c r="B10" s="10"/>
      <c r="C10" s="30" t="s">
        <v>52</v>
      </c>
      <c r="D10" s="43"/>
      <c r="E10" s="91" t="s">
        <v>43</v>
      </c>
      <c r="F10" s="70"/>
      <c r="G10" s="116">
        <v>11</v>
      </c>
      <c r="H10" s="70"/>
      <c r="I10" s="117">
        <v>12</v>
      </c>
      <c r="J10" s="119"/>
      <c r="K10" s="120">
        <v>2</v>
      </c>
      <c r="L10" s="70"/>
      <c r="M10" s="117">
        <v>34</v>
      </c>
      <c r="N10" s="70">
        <v>2</v>
      </c>
      <c r="O10" s="117">
        <v>26</v>
      </c>
      <c r="P10" s="70"/>
      <c r="Q10" s="118">
        <v>0</v>
      </c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5.75" customHeight="1">
      <c r="A11" s="296"/>
      <c r="B11" s="50" t="s">
        <v>53</v>
      </c>
      <c r="C11" s="63"/>
      <c r="D11" s="63"/>
      <c r="E11" s="90" t="s">
        <v>44</v>
      </c>
      <c r="F11" s="121">
        <v>1788</v>
      </c>
      <c r="G11" s="122">
        <v>1782</v>
      </c>
      <c r="H11" s="121">
        <v>1534</v>
      </c>
      <c r="I11" s="123">
        <v>1475</v>
      </c>
      <c r="J11" s="121">
        <v>517</v>
      </c>
      <c r="K11" s="124">
        <v>491</v>
      </c>
      <c r="L11" s="121">
        <v>368</v>
      </c>
      <c r="M11" s="123">
        <v>435</v>
      </c>
      <c r="N11" s="121">
        <v>1051</v>
      </c>
      <c r="O11" s="123">
        <v>2966</v>
      </c>
      <c r="P11" s="121">
        <v>4543</v>
      </c>
      <c r="Q11" s="124">
        <v>14250</v>
      </c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5.75" customHeight="1">
      <c r="A12" s="296"/>
      <c r="B12" s="7"/>
      <c r="C12" s="30" t="s">
        <v>54</v>
      </c>
      <c r="D12" s="43"/>
      <c r="E12" s="91" t="s">
        <v>45</v>
      </c>
      <c r="F12" s="70">
        <v>1788</v>
      </c>
      <c r="G12" s="116">
        <v>1764</v>
      </c>
      <c r="H12" s="121">
        <v>1532</v>
      </c>
      <c r="I12" s="117">
        <v>1457</v>
      </c>
      <c r="J12" s="121">
        <v>517</v>
      </c>
      <c r="K12" s="118">
        <v>487</v>
      </c>
      <c r="L12" s="70">
        <v>368</v>
      </c>
      <c r="M12" s="117">
        <v>401</v>
      </c>
      <c r="N12" s="70">
        <v>1051</v>
      </c>
      <c r="O12" s="117">
        <v>2962</v>
      </c>
      <c r="P12" s="70">
        <v>4543</v>
      </c>
      <c r="Q12" s="118">
        <v>14216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5.75" customHeight="1">
      <c r="A13" s="296"/>
      <c r="B13" s="8"/>
      <c r="C13" s="52" t="s">
        <v>55</v>
      </c>
      <c r="D13" s="53"/>
      <c r="E13" s="95" t="s">
        <v>46</v>
      </c>
      <c r="F13" s="68"/>
      <c r="G13" s="151">
        <v>18</v>
      </c>
      <c r="H13" s="119">
        <v>2</v>
      </c>
      <c r="I13" s="120">
        <v>18</v>
      </c>
      <c r="J13" s="119"/>
      <c r="K13" s="120">
        <v>4</v>
      </c>
      <c r="L13" s="68"/>
      <c r="M13" s="126">
        <v>34</v>
      </c>
      <c r="N13" s="68"/>
      <c r="O13" s="126">
        <v>4</v>
      </c>
      <c r="P13" s="68"/>
      <c r="Q13" s="127">
        <v>34</v>
      </c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5.75" customHeight="1">
      <c r="A14" s="296"/>
      <c r="B14" s="44" t="s">
        <v>56</v>
      </c>
      <c r="C14" s="43"/>
      <c r="D14" s="43"/>
      <c r="E14" s="91" t="s">
        <v>154</v>
      </c>
      <c r="F14" s="69">
        <f aca="true" t="shared" si="0" ref="F14:Q15">F9-F12</f>
        <v>165</v>
      </c>
      <c r="G14" s="128">
        <f t="shared" si="0"/>
        <v>132</v>
      </c>
      <c r="H14" s="69">
        <f>H9-H12</f>
        <v>436</v>
      </c>
      <c r="I14" s="128">
        <f t="shared" si="0"/>
        <v>518</v>
      </c>
      <c r="J14" s="69">
        <f t="shared" si="0"/>
        <v>141</v>
      </c>
      <c r="K14" s="128">
        <f t="shared" si="0"/>
        <v>167</v>
      </c>
      <c r="L14" s="69">
        <f>L9-L12</f>
        <v>31</v>
      </c>
      <c r="M14" s="128">
        <f>M9-M12</f>
        <v>15</v>
      </c>
      <c r="N14" s="69">
        <f t="shared" si="0"/>
        <v>43</v>
      </c>
      <c r="O14" s="128">
        <f t="shared" si="0"/>
        <v>171</v>
      </c>
      <c r="P14" s="69">
        <f t="shared" si="0"/>
        <v>-56</v>
      </c>
      <c r="Q14" s="128">
        <f t="shared" si="0"/>
        <v>-508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5.75" customHeight="1">
      <c r="A15" s="296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8">
        <f t="shared" si="0"/>
        <v>-7</v>
      </c>
      <c r="H15" s="69">
        <f t="shared" si="0"/>
        <v>-2</v>
      </c>
      <c r="I15" s="128">
        <f t="shared" si="0"/>
        <v>-6</v>
      </c>
      <c r="J15" s="69">
        <f t="shared" si="0"/>
        <v>0</v>
      </c>
      <c r="K15" s="128">
        <f t="shared" si="0"/>
        <v>-2</v>
      </c>
      <c r="L15" s="69">
        <f>L10-L13</f>
        <v>0</v>
      </c>
      <c r="M15" s="128">
        <f>M10-M13</f>
        <v>0</v>
      </c>
      <c r="N15" s="69">
        <f t="shared" si="0"/>
        <v>2</v>
      </c>
      <c r="O15" s="128">
        <f t="shared" si="0"/>
        <v>22</v>
      </c>
      <c r="P15" s="69">
        <f t="shared" si="0"/>
        <v>0</v>
      </c>
      <c r="Q15" s="128">
        <f t="shared" si="0"/>
        <v>-34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5.75" customHeight="1">
      <c r="A16" s="296"/>
      <c r="B16" s="44" t="s">
        <v>58</v>
      </c>
      <c r="C16" s="43"/>
      <c r="D16" s="43"/>
      <c r="E16" s="91" t="s">
        <v>156</v>
      </c>
      <c r="F16" s="69">
        <f aca="true" t="shared" si="1" ref="F16:Q16">F8-F11</f>
        <v>165</v>
      </c>
      <c r="G16" s="128">
        <f t="shared" si="1"/>
        <v>125</v>
      </c>
      <c r="H16" s="69">
        <f t="shared" si="1"/>
        <v>434</v>
      </c>
      <c r="I16" s="128">
        <f t="shared" si="1"/>
        <v>512</v>
      </c>
      <c r="J16" s="69">
        <f t="shared" si="1"/>
        <v>141</v>
      </c>
      <c r="K16" s="128">
        <f t="shared" si="1"/>
        <v>165</v>
      </c>
      <c r="L16" s="69">
        <f>L8-L11</f>
        <v>31</v>
      </c>
      <c r="M16" s="128">
        <f>M8-M11</f>
        <v>15</v>
      </c>
      <c r="N16" s="69">
        <f t="shared" si="1"/>
        <v>45</v>
      </c>
      <c r="O16" s="128">
        <f t="shared" si="1"/>
        <v>193</v>
      </c>
      <c r="P16" s="69">
        <f t="shared" si="1"/>
        <v>-56</v>
      </c>
      <c r="Q16" s="128">
        <f t="shared" si="1"/>
        <v>-542</v>
      </c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 ht="15.75" customHeight="1">
      <c r="A17" s="296"/>
      <c r="B17" s="44" t="s">
        <v>59</v>
      </c>
      <c r="C17" s="43"/>
      <c r="D17" s="43"/>
      <c r="E17" s="34"/>
      <c r="F17" s="214"/>
      <c r="G17" s="215"/>
      <c r="H17" s="119"/>
      <c r="I17" s="120"/>
      <c r="J17" s="70"/>
      <c r="K17" s="118"/>
      <c r="L17" s="70"/>
      <c r="M17" s="117"/>
      <c r="N17" s="70"/>
      <c r="O17" s="117"/>
      <c r="P17" s="119"/>
      <c r="Q17" s="129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5.75" customHeight="1">
      <c r="A18" s="297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3"/>
      <c r="P18" s="132"/>
      <c r="Q18" s="134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27" ht="15.75" customHeight="1">
      <c r="A19" s="296" t="s">
        <v>84</v>
      </c>
      <c r="B19" s="50" t="s">
        <v>61</v>
      </c>
      <c r="C19" s="51"/>
      <c r="D19" s="51"/>
      <c r="E19" s="96"/>
      <c r="F19" s="65">
        <v>83</v>
      </c>
      <c r="G19" s="135">
        <v>52</v>
      </c>
      <c r="H19" s="66"/>
      <c r="I19" s="136"/>
      <c r="J19" s="66">
        <v>19</v>
      </c>
      <c r="K19" s="137">
        <v>25</v>
      </c>
      <c r="L19" s="66">
        <v>750</v>
      </c>
      <c r="M19" s="136"/>
      <c r="N19" s="66">
        <v>2280</v>
      </c>
      <c r="O19" s="136">
        <v>1026</v>
      </c>
      <c r="P19" s="66">
        <v>648</v>
      </c>
      <c r="Q19" s="137">
        <v>2029</v>
      </c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27" ht="15.75" customHeight="1">
      <c r="A20" s="296"/>
      <c r="B20" s="19"/>
      <c r="C20" s="30" t="s">
        <v>62</v>
      </c>
      <c r="D20" s="43"/>
      <c r="E20" s="91"/>
      <c r="F20" s="69">
        <v>79</v>
      </c>
      <c r="G20" s="128">
        <v>21</v>
      </c>
      <c r="H20" s="70"/>
      <c r="I20" s="117"/>
      <c r="J20" s="70"/>
      <c r="K20" s="120"/>
      <c r="L20" s="70">
        <v>300</v>
      </c>
      <c r="M20" s="117"/>
      <c r="N20" s="70">
        <v>2194</v>
      </c>
      <c r="O20" s="117">
        <v>1023</v>
      </c>
      <c r="P20" s="70">
        <v>229</v>
      </c>
      <c r="Q20" s="118">
        <v>1031</v>
      </c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27" ht="15.75" customHeight="1">
      <c r="A21" s="296"/>
      <c r="B21" s="9" t="s">
        <v>63</v>
      </c>
      <c r="C21" s="63"/>
      <c r="D21" s="63"/>
      <c r="E21" s="90" t="s">
        <v>157</v>
      </c>
      <c r="F21" s="138">
        <v>29</v>
      </c>
      <c r="G21" s="139">
        <v>52</v>
      </c>
      <c r="H21" s="121"/>
      <c r="I21" s="123"/>
      <c r="J21" s="121">
        <v>19</v>
      </c>
      <c r="K21" s="124">
        <v>25</v>
      </c>
      <c r="L21" s="121">
        <v>750</v>
      </c>
      <c r="M21" s="123"/>
      <c r="N21" s="121">
        <v>1736</v>
      </c>
      <c r="O21" s="123">
        <v>1026</v>
      </c>
      <c r="P21" s="121">
        <v>648</v>
      </c>
      <c r="Q21" s="124">
        <v>2029</v>
      </c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5.75" customHeight="1">
      <c r="A22" s="296"/>
      <c r="B22" s="50" t="s">
        <v>64</v>
      </c>
      <c r="C22" s="51"/>
      <c r="D22" s="51"/>
      <c r="E22" s="96" t="s">
        <v>158</v>
      </c>
      <c r="F22" s="65">
        <v>571</v>
      </c>
      <c r="G22" s="135">
        <v>628</v>
      </c>
      <c r="H22" s="66">
        <v>1413</v>
      </c>
      <c r="I22" s="136">
        <v>1472</v>
      </c>
      <c r="J22" s="66">
        <v>182</v>
      </c>
      <c r="K22" s="137">
        <v>350</v>
      </c>
      <c r="L22" s="66">
        <v>814</v>
      </c>
      <c r="M22" s="136">
        <v>82</v>
      </c>
      <c r="N22" s="66">
        <v>4018</v>
      </c>
      <c r="O22" s="136">
        <v>2487</v>
      </c>
      <c r="P22" s="66">
        <v>902</v>
      </c>
      <c r="Q22" s="137">
        <v>2693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7" ht="15.75" customHeight="1">
      <c r="A23" s="296"/>
      <c r="B23" s="7" t="s">
        <v>65</v>
      </c>
      <c r="C23" s="52" t="s">
        <v>66</v>
      </c>
      <c r="D23" s="53"/>
      <c r="E23" s="95"/>
      <c r="F23" s="67">
        <v>232</v>
      </c>
      <c r="G23" s="125">
        <v>300</v>
      </c>
      <c r="H23" s="68">
        <v>180</v>
      </c>
      <c r="I23" s="126">
        <v>219</v>
      </c>
      <c r="J23" s="68">
        <v>23</v>
      </c>
      <c r="K23" s="127">
        <v>33</v>
      </c>
      <c r="L23" s="68">
        <v>320</v>
      </c>
      <c r="M23" s="126">
        <v>20</v>
      </c>
      <c r="N23" s="68">
        <v>2089</v>
      </c>
      <c r="O23" s="126">
        <v>1478</v>
      </c>
      <c r="P23" s="68">
        <v>663</v>
      </c>
      <c r="Q23" s="127">
        <v>1797</v>
      </c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27" ht="15.75" customHeight="1">
      <c r="A24" s="296"/>
      <c r="B24" s="44" t="s">
        <v>159</v>
      </c>
      <c r="C24" s="43"/>
      <c r="D24" s="43"/>
      <c r="E24" s="91" t="s">
        <v>160</v>
      </c>
      <c r="F24" s="69">
        <f aca="true" t="shared" si="2" ref="F24:Q24">F21-F22</f>
        <v>-542</v>
      </c>
      <c r="G24" s="128">
        <f t="shared" si="2"/>
        <v>-576</v>
      </c>
      <c r="H24" s="69">
        <f t="shared" si="2"/>
        <v>-1413</v>
      </c>
      <c r="I24" s="128">
        <f t="shared" si="2"/>
        <v>-1472</v>
      </c>
      <c r="J24" s="69">
        <f t="shared" si="2"/>
        <v>-163</v>
      </c>
      <c r="K24" s="128">
        <f t="shared" si="2"/>
        <v>-325</v>
      </c>
      <c r="L24" s="69">
        <f>L21-L22</f>
        <v>-64</v>
      </c>
      <c r="M24" s="128">
        <f>M21-M22</f>
        <v>-82</v>
      </c>
      <c r="N24" s="69">
        <f t="shared" si="2"/>
        <v>-2282</v>
      </c>
      <c r="O24" s="128">
        <f t="shared" si="2"/>
        <v>-1461</v>
      </c>
      <c r="P24" s="69">
        <f t="shared" si="2"/>
        <v>-254</v>
      </c>
      <c r="Q24" s="128">
        <f t="shared" si="2"/>
        <v>-664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27" ht="15.75" customHeight="1">
      <c r="A25" s="296"/>
      <c r="B25" s="101" t="s">
        <v>67</v>
      </c>
      <c r="C25" s="53"/>
      <c r="D25" s="53"/>
      <c r="E25" s="301" t="s">
        <v>161</v>
      </c>
      <c r="F25" s="299">
        <v>542</v>
      </c>
      <c r="G25" s="274">
        <v>576</v>
      </c>
      <c r="H25" s="278">
        <v>1413</v>
      </c>
      <c r="I25" s="274">
        <v>1472</v>
      </c>
      <c r="J25" s="278">
        <v>163</v>
      </c>
      <c r="K25" s="274">
        <v>325</v>
      </c>
      <c r="L25" s="278">
        <v>64</v>
      </c>
      <c r="M25" s="274">
        <v>82</v>
      </c>
      <c r="N25" s="278">
        <v>2282</v>
      </c>
      <c r="O25" s="274">
        <v>1461</v>
      </c>
      <c r="P25" s="278">
        <v>254</v>
      </c>
      <c r="Q25" s="274">
        <v>664</v>
      </c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ht="15.75" customHeight="1">
      <c r="A26" s="296"/>
      <c r="B26" s="9" t="s">
        <v>68</v>
      </c>
      <c r="C26" s="63"/>
      <c r="D26" s="63"/>
      <c r="E26" s="302"/>
      <c r="F26" s="300"/>
      <c r="G26" s="275"/>
      <c r="H26" s="279"/>
      <c r="I26" s="275"/>
      <c r="J26" s="279"/>
      <c r="K26" s="275"/>
      <c r="L26" s="279"/>
      <c r="M26" s="275"/>
      <c r="N26" s="279"/>
      <c r="O26" s="275"/>
      <c r="P26" s="279"/>
      <c r="Q26" s="27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27" ht="15.75" customHeight="1">
      <c r="A27" s="297"/>
      <c r="B27" s="47" t="s">
        <v>162</v>
      </c>
      <c r="C27" s="31"/>
      <c r="D27" s="31"/>
      <c r="E27" s="92" t="s">
        <v>163</v>
      </c>
      <c r="F27" s="73">
        <f aca="true" t="shared" si="3" ref="F27:Q27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>L24+L25</f>
        <v>0</v>
      </c>
      <c r="M27" s="140">
        <f>M24+M25</f>
        <v>0</v>
      </c>
      <c r="N27" s="73">
        <f t="shared" si="3"/>
        <v>0</v>
      </c>
      <c r="O27" s="140">
        <f t="shared" si="3"/>
        <v>0</v>
      </c>
      <c r="P27" s="73">
        <f t="shared" si="3"/>
        <v>0</v>
      </c>
      <c r="Q27" s="140">
        <f t="shared" si="3"/>
        <v>0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41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27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41"/>
      <c r="O29" s="115"/>
      <c r="P29" s="115"/>
      <c r="Q29" s="142" t="s">
        <v>164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42"/>
    </row>
    <row r="30" spans="1:27" ht="15.75" customHeight="1">
      <c r="A30" s="289" t="s">
        <v>69</v>
      </c>
      <c r="B30" s="290"/>
      <c r="C30" s="290"/>
      <c r="D30" s="290"/>
      <c r="E30" s="291"/>
      <c r="F30" s="298" t="s">
        <v>262</v>
      </c>
      <c r="G30" s="277"/>
      <c r="H30" s="276"/>
      <c r="I30" s="277"/>
      <c r="J30" s="276"/>
      <c r="K30" s="277"/>
      <c r="L30" s="276"/>
      <c r="M30" s="277"/>
      <c r="N30" s="276"/>
      <c r="O30" s="277"/>
      <c r="P30" s="276"/>
      <c r="Q30" s="277"/>
      <c r="R30" s="143"/>
      <c r="S30" s="141"/>
      <c r="T30" s="143"/>
      <c r="U30" s="141"/>
      <c r="V30" s="143"/>
      <c r="W30" s="141"/>
      <c r="X30" s="143"/>
      <c r="Y30" s="141"/>
      <c r="Z30" s="143"/>
      <c r="AA30" s="141"/>
    </row>
    <row r="31" spans="1:27" ht="15.75" customHeight="1">
      <c r="A31" s="292"/>
      <c r="B31" s="293"/>
      <c r="C31" s="293"/>
      <c r="D31" s="293"/>
      <c r="E31" s="294"/>
      <c r="F31" s="110" t="s">
        <v>246</v>
      </c>
      <c r="G31" s="38" t="s">
        <v>2</v>
      </c>
      <c r="H31" s="110" t="s">
        <v>246</v>
      </c>
      <c r="I31" s="38" t="s">
        <v>2</v>
      </c>
      <c r="J31" s="110" t="s">
        <v>246</v>
      </c>
      <c r="K31" s="38" t="s">
        <v>2</v>
      </c>
      <c r="L31" s="110" t="s">
        <v>246</v>
      </c>
      <c r="M31" s="38" t="s">
        <v>2</v>
      </c>
      <c r="N31" s="110" t="s">
        <v>246</v>
      </c>
      <c r="O31" s="38" t="s">
        <v>2</v>
      </c>
      <c r="P31" s="110" t="s">
        <v>246</v>
      </c>
      <c r="Q31" s="213" t="s">
        <v>2</v>
      </c>
      <c r="R31" s="147"/>
      <c r="S31" s="147"/>
      <c r="T31" s="147"/>
      <c r="U31" s="147"/>
      <c r="V31" s="147"/>
      <c r="W31" s="147"/>
      <c r="X31" s="147"/>
      <c r="Y31" s="147"/>
      <c r="Z31" s="147"/>
      <c r="AA31" s="147"/>
    </row>
    <row r="32" spans="1:27" ht="15.75" customHeight="1">
      <c r="A32" s="295" t="s">
        <v>85</v>
      </c>
      <c r="B32" s="55" t="s">
        <v>50</v>
      </c>
      <c r="C32" s="56"/>
      <c r="D32" s="56"/>
      <c r="E32" s="15" t="s">
        <v>41</v>
      </c>
      <c r="F32" s="66">
        <v>4139</v>
      </c>
      <c r="G32" s="148">
        <v>4017</v>
      </c>
      <c r="H32" s="111"/>
      <c r="I32" s="113"/>
      <c r="J32" s="111"/>
      <c r="K32" s="114"/>
      <c r="L32" s="66"/>
      <c r="M32" s="148"/>
      <c r="N32" s="66"/>
      <c r="O32" s="148"/>
      <c r="P32" s="111"/>
      <c r="Q32" s="149"/>
      <c r="R32" s="148"/>
      <c r="S32" s="148"/>
      <c r="T32" s="148"/>
      <c r="U32" s="148"/>
      <c r="V32" s="150"/>
      <c r="W32" s="150"/>
      <c r="X32" s="148"/>
      <c r="Y32" s="148"/>
      <c r="Z32" s="150"/>
      <c r="AA32" s="150"/>
    </row>
    <row r="33" spans="1:27" ht="15.75" customHeight="1">
      <c r="A33" s="303"/>
      <c r="B33" s="8"/>
      <c r="C33" s="52" t="s">
        <v>70</v>
      </c>
      <c r="D33" s="53"/>
      <c r="E33" s="99"/>
      <c r="F33" s="68">
        <v>3443</v>
      </c>
      <c r="G33" s="151">
        <v>3481</v>
      </c>
      <c r="H33" s="68"/>
      <c r="I33" s="126"/>
      <c r="J33" s="68"/>
      <c r="K33" s="127"/>
      <c r="L33" s="68"/>
      <c r="M33" s="151"/>
      <c r="N33" s="68"/>
      <c r="O33" s="151"/>
      <c r="P33" s="68"/>
      <c r="Q33" s="125"/>
      <c r="R33" s="148"/>
      <c r="S33" s="148"/>
      <c r="T33" s="148"/>
      <c r="U33" s="148"/>
      <c r="V33" s="150"/>
      <c r="W33" s="150"/>
      <c r="X33" s="148"/>
      <c r="Y33" s="148"/>
      <c r="Z33" s="150"/>
      <c r="AA33" s="150"/>
    </row>
    <row r="34" spans="1:27" ht="15.75" customHeight="1">
      <c r="A34" s="303"/>
      <c r="B34" s="8"/>
      <c r="C34" s="24"/>
      <c r="D34" s="30" t="s">
        <v>71</v>
      </c>
      <c r="E34" s="94"/>
      <c r="F34" s="70"/>
      <c r="G34" s="116"/>
      <c r="H34" s="70"/>
      <c r="I34" s="117"/>
      <c r="J34" s="70"/>
      <c r="K34" s="118"/>
      <c r="L34" s="70"/>
      <c r="M34" s="116"/>
      <c r="N34" s="70"/>
      <c r="O34" s="116"/>
      <c r="P34" s="70"/>
      <c r="Q34" s="128"/>
      <c r="R34" s="148"/>
      <c r="S34" s="148"/>
      <c r="T34" s="148"/>
      <c r="U34" s="148"/>
      <c r="V34" s="150"/>
      <c r="W34" s="150"/>
      <c r="X34" s="148"/>
      <c r="Y34" s="148"/>
      <c r="Z34" s="150"/>
      <c r="AA34" s="150"/>
    </row>
    <row r="35" spans="1:27" ht="15.75" customHeight="1">
      <c r="A35" s="303"/>
      <c r="B35" s="10"/>
      <c r="C35" s="62" t="s">
        <v>72</v>
      </c>
      <c r="D35" s="63"/>
      <c r="E35" s="100"/>
      <c r="F35" s="121">
        <v>696</v>
      </c>
      <c r="G35" s="122">
        <v>536</v>
      </c>
      <c r="H35" s="121"/>
      <c r="I35" s="123"/>
      <c r="J35" s="152"/>
      <c r="K35" s="153"/>
      <c r="L35" s="121"/>
      <c r="M35" s="122"/>
      <c r="N35" s="121"/>
      <c r="O35" s="122"/>
      <c r="P35" s="121"/>
      <c r="Q35" s="139"/>
      <c r="R35" s="148"/>
      <c r="S35" s="148"/>
      <c r="T35" s="148"/>
      <c r="U35" s="148"/>
      <c r="V35" s="150"/>
      <c r="W35" s="150"/>
      <c r="X35" s="148"/>
      <c r="Y35" s="148"/>
      <c r="Z35" s="150"/>
      <c r="AA35" s="150"/>
    </row>
    <row r="36" spans="1:27" ht="15.75" customHeight="1">
      <c r="A36" s="303"/>
      <c r="B36" s="50" t="s">
        <v>53</v>
      </c>
      <c r="C36" s="51"/>
      <c r="D36" s="51"/>
      <c r="E36" s="15" t="s">
        <v>42</v>
      </c>
      <c r="F36" s="66">
        <v>4012</v>
      </c>
      <c r="G36" s="148">
        <v>4195</v>
      </c>
      <c r="H36" s="66"/>
      <c r="I36" s="136"/>
      <c r="J36" s="66"/>
      <c r="K36" s="137"/>
      <c r="L36" s="66"/>
      <c r="M36" s="148"/>
      <c r="N36" s="66"/>
      <c r="O36" s="148"/>
      <c r="P36" s="66"/>
      <c r="Q36" s="135"/>
      <c r="R36" s="148"/>
      <c r="S36" s="148"/>
      <c r="T36" s="148"/>
      <c r="U36" s="148"/>
      <c r="V36" s="148"/>
      <c r="W36" s="148"/>
      <c r="X36" s="148"/>
      <c r="Y36" s="148"/>
      <c r="Z36" s="150"/>
      <c r="AA36" s="150"/>
    </row>
    <row r="37" spans="1:27" ht="15.75" customHeight="1">
      <c r="A37" s="303"/>
      <c r="B37" s="8"/>
      <c r="C37" s="30" t="s">
        <v>73</v>
      </c>
      <c r="D37" s="43"/>
      <c r="E37" s="94"/>
      <c r="F37" s="70">
        <v>3785</v>
      </c>
      <c r="G37" s="116">
        <v>3953</v>
      </c>
      <c r="H37" s="70"/>
      <c r="I37" s="117"/>
      <c r="J37" s="70"/>
      <c r="K37" s="118"/>
      <c r="L37" s="70"/>
      <c r="M37" s="116"/>
      <c r="N37" s="70"/>
      <c r="O37" s="116"/>
      <c r="P37" s="70"/>
      <c r="Q37" s="128"/>
      <c r="R37" s="148"/>
      <c r="S37" s="148"/>
      <c r="T37" s="148"/>
      <c r="U37" s="148"/>
      <c r="V37" s="148"/>
      <c r="W37" s="148"/>
      <c r="X37" s="148"/>
      <c r="Y37" s="148"/>
      <c r="Z37" s="150"/>
      <c r="AA37" s="150"/>
    </row>
    <row r="38" spans="1:27" ht="15.75" customHeight="1">
      <c r="A38" s="303"/>
      <c r="B38" s="10"/>
      <c r="C38" s="30" t="s">
        <v>74</v>
      </c>
      <c r="D38" s="43"/>
      <c r="E38" s="94"/>
      <c r="F38" s="69">
        <v>227</v>
      </c>
      <c r="G38" s="128">
        <v>242</v>
      </c>
      <c r="H38" s="70"/>
      <c r="I38" s="117"/>
      <c r="J38" s="70"/>
      <c r="K38" s="153"/>
      <c r="L38" s="70"/>
      <c r="M38" s="116"/>
      <c r="N38" s="70"/>
      <c r="O38" s="116"/>
      <c r="P38" s="70"/>
      <c r="Q38" s="128"/>
      <c r="R38" s="148"/>
      <c r="S38" s="148"/>
      <c r="T38" s="150"/>
      <c r="U38" s="150"/>
      <c r="V38" s="148"/>
      <c r="W38" s="148"/>
      <c r="X38" s="148"/>
      <c r="Y38" s="148"/>
      <c r="Z38" s="150"/>
      <c r="AA38" s="150"/>
    </row>
    <row r="39" spans="1:27" ht="15.75" customHeight="1">
      <c r="A39" s="304"/>
      <c r="B39" s="11" t="s">
        <v>75</v>
      </c>
      <c r="C39" s="12"/>
      <c r="D39" s="12"/>
      <c r="E39" s="98" t="s">
        <v>165</v>
      </c>
      <c r="F39" s="73">
        <f aca="true" t="shared" si="4" ref="F39:Q39">F32-F36</f>
        <v>127</v>
      </c>
      <c r="G39" s="140">
        <f t="shared" si="4"/>
        <v>-178</v>
      </c>
      <c r="H39" s="73">
        <f t="shared" si="4"/>
        <v>0</v>
      </c>
      <c r="I39" s="140">
        <f t="shared" si="4"/>
        <v>0</v>
      </c>
      <c r="J39" s="73">
        <f t="shared" si="4"/>
        <v>0</v>
      </c>
      <c r="K39" s="140">
        <f t="shared" si="4"/>
        <v>0</v>
      </c>
      <c r="L39" s="73">
        <f>L32-L36</f>
        <v>0</v>
      </c>
      <c r="M39" s="140">
        <f>M32-M36</f>
        <v>0</v>
      </c>
      <c r="N39" s="73">
        <f t="shared" si="4"/>
        <v>0</v>
      </c>
      <c r="O39" s="140">
        <f t="shared" si="4"/>
        <v>0</v>
      </c>
      <c r="P39" s="73">
        <f t="shared" si="4"/>
        <v>0</v>
      </c>
      <c r="Q39" s="140">
        <f t="shared" si="4"/>
        <v>0</v>
      </c>
      <c r="R39" s="148"/>
      <c r="S39" s="148"/>
      <c r="T39" s="148"/>
      <c r="U39" s="148"/>
      <c r="V39" s="148"/>
      <c r="W39" s="148"/>
      <c r="X39" s="148"/>
      <c r="Y39" s="148"/>
      <c r="Z39" s="150"/>
      <c r="AA39" s="150"/>
    </row>
    <row r="40" spans="1:27" ht="15.75" customHeight="1">
      <c r="A40" s="295" t="s">
        <v>86</v>
      </c>
      <c r="B40" s="50" t="s">
        <v>76</v>
      </c>
      <c r="C40" s="51"/>
      <c r="D40" s="51"/>
      <c r="E40" s="15" t="s">
        <v>44</v>
      </c>
      <c r="F40" s="65">
        <v>1986</v>
      </c>
      <c r="G40" s="135">
        <v>1875</v>
      </c>
      <c r="H40" s="66"/>
      <c r="I40" s="136"/>
      <c r="J40" s="66"/>
      <c r="K40" s="137"/>
      <c r="L40" s="66"/>
      <c r="M40" s="148"/>
      <c r="N40" s="66"/>
      <c r="O40" s="148"/>
      <c r="P40" s="66"/>
      <c r="Q40" s="135"/>
      <c r="R40" s="148"/>
      <c r="S40" s="148"/>
      <c r="T40" s="148"/>
      <c r="U40" s="148"/>
      <c r="V40" s="150"/>
      <c r="W40" s="150"/>
      <c r="X40" s="150"/>
      <c r="Y40" s="150"/>
      <c r="Z40" s="148"/>
      <c r="AA40" s="148"/>
    </row>
    <row r="41" spans="1:27" ht="15.75" customHeight="1">
      <c r="A41" s="305"/>
      <c r="B41" s="10"/>
      <c r="C41" s="30" t="s">
        <v>77</v>
      </c>
      <c r="D41" s="43"/>
      <c r="E41" s="94"/>
      <c r="F41" s="154">
        <v>249</v>
      </c>
      <c r="G41" s="155">
        <v>248</v>
      </c>
      <c r="H41" s="152"/>
      <c r="I41" s="153"/>
      <c r="J41" s="70"/>
      <c r="K41" s="118"/>
      <c r="L41" s="70"/>
      <c r="M41" s="116"/>
      <c r="N41" s="70"/>
      <c r="O41" s="116"/>
      <c r="P41" s="70"/>
      <c r="Q41" s="128"/>
      <c r="R41" s="150"/>
      <c r="S41" s="150"/>
      <c r="T41" s="150"/>
      <c r="U41" s="150"/>
      <c r="V41" s="150"/>
      <c r="W41" s="150"/>
      <c r="X41" s="150"/>
      <c r="Y41" s="150"/>
      <c r="Z41" s="148"/>
      <c r="AA41" s="148"/>
    </row>
    <row r="42" spans="1:27" ht="15.75" customHeight="1">
      <c r="A42" s="305"/>
      <c r="B42" s="50" t="s">
        <v>64</v>
      </c>
      <c r="C42" s="51"/>
      <c r="D42" s="51"/>
      <c r="E42" s="15" t="s">
        <v>45</v>
      </c>
      <c r="F42" s="65">
        <v>1973</v>
      </c>
      <c r="G42" s="135">
        <v>1904</v>
      </c>
      <c r="H42" s="66"/>
      <c r="I42" s="136"/>
      <c r="J42" s="66"/>
      <c r="K42" s="137"/>
      <c r="L42" s="66"/>
      <c r="M42" s="148"/>
      <c r="N42" s="66"/>
      <c r="O42" s="148"/>
      <c r="P42" s="66"/>
      <c r="Q42" s="135"/>
      <c r="R42" s="148"/>
      <c r="S42" s="148"/>
      <c r="T42" s="148"/>
      <c r="U42" s="148"/>
      <c r="V42" s="150"/>
      <c r="W42" s="150"/>
      <c r="X42" s="148"/>
      <c r="Y42" s="148"/>
      <c r="Z42" s="148"/>
      <c r="AA42" s="148"/>
    </row>
    <row r="43" spans="1:27" ht="15.75" customHeight="1">
      <c r="A43" s="305"/>
      <c r="B43" s="10"/>
      <c r="C43" s="30" t="s">
        <v>78</v>
      </c>
      <c r="D43" s="43"/>
      <c r="E43" s="94"/>
      <c r="F43" s="69">
        <v>760</v>
      </c>
      <c r="G43" s="128">
        <v>759</v>
      </c>
      <c r="H43" s="70"/>
      <c r="I43" s="117"/>
      <c r="J43" s="152"/>
      <c r="K43" s="153"/>
      <c r="L43" s="70"/>
      <c r="M43" s="116"/>
      <c r="N43" s="70"/>
      <c r="O43" s="116"/>
      <c r="P43" s="70"/>
      <c r="Q43" s="128"/>
      <c r="R43" s="148"/>
      <c r="S43" s="148"/>
      <c r="T43" s="150"/>
      <c r="U43" s="148"/>
      <c r="V43" s="150"/>
      <c r="W43" s="150"/>
      <c r="X43" s="148"/>
      <c r="Y43" s="148"/>
      <c r="Z43" s="150"/>
      <c r="AA43" s="150"/>
    </row>
    <row r="44" spans="1:27" ht="15.75" customHeight="1">
      <c r="A44" s="306"/>
      <c r="B44" s="47" t="s">
        <v>75</v>
      </c>
      <c r="C44" s="31"/>
      <c r="D44" s="31"/>
      <c r="E44" s="98" t="s">
        <v>166</v>
      </c>
      <c r="F44" s="130">
        <f aca="true" t="shared" si="5" ref="F44:Q44">F40-F42</f>
        <v>13</v>
      </c>
      <c r="G44" s="131">
        <f t="shared" si="5"/>
        <v>-29</v>
      </c>
      <c r="H44" s="130">
        <f t="shared" si="5"/>
        <v>0</v>
      </c>
      <c r="I44" s="131">
        <f t="shared" si="5"/>
        <v>0</v>
      </c>
      <c r="J44" s="130">
        <f t="shared" si="5"/>
        <v>0</v>
      </c>
      <c r="K44" s="131">
        <f t="shared" si="5"/>
        <v>0</v>
      </c>
      <c r="L44" s="130">
        <f>L40-L42</f>
        <v>0</v>
      </c>
      <c r="M44" s="131">
        <f>M40-M42</f>
        <v>0</v>
      </c>
      <c r="N44" s="130">
        <f t="shared" si="5"/>
        <v>0</v>
      </c>
      <c r="O44" s="131">
        <f t="shared" si="5"/>
        <v>0</v>
      </c>
      <c r="P44" s="130">
        <f t="shared" si="5"/>
        <v>0</v>
      </c>
      <c r="Q44" s="131">
        <f t="shared" si="5"/>
        <v>0</v>
      </c>
      <c r="R44" s="150"/>
      <c r="S44" s="150"/>
      <c r="T44" s="148"/>
      <c r="U44" s="148"/>
      <c r="V44" s="150"/>
      <c r="W44" s="150"/>
      <c r="X44" s="148"/>
      <c r="Y44" s="148"/>
      <c r="Z44" s="148"/>
      <c r="AA44" s="148"/>
    </row>
    <row r="45" spans="1:27" ht="15.75" customHeight="1">
      <c r="A45" s="280" t="s">
        <v>87</v>
      </c>
      <c r="B45" s="25" t="s">
        <v>79</v>
      </c>
      <c r="C45" s="20"/>
      <c r="D45" s="20"/>
      <c r="E45" s="97" t="s">
        <v>167</v>
      </c>
      <c r="F45" s="156">
        <f aca="true" t="shared" si="6" ref="F45:Q45">F39+F44</f>
        <v>140</v>
      </c>
      <c r="G45" s="157">
        <f t="shared" si="6"/>
        <v>-207</v>
      </c>
      <c r="H45" s="156">
        <f t="shared" si="6"/>
        <v>0</v>
      </c>
      <c r="I45" s="157">
        <f t="shared" si="6"/>
        <v>0</v>
      </c>
      <c r="J45" s="156">
        <f t="shared" si="6"/>
        <v>0</v>
      </c>
      <c r="K45" s="157">
        <f t="shared" si="6"/>
        <v>0</v>
      </c>
      <c r="L45" s="156">
        <f>L39+L44</f>
        <v>0</v>
      </c>
      <c r="M45" s="157">
        <f>M39+M44</f>
        <v>0</v>
      </c>
      <c r="N45" s="156">
        <f t="shared" si="6"/>
        <v>0</v>
      </c>
      <c r="O45" s="157">
        <f t="shared" si="6"/>
        <v>0</v>
      </c>
      <c r="P45" s="156">
        <f t="shared" si="6"/>
        <v>0</v>
      </c>
      <c r="Q45" s="157">
        <f t="shared" si="6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5.75" customHeight="1">
      <c r="A46" s="281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70"/>
      <c r="O46" s="116"/>
      <c r="P46" s="152"/>
      <c r="Q46" s="129"/>
      <c r="R46" s="150"/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1:27" ht="15.75" customHeight="1">
      <c r="A47" s="281"/>
      <c r="B47" s="44" t="s">
        <v>81</v>
      </c>
      <c r="C47" s="43"/>
      <c r="D47" s="43"/>
      <c r="E47" s="43"/>
      <c r="F47" s="70">
        <v>1284</v>
      </c>
      <c r="G47" s="116">
        <v>1149</v>
      </c>
      <c r="H47" s="70"/>
      <c r="I47" s="117"/>
      <c r="J47" s="70"/>
      <c r="K47" s="118"/>
      <c r="L47" s="70"/>
      <c r="M47" s="116"/>
      <c r="N47" s="70"/>
      <c r="O47" s="116"/>
      <c r="P47" s="70"/>
      <c r="Q47" s="12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5.75" customHeight="1">
      <c r="A48" s="282"/>
      <c r="B48" s="47" t="s">
        <v>82</v>
      </c>
      <c r="C48" s="31"/>
      <c r="D48" s="31"/>
      <c r="E48" s="31"/>
      <c r="F48" s="74">
        <v>1220</v>
      </c>
      <c r="G48" s="158">
        <v>1108</v>
      </c>
      <c r="H48" s="74"/>
      <c r="I48" s="159"/>
      <c r="J48" s="74"/>
      <c r="K48" s="160"/>
      <c r="L48" s="74"/>
      <c r="M48" s="158"/>
      <c r="N48" s="74"/>
      <c r="O48" s="158"/>
      <c r="P48" s="74"/>
      <c r="Q48" s="140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17" ht="15.75" customHeight="1">
      <c r="A49" s="13" t="s">
        <v>168</v>
      </c>
      <c r="Q49" s="6"/>
    </row>
    <row r="50" spans="1:17" ht="15.75" customHeight="1">
      <c r="A50" s="13"/>
      <c r="Q50" s="8"/>
    </row>
  </sheetData>
  <sheetProtection/>
  <mergeCells count="32">
    <mergeCell ref="A6:E7"/>
    <mergeCell ref="F6:G6"/>
    <mergeCell ref="H6:I6"/>
    <mergeCell ref="J6:K6"/>
    <mergeCell ref="N6:O6"/>
    <mergeCell ref="P6:Q6"/>
    <mergeCell ref="L6:M6"/>
    <mergeCell ref="L30:M30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N25:N26"/>
    <mergeCell ref="O25:O26"/>
    <mergeCell ref="P25:P26"/>
    <mergeCell ref="L25:L26"/>
    <mergeCell ref="M25:M26"/>
    <mergeCell ref="A32:A39"/>
    <mergeCell ref="A40:A44"/>
    <mergeCell ref="A45:A48"/>
    <mergeCell ref="Q25:Q26"/>
    <mergeCell ref="A30:E31"/>
    <mergeCell ref="F30:G30"/>
    <mergeCell ref="H30:I30"/>
    <mergeCell ref="J30:K30"/>
    <mergeCell ref="N30:O30"/>
    <mergeCell ref="P30:Q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I39" sqref="I39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16" t="s">
        <v>255</v>
      </c>
      <c r="D1" s="217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247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12" t="s">
        <v>263</v>
      </c>
      <c r="F6" s="313"/>
      <c r="G6" s="312" t="s">
        <v>264</v>
      </c>
      <c r="H6" s="313"/>
      <c r="I6" s="221" t="s">
        <v>265</v>
      </c>
      <c r="J6" s="222"/>
      <c r="K6" s="312"/>
      <c r="L6" s="313"/>
      <c r="M6" s="312"/>
      <c r="N6" s="313"/>
    </row>
    <row r="7" spans="1:14" ht="15" customHeight="1">
      <c r="A7" s="59"/>
      <c r="B7" s="60"/>
      <c r="C7" s="60"/>
      <c r="D7" s="60"/>
      <c r="E7" s="223" t="s">
        <v>246</v>
      </c>
      <c r="F7" s="224" t="s">
        <v>2</v>
      </c>
      <c r="G7" s="223" t="s">
        <v>246</v>
      </c>
      <c r="H7" s="224" t="s">
        <v>2</v>
      </c>
      <c r="I7" s="223" t="s">
        <v>246</v>
      </c>
      <c r="J7" s="224" t="s">
        <v>2</v>
      </c>
      <c r="K7" s="223" t="s">
        <v>246</v>
      </c>
      <c r="L7" s="224" t="s">
        <v>2</v>
      </c>
      <c r="M7" s="223" t="s">
        <v>246</v>
      </c>
      <c r="N7" s="248" t="s">
        <v>2</v>
      </c>
    </row>
    <row r="8" spans="1:14" ht="18" customHeight="1">
      <c r="A8" s="265" t="s">
        <v>171</v>
      </c>
      <c r="B8" s="225" t="s">
        <v>172</v>
      </c>
      <c r="C8" s="226"/>
      <c r="D8" s="226"/>
      <c r="E8" s="227">
        <v>1</v>
      </c>
      <c r="F8" s="253">
        <v>1</v>
      </c>
      <c r="G8" s="227">
        <v>1</v>
      </c>
      <c r="H8" s="253">
        <v>1</v>
      </c>
      <c r="I8" s="227">
        <v>1</v>
      </c>
      <c r="J8" s="253">
        <v>1</v>
      </c>
      <c r="K8" s="227"/>
      <c r="L8" s="228"/>
      <c r="M8" s="227"/>
      <c r="N8" s="228"/>
    </row>
    <row r="9" spans="1:14" ht="18" customHeight="1">
      <c r="A9" s="266"/>
      <c r="B9" s="265" t="s">
        <v>173</v>
      </c>
      <c r="C9" s="182" t="s">
        <v>174</v>
      </c>
      <c r="D9" s="183"/>
      <c r="E9" s="229">
        <v>2</v>
      </c>
      <c r="F9" s="254">
        <v>2</v>
      </c>
      <c r="G9" s="229">
        <v>5304</v>
      </c>
      <c r="H9" s="254">
        <v>5304</v>
      </c>
      <c r="I9" s="229">
        <v>20</v>
      </c>
      <c r="J9" s="254">
        <v>20</v>
      </c>
      <c r="K9" s="229"/>
      <c r="L9" s="230"/>
      <c r="M9" s="229"/>
      <c r="N9" s="230"/>
    </row>
    <row r="10" spans="1:14" ht="18" customHeight="1">
      <c r="A10" s="266"/>
      <c r="B10" s="266"/>
      <c r="C10" s="44" t="s">
        <v>175</v>
      </c>
      <c r="D10" s="43"/>
      <c r="E10" s="231">
        <v>2</v>
      </c>
      <c r="F10" s="255">
        <v>2</v>
      </c>
      <c r="G10" s="231">
        <v>5304</v>
      </c>
      <c r="H10" s="255">
        <v>5304</v>
      </c>
      <c r="I10" s="231">
        <v>20</v>
      </c>
      <c r="J10" s="255">
        <v>20</v>
      </c>
      <c r="K10" s="231"/>
      <c r="L10" s="232"/>
      <c r="M10" s="231"/>
      <c r="N10" s="232"/>
    </row>
    <row r="11" spans="1:14" ht="18" customHeight="1">
      <c r="A11" s="266"/>
      <c r="B11" s="266"/>
      <c r="C11" s="44" t="s">
        <v>176</v>
      </c>
      <c r="D11" s="43"/>
      <c r="E11" s="231"/>
      <c r="F11" s="255"/>
      <c r="G11" s="231"/>
      <c r="H11" s="255"/>
      <c r="I11" s="231"/>
      <c r="J11" s="255"/>
      <c r="K11" s="231"/>
      <c r="L11" s="232"/>
      <c r="M11" s="231"/>
      <c r="N11" s="232"/>
    </row>
    <row r="12" spans="1:14" ht="18" customHeight="1">
      <c r="A12" s="266"/>
      <c r="B12" s="266"/>
      <c r="C12" s="44" t="s">
        <v>177</v>
      </c>
      <c r="D12" s="43"/>
      <c r="E12" s="231"/>
      <c r="F12" s="255"/>
      <c r="G12" s="231"/>
      <c r="H12" s="255"/>
      <c r="I12" s="231"/>
      <c r="J12" s="255"/>
      <c r="K12" s="231"/>
      <c r="L12" s="232"/>
      <c r="M12" s="231"/>
      <c r="N12" s="232"/>
    </row>
    <row r="13" spans="1:14" ht="18" customHeight="1">
      <c r="A13" s="266"/>
      <c r="B13" s="266"/>
      <c r="C13" s="44" t="s">
        <v>178</v>
      </c>
      <c r="D13" s="43"/>
      <c r="E13" s="231"/>
      <c r="F13" s="255"/>
      <c r="G13" s="231"/>
      <c r="H13" s="255"/>
      <c r="I13" s="231"/>
      <c r="J13" s="255"/>
      <c r="K13" s="231"/>
      <c r="L13" s="232"/>
      <c r="M13" s="231"/>
      <c r="N13" s="232"/>
    </row>
    <row r="14" spans="1:14" ht="18" customHeight="1">
      <c r="A14" s="267"/>
      <c r="B14" s="267"/>
      <c r="C14" s="47" t="s">
        <v>179</v>
      </c>
      <c r="D14" s="31"/>
      <c r="E14" s="233"/>
      <c r="F14" s="256"/>
      <c r="G14" s="233"/>
      <c r="H14" s="256"/>
      <c r="I14" s="233"/>
      <c r="J14" s="256"/>
      <c r="K14" s="233"/>
      <c r="L14" s="234"/>
      <c r="M14" s="233"/>
      <c r="N14" s="234"/>
    </row>
    <row r="15" spans="1:14" ht="18" customHeight="1">
      <c r="A15" s="308" t="s">
        <v>180</v>
      </c>
      <c r="B15" s="265" t="s">
        <v>181</v>
      </c>
      <c r="C15" s="182" t="s">
        <v>182</v>
      </c>
      <c r="D15" s="183"/>
      <c r="E15" s="235">
        <v>1729</v>
      </c>
      <c r="F15" s="257">
        <v>1696</v>
      </c>
      <c r="G15" s="235">
        <v>805</v>
      </c>
      <c r="H15" s="257">
        <v>288</v>
      </c>
      <c r="I15" s="235">
        <v>11158</v>
      </c>
      <c r="J15" s="257">
        <v>11783</v>
      </c>
      <c r="K15" s="235"/>
      <c r="L15" s="157"/>
      <c r="M15" s="235"/>
      <c r="N15" s="157"/>
    </row>
    <row r="16" spans="1:14" ht="18" customHeight="1">
      <c r="A16" s="266"/>
      <c r="B16" s="266"/>
      <c r="C16" s="44" t="s">
        <v>183</v>
      </c>
      <c r="D16" s="43"/>
      <c r="E16" s="70">
        <v>3692</v>
      </c>
      <c r="F16" s="258">
        <v>3902</v>
      </c>
      <c r="G16" s="70">
        <v>22995</v>
      </c>
      <c r="H16" s="258">
        <v>22928</v>
      </c>
      <c r="I16" s="70">
        <v>1459</v>
      </c>
      <c r="J16" s="258">
        <v>1468</v>
      </c>
      <c r="K16" s="70"/>
      <c r="L16" s="128"/>
      <c r="M16" s="70"/>
      <c r="N16" s="128"/>
    </row>
    <row r="17" spans="1:14" ht="18" customHeight="1">
      <c r="A17" s="266"/>
      <c r="B17" s="266"/>
      <c r="C17" s="44" t="s">
        <v>184</v>
      </c>
      <c r="D17" s="43"/>
      <c r="E17" s="70"/>
      <c r="F17" s="258"/>
      <c r="G17" s="70"/>
      <c r="H17" s="258"/>
      <c r="I17" s="70"/>
      <c r="J17" s="258"/>
      <c r="K17" s="70"/>
      <c r="L17" s="128"/>
      <c r="M17" s="70"/>
      <c r="N17" s="128"/>
    </row>
    <row r="18" spans="1:14" ht="18" customHeight="1">
      <c r="A18" s="266"/>
      <c r="B18" s="267"/>
      <c r="C18" s="47" t="s">
        <v>185</v>
      </c>
      <c r="D18" s="31"/>
      <c r="E18" s="74">
        <v>5421</v>
      </c>
      <c r="F18" s="158">
        <v>5598</v>
      </c>
      <c r="G18" s="74">
        <v>23800</v>
      </c>
      <c r="H18" s="158">
        <v>23216</v>
      </c>
      <c r="I18" s="74">
        <v>12617</v>
      </c>
      <c r="J18" s="158">
        <v>13251</v>
      </c>
      <c r="K18" s="73"/>
      <c r="L18" s="236"/>
      <c r="M18" s="73"/>
      <c r="N18" s="236"/>
    </row>
    <row r="19" spans="1:14" ht="18" customHeight="1">
      <c r="A19" s="266"/>
      <c r="B19" s="265" t="s">
        <v>186</v>
      </c>
      <c r="C19" s="182" t="s">
        <v>187</v>
      </c>
      <c r="D19" s="183"/>
      <c r="E19" s="235">
        <v>205</v>
      </c>
      <c r="F19" s="252">
        <v>204</v>
      </c>
      <c r="G19" s="235">
        <v>1855</v>
      </c>
      <c r="H19" s="252">
        <v>1505</v>
      </c>
      <c r="I19" s="235">
        <v>75</v>
      </c>
      <c r="J19" s="252">
        <v>478</v>
      </c>
      <c r="K19" s="156"/>
      <c r="L19" s="157"/>
      <c r="M19" s="156"/>
      <c r="N19" s="157"/>
    </row>
    <row r="20" spans="1:14" ht="18" customHeight="1">
      <c r="A20" s="266"/>
      <c r="B20" s="266"/>
      <c r="C20" s="44" t="s">
        <v>188</v>
      </c>
      <c r="D20" s="43"/>
      <c r="E20" s="70">
        <v>998</v>
      </c>
      <c r="F20" s="116">
        <v>1074</v>
      </c>
      <c r="G20" s="70">
        <v>3160</v>
      </c>
      <c r="H20" s="116">
        <v>3276</v>
      </c>
      <c r="I20" s="70">
        <v>638</v>
      </c>
      <c r="J20" s="116">
        <v>912</v>
      </c>
      <c r="K20" s="69"/>
      <c r="L20" s="128"/>
      <c r="M20" s="69"/>
      <c r="N20" s="128"/>
    </row>
    <row r="21" spans="1:14" s="241" customFormat="1" ht="18" customHeight="1">
      <c r="A21" s="266"/>
      <c r="B21" s="266"/>
      <c r="C21" s="237" t="s">
        <v>189</v>
      </c>
      <c r="D21" s="238"/>
      <c r="E21" s="262"/>
      <c r="F21" s="259"/>
      <c r="G21" s="262">
        <v>13441</v>
      </c>
      <c r="H21" s="259">
        <v>13092</v>
      </c>
      <c r="I21" s="262"/>
      <c r="J21" s="259"/>
      <c r="K21" s="239"/>
      <c r="L21" s="240"/>
      <c r="M21" s="239"/>
      <c r="N21" s="240"/>
    </row>
    <row r="22" spans="1:14" ht="18" customHeight="1">
      <c r="A22" s="266"/>
      <c r="B22" s="267"/>
      <c r="C22" s="11" t="s">
        <v>190</v>
      </c>
      <c r="D22" s="12"/>
      <c r="E22" s="74">
        <v>1203</v>
      </c>
      <c r="F22" s="158">
        <v>1278</v>
      </c>
      <c r="G22" s="74">
        <v>18456</v>
      </c>
      <c r="H22" s="158">
        <v>17873</v>
      </c>
      <c r="I22" s="74">
        <v>713</v>
      </c>
      <c r="J22" s="158">
        <v>1390</v>
      </c>
      <c r="K22" s="73"/>
      <c r="L22" s="140"/>
      <c r="M22" s="73"/>
      <c r="N22" s="140"/>
    </row>
    <row r="23" spans="1:14" ht="18" customHeight="1">
      <c r="A23" s="266"/>
      <c r="B23" s="265" t="s">
        <v>191</v>
      </c>
      <c r="C23" s="182" t="s">
        <v>192</v>
      </c>
      <c r="D23" s="183"/>
      <c r="E23" s="235">
        <v>2</v>
      </c>
      <c r="F23" s="252">
        <v>2</v>
      </c>
      <c r="G23" s="235">
        <v>5304</v>
      </c>
      <c r="H23" s="252">
        <v>5304</v>
      </c>
      <c r="I23" s="235">
        <v>20</v>
      </c>
      <c r="J23" s="252">
        <v>20</v>
      </c>
      <c r="K23" s="156"/>
      <c r="L23" s="157"/>
      <c r="M23" s="156"/>
      <c r="N23" s="157"/>
    </row>
    <row r="24" spans="1:14" ht="18" customHeight="1">
      <c r="A24" s="266"/>
      <c r="B24" s="266"/>
      <c r="C24" s="44" t="s">
        <v>193</v>
      </c>
      <c r="D24" s="43"/>
      <c r="E24" s="70">
        <v>4216</v>
      </c>
      <c r="F24" s="116">
        <v>4318</v>
      </c>
      <c r="G24" s="70">
        <v>40</v>
      </c>
      <c r="H24" s="116">
        <v>39</v>
      </c>
      <c r="I24" s="70">
        <v>43</v>
      </c>
      <c r="J24" s="116">
        <v>221</v>
      </c>
      <c r="K24" s="69"/>
      <c r="L24" s="128"/>
      <c r="M24" s="69"/>
      <c r="N24" s="128"/>
    </row>
    <row r="25" spans="1:14" ht="18" customHeight="1">
      <c r="A25" s="266"/>
      <c r="B25" s="266"/>
      <c r="C25" s="44" t="s">
        <v>194</v>
      </c>
      <c r="D25" s="43"/>
      <c r="E25" s="70"/>
      <c r="F25" s="116"/>
      <c r="G25" s="70"/>
      <c r="H25" s="116"/>
      <c r="I25" s="70">
        <v>11841</v>
      </c>
      <c r="J25" s="116">
        <v>11620</v>
      </c>
      <c r="K25" s="69"/>
      <c r="L25" s="128"/>
      <c r="M25" s="69"/>
      <c r="N25" s="128"/>
    </row>
    <row r="26" spans="1:14" ht="18" customHeight="1">
      <c r="A26" s="266"/>
      <c r="B26" s="267"/>
      <c r="C26" s="45" t="s">
        <v>195</v>
      </c>
      <c r="D26" s="46"/>
      <c r="E26" s="72">
        <v>4218</v>
      </c>
      <c r="F26" s="260">
        <v>4320</v>
      </c>
      <c r="G26" s="72">
        <v>5344</v>
      </c>
      <c r="H26" s="260">
        <v>5343</v>
      </c>
      <c r="I26" s="264">
        <v>11904</v>
      </c>
      <c r="J26" s="158">
        <v>11861</v>
      </c>
      <c r="K26" s="71"/>
      <c r="L26" s="140"/>
      <c r="M26" s="71"/>
      <c r="N26" s="140"/>
    </row>
    <row r="27" spans="1:14" ht="18" customHeight="1">
      <c r="A27" s="267"/>
      <c r="B27" s="47" t="s">
        <v>196</v>
      </c>
      <c r="C27" s="31"/>
      <c r="D27" s="31"/>
      <c r="E27" s="263">
        <v>5421</v>
      </c>
      <c r="F27" s="261">
        <v>5598</v>
      </c>
      <c r="G27" s="74">
        <v>23800</v>
      </c>
      <c r="H27" s="158">
        <v>23216</v>
      </c>
      <c r="I27" s="263">
        <v>12617</v>
      </c>
      <c r="J27" s="261">
        <v>13251</v>
      </c>
      <c r="K27" s="73"/>
      <c r="L27" s="140"/>
      <c r="M27" s="73"/>
      <c r="N27" s="140"/>
    </row>
    <row r="28" spans="1:14" ht="18" customHeight="1">
      <c r="A28" s="265" t="s">
        <v>197</v>
      </c>
      <c r="B28" s="265" t="s">
        <v>198</v>
      </c>
      <c r="C28" s="182" t="s">
        <v>199</v>
      </c>
      <c r="D28" s="242" t="s">
        <v>41</v>
      </c>
      <c r="E28" s="235">
        <v>679</v>
      </c>
      <c r="F28" s="252">
        <v>703</v>
      </c>
      <c r="G28" s="235">
        <v>2359</v>
      </c>
      <c r="H28" s="252">
        <v>2200</v>
      </c>
      <c r="I28" s="235">
        <v>1531</v>
      </c>
      <c r="J28" s="252">
        <v>1421</v>
      </c>
      <c r="K28" s="156"/>
      <c r="L28" s="157"/>
      <c r="M28" s="156"/>
      <c r="N28" s="157"/>
    </row>
    <row r="29" spans="1:14" ht="18" customHeight="1">
      <c r="A29" s="266"/>
      <c r="B29" s="266"/>
      <c r="C29" s="44" t="s">
        <v>200</v>
      </c>
      <c r="D29" s="243" t="s">
        <v>42</v>
      </c>
      <c r="E29" s="70">
        <v>596</v>
      </c>
      <c r="F29" s="116">
        <v>642</v>
      </c>
      <c r="G29" s="70">
        <v>2251</v>
      </c>
      <c r="H29" s="116">
        <v>2360</v>
      </c>
      <c r="I29" s="70">
        <v>1167</v>
      </c>
      <c r="J29" s="116">
        <v>1033</v>
      </c>
      <c r="K29" s="69"/>
      <c r="L29" s="128"/>
      <c r="M29" s="69"/>
      <c r="N29" s="128"/>
    </row>
    <row r="30" spans="1:14" ht="18" customHeight="1">
      <c r="A30" s="266"/>
      <c r="B30" s="266"/>
      <c r="C30" s="44" t="s">
        <v>201</v>
      </c>
      <c r="D30" s="243" t="s">
        <v>202</v>
      </c>
      <c r="E30" s="70">
        <v>64</v>
      </c>
      <c r="F30" s="116">
        <v>60</v>
      </c>
      <c r="G30" s="70">
        <v>83</v>
      </c>
      <c r="H30" s="258">
        <v>83</v>
      </c>
      <c r="I30" s="70">
        <v>151</v>
      </c>
      <c r="J30" s="116">
        <v>152</v>
      </c>
      <c r="K30" s="69"/>
      <c r="L30" s="128"/>
      <c r="M30" s="69"/>
      <c r="N30" s="128"/>
    </row>
    <row r="31" spans="1:15" ht="18" customHeight="1">
      <c r="A31" s="266"/>
      <c r="B31" s="266"/>
      <c r="C31" s="11" t="s">
        <v>203</v>
      </c>
      <c r="D31" s="244" t="s">
        <v>204</v>
      </c>
      <c r="E31" s="74">
        <f aca="true" t="shared" si="0" ref="E31:N31">E28-E29-E30</f>
        <v>19</v>
      </c>
      <c r="F31" s="158">
        <f t="shared" si="0"/>
        <v>1</v>
      </c>
      <c r="G31" s="74">
        <f t="shared" si="0"/>
        <v>25</v>
      </c>
      <c r="H31" s="158">
        <f t="shared" si="0"/>
        <v>-243</v>
      </c>
      <c r="I31" s="74">
        <f t="shared" si="0"/>
        <v>213</v>
      </c>
      <c r="J31" s="158">
        <f t="shared" si="0"/>
        <v>236</v>
      </c>
      <c r="K31" s="73">
        <f t="shared" si="0"/>
        <v>0</v>
      </c>
      <c r="L31" s="245">
        <f t="shared" si="0"/>
        <v>0</v>
      </c>
      <c r="M31" s="73">
        <f t="shared" si="0"/>
        <v>0</v>
      </c>
      <c r="N31" s="236">
        <f t="shared" si="0"/>
        <v>0</v>
      </c>
      <c r="O31" s="7"/>
    </row>
    <row r="32" spans="1:14" ht="18" customHeight="1">
      <c r="A32" s="266"/>
      <c r="B32" s="266"/>
      <c r="C32" s="182" t="s">
        <v>205</v>
      </c>
      <c r="D32" s="242" t="s">
        <v>206</v>
      </c>
      <c r="E32" s="235">
        <v>5</v>
      </c>
      <c r="F32" s="252">
        <v>10</v>
      </c>
      <c r="G32" s="235">
        <v>6</v>
      </c>
      <c r="H32" s="252">
        <v>284</v>
      </c>
      <c r="I32" s="235">
        <v>31</v>
      </c>
      <c r="J32" s="252">
        <v>39</v>
      </c>
      <c r="K32" s="156"/>
      <c r="L32" s="157"/>
      <c r="M32" s="156"/>
      <c r="N32" s="157"/>
    </row>
    <row r="33" spans="1:14" ht="18" customHeight="1">
      <c r="A33" s="266"/>
      <c r="B33" s="266"/>
      <c r="C33" s="44" t="s">
        <v>207</v>
      </c>
      <c r="D33" s="243" t="s">
        <v>208</v>
      </c>
      <c r="E33" s="70">
        <v>4</v>
      </c>
      <c r="F33" s="116">
        <v>1</v>
      </c>
      <c r="G33" s="70">
        <v>30</v>
      </c>
      <c r="H33" s="116">
        <v>40</v>
      </c>
      <c r="I33" s="70">
        <v>28</v>
      </c>
      <c r="J33" s="116">
        <v>32</v>
      </c>
      <c r="K33" s="69"/>
      <c r="L33" s="128"/>
      <c r="M33" s="69"/>
      <c r="N33" s="128"/>
    </row>
    <row r="34" spans="1:14" ht="18" customHeight="1">
      <c r="A34" s="266"/>
      <c r="B34" s="267"/>
      <c r="C34" s="11" t="s">
        <v>209</v>
      </c>
      <c r="D34" s="244" t="s">
        <v>210</v>
      </c>
      <c r="E34" s="74">
        <f aca="true" t="shared" si="1" ref="E34:N34">E31+E32-E33</f>
        <v>20</v>
      </c>
      <c r="F34" s="158">
        <f t="shared" si="1"/>
        <v>10</v>
      </c>
      <c r="G34" s="74">
        <f t="shared" si="1"/>
        <v>1</v>
      </c>
      <c r="H34" s="158">
        <f t="shared" si="1"/>
        <v>1</v>
      </c>
      <c r="I34" s="74">
        <f>I31+I32-I33</f>
        <v>216</v>
      </c>
      <c r="J34" s="158">
        <f t="shared" si="1"/>
        <v>243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66"/>
      <c r="B35" s="265" t="s">
        <v>211</v>
      </c>
      <c r="C35" s="182" t="s">
        <v>212</v>
      </c>
      <c r="D35" s="242" t="s">
        <v>213</v>
      </c>
      <c r="E35" s="235">
        <v>0</v>
      </c>
      <c r="F35" s="252">
        <v>0</v>
      </c>
      <c r="G35" s="235"/>
      <c r="H35" s="252"/>
      <c r="I35" s="235"/>
      <c r="J35" s="252"/>
      <c r="K35" s="156"/>
      <c r="L35" s="157"/>
      <c r="M35" s="156"/>
      <c r="N35" s="157"/>
    </row>
    <row r="36" spans="1:14" ht="18" customHeight="1">
      <c r="A36" s="266"/>
      <c r="B36" s="266"/>
      <c r="C36" s="44" t="s">
        <v>214</v>
      </c>
      <c r="D36" s="243" t="s">
        <v>215</v>
      </c>
      <c r="E36" s="70">
        <v>122</v>
      </c>
      <c r="F36" s="116">
        <v>9</v>
      </c>
      <c r="G36" s="70"/>
      <c r="H36" s="116"/>
      <c r="I36" s="70">
        <v>173</v>
      </c>
      <c r="J36" s="116">
        <v>22</v>
      </c>
      <c r="K36" s="69"/>
      <c r="L36" s="128"/>
      <c r="M36" s="69"/>
      <c r="N36" s="128"/>
    </row>
    <row r="37" spans="1:14" ht="18" customHeight="1">
      <c r="A37" s="266"/>
      <c r="B37" s="266"/>
      <c r="C37" s="44" t="s">
        <v>216</v>
      </c>
      <c r="D37" s="243" t="s">
        <v>217</v>
      </c>
      <c r="E37" s="70">
        <f>E34+E35-E36</f>
        <v>-102</v>
      </c>
      <c r="F37" s="116">
        <f>F34+F35-F36</f>
        <v>1</v>
      </c>
      <c r="G37" s="70">
        <f aca="true" t="shared" si="2" ref="G37:N37">G34+G35-G36</f>
        <v>1</v>
      </c>
      <c r="H37" s="116">
        <f t="shared" si="2"/>
        <v>1</v>
      </c>
      <c r="I37" s="70">
        <f t="shared" si="2"/>
        <v>43</v>
      </c>
      <c r="J37" s="116">
        <f t="shared" si="2"/>
        <v>221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66"/>
      <c r="B38" s="266"/>
      <c r="C38" s="44" t="s">
        <v>218</v>
      </c>
      <c r="D38" s="243" t="s">
        <v>219</v>
      </c>
      <c r="E38" s="70">
        <v>87</v>
      </c>
      <c r="F38" s="116"/>
      <c r="G38" s="70"/>
      <c r="H38" s="116"/>
      <c r="I38" s="70"/>
      <c r="J38" s="116"/>
      <c r="K38" s="69"/>
      <c r="L38" s="128"/>
      <c r="M38" s="69"/>
      <c r="N38" s="128"/>
    </row>
    <row r="39" spans="1:14" ht="18" customHeight="1">
      <c r="A39" s="266"/>
      <c r="B39" s="266"/>
      <c r="C39" s="44" t="s">
        <v>220</v>
      </c>
      <c r="D39" s="243" t="s">
        <v>221</v>
      </c>
      <c r="E39" s="70"/>
      <c r="F39" s="116"/>
      <c r="G39" s="70"/>
      <c r="H39" s="116"/>
      <c r="I39" s="70"/>
      <c r="J39" s="116"/>
      <c r="K39" s="69"/>
      <c r="L39" s="128"/>
      <c r="M39" s="69"/>
      <c r="N39" s="128"/>
    </row>
    <row r="40" spans="1:14" ht="18" customHeight="1">
      <c r="A40" s="266"/>
      <c r="B40" s="266"/>
      <c r="C40" s="44" t="s">
        <v>222</v>
      </c>
      <c r="D40" s="243" t="s">
        <v>223</v>
      </c>
      <c r="E40" s="70"/>
      <c r="F40" s="116"/>
      <c r="G40" s="70"/>
      <c r="H40" s="116"/>
      <c r="I40" s="70"/>
      <c r="J40" s="116"/>
      <c r="K40" s="69"/>
      <c r="L40" s="128"/>
      <c r="M40" s="69"/>
      <c r="N40" s="128"/>
    </row>
    <row r="41" spans="1:14" ht="18" customHeight="1">
      <c r="A41" s="266"/>
      <c r="B41" s="266"/>
      <c r="C41" s="194" t="s">
        <v>224</v>
      </c>
      <c r="D41" s="243" t="s">
        <v>225</v>
      </c>
      <c r="E41" s="70">
        <f>E34+E35-E36-E40</f>
        <v>-102</v>
      </c>
      <c r="F41" s="116">
        <f aca="true" t="shared" si="3" ref="F41:N41">F34+F35-F36-F40</f>
        <v>1</v>
      </c>
      <c r="G41" s="70">
        <f t="shared" si="3"/>
        <v>1</v>
      </c>
      <c r="H41" s="116">
        <f t="shared" si="3"/>
        <v>1</v>
      </c>
      <c r="I41" s="70">
        <f t="shared" si="3"/>
        <v>43</v>
      </c>
      <c r="J41" s="116">
        <f t="shared" si="3"/>
        <v>221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66"/>
      <c r="B42" s="266"/>
      <c r="C42" s="310" t="s">
        <v>226</v>
      </c>
      <c r="D42" s="311"/>
      <c r="E42" s="70">
        <f>E37+E38-E39-E40</f>
        <v>-15</v>
      </c>
      <c r="F42" s="258">
        <f aca="true" t="shared" si="4" ref="F42:N42">F37+F38-F39-F40</f>
        <v>1</v>
      </c>
      <c r="G42" s="70">
        <f t="shared" si="4"/>
        <v>1</v>
      </c>
      <c r="H42" s="258">
        <f t="shared" si="4"/>
        <v>1</v>
      </c>
      <c r="I42" s="70">
        <f t="shared" si="4"/>
        <v>43</v>
      </c>
      <c r="J42" s="258">
        <f t="shared" si="4"/>
        <v>221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66"/>
      <c r="B43" s="266"/>
      <c r="C43" s="44" t="s">
        <v>227</v>
      </c>
      <c r="D43" s="243" t="s">
        <v>228</v>
      </c>
      <c r="E43" s="70"/>
      <c r="F43" s="116"/>
      <c r="G43" s="70"/>
      <c r="H43" s="116"/>
      <c r="I43" s="70"/>
      <c r="J43" s="116"/>
      <c r="K43" s="69"/>
      <c r="L43" s="128"/>
      <c r="M43" s="69"/>
      <c r="N43" s="128"/>
    </row>
    <row r="44" spans="1:14" ht="18" customHeight="1">
      <c r="A44" s="267"/>
      <c r="B44" s="267"/>
      <c r="C44" s="11" t="s">
        <v>229</v>
      </c>
      <c r="D44" s="98" t="s">
        <v>230</v>
      </c>
      <c r="E44" s="74">
        <f>E42+E43</f>
        <v>-15</v>
      </c>
      <c r="F44" s="158">
        <f aca="true" t="shared" si="5" ref="F44:N44">F41+F43</f>
        <v>1</v>
      </c>
      <c r="G44" s="74">
        <f t="shared" si="5"/>
        <v>1</v>
      </c>
      <c r="H44" s="158">
        <f t="shared" si="5"/>
        <v>1</v>
      </c>
      <c r="I44" s="74">
        <f t="shared" si="5"/>
        <v>43</v>
      </c>
      <c r="J44" s="158">
        <f t="shared" si="5"/>
        <v>221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6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2018-08-15T06:18:37Z</cp:lastPrinted>
  <dcterms:created xsi:type="dcterms:W3CDTF">1999-07-06T05:17:05Z</dcterms:created>
  <dcterms:modified xsi:type="dcterms:W3CDTF">2018-10-29T06:13:26Z</dcterms:modified>
  <cp:category/>
  <cp:version/>
  <cp:contentType/>
  <cp:contentStatus/>
</cp:coreProperties>
</file>