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<sst xmlns="http://schemas.openxmlformats.org/spreadsheetml/2006/main" count="448" uniqueCount="266">
  <si>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</si>
  <si>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</si>
  <si>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</si>
  <si>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</si>
  <si>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</si>
  <si>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</si>
  <si>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</si>
  <si>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</si>
  <si>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</si>
  <si>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</si>
  <si>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</si>
  <si>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</si>
  <si>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</si>
  <si>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</si>
  <si>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</si>
  <si>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</si>
  <si>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</si>
  <si>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</si>
  <si>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</si>
  <si>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</si>
  <si>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</si>
  <si>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</si>
  <si>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</si>
  <si>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</si>
  <si>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</si>
  <si>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</si>
  <si>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</si>
  <si>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</si>
  <si>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</si>
  <si>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</si>
  <si>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</si>
  <si>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</si>
  <si>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</si>
  <si>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</si>
  <si>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</si>
  <si>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</si>
  <si>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</si>
  <si>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</si>
  <si>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</si>
  <si>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</si>
  <si>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</si>
  <si>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</si>
  <si>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</si>
  <si>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</si>
  <si>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</si>
  <si>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</si>
  <si>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</si>
  <si>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</si>
  <si>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</si>
  <si>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</si>
  <si>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</si>
  <si>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</si>
  <si>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</si>
  <si>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</si>
  <si>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</si>
  <si>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</si>
  <si>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</si>
  <si>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</si>
  <si>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</si>
  <si>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</si>
  <si>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</si>
  <si>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</si>
  <si>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</si>
  <si>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</si>
  <si>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</si>
  <si>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</si>
  <si>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</si>
  <si>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</si>
  <si>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</si>
  <si>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</si>
  <si>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</si>
  <si>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</si>
  <si>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</si>
  <si>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</si>
  <si>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</si>
  <si>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</si>
  <si>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</si>
  <si>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</si>
  <si>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</si>
  <si>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</si>
  <si>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</si>
  <si>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</si>
  <si>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</si>
  <si>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</si>
  <si>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</si>
  <si>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</si>
  <si>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</si>
  <si>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</si>
  <si>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</si>
  <si>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</si>
  <si>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</si>
  <si>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</si>
  <si>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</si>
  <si>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</si>
  <si>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</si>
  <si>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</si>
  <si>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</si>
  <si>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</si>
  <si>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</si>
  <si>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</si>
  <si>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</si>
  <si>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</si>
  <si>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</si>
  <si>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</si>
  <si>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　　　　　　（単位：百万円）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</si>
  <si>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</si>
  <si>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</si>
  <si>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</si>
  <si>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</si>
  <si>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</si>
  <si>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</si>
  <si>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</si>
  <si>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</si>
  <si>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</si>
  <si>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</si>
  <si>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</si>
  <si>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</si>
  <si>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</si>
  <si>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</si>
  <si>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</si>
  <si>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</si>
  <si>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</si>
  <si>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</si>
  <si>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</si>
  <si>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</si>
  <si>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</si>
  <si>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</si>
  <si>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</si>
  <si>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</si>
  <si>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</si>
  <si>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</si>
  <si>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</si>
  <si>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</si>
  <si>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</si>
  <si>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</si>
  <si>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</si>
  <si>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</si>
  <si>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</si>
  <si>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</si>
  <si>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</si>
  <si>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</si>
  <si>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</si>
  <si>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</si>
  <si>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</si>
  <si>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</si>
  <si>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</si>
  <si>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</si>
  <si>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</si>
  <si>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</si>
  <si>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</si>
  <si>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</si>
  <si>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</si>
  <si>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</si>
  <si>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</si>
  <si>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</si>
  <si>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</si>
  <si>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</si>
  <si>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</si>
  <si>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</si>
  <si>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</si>
  <si>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</si>
  <si>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</si>
  <si>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</si>
  <si>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</si>
  <si>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</si>
  <si>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</si>
  <si>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</si>
  <si>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</si>
  <si>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</si>
  <si>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</si>
  <si>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</si>
  <si>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</si>
  <si>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</si>
  <si>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</si>
  <si>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</si>
  <si>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</si>
  <si>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</si>
  <si>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</si>
  <si>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</si>
  <si>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</si>
  <si>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</si>
  <si>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</si>
  <si>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</si>
  <si>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</si>
  <si>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</si>
  <si>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</si>
  <si>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</si>
  <si>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</si>
  <si>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</si>
  <si>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</si>
  <si>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</si>
  <si>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</si>
  <si>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</si>
  <si>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</si>
  <si>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</si>
  <si>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</si>
  <si>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</si>
  <si>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</si>
  <si>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</si>
  <si>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</si>
  <si>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</si>
  <si>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</si>
  <si>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</si>
  <si>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</si>
  <si>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</si>
  <si>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</si>
  <si>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</si>
  <si>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</si>
  <si>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</si>
  <si>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</si>
  <si>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</si>
  <si>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</si>
  <si>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</si>
  <si>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</si>
  <si>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</si>
  <si>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</si>
  <si>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</si>
  <si>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</si>
  <si>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</si>
  <si>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</si>
  <si>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</si>
  <si>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</si>
  <si>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</si>
  <si>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</si>
  <si>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</si>
  <si>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</si>
  <si>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</si>
  <si>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</si>
  <si>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</si>
  <si>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</si>
  <si>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</si>
  <si>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</si>
  <si>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</si>
  <si>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</si>
  <si>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</si>
  <si>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</si>
  <si>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</si>
  <si>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</si>
  <si>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</si>
  <si>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</si>
  <si>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</si>
  <si>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</si>
  <si>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岡山県</t>
  </si>
  <si>
    <t>岡山県</t>
  </si>
  <si>
    <t>電気事業</t>
  </si>
  <si>
    <t>工業用水道事業</t>
  </si>
  <si>
    <t>29年度</t>
  </si>
  <si>
    <t>(j)</t>
  </si>
  <si>
    <t>補てん財源不足額(▲)</t>
  </si>
  <si>
    <t>(i+j)</t>
  </si>
  <si>
    <t>　　　　　　（単位：百万円）</t>
  </si>
  <si>
    <t>市場事業</t>
  </si>
  <si>
    <t>と畜場事業</t>
  </si>
  <si>
    <t>港湾整備事業</t>
  </si>
  <si>
    <t>臨海土地造成事業</t>
  </si>
  <si>
    <t>宅地造成事業</t>
  </si>
  <si>
    <t>流域下水道事業</t>
  </si>
  <si>
    <t>30年度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</si>
  <si>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</si>
  <si>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</si>
  <si>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</si>
  <si>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</si>
  <si>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電気事業</t>
  </si>
  <si>
    <t>工業用水道事業</t>
  </si>
  <si>
    <t>と畜事業</t>
  </si>
  <si>
    <t>岡山県土地開発公社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</si>
</sst>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Fon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Fon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8" fontId="0" fillId="0" borderId="64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Font="1" applyBorder="1" applyAlignment="1">
      <alignment horizontal="center" vertical="center"/>
    </xf>
    <xf numFmtId="217" fontId="0" fillId="0" borderId="67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54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8" xfId="48" applyNumberFormat="1" applyFont="1" applyBorder="1" applyAlignment="1">
      <alignment vertical="center"/>
    </xf>
    <xf numFmtId="217" fontId="0" fillId="0" borderId="69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Fon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14" xfId="48" applyNumberFormat="1" applyFont="1" applyBorder="1" applyAlignment="1">
      <alignment horizontal="right" vertical="center"/>
    </xf>
    <xf numFmtId="217" fontId="0" fillId="0" borderId="70" xfId="48" applyNumberFormat="1" applyFont="1" applyBorder="1" applyAlignment="1">
      <alignment vertical="center"/>
    </xf>
    <xf numFmtId="217" fontId="0" fillId="0" borderId="71" xfId="48" applyNumberFormat="1" applyFont="1" applyBorder="1" applyAlignment="1">
      <alignment vertical="center"/>
    </xf>
    <xf numFmtId="217" fontId="0" fillId="0" borderId="71" xfId="48" applyNumberFormat="1" applyFont="1" applyBorder="1" applyAlignment="1">
      <alignment horizontal="right" vertical="center"/>
    </xf>
    <xf numFmtId="217" fontId="0" fillId="0" borderId="72" xfId="48" applyNumberFormat="1" applyFont="1" applyBorder="1" applyAlignment="1">
      <alignment vertical="center"/>
    </xf>
    <xf numFmtId="217" fontId="0" fillId="0" borderId="71" xfId="0" applyNumberFormat="1" applyBorder="1" applyAlignment="1" quotePrefix="1">
      <alignment horizontal="right" vertical="center"/>
    </xf>
    <xf numFmtId="217" fontId="0" fillId="0" borderId="73" xfId="48" applyNumberFormat="1" applyFont="1" applyBorder="1" applyAlignment="1">
      <alignment vertical="center"/>
    </xf>
    <xf numFmtId="217" fontId="0" fillId="0" borderId="74" xfId="48" applyNumberFormat="1" applyFont="1" applyBorder="1" applyAlignment="1">
      <alignment vertical="center"/>
    </xf>
    <xf numFmtId="203" fontId="0" fillId="0" borderId="53" xfId="0" applyNumberFormat="1" applyFont="1" applyBorder="1" applyAlignment="1">
      <alignment horizontal="center" vertical="center"/>
    </xf>
    <xf numFmtId="217" fontId="0" fillId="0" borderId="71" xfId="48" applyNumberFormat="1" applyFont="1" applyBorder="1" applyAlignment="1" quotePrefix="1">
      <alignment horizontal="right" vertical="center"/>
    </xf>
    <xf numFmtId="217" fontId="0" fillId="0" borderId="15" xfId="48" applyNumberFormat="1" applyBorder="1" applyAlignment="1">
      <alignment vertical="center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24" fontId="16" fillId="0" borderId="75" xfId="48" applyNumberFormat="1" applyFont="1" applyBorder="1" applyAlignment="1">
      <alignment vertical="center" textRotation="255"/>
    </xf>
    <xf numFmtId="0" fontId="14" fillId="0" borderId="76" xfId="61" applyFont="1" applyBorder="1" applyAlignment="1">
      <alignment vertical="center" textRotation="255"/>
      <protection/>
    </xf>
    <xf numFmtId="0" fontId="14" fillId="0" borderId="77" xfId="61" applyFont="1" applyBorder="1" applyAlignment="1">
      <alignment vertical="center" textRotation="255"/>
      <protection/>
    </xf>
    <xf numFmtId="0" fontId="14" fillId="0" borderId="76" xfId="61" applyFont="1" applyBorder="1" applyAlignment="1">
      <alignment vertical="center"/>
      <protection/>
    </xf>
    <xf numFmtId="0" fontId="14" fillId="0" borderId="77" xfId="61" applyFont="1" applyBorder="1" applyAlignment="1">
      <alignment vertical="center"/>
      <protection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03" fontId="0" fillId="0" borderId="20" xfId="0" applyNumberFormat="1" applyFont="1" applyFill="1" applyBorder="1" applyAlignment="1">
      <alignment horizontal="center" vertical="center"/>
    </xf>
    <xf numFmtId="203" fontId="0" fillId="0" borderId="65" xfId="0" applyNumberFormat="1" applyFont="1" applyFill="1" applyBorder="1" applyAlignment="1">
      <alignment horizontal="center"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24" fontId="16" fillId="0" borderId="76" xfId="48" applyNumberFormat="1" applyFont="1" applyBorder="1" applyAlignment="1">
      <alignment vertical="center" textRotation="255"/>
    </xf>
    <xf numFmtId="224" fontId="16" fillId="0" borderId="77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37" xfId="0" applyNumberFormat="1" applyBorder="1" applyAlignment="1">
      <alignment vertical="center"/>
    </xf>
    <xf numFmtId="217" fontId="0" fillId="0" borderId="74" xfId="48" applyNumberFormat="1" applyFont="1" applyBorder="1" applyAlignment="1">
      <alignment vertical="center"/>
    </xf>
    <xf numFmtId="217" fontId="0" fillId="0" borderId="72" xfId="0" applyNumberFormat="1" applyBorder="1" applyAlignment="1">
      <alignment vertical="center"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0" fillId="0" borderId="27" xfId="0" applyBorder="1" applyAlignment="1">
      <alignment horizontal="left" vertical="center"/>
    </xf>
    <xf numFmtId="0" fontId="0" fillId="0" borderId="75" xfId="0" applyNumberFormat="1" applyBorder="1" applyAlignment="1">
      <alignment horizontal="center" vertical="center" textRotation="255"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7" sqref="M37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242</v>
      </c>
      <c r="F1" s="1"/>
    </row>
    <row r="3" ht="14.25">
      <c r="A3" s="27" t="s">
        <v>93</v>
      </c>
    </row>
    <row r="5" spans="1:5" ht="13.5">
      <c r="A5" s="58" t="s">
        <v>232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4" t="s">
        <v>88</v>
      </c>
      <c r="B9" s="264" t="s">
        <v>90</v>
      </c>
      <c r="C9" s="55" t="s">
        <v>4</v>
      </c>
      <c r="D9" s="56"/>
      <c r="E9" s="56"/>
      <c r="F9" s="65">
        <v>243178</v>
      </c>
      <c r="G9" s="75">
        <f>F9/$F$27*100</f>
        <v>36.82071594911256</v>
      </c>
      <c r="H9" s="66">
        <v>245018</v>
      </c>
      <c r="I9" s="80">
        <f>(F9/H9-1)*100</f>
        <v>-0.7509652352072127</v>
      </c>
      <c r="K9" s="106"/>
    </row>
    <row r="10" spans="1:9" ht="18" customHeight="1">
      <c r="A10" s="265"/>
      <c r="B10" s="265"/>
      <c r="C10" s="7"/>
      <c r="D10" s="52" t="s">
        <v>23</v>
      </c>
      <c r="E10" s="53"/>
      <c r="F10" s="67">
        <v>65760</v>
      </c>
      <c r="G10" s="76">
        <f aca="true" t="shared" si="0" ref="G10:G27">F10/$F$27*100</f>
        <v>9.957028517438427</v>
      </c>
      <c r="H10" s="68">
        <v>75589</v>
      </c>
      <c r="I10" s="81">
        <f aca="true" t="shared" si="1" ref="I10:I27">(F10/H10-1)*100</f>
        <v>-13.003214753469416</v>
      </c>
    </row>
    <row r="11" spans="1:9" ht="18" customHeight="1">
      <c r="A11" s="265"/>
      <c r="B11" s="265"/>
      <c r="C11" s="7"/>
      <c r="D11" s="16"/>
      <c r="E11" s="23" t="s">
        <v>24</v>
      </c>
      <c r="F11" s="69">
        <v>55525</v>
      </c>
      <c r="G11" s="77">
        <f t="shared" si="0"/>
        <v>8.407299398278113</v>
      </c>
      <c r="H11" s="70">
        <v>66397</v>
      </c>
      <c r="I11" s="82">
        <f t="shared" si="1"/>
        <v>-16.374233775622393</v>
      </c>
    </row>
    <row r="12" spans="1:9" ht="18" customHeight="1">
      <c r="A12" s="265"/>
      <c r="B12" s="265"/>
      <c r="C12" s="7"/>
      <c r="D12" s="16"/>
      <c r="E12" s="23" t="s">
        <v>25</v>
      </c>
      <c r="F12" s="69">
        <v>9278</v>
      </c>
      <c r="G12" s="77">
        <f t="shared" si="0"/>
        <v>1.4048252826154763</v>
      </c>
      <c r="H12" s="70">
        <v>8560</v>
      </c>
      <c r="I12" s="82">
        <f t="shared" si="1"/>
        <v>8.387850467289715</v>
      </c>
    </row>
    <row r="13" spans="1:9" ht="18" customHeight="1">
      <c r="A13" s="265"/>
      <c r="B13" s="265"/>
      <c r="C13" s="7"/>
      <c r="D13" s="33"/>
      <c r="E13" s="23" t="s">
        <v>26</v>
      </c>
      <c r="F13" s="69">
        <v>957</v>
      </c>
      <c r="G13" s="77">
        <f t="shared" si="0"/>
        <v>0.1449038365448384</v>
      </c>
      <c r="H13" s="70">
        <v>632</v>
      </c>
      <c r="I13" s="82">
        <f t="shared" si="1"/>
        <v>51.4240506329114</v>
      </c>
    </row>
    <row r="14" spans="1:9" ht="18" customHeight="1">
      <c r="A14" s="265"/>
      <c r="B14" s="265"/>
      <c r="C14" s="7"/>
      <c r="D14" s="61" t="s">
        <v>27</v>
      </c>
      <c r="E14" s="51"/>
      <c r="F14" s="65">
        <v>51435</v>
      </c>
      <c r="G14" s="75">
        <f t="shared" si="0"/>
        <v>7.7880134092829305</v>
      </c>
      <c r="H14" s="66">
        <v>48609</v>
      </c>
      <c r="I14" s="83">
        <f t="shared" si="1"/>
        <v>5.813738196630247</v>
      </c>
    </row>
    <row r="15" spans="1:9" ht="18" customHeight="1">
      <c r="A15" s="265"/>
      <c r="B15" s="265"/>
      <c r="C15" s="7"/>
      <c r="D15" s="16"/>
      <c r="E15" s="23" t="s">
        <v>28</v>
      </c>
      <c r="F15" s="69">
        <v>1848</v>
      </c>
      <c r="G15" s="77">
        <f t="shared" si="0"/>
        <v>0.2798143050521018</v>
      </c>
      <c r="H15" s="70">
        <v>1762</v>
      </c>
      <c r="I15" s="82">
        <f t="shared" si="1"/>
        <v>4.880817253121461</v>
      </c>
    </row>
    <row r="16" spans="1:11" ht="18" customHeight="1">
      <c r="A16" s="265"/>
      <c r="B16" s="265"/>
      <c r="C16" s="7"/>
      <c r="D16" s="16"/>
      <c r="E16" s="29" t="s">
        <v>29</v>
      </c>
      <c r="F16" s="67">
        <v>49587</v>
      </c>
      <c r="G16" s="76">
        <f t="shared" si="0"/>
        <v>7.508199104230828</v>
      </c>
      <c r="H16" s="68">
        <v>46847</v>
      </c>
      <c r="I16" s="81">
        <f t="shared" si="1"/>
        <v>5.848827032680859</v>
      </c>
      <c r="K16" s="107"/>
    </row>
    <row r="17" spans="1:9" ht="18" customHeight="1">
      <c r="A17" s="265"/>
      <c r="B17" s="265"/>
      <c r="C17" s="7"/>
      <c r="D17" s="267" t="s">
        <v>30</v>
      </c>
      <c r="E17" s="268"/>
      <c r="F17" s="67">
        <v>57952</v>
      </c>
      <c r="G17" s="76">
        <f t="shared" si="0"/>
        <v>8.77478279565985</v>
      </c>
      <c r="H17" s="68">
        <v>55337</v>
      </c>
      <c r="I17" s="81">
        <f t="shared" si="1"/>
        <v>4.725590472920471</v>
      </c>
    </row>
    <row r="18" spans="1:9" ht="18" customHeight="1">
      <c r="A18" s="265"/>
      <c r="B18" s="265"/>
      <c r="C18" s="7"/>
      <c r="D18" s="269" t="s">
        <v>94</v>
      </c>
      <c r="E18" s="270"/>
      <c r="F18" s="69">
        <v>4991</v>
      </c>
      <c r="G18" s="77">
        <f t="shared" si="0"/>
        <v>0.7557106041748052</v>
      </c>
      <c r="H18" s="70">
        <v>4409</v>
      </c>
      <c r="I18" s="82">
        <f t="shared" si="1"/>
        <v>13.200272170560211</v>
      </c>
    </row>
    <row r="19" spans="1:26" ht="18" customHeight="1">
      <c r="A19" s="265"/>
      <c r="B19" s="265"/>
      <c r="C19" s="10"/>
      <c r="D19" s="269" t="s">
        <v>95</v>
      </c>
      <c r="E19" s="270"/>
      <c r="F19" s="69">
        <v>0</v>
      </c>
      <c r="G19" s="77">
        <f t="shared" si="0"/>
        <v>0</v>
      </c>
      <c r="H19" s="70">
        <v>0</v>
      </c>
      <c r="I19" s="82">
        <v>0</v>
      </c>
      <c r="Z19" s="2" t="s">
        <v>96</v>
      </c>
    </row>
    <row r="20" spans="1:9" ht="18" customHeight="1">
      <c r="A20" s="265"/>
      <c r="B20" s="265"/>
      <c r="C20" s="44" t="s">
        <v>5</v>
      </c>
      <c r="D20" s="43"/>
      <c r="E20" s="43"/>
      <c r="F20" s="69">
        <v>32571</v>
      </c>
      <c r="G20" s="77">
        <f t="shared" si="0"/>
        <v>4.9317271265432945</v>
      </c>
      <c r="H20" s="70">
        <v>32160</v>
      </c>
      <c r="I20" s="82">
        <f t="shared" si="1"/>
        <v>1.277985074626864</v>
      </c>
    </row>
    <row r="21" spans="1:9" ht="18" customHeight="1">
      <c r="A21" s="265"/>
      <c r="B21" s="265"/>
      <c r="C21" s="44" t="s">
        <v>6</v>
      </c>
      <c r="D21" s="43"/>
      <c r="E21" s="43"/>
      <c r="F21" s="69">
        <v>155600</v>
      </c>
      <c r="G21" s="77">
        <f t="shared" si="0"/>
        <v>23.560122221919393</v>
      </c>
      <c r="H21" s="70">
        <v>158800</v>
      </c>
      <c r="I21" s="82">
        <f t="shared" si="1"/>
        <v>-2.015113350125941</v>
      </c>
    </row>
    <row r="22" spans="1:9" ht="18" customHeight="1">
      <c r="A22" s="265"/>
      <c r="B22" s="265"/>
      <c r="C22" s="44" t="s">
        <v>31</v>
      </c>
      <c r="D22" s="43"/>
      <c r="E22" s="43"/>
      <c r="F22" s="69">
        <v>10188</v>
      </c>
      <c r="G22" s="77">
        <f t="shared" si="0"/>
        <v>1.5426126298002234</v>
      </c>
      <c r="H22" s="70">
        <v>10251</v>
      </c>
      <c r="I22" s="82">
        <f t="shared" si="1"/>
        <v>-0.6145741878841093</v>
      </c>
    </row>
    <row r="23" spans="1:9" ht="18" customHeight="1">
      <c r="A23" s="265"/>
      <c r="B23" s="265"/>
      <c r="C23" s="44" t="s">
        <v>7</v>
      </c>
      <c r="D23" s="43"/>
      <c r="E23" s="43"/>
      <c r="F23" s="69">
        <v>64383</v>
      </c>
      <c r="G23" s="77">
        <f t="shared" si="0"/>
        <v>9.748530520654475</v>
      </c>
      <c r="H23" s="70">
        <v>67942</v>
      </c>
      <c r="I23" s="82">
        <f t="shared" si="1"/>
        <v>-5.238291483912749</v>
      </c>
    </row>
    <row r="24" spans="1:9" ht="18" customHeight="1">
      <c r="A24" s="265"/>
      <c r="B24" s="265"/>
      <c r="C24" s="44" t="s">
        <v>32</v>
      </c>
      <c r="D24" s="43"/>
      <c r="E24" s="43"/>
      <c r="F24" s="69">
        <v>1508</v>
      </c>
      <c r="G24" s="77">
        <f t="shared" si="0"/>
        <v>0.2283333181918666</v>
      </c>
      <c r="H24" s="70">
        <v>1782</v>
      </c>
      <c r="I24" s="82">
        <f t="shared" si="1"/>
        <v>-15.375982042648706</v>
      </c>
    </row>
    <row r="25" spans="1:9" ht="18" customHeight="1">
      <c r="A25" s="265"/>
      <c r="B25" s="265"/>
      <c r="C25" s="44" t="s">
        <v>8</v>
      </c>
      <c r="D25" s="43"/>
      <c r="E25" s="43"/>
      <c r="F25" s="69">
        <v>75677</v>
      </c>
      <c r="G25" s="77">
        <f t="shared" si="0"/>
        <v>11.458607772417698</v>
      </c>
      <c r="H25" s="70">
        <v>74617</v>
      </c>
      <c r="I25" s="82">
        <f t="shared" si="1"/>
        <v>1.4205878017073958</v>
      </c>
    </row>
    <row r="26" spans="1:9" ht="18" customHeight="1">
      <c r="A26" s="265"/>
      <c r="B26" s="265"/>
      <c r="C26" s="45" t="s">
        <v>9</v>
      </c>
      <c r="D26" s="46"/>
      <c r="E26" s="46"/>
      <c r="F26" s="71">
        <v>77333</v>
      </c>
      <c r="G26" s="78">
        <f t="shared" si="0"/>
        <v>11.70935046136049</v>
      </c>
      <c r="H26" s="72">
        <v>87228</v>
      </c>
      <c r="I26" s="84">
        <f t="shared" si="1"/>
        <v>-11.343834548539455</v>
      </c>
    </row>
    <row r="27" spans="1:9" ht="18" customHeight="1">
      <c r="A27" s="265"/>
      <c r="B27" s="266"/>
      <c r="C27" s="47" t="s">
        <v>10</v>
      </c>
      <c r="D27" s="31"/>
      <c r="E27" s="31"/>
      <c r="F27" s="73">
        <f>SUM(F9,F20:F26)</f>
        <v>660438</v>
      </c>
      <c r="G27" s="79">
        <f t="shared" si="0"/>
        <v>100</v>
      </c>
      <c r="H27" s="73">
        <f>SUM(H9,H20:H26)</f>
        <v>677798</v>
      </c>
      <c r="I27" s="85">
        <f t="shared" si="1"/>
        <v>-2.5612350582326915</v>
      </c>
    </row>
    <row r="28" spans="1:9" ht="18" customHeight="1">
      <c r="A28" s="265"/>
      <c r="B28" s="264" t="s">
        <v>89</v>
      </c>
      <c r="C28" s="55" t="s">
        <v>11</v>
      </c>
      <c r="D28" s="56"/>
      <c r="E28" s="56"/>
      <c r="F28" s="65">
        <v>309486</v>
      </c>
      <c r="G28" s="75">
        <f>F28/$F$45*100</f>
        <v>46.860719704196306</v>
      </c>
      <c r="H28" s="65">
        <v>313523</v>
      </c>
      <c r="I28" s="86">
        <f>(F28/H28-1)*100</f>
        <v>-1.2876248313520855</v>
      </c>
    </row>
    <row r="29" spans="1:9" ht="18" customHeight="1">
      <c r="A29" s="265"/>
      <c r="B29" s="265"/>
      <c r="C29" s="7"/>
      <c r="D29" s="30" t="s">
        <v>12</v>
      </c>
      <c r="E29" s="43"/>
      <c r="F29" s="69">
        <v>193336</v>
      </c>
      <c r="G29" s="77">
        <f aca="true" t="shared" si="2" ref="G29:G45">F29/$F$45*100</f>
        <v>29.273906104736554</v>
      </c>
      <c r="H29" s="69">
        <v>192049</v>
      </c>
      <c r="I29" s="87">
        <f aca="true" t="shared" si="3" ref="I29:I45">(F29/H29-1)*100</f>
        <v>0.6701414743112366</v>
      </c>
    </row>
    <row r="30" spans="1:9" ht="18" customHeight="1">
      <c r="A30" s="265"/>
      <c r="B30" s="265"/>
      <c r="C30" s="7"/>
      <c r="D30" s="30" t="s">
        <v>33</v>
      </c>
      <c r="E30" s="43"/>
      <c r="F30" s="69">
        <v>12659</v>
      </c>
      <c r="G30" s="77">
        <f t="shared" si="2"/>
        <v>1.9167582725403445</v>
      </c>
      <c r="H30" s="69">
        <v>13278</v>
      </c>
      <c r="I30" s="87">
        <f t="shared" si="3"/>
        <v>-4.661846663654168</v>
      </c>
    </row>
    <row r="31" spans="1:9" ht="18" customHeight="1">
      <c r="A31" s="265"/>
      <c r="B31" s="265"/>
      <c r="C31" s="19"/>
      <c r="D31" s="30" t="s">
        <v>13</v>
      </c>
      <c r="E31" s="43"/>
      <c r="F31" s="69">
        <v>103491</v>
      </c>
      <c r="G31" s="77">
        <f t="shared" si="2"/>
        <v>15.670055326919407</v>
      </c>
      <c r="H31" s="69">
        <v>108196</v>
      </c>
      <c r="I31" s="87">
        <f t="shared" si="3"/>
        <v>-4.348589596657915</v>
      </c>
    </row>
    <row r="32" spans="1:9" ht="18" customHeight="1">
      <c r="A32" s="265"/>
      <c r="B32" s="265"/>
      <c r="C32" s="50" t="s">
        <v>14</v>
      </c>
      <c r="D32" s="51"/>
      <c r="E32" s="51"/>
      <c r="F32" s="65">
        <v>272391</v>
      </c>
      <c r="G32" s="75">
        <f t="shared" si="2"/>
        <v>41.24399262307741</v>
      </c>
      <c r="H32" s="65">
        <v>287559</v>
      </c>
      <c r="I32" s="86">
        <f t="shared" si="3"/>
        <v>-5.274743617831468</v>
      </c>
    </row>
    <row r="33" spans="1:9" ht="18" customHeight="1">
      <c r="A33" s="265"/>
      <c r="B33" s="265"/>
      <c r="C33" s="7"/>
      <c r="D33" s="30" t="s">
        <v>15</v>
      </c>
      <c r="E33" s="43"/>
      <c r="F33" s="69">
        <v>27168</v>
      </c>
      <c r="G33" s="77">
        <f t="shared" si="2"/>
        <v>4.113633679467263</v>
      </c>
      <c r="H33" s="69">
        <v>27663</v>
      </c>
      <c r="I33" s="87">
        <f t="shared" si="3"/>
        <v>-1.7893937750786293</v>
      </c>
    </row>
    <row r="34" spans="1:9" ht="18" customHeight="1">
      <c r="A34" s="265"/>
      <c r="B34" s="265"/>
      <c r="C34" s="7"/>
      <c r="D34" s="30" t="s">
        <v>34</v>
      </c>
      <c r="E34" s="43"/>
      <c r="F34" s="69">
        <v>10245</v>
      </c>
      <c r="G34" s="77">
        <f t="shared" si="2"/>
        <v>1.5512432658326747</v>
      </c>
      <c r="H34" s="69">
        <v>9909</v>
      </c>
      <c r="I34" s="87">
        <f t="shared" si="3"/>
        <v>3.390856796851338</v>
      </c>
    </row>
    <row r="35" spans="1:9" ht="18" customHeight="1">
      <c r="A35" s="265"/>
      <c r="B35" s="265"/>
      <c r="C35" s="7"/>
      <c r="D35" s="30" t="s">
        <v>35</v>
      </c>
      <c r="E35" s="43"/>
      <c r="F35" s="69">
        <v>177927</v>
      </c>
      <c r="G35" s="77">
        <f t="shared" si="2"/>
        <v>26.940757497297245</v>
      </c>
      <c r="H35" s="69">
        <v>194778</v>
      </c>
      <c r="I35" s="87">
        <f t="shared" si="3"/>
        <v>-8.651387733727633</v>
      </c>
    </row>
    <row r="36" spans="1:9" ht="18" customHeight="1">
      <c r="A36" s="265"/>
      <c r="B36" s="265"/>
      <c r="C36" s="7"/>
      <c r="D36" s="30" t="s">
        <v>36</v>
      </c>
      <c r="E36" s="43"/>
      <c r="F36" s="69">
        <v>12609</v>
      </c>
      <c r="G36" s="77">
        <f t="shared" si="2"/>
        <v>1.9091875391785453</v>
      </c>
      <c r="H36" s="69">
        <v>4476</v>
      </c>
      <c r="I36" s="87">
        <f t="shared" si="3"/>
        <v>181.70241286863268</v>
      </c>
    </row>
    <row r="37" spans="1:9" ht="18" customHeight="1">
      <c r="A37" s="265"/>
      <c r="B37" s="265"/>
      <c r="C37" s="7"/>
      <c r="D37" s="30" t="s">
        <v>16</v>
      </c>
      <c r="E37" s="43"/>
      <c r="F37" s="69">
        <v>3610</v>
      </c>
      <c r="G37" s="77">
        <f t="shared" si="2"/>
        <v>0.5466069487219087</v>
      </c>
      <c r="H37" s="69">
        <v>8347</v>
      </c>
      <c r="I37" s="87">
        <f t="shared" si="3"/>
        <v>-56.750928477297236</v>
      </c>
    </row>
    <row r="38" spans="1:9" ht="18" customHeight="1">
      <c r="A38" s="265"/>
      <c r="B38" s="265"/>
      <c r="C38" s="19"/>
      <c r="D38" s="30" t="s">
        <v>37</v>
      </c>
      <c r="E38" s="43"/>
      <c r="F38" s="69">
        <v>40632</v>
      </c>
      <c r="G38" s="77">
        <f t="shared" si="2"/>
        <v>6.152280759132576</v>
      </c>
      <c r="H38" s="69">
        <v>42186</v>
      </c>
      <c r="I38" s="87">
        <f t="shared" si="3"/>
        <v>-3.6836865310766576</v>
      </c>
    </row>
    <row r="39" spans="1:9" ht="18" customHeight="1">
      <c r="A39" s="265"/>
      <c r="B39" s="265"/>
      <c r="C39" s="50" t="s">
        <v>17</v>
      </c>
      <c r="D39" s="51"/>
      <c r="E39" s="51"/>
      <c r="F39" s="65">
        <v>78561</v>
      </c>
      <c r="G39" s="75">
        <f t="shared" si="2"/>
        <v>11.895287672726282</v>
      </c>
      <c r="H39" s="65">
        <v>76716</v>
      </c>
      <c r="I39" s="86">
        <f t="shared" si="3"/>
        <v>2.404974190520881</v>
      </c>
    </row>
    <row r="40" spans="1:9" ht="18" customHeight="1">
      <c r="A40" s="265"/>
      <c r="B40" s="265"/>
      <c r="C40" s="7"/>
      <c r="D40" s="52" t="s">
        <v>18</v>
      </c>
      <c r="E40" s="53"/>
      <c r="F40" s="67">
        <v>74452</v>
      </c>
      <c r="G40" s="76">
        <f t="shared" si="2"/>
        <v>11.273124805053616</v>
      </c>
      <c r="H40" s="67">
        <v>73446</v>
      </c>
      <c r="I40" s="88">
        <f t="shared" si="3"/>
        <v>1.3697138033385015</v>
      </c>
    </row>
    <row r="41" spans="1:9" ht="18" customHeight="1">
      <c r="A41" s="265"/>
      <c r="B41" s="265"/>
      <c r="C41" s="7"/>
      <c r="D41" s="16"/>
      <c r="E41" s="103" t="s">
        <v>92</v>
      </c>
      <c r="F41" s="69">
        <v>50687</v>
      </c>
      <c r="G41" s="77">
        <f t="shared" si="2"/>
        <v>7.674755238190413</v>
      </c>
      <c r="H41" s="69">
        <v>50071</v>
      </c>
      <c r="I41" s="89">
        <f t="shared" si="3"/>
        <v>1.2302530406822276</v>
      </c>
    </row>
    <row r="42" spans="1:9" ht="18" customHeight="1">
      <c r="A42" s="265"/>
      <c r="B42" s="265"/>
      <c r="C42" s="7"/>
      <c r="D42" s="33"/>
      <c r="E42" s="32" t="s">
        <v>38</v>
      </c>
      <c r="F42" s="69">
        <v>23765</v>
      </c>
      <c r="G42" s="77">
        <f t="shared" si="2"/>
        <v>3.598369566863203</v>
      </c>
      <c r="H42" s="69">
        <v>23375</v>
      </c>
      <c r="I42" s="89">
        <f t="shared" si="3"/>
        <v>1.668449197860955</v>
      </c>
    </row>
    <row r="43" spans="1:9" ht="18" customHeight="1">
      <c r="A43" s="265"/>
      <c r="B43" s="265"/>
      <c r="C43" s="7"/>
      <c r="D43" s="30" t="s">
        <v>39</v>
      </c>
      <c r="E43" s="54"/>
      <c r="F43" s="69">
        <v>4109</v>
      </c>
      <c r="G43" s="77">
        <f t="shared" si="2"/>
        <v>0.6221628676726657</v>
      </c>
      <c r="H43" s="69">
        <v>3270</v>
      </c>
      <c r="I43" s="89">
        <f t="shared" si="3"/>
        <v>25.657492354740064</v>
      </c>
    </row>
    <row r="44" spans="1:9" ht="18" customHeight="1">
      <c r="A44" s="265"/>
      <c r="B44" s="265"/>
      <c r="C44" s="11"/>
      <c r="D44" s="48" t="s">
        <v>40</v>
      </c>
      <c r="E44" s="49"/>
      <c r="F44" s="73">
        <v>0</v>
      </c>
      <c r="G44" s="79">
        <f t="shared" si="2"/>
        <v>0</v>
      </c>
      <c r="H44" s="253">
        <v>0</v>
      </c>
      <c r="I44" s="84">
        <v>0</v>
      </c>
    </row>
    <row r="45" spans="1:9" ht="18" customHeight="1">
      <c r="A45" s="266"/>
      <c r="B45" s="266"/>
      <c r="C45" s="11" t="s">
        <v>19</v>
      </c>
      <c r="D45" s="12"/>
      <c r="E45" s="12"/>
      <c r="F45" s="74">
        <f>SUM(F28,F32,F39)</f>
        <v>660438</v>
      </c>
      <c r="G45" s="85">
        <f t="shared" si="2"/>
        <v>100</v>
      </c>
      <c r="H45" s="74">
        <f>SUM(H28,H32,H39)</f>
        <v>677798</v>
      </c>
      <c r="I45" s="85">
        <f t="shared" si="3"/>
        <v>-2.5612350582326915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R20" sqref="R20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243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233</v>
      </c>
      <c r="B5" s="31"/>
      <c r="C5" s="31"/>
      <c r="D5" s="31"/>
      <c r="K5" s="37"/>
      <c r="O5" s="37"/>
      <c r="Q5" s="37" t="s">
        <v>48</v>
      </c>
    </row>
    <row r="6" spans="1:17" ht="15.75" customHeight="1">
      <c r="A6" s="303" t="s">
        <v>49</v>
      </c>
      <c r="B6" s="304"/>
      <c r="C6" s="304"/>
      <c r="D6" s="304"/>
      <c r="E6" s="305"/>
      <c r="F6" s="293" t="s">
        <v>244</v>
      </c>
      <c r="G6" s="294"/>
      <c r="H6" s="293" t="s">
        <v>245</v>
      </c>
      <c r="I6" s="294"/>
      <c r="J6" s="293"/>
      <c r="K6" s="294"/>
      <c r="L6" s="293"/>
      <c r="M6" s="294"/>
      <c r="N6" s="293"/>
      <c r="O6" s="294"/>
      <c r="P6" s="293"/>
      <c r="Q6" s="294"/>
    </row>
    <row r="7" spans="1:17" ht="15.75" customHeight="1">
      <c r="A7" s="306"/>
      <c r="B7" s="307"/>
      <c r="C7" s="307"/>
      <c r="D7" s="307"/>
      <c r="E7" s="308"/>
      <c r="F7" s="108" t="s">
        <v>234</v>
      </c>
      <c r="G7" s="38" t="s">
        <v>2</v>
      </c>
      <c r="H7" s="108" t="s">
        <v>234</v>
      </c>
      <c r="I7" s="38" t="s">
        <v>2</v>
      </c>
      <c r="J7" s="108" t="s">
        <v>234</v>
      </c>
      <c r="K7" s="38" t="s">
        <v>2</v>
      </c>
      <c r="L7" s="108" t="s">
        <v>234</v>
      </c>
      <c r="M7" s="38" t="s">
        <v>2</v>
      </c>
      <c r="N7" s="108" t="s">
        <v>234</v>
      </c>
      <c r="O7" s="251" t="s">
        <v>2</v>
      </c>
      <c r="P7" s="108" t="s">
        <v>246</v>
      </c>
      <c r="Q7" s="211" t="s">
        <v>2</v>
      </c>
    </row>
    <row r="8" spans="1:25" ht="15.75" customHeight="1">
      <c r="A8" s="273" t="s">
        <v>83</v>
      </c>
      <c r="B8" s="55" t="s">
        <v>50</v>
      </c>
      <c r="C8" s="56"/>
      <c r="D8" s="56"/>
      <c r="E8" s="93" t="s">
        <v>41</v>
      </c>
      <c r="F8" s="109">
        <v>3218</v>
      </c>
      <c r="G8" s="254">
        <v>3206</v>
      </c>
      <c r="H8" s="109">
        <v>3695</v>
      </c>
      <c r="I8" s="254">
        <v>3792</v>
      </c>
      <c r="J8" s="109"/>
      <c r="K8" s="112"/>
      <c r="L8" s="109"/>
      <c r="M8" s="111"/>
      <c r="N8" s="109"/>
      <c r="O8" s="112"/>
      <c r="P8" s="109"/>
      <c r="Q8" s="147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295"/>
      <c r="B9" s="8"/>
      <c r="C9" s="30" t="s">
        <v>51</v>
      </c>
      <c r="D9" s="43"/>
      <c r="E9" s="91" t="s">
        <v>42</v>
      </c>
      <c r="F9" s="70">
        <v>3218</v>
      </c>
      <c r="G9" s="255">
        <v>3206</v>
      </c>
      <c r="H9" s="70">
        <v>3694</v>
      </c>
      <c r="I9" s="255">
        <v>3791</v>
      </c>
      <c r="J9" s="70"/>
      <c r="K9" s="116"/>
      <c r="L9" s="70"/>
      <c r="M9" s="115"/>
      <c r="N9" s="70"/>
      <c r="O9" s="116"/>
      <c r="P9" s="70"/>
      <c r="Q9" s="126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295"/>
      <c r="B10" s="10"/>
      <c r="C10" s="30" t="s">
        <v>52</v>
      </c>
      <c r="D10" s="43"/>
      <c r="E10" s="91" t="s">
        <v>43</v>
      </c>
      <c r="F10" s="70">
        <v>0</v>
      </c>
      <c r="G10" s="256">
        <v>0</v>
      </c>
      <c r="H10" s="70">
        <v>1</v>
      </c>
      <c r="I10" s="255">
        <v>1</v>
      </c>
      <c r="J10" s="117"/>
      <c r="K10" s="118"/>
      <c r="L10" s="70"/>
      <c r="M10" s="115"/>
      <c r="N10" s="70"/>
      <c r="O10" s="116"/>
      <c r="P10" s="70"/>
      <c r="Q10" s="126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295"/>
      <c r="B11" s="50" t="s">
        <v>53</v>
      </c>
      <c r="C11" s="63"/>
      <c r="D11" s="63"/>
      <c r="E11" s="90" t="s">
        <v>44</v>
      </c>
      <c r="F11" s="119">
        <v>2597</v>
      </c>
      <c r="G11" s="257">
        <v>2632</v>
      </c>
      <c r="H11" s="119">
        <v>3197</v>
      </c>
      <c r="I11" s="257">
        <v>3534</v>
      </c>
      <c r="J11" s="119"/>
      <c r="K11" s="122"/>
      <c r="L11" s="119"/>
      <c r="M11" s="121"/>
      <c r="N11" s="119"/>
      <c r="O11" s="122"/>
      <c r="P11" s="119"/>
      <c r="Q11" s="137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295"/>
      <c r="B12" s="7"/>
      <c r="C12" s="30" t="s">
        <v>54</v>
      </c>
      <c r="D12" s="43"/>
      <c r="E12" s="91" t="s">
        <v>45</v>
      </c>
      <c r="F12" s="70">
        <v>2597</v>
      </c>
      <c r="G12" s="255">
        <v>2628</v>
      </c>
      <c r="H12" s="119">
        <v>3197</v>
      </c>
      <c r="I12" s="257">
        <v>3534</v>
      </c>
      <c r="J12" s="119"/>
      <c r="K12" s="116"/>
      <c r="L12" s="70"/>
      <c r="M12" s="115"/>
      <c r="N12" s="70"/>
      <c r="O12" s="116"/>
      <c r="P12" s="70"/>
      <c r="Q12" s="126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295"/>
      <c r="B13" s="8"/>
      <c r="C13" s="52" t="s">
        <v>55</v>
      </c>
      <c r="D13" s="53"/>
      <c r="E13" s="95" t="s">
        <v>46</v>
      </c>
      <c r="F13" s="68">
        <v>0</v>
      </c>
      <c r="G13" s="149">
        <v>4</v>
      </c>
      <c r="H13" s="117">
        <v>0</v>
      </c>
      <c r="I13" s="258">
        <v>0</v>
      </c>
      <c r="J13" s="117"/>
      <c r="K13" s="118"/>
      <c r="L13" s="68"/>
      <c r="M13" s="124"/>
      <c r="N13" s="68"/>
      <c r="O13" s="125"/>
      <c r="P13" s="68"/>
      <c r="Q13" s="12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295"/>
      <c r="B14" s="44" t="s">
        <v>56</v>
      </c>
      <c r="C14" s="43"/>
      <c r="D14" s="43"/>
      <c r="E14" s="91" t="s">
        <v>97</v>
      </c>
      <c r="F14" s="70">
        <f aca="true" t="shared" si="0" ref="F14:O15">F9-F12</f>
        <v>621</v>
      </c>
      <c r="G14" s="114">
        <f t="shared" si="0"/>
        <v>578</v>
      </c>
      <c r="H14" s="70">
        <f t="shared" si="0"/>
        <v>497</v>
      </c>
      <c r="I14" s="114">
        <f t="shared" si="0"/>
        <v>257</v>
      </c>
      <c r="J14" s="69">
        <f t="shared" si="0"/>
        <v>0</v>
      </c>
      <c r="K14" s="126">
        <f t="shared" si="0"/>
        <v>0</v>
      </c>
      <c r="L14" s="69">
        <f t="shared" si="0"/>
        <v>0</v>
      </c>
      <c r="M14" s="126">
        <f t="shared" si="0"/>
        <v>0</v>
      </c>
      <c r="N14" s="69">
        <f t="shared" si="0"/>
        <v>0</v>
      </c>
      <c r="O14" s="126">
        <f t="shared" si="0"/>
        <v>0</v>
      </c>
      <c r="P14" s="69">
        <f>P9-P12</f>
        <v>0</v>
      </c>
      <c r="Q14" s="126">
        <f>Q9-Q12</f>
        <v>0</v>
      </c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295"/>
      <c r="B15" s="44" t="s">
        <v>57</v>
      </c>
      <c r="C15" s="43"/>
      <c r="D15" s="43"/>
      <c r="E15" s="91" t="s">
        <v>98</v>
      </c>
      <c r="F15" s="70">
        <f t="shared" si="0"/>
        <v>0</v>
      </c>
      <c r="G15" s="114">
        <f t="shared" si="0"/>
        <v>-4</v>
      </c>
      <c r="H15" s="70">
        <f t="shared" si="0"/>
        <v>1</v>
      </c>
      <c r="I15" s="114">
        <f t="shared" si="0"/>
        <v>1</v>
      </c>
      <c r="J15" s="69">
        <f t="shared" si="0"/>
        <v>0</v>
      </c>
      <c r="K15" s="126">
        <f t="shared" si="0"/>
        <v>0</v>
      </c>
      <c r="L15" s="69">
        <f t="shared" si="0"/>
        <v>0</v>
      </c>
      <c r="M15" s="126">
        <f t="shared" si="0"/>
        <v>0</v>
      </c>
      <c r="N15" s="69">
        <f t="shared" si="0"/>
        <v>0</v>
      </c>
      <c r="O15" s="126">
        <f t="shared" si="0"/>
        <v>0</v>
      </c>
      <c r="P15" s="69">
        <f>P10-P13</f>
        <v>0</v>
      </c>
      <c r="Q15" s="126">
        <f>Q10-Q13</f>
        <v>0</v>
      </c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295"/>
      <c r="B16" s="44" t="s">
        <v>58</v>
      </c>
      <c r="C16" s="43"/>
      <c r="D16" s="43"/>
      <c r="E16" s="91" t="s">
        <v>99</v>
      </c>
      <c r="F16" s="70">
        <f aca="true" t="shared" si="1" ref="F16:O16">F8-F11</f>
        <v>621</v>
      </c>
      <c r="G16" s="149">
        <f t="shared" si="1"/>
        <v>574</v>
      </c>
      <c r="H16" s="70">
        <f t="shared" si="1"/>
        <v>498</v>
      </c>
      <c r="I16" s="149">
        <f t="shared" si="1"/>
        <v>258</v>
      </c>
      <c r="J16" s="67">
        <f t="shared" si="1"/>
        <v>0</v>
      </c>
      <c r="K16" s="123">
        <f t="shared" si="1"/>
        <v>0</v>
      </c>
      <c r="L16" s="67">
        <f t="shared" si="1"/>
        <v>0</v>
      </c>
      <c r="M16" s="123">
        <f t="shared" si="1"/>
        <v>0</v>
      </c>
      <c r="N16" s="67">
        <f t="shared" si="1"/>
        <v>0</v>
      </c>
      <c r="O16" s="123">
        <f t="shared" si="1"/>
        <v>0</v>
      </c>
      <c r="P16" s="67">
        <f>P8-P11</f>
        <v>0</v>
      </c>
      <c r="Q16" s="123">
        <f>Q8-Q11</f>
        <v>0</v>
      </c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295"/>
      <c r="B17" s="44" t="s">
        <v>59</v>
      </c>
      <c r="C17" s="43"/>
      <c r="D17" s="43"/>
      <c r="E17" s="34"/>
      <c r="F17" s="69"/>
      <c r="G17" s="126"/>
      <c r="H17" s="117"/>
      <c r="I17" s="118"/>
      <c r="J17" s="70"/>
      <c r="K17" s="116"/>
      <c r="L17" s="70"/>
      <c r="M17" s="115"/>
      <c r="N17" s="117"/>
      <c r="O17" s="127"/>
      <c r="P17" s="117"/>
      <c r="Q17" s="15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296"/>
      <c r="B18" s="47" t="s">
        <v>60</v>
      </c>
      <c r="C18" s="31"/>
      <c r="D18" s="31"/>
      <c r="E18" s="17"/>
      <c r="F18" s="128"/>
      <c r="G18" s="129"/>
      <c r="H18" s="130"/>
      <c r="I18" s="131"/>
      <c r="J18" s="130"/>
      <c r="K18" s="131"/>
      <c r="L18" s="130"/>
      <c r="M18" s="131"/>
      <c r="N18" s="130"/>
      <c r="O18" s="132"/>
      <c r="P18" s="130"/>
      <c r="Q18" s="132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295" t="s">
        <v>84</v>
      </c>
      <c r="B19" s="50" t="s">
        <v>61</v>
      </c>
      <c r="C19" s="51"/>
      <c r="D19" s="51"/>
      <c r="E19" s="96"/>
      <c r="F19" s="109">
        <v>521</v>
      </c>
      <c r="G19" s="146">
        <v>507</v>
      </c>
      <c r="H19" s="109">
        <v>1838</v>
      </c>
      <c r="I19" s="259">
        <v>1339</v>
      </c>
      <c r="J19" s="66"/>
      <c r="K19" s="135"/>
      <c r="L19" s="66"/>
      <c r="M19" s="134"/>
      <c r="N19" s="66"/>
      <c r="O19" s="135"/>
      <c r="P19" s="66"/>
      <c r="Q19" s="13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295"/>
      <c r="B20" s="19"/>
      <c r="C20" s="30" t="s">
        <v>62</v>
      </c>
      <c r="D20" s="43"/>
      <c r="E20" s="91"/>
      <c r="F20" s="70">
        <v>0</v>
      </c>
      <c r="G20" s="114">
        <v>0</v>
      </c>
      <c r="H20" s="70">
        <v>0</v>
      </c>
      <c r="I20" s="255">
        <v>0</v>
      </c>
      <c r="J20" s="70"/>
      <c r="K20" s="118"/>
      <c r="L20" s="70"/>
      <c r="M20" s="115"/>
      <c r="N20" s="70"/>
      <c r="O20" s="116"/>
      <c r="P20" s="70"/>
      <c r="Q20" s="126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295"/>
      <c r="B21" s="9" t="s">
        <v>63</v>
      </c>
      <c r="C21" s="63"/>
      <c r="D21" s="63"/>
      <c r="E21" s="90" t="s">
        <v>100</v>
      </c>
      <c r="F21" s="119">
        <v>521</v>
      </c>
      <c r="G21" s="120">
        <v>507</v>
      </c>
      <c r="H21" s="119">
        <v>1838</v>
      </c>
      <c r="I21" s="257">
        <v>1339</v>
      </c>
      <c r="J21" s="119"/>
      <c r="K21" s="122"/>
      <c r="L21" s="119"/>
      <c r="M21" s="121"/>
      <c r="N21" s="119"/>
      <c r="O21" s="122"/>
      <c r="P21" s="119"/>
      <c r="Q21" s="137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295"/>
      <c r="B22" s="50" t="s">
        <v>64</v>
      </c>
      <c r="C22" s="51"/>
      <c r="D22" s="51"/>
      <c r="E22" s="96" t="s">
        <v>101</v>
      </c>
      <c r="F22" s="66">
        <v>2483</v>
      </c>
      <c r="G22" s="146">
        <v>1731</v>
      </c>
      <c r="H22" s="66">
        <v>2855</v>
      </c>
      <c r="I22" s="259">
        <v>2853</v>
      </c>
      <c r="J22" s="66"/>
      <c r="K22" s="135"/>
      <c r="L22" s="66"/>
      <c r="M22" s="134"/>
      <c r="N22" s="66"/>
      <c r="O22" s="135"/>
      <c r="P22" s="66"/>
      <c r="Q22" s="13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295"/>
      <c r="B23" s="7" t="s">
        <v>65</v>
      </c>
      <c r="C23" s="52" t="s">
        <v>66</v>
      </c>
      <c r="D23" s="53"/>
      <c r="E23" s="95"/>
      <c r="F23" s="68">
        <v>515</v>
      </c>
      <c r="G23" s="149">
        <v>509</v>
      </c>
      <c r="H23" s="68">
        <v>832</v>
      </c>
      <c r="I23" s="260">
        <v>874</v>
      </c>
      <c r="J23" s="68"/>
      <c r="K23" s="125"/>
      <c r="L23" s="68"/>
      <c r="M23" s="124"/>
      <c r="N23" s="68"/>
      <c r="O23" s="125"/>
      <c r="P23" s="68"/>
      <c r="Q23" s="12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295"/>
      <c r="B24" s="44" t="s">
        <v>102</v>
      </c>
      <c r="C24" s="43"/>
      <c r="D24" s="43"/>
      <c r="E24" s="91" t="s">
        <v>103</v>
      </c>
      <c r="F24" s="70">
        <f aca="true" t="shared" si="2" ref="F24:O24">F21-F22</f>
        <v>-1962</v>
      </c>
      <c r="G24" s="114">
        <f t="shared" si="2"/>
        <v>-1224</v>
      </c>
      <c r="H24" s="70">
        <f t="shared" si="2"/>
        <v>-1017</v>
      </c>
      <c r="I24" s="114">
        <f t="shared" si="2"/>
        <v>-1514</v>
      </c>
      <c r="J24" s="69">
        <f t="shared" si="2"/>
        <v>0</v>
      </c>
      <c r="K24" s="126">
        <f t="shared" si="2"/>
        <v>0</v>
      </c>
      <c r="L24" s="69">
        <f t="shared" si="2"/>
        <v>0</v>
      </c>
      <c r="M24" s="126">
        <f t="shared" si="2"/>
        <v>0</v>
      </c>
      <c r="N24" s="69">
        <f t="shared" si="2"/>
        <v>0</v>
      </c>
      <c r="O24" s="126">
        <f t="shared" si="2"/>
        <v>0</v>
      </c>
      <c r="P24" s="69">
        <f>P21-P22</f>
        <v>0</v>
      </c>
      <c r="Q24" s="126">
        <f>Q21-Q22</f>
        <v>0</v>
      </c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295"/>
      <c r="B25" s="101" t="s">
        <v>67</v>
      </c>
      <c r="C25" s="53"/>
      <c r="D25" s="53"/>
      <c r="E25" s="297" t="s">
        <v>247</v>
      </c>
      <c r="F25" s="289">
        <v>1962</v>
      </c>
      <c r="G25" s="299">
        <v>1224</v>
      </c>
      <c r="H25" s="289">
        <v>1017</v>
      </c>
      <c r="I25" s="301">
        <v>1514</v>
      </c>
      <c r="J25" s="289"/>
      <c r="K25" s="291"/>
      <c r="L25" s="289"/>
      <c r="M25" s="291"/>
      <c r="N25" s="289"/>
      <c r="O25" s="291"/>
      <c r="P25" s="289"/>
      <c r="Q25" s="291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295"/>
      <c r="B26" s="9" t="s">
        <v>68</v>
      </c>
      <c r="C26" s="63"/>
      <c r="D26" s="63"/>
      <c r="E26" s="298"/>
      <c r="F26" s="290"/>
      <c r="G26" s="300"/>
      <c r="H26" s="290"/>
      <c r="I26" s="302"/>
      <c r="J26" s="290"/>
      <c r="K26" s="292"/>
      <c r="L26" s="290"/>
      <c r="M26" s="292"/>
      <c r="N26" s="290"/>
      <c r="O26" s="292"/>
      <c r="P26" s="290"/>
      <c r="Q26" s="292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296"/>
      <c r="B27" s="47" t="s">
        <v>248</v>
      </c>
      <c r="C27" s="31"/>
      <c r="D27" s="31"/>
      <c r="E27" s="92" t="s">
        <v>249</v>
      </c>
      <c r="F27" s="73">
        <f aca="true" t="shared" si="3" ref="F27:O27">F24+F25</f>
        <v>0</v>
      </c>
      <c r="G27" s="138">
        <f t="shared" si="3"/>
        <v>0</v>
      </c>
      <c r="H27" s="73">
        <f t="shared" si="3"/>
        <v>0</v>
      </c>
      <c r="I27" s="138">
        <f t="shared" si="3"/>
        <v>0</v>
      </c>
      <c r="J27" s="73">
        <f t="shared" si="3"/>
        <v>0</v>
      </c>
      <c r="K27" s="138">
        <f t="shared" si="3"/>
        <v>0</v>
      </c>
      <c r="L27" s="73">
        <f t="shared" si="3"/>
        <v>0</v>
      </c>
      <c r="M27" s="138">
        <f t="shared" si="3"/>
        <v>0</v>
      </c>
      <c r="N27" s="73">
        <f t="shared" si="3"/>
        <v>0</v>
      </c>
      <c r="O27" s="138">
        <f t="shared" si="3"/>
        <v>0</v>
      </c>
      <c r="P27" s="73">
        <f>P24+P25</f>
        <v>0</v>
      </c>
      <c r="Q27" s="138">
        <f>Q24+Q25</f>
        <v>0</v>
      </c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13"/>
      <c r="O29" s="140"/>
      <c r="P29" s="113"/>
      <c r="Q29" s="140" t="s">
        <v>250</v>
      </c>
      <c r="R29" s="113"/>
      <c r="S29" s="113"/>
      <c r="T29" s="113"/>
      <c r="U29" s="113"/>
      <c r="V29" s="113"/>
      <c r="W29" s="113"/>
      <c r="X29" s="113"/>
      <c r="Y29" s="140"/>
    </row>
    <row r="30" spans="1:25" ht="15.75" customHeight="1">
      <c r="A30" s="281" t="s">
        <v>69</v>
      </c>
      <c r="B30" s="282"/>
      <c r="C30" s="282"/>
      <c r="D30" s="282"/>
      <c r="E30" s="283"/>
      <c r="F30" s="287" t="s">
        <v>251</v>
      </c>
      <c r="G30" s="288"/>
      <c r="H30" s="287" t="s">
        <v>252</v>
      </c>
      <c r="I30" s="288"/>
      <c r="J30" s="271" t="s">
        <v>253</v>
      </c>
      <c r="K30" s="272"/>
      <c r="L30" s="271" t="s">
        <v>254</v>
      </c>
      <c r="M30" s="272"/>
      <c r="N30" s="287" t="s">
        <v>255</v>
      </c>
      <c r="O30" s="288"/>
      <c r="P30" s="271" t="s">
        <v>256</v>
      </c>
      <c r="Q30" s="272"/>
      <c r="R30" s="141"/>
      <c r="S30" s="139"/>
      <c r="T30" s="141"/>
      <c r="U30" s="139"/>
      <c r="V30" s="141"/>
      <c r="W30" s="139"/>
      <c r="X30" s="141"/>
      <c r="Y30" s="139"/>
    </row>
    <row r="31" spans="1:25" ht="15.75" customHeight="1">
      <c r="A31" s="284"/>
      <c r="B31" s="285"/>
      <c r="C31" s="285"/>
      <c r="D31" s="285"/>
      <c r="E31" s="286"/>
      <c r="F31" s="108" t="s">
        <v>257</v>
      </c>
      <c r="G31" s="142" t="s">
        <v>2</v>
      </c>
      <c r="H31" s="108" t="s">
        <v>257</v>
      </c>
      <c r="I31" s="142" t="s">
        <v>2</v>
      </c>
      <c r="J31" s="108" t="s">
        <v>257</v>
      </c>
      <c r="K31" s="143" t="s">
        <v>2</v>
      </c>
      <c r="L31" s="108" t="s">
        <v>257</v>
      </c>
      <c r="M31" s="142" t="s">
        <v>2</v>
      </c>
      <c r="N31" s="108" t="s">
        <v>257</v>
      </c>
      <c r="O31" s="144" t="s">
        <v>2</v>
      </c>
      <c r="P31" s="108" t="s">
        <v>257</v>
      </c>
      <c r="Q31" s="261" t="s">
        <v>2</v>
      </c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273" t="s">
        <v>85</v>
      </c>
      <c r="B32" s="55" t="s">
        <v>50</v>
      </c>
      <c r="C32" s="56"/>
      <c r="D32" s="56"/>
      <c r="E32" s="15" t="s">
        <v>41</v>
      </c>
      <c r="F32" s="109">
        <v>244</v>
      </c>
      <c r="G32" s="259">
        <v>252</v>
      </c>
      <c r="H32" s="109">
        <v>421</v>
      </c>
      <c r="I32" s="254">
        <v>426</v>
      </c>
      <c r="J32" s="109">
        <v>606</v>
      </c>
      <c r="K32" s="254">
        <v>714</v>
      </c>
      <c r="L32" s="109">
        <v>146</v>
      </c>
      <c r="M32" s="259">
        <v>82</v>
      </c>
      <c r="N32" s="109">
        <v>1655</v>
      </c>
      <c r="O32" s="254">
        <v>527</v>
      </c>
      <c r="P32" s="109">
        <v>3141</v>
      </c>
      <c r="Q32" s="147">
        <v>3127</v>
      </c>
      <c r="R32" s="146"/>
      <c r="S32" s="146"/>
      <c r="T32" s="148"/>
      <c r="U32" s="148"/>
      <c r="V32" s="146"/>
      <c r="W32" s="146"/>
      <c r="X32" s="148"/>
      <c r="Y32" s="148"/>
    </row>
    <row r="33" spans="1:25" ht="15.75" customHeight="1">
      <c r="A33" s="274"/>
      <c r="B33" s="8"/>
      <c r="C33" s="52" t="s">
        <v>70</v>
      </c>
      <c r="D33" s="53"/>
      <c r="E33" s="99"/>
      <c r="F33" s="68">
        <v>25</v>
      </c>
      <c r="G33" s="260">
        <v>22</v>
      </c>
      <c r="H33" s="68">
        <v>62</v>
      </c>
      <c r="I33" s="260">
        <v>57</v>
      </c>
      <c r="J33" s="68">
        <v>606</v>
      </c>
      <c r="K33" s="260">
        <v>700</v>
      </c>
      <c r="L33" s="68">
        <v>116</v>
      </c>
      <c r="M33" s="260">
        <v>48</v>
      </c>
      <c r="N33" s="68">
        <v>1537</v>
      </c>
      <c r="O33" s="260">
        <v>412</v>
      </c>
      <c r="P33" s="68">
        <v>2853</v>
      </c>
      <c r="Q33" s="123">
        <v>2827</v>
      </c>
      <c r="R33" s="146"/>
      <c r="S33" s="146"/>
      <c r="T33" s="148"/>
      <c r="U33" s="148"/>
      <c r="V33" s="146"/>
      <c r="W33" s="146"/>
      <c r="X33" s="148"/>
      <c r="Y33" s="148"/>
    </row>
    <row r="34" spans="1:25" ht="15.75" customHeight="1">
      <c r="A34" s="274"/>
      <c r="B34" s="8"/>
      <c r="C34" s="24"/>
      <c r="D34" s="30" t="s">
        <v>71</v>
      </c>
      <c r="E34" s="94"/>
      <c r="F34" s="70">
        <v>25</v>
      </c>
      <c r="G34" s="255">
        <v>22</v>
      </c>
      <c r="H34" s="70">
        <v>62</v>
      </c>
      <c r="I34" s="255">
        <v>57</v>
      </c>
      <c r="J34" s="70">
        <v>606</v>
      </c>
      <c r="K34" s="255">
        <v>700</v>
      </c>
      <c r="L34" s="70">
        <v>116</v>
      </c>
      <c r="M34" s="255">
        <v>48</v>
      </c>
      <c r="N34" s="70">
        <v>1537</v>
      </c>
      <c r="O34" s="255">
        <v>412</v>
      </c>
      <c r="P34" s="70">
        <v>0</v>
      </c>
      <c r="Q34" s="126">
        <v>0</v>
      </c>
      <c r="R34" s="146"/>
      <c r="S34" s="146"/>
      <c r="T34" s="148"/>
      <c r="U34" s="148"/>
      <c r="V34" s="146"/>
      <c r="W34" s="146"/>
      <c r="X34" s="148"/>
      <c r="Y34" s="148"/>
    </row>
    <row r="35" spans="1:25" ht="15.75" customHeight="1">
      <c r="A35" s="274"/>
      <c r="B35" s="10"/>
      <c r="C35" s="62" t="s">
        <v>72</v>
      </c>
      <c r="D35" s="63"/>
      <c r="E35" s="100"/>
      <c r="F35" s="119">
        <v>219</v>
      </c>
      <c r="G35" s="257">
        <v>230</v>
      </c>
      <c r="H35" s="119">
        <v>359</v>
      </c>
      <c r="I35" s="257">
        <v>369</v>
      </c>
      <c r="J35" s="150">
        <v>0</v>
      </c>
      <c r="K35" s="262">
        <v>14</v>
      </c>
      <c r="L35" s="119">
        <v>30</v>
      </c>
      <c r="M35" s="257">
        <v>34</v>
      </c>
      <c r="N35" s="119">
        <v>118</v>
      </c>
      <c r="O35" s="257">
        <v>115</v>
      </c>
      <c r="P35" s="119">
        <v>288</v>
      </c>
      <c r="Q35" s="137">
        <v>300</v>
      </c>
      <c r="R35" s="146"/>
      <c r="S35" s="146"/>
      <c r="T35" s="148"/>
      <c r="U35" s="148"/>
      <c r="V35" s="146"/>
      <c r="W35" s="146"/>
      <c r="X35" s="148"/>
      <c r="Y35" s="148"/>
    </row>
    <row r="36" spans="1:25" ht="15.75" customHeight="1">
      <c r="A36" s="274"/>
      <c r="B36" s="50" t="s">
        <v>53</v>
      </c>
      <c r="C36" s="51"/>
      <c r="D36" s="51"/>
      <c r="E36" s="15" t="s">
        <v>42</v>
      </c>
      <c r="F36" s="66">
        <v>244</v>
      </c>
      <c r="G36" s="146">
        <v>252</v>
      </c>
      <c r="H36" s="66">
        <v>421</v>
      </c>
      <c r="I36" s="259">
        <v>426</v>
      </c>
      <c r="J36" s="66">
        <v>291</v>
      </c>
      <c r="K36" s="259">
        <v>383</v>
      </c>
      <c r="L36" s="66">
        <v>80</v>
      </c>
      <c r="M36" s="259">
        <v>106</v>
      </c>
      <c r="N36" s="66">
        <v>35</v>
      </c>
      <c r="O36" s="259">
        <v>47</v>
      </c>
      <c r="P36" s="66">
        <v>3314</v>
      </c>
      <c r="Q36" s="133">
        <v>3320</v>
      </c>
      <c r="R36" s="146"/>
      <c r="S36" s="146"/>
      <c r="T36" s="146"/>
      <c r="U36" s="146"/>
      <c r="V36" s="146"/>
      <c r="W36" s="146"/>
      <c r="X36" s="148"/>
      <c r="Y36" s="148"/>
    </row>
    <row r="37" spans="1:25" ht="15.75" customHeight="1">
      <c r="A37" s="274"/>
      <c r="B37" s="8"/>
      <c r="C37" s="30" t="s">
        <v>73</v>
      </c>
      <c r="D37" s="43"/>
      <c r="E37" s="94"/>
      <c r="F37" s="70">
        <v>205</v>
      </c>
      <c r="G37" s="114">
        <v>208</v>
      </c>
      <c r="H37" s="70">
        <v>395</v>
      </c>
      <c r="I37" s="255">
        <v>395</v>
      </c>
      <c r="J37" s="70">
        <v>174</v>
      </c>
      <c r="K37" s="255">
        <v>240</v>
      </c>
      <c r="L37" s="70"/>
      <c r="M37" s="255">
        <v>0</v>
      </c>
      <c r="N37" s="70"/>
      <c r="O37" s="255">
        <v>0</v>
      </c>
      <c r="P37" s="70">
        <v>3179</v>
      </c>
      <c r="Q37" s="126">
        <v>3170</v>
      </c>
      <c r="R37" s="146"/>
      <c r="S37" s="146"/>
      <c r="T37" s="146"/>
      <c r="U37" s="146"/>
      <c r="V37" s="146"/>
      <c r="W37" s="146"/>
      <c r="X37" s="148"/>
      <c r="Y37" s="148"/>
    </row>
    <row r="38" spans="1:25" ht="15.75" customHeight="1">
      <c r="A38" s="274"/>
      <c r="B38" s="10"/>
      <c r="C38" s="30" t="s">
        <v>74</v>
      </c>
      <c r="D38" s="43"/>
      <c r="E38" s="94"/>
      <c r="F38" s="70">
        <v>39</v>
      </c>
      <c r="G38" s="114">
        <v>44</v>
      </c>
      <c r="H38" s="70">
        <v>26</v>
      </c>
      <c r="I38" s="255">
        <v>31</v>
      </c>
      <c r="J38" s="70">
        <v>117</v>
      </c>
      <c r="K38" s="255">
        <v>143</v>
      </c>
      <c r="L38" s="70">
        <v>80</v>
      </c>
      <c r="M38" s="255">
        <v>106</v>
      </c>
      <c r="N38" s="70">
        <v>35</v>
      </c>
      <c r="O38" s="255">
        <v>47</v>
      </c>
      <c r="P38" s="70">
        <v>135</v>
      </c>
      <c r="Q38" s="126">
        <v>150</v>
      </c>
      <c r="R38" s="148"/>
      <c r="S38" s="148"/>
      <c r="T38" s="146"/>
      <c r="U38" s="146"/>
      <c r="V38" s="146"/>
      <c r="W38" s="146"/>
      <c r="X38" s="148"/>
      <c r="Y38" s="148"/>
    </row>
    <row r="39" spans="1:25" ht="15.75" customHeight="1">
      <c r="A39" s="275"/>
      <c r="B39" s="11" t="s">
        <v>75</v>
      </c>
      <c r="C39" s="12"/>
      <c r="D39" s="12"/>
      <c r="E39" s="98" t="s">
        <v>258</v>
      </c>
      <c r="F39" s="74">
        <f>F32-F36</f>
        <v>0</v>
      </c>
      <c r="G39" s="156">
        <f>G32-G36</f>
        <v>0</v>
      </c>
      <c r="H39" s="74">
        <f aca="true" t="shared" si="4" ref="H39:O39">H32-H36</f>
        <v>0</v>
      </c>
      <c r="I39" s="156">
        <f t="shared" si="4"/>
        <v>0</v>
      </c>
      <c r="J39" s="74">
        <f t="shared" si="4"/>
        <v>315</v>
      </c>
      <c r="K39" s="263">
        <f>K32-K36</f>
        <v>331</v>
      </c>
      <c r="L39" s="74">
        <f t="shared" si="4"/>
        <v>66</v>
      </c>
      <c r="M39" s="156">
        <f t="shared" si="4"/>
        <v>-24</v>
      </c>
      <c r="N39" s="74">
        <f t="shared" si="4"/>
        <v>1620</v>
      </c>
      <c r="O39" s="156">
        <f t="shared" si="4"/>
        <v>480</v>
      </c>
      <c r="P39" s="74">
        <f>P32-P36</f>
        <v>-173</v>
      </c>
      <c r="Q39" s="138">
        <f>Q32-Q36</f>
        <v>-193</v>
      </c>
      <c r="R39" s="146"/>
      <c r="S39" s="146"/>
      <c r="T39" s="146"/>
      <c r="U39" s="146"/>
      <c r="V39" s="146"/>
      <c r="W39" s="146"/>
      <c r="X39" s="148"/>
      <c r="Y39" s="148"/>
    </row>
    <row r="40" spans="1:25" ht="15.75" customHeight="1">
      <c r="A40" s="273" t="s">
        <v>86</v>
      </c>
      <c r="B40" s="50" t="s">
        <v>76</v>
      </c>
      <c r="C40" s="51"/>
      <c r="D40" s="51"/>
      <c r="E40" s="15" t="s">
        <v>44</v>
      </c>
      <c r="F40" s="66">
        <v>336</v>
      </c>
      <c r="G40" s="146">
        <v>300</v>
      </c>
      <c r="H40" s="66">
        <v>366</v>
      </c>
      <c r="I40" s="259">
        <v>369</v>
      </c>
      <c r="J40" s="66">
        <v>5328</v>
      </c>
      <c r="K40" s="259">
        <v>1673</v>
      </c>
      <c r="L40" s="66">
        <v>1774</v>
      </c>
      <c r="M40" s="259">
        <v>2188</v>
      </c>
      <c r="N40" s="66">
        <v>1460</v>
      </c>
      <c r="O40" s="259">
        <v>1626</v>
      </c>
      <c r="P40" s="66">
        <v>2215</v>
      </c>
      <c r="Q40" s="133">
        <v>2268</v>
      </c>
      <c r="R40" s="146"/>
      <c r="S40" s="146"/>
      <c r="T40" s="148"/>
      <c r="U40" s="148"/>
      <c r="V40" s="148"/>
      <c r="W40" s="148"/>
      <c r="X40" s="146"/>
      <c r="Y40" s="146"/>
    </row>
    <row r="41" spans="1:25" ht="15.75" customHeight="1">
      <c r="A41" s="276"/>
      <c r="B41" s="10"/>
      <c r="C41" s="30" t="s">
        <v>77</v>
      </c>
      <c r="D41" s="43"/>
      <c r="E41" s="94"/>
      <c r="F41" s="150">
        <v>31</v>
      </c>
      <c r="G41" s="151">
        <v>0</v>
      </c>
      <c r="H41" s="150">
        <v>51</v>
      </c>
      <c r="I41" s="262">
        <v>50</v>
      </c>
      <c r="J41" s="70">
        <v>4780</v>
      </c>
      <c r="K41" s="255">
        <v>1092</v>
      </c>
      <c r="L41" s="70">
        <v>472</v>
      </c>
      <c r="M41" s="255">
        <v>756</v>
      </c>
      <c r="N41" s="70">
        <v>1794</v>
      </c>
      <c r="O41" s="255">
        <v>764</v>
      </c>
      <c r="P41" s="70">
        <v>324</v>
      </c>
      <c r="Q41" s="126">
        <v>253</v>
      </c>
      <c r="R41" s="148"/>
      <c r="S41" s="148"/>
      <c r="T41" s="148"/>
      <c r="U41" s="148"/>
      <c r="V41" s="148"/>
      <c r="W41" s="148"/>
      <c r="X41" s="146"/>
      <c r="Y41" s="146"/>
    </row>
    <row r="42" spans="1:25" ht="15.75" customHeight="1">
      <c r="A42" s="276"/>
      <c r="B42" s="50" t="s">
        <v>64</v>
      </c>
      <c r="C42" s="51"/>
      <c r="D42" s="51"/>
      <c r="E42" s="15" t="s">
        <v>45</v>
      </c>
      <c r="F42" s="66">
        <v>336</v>
      </c>
      <c r="G42" s="146">
        <v>300</v>
      </c>
      <c r="H42" s="66">
        <v>366</v>
      </c>
      <c r="I42" s="259">
        <v>369</v>
      </c>
      <c r="J42" s="66">
        <v>5643</v>
      </c>
      <c r="K42" s="259">
        <v>2004</v>
      </c>
      <c r="L42" s="66">
        <v>1840</v>
      </c>
      <c r="M42" s="259">
        <v>2164</v>
      </c>
      <c r="N42" s="66">
        <v>3080</v>
      </c>
      <c r="O42" s="259">
        <v>2106</v>
      </c>
      <c r="P42" s="66">
        <v>2042</v>
      </c>
      <c r="Q42" s="133">
        <v>2075</v>
      </c>
      <c r="R42" s="146"/>
      <c r="S42" s="146"/>
      <c r="T42" s="148"/>
      <c r="U42" s="148"/>
      <c r="V42" s="146"/>
      <c r="W42" s="146"/>
      <c r="X42" s="146"/>
      <c r="Y42" s="146"/>
    </row>
    <row r="43" spans="1:25" ht="15.75" customHeight="1">
      <c r="A43" s="276"/>
      <c r="B43" s="10"/>
      <c r="C43" s="30" t="s">
        <v>78</v>
      </c>
      <c r="D43" s="43"/>
      <c r="E43" s="94"/>
      <c r="F43" s="70">
        <v>305</v>
      </c>
      <c r="G43" s="114">
        <v>300</v>
      </c>
      <c r="H43" s="70">
        <v>315</v>
      </c>
      <c r="I43" s="255">
        <v>319</v>
      </c>
      <c r="J43" s="150">
        <v>1247</v>
      </c>
      <c r="K43" s="262">
        <v>1634</v>
      </c>
      <c r="L43" s="70">
        <v>1404</v>
      </c>
      <c r="M43" s="255">
        <v>1468</v>
      </c>
      <c r="N43" s="70">
        <v>1112</v>
      </c>
      <c r="O43" s="255">
        <v>1179</v>
      </c>
      <c r="P43" s="70">
        <v>525</v>
      </c>
      <c r="Q43" s="126">
        <v>633</v>
      </c>
      <c r="R43" s="148"/>
      <c r="S43" s="146"/>
      <c r="T43" s="148"/>
      <c r="U43" s="148"/>
      <c r="V43" s="146"/>
      <c r="W43" s="146"/>
      <c r="X43" s="148"/>
      <c r="Y43" s="148"/>
    </row>
    <row r="44" spans="1:25" ht="15.75" customHeight="1">
      <c r="A44" s="277"/>
      <c r="B44" s="47" t="s">
        <v>75</v>
      </c>
      <c r="C44" s="31"/>
      <c r="D44" s="31"/>
      <c r="E44" s="98" t="s">
        <v>259</v>
      </c>
      <c r="F44" s="128">
        <f>F40-F42</f>
        <v>0</v>
      </c>
      <c r="G44" s="129">
        <f aca="true" t="shared" si="5" ref="G44:O44">G40-G42</f>
        <v>0</v>
      </c>
      <c r="H44" s="128">
        <f t="shared" si="5"/>
        <v>0</v>
      </c>
      <c r="I44" s="129">
        <f t="shared" si="5"/>
        <v>0</v>
      </c>
      <c r="J44" s="130">
        <f t="shared" si="5"/>
        <v>-315</v>
      </c>
      <c r="K44" s="131">
        <f t="shared" si="5"/>
        <v>-331</v>
      </c>
      <c r="L44" s="130">
        <f t="shared" si="5"/>
        <v>-66</v>
      </c>
      <c r="M44" s="131">
        <f t="shared" si="5"/>
        <v>24</v>
      </c>
      <c r="N44" s="130">
        <f t="shared" si="5"/>
        <v>-1620</v>
      </c>
      <c r="O44" s="131">
        <f t="shared" si="5"/>
        <v>-480</v>
      </c>
      <c r="P44" s="130">
        <f>P40-P42</f>
        <v>173</v>
      </c>
      <c r="Q44" s="129">
        <f>Q40-Q42</f>
        <v>193</v>
      </c>
      <c r="R44" s="146"/>
      <c r="S44" s="146"/>
      <c r="T44" s="148"/>
      <c r="U44" s="148"/>
      <c r="V44" s="146"/>
      <c r="W44" s="146"/>
      <c r="X44" s="146"/>
      <c r="Y44" s="146"/>
    </row>
    <row r="45" spans="1:25" ht="15.75" customHeight="1">
      <c r="A45" s="278" t="s">
        <v>87</v>
      </c>
      <c r="B45" s="25" t="s">
        <v>79</v>
      </c>
      <c r="C45" s="20"/>
      <c r="D45" s="20"/>
      <c r="E45" s="97" t="s">
        <v>260</v>
      </c>
      <c r="F45" s="154">
        <f>F39+F44</f>
        <v>0</v>
      </c>
      <c r="G45" s="155">
        <f aca="true" t="shared" si="6" ref="G45:O45">G39+G44</f>
        <v>0</v>
      </c>
      <c r="H45" s="154">
        <f t="shared" si="6"/>
        <v>0</v>
      </c>
      <c r="I45" s="155">
        <f t="shared" si="6"/>
        <v>0</v>
      </c>
      <c r="J45" s="154">
        <f t="shared" si="6"/>
        <v>0</v>
      </c>
      <c r="K45" s="155">
        <f t="shared" si="6"/>
        <v>0</v>
      </c>
      <c r="L45" s="154">
        <f t="shared" si="6"/>
        <v>0</v>
      </c>
      <c r="M45" s="155">
        <f t="shared" si="6"/>
        <v>0</v>
      </c>
      <c r="N45" s="154">
        <f t="shared" si="6"/>
        <v>0</v>
      </c>
      <c r="O45" s="155">
        <f t="shared" si="6"/>
        <v>0</v>
      </c>
      <c r="P45" s="154">
        <f>P39+P44</f>
        <v>0</v>
      </c>
      <c r="Q45" s="155">
        <f>Q39+Q44</f>
        <v>0</v>
      </c>
      <c r="R45" s="146"/>
      <c r="S45" s="146"/>
      <c r="T45" s="146"/>
      <c r="U45" s="146"/>
      <c r="V45" s="146"/>
      <c r="W45" s="146"/>
      <c r="X45" s="146"/>
      <c r="Y45" s="146"/>
    </row>
    <row r="46" spans="1:25" ht="15.75" customHeight="1">
      <c r="A46" s="279"/>
      <c r="B46" s="44" t="s">
        <v>80</v>
      </c>
      <c r="C46" s="43"/>
      <c r="D46" s="43"/>
      <c r="E46" s="43"/>
      <c r="F46" s="152"/>
      <c r="G46" s="153"/>
      <c r="H46" s="150"/>
      <c r="I46" s="151"/>
      <c r="J46" s="150"/>
      <c r="K46" s="151"/>
      <c r="L46" s="70"/>
      <c r="M46" s="114"/>
      <c r="N46" s="150"/>
      <c r="O46" s="127"/>
      <c r="P46" s="150"/>
      <c r="Q46" s="153"/>
      <c r="R46" s="148"/>
      <c r="S46" s="148"/>
      <c r="T46" s="148"/>
      <c r="U46" s="148"/>
      <c r="V46" s="148"/>
      <c r="W46" s="148"/>
      <c r="X46" s="148"/>
      <c r="Y46" s="148"/>
    </row>
    <row r="47" spans="1:25" ht="15.75" customHeight="1">
      <c r="A47" s="279"/>
      <c r="B47" s="44" t="s">
        <v>81</v>
      </c>
      <c r="C47" s="43"/>
      <c r="D47" s="43"/>
      <c r="E47" s="43"/>
      <c r="F47" s="69"/>
      <c r="G47" s="126"/>
      <c r="H47" s="70"/>
      <c r="I47" s="115"/>
      <c r="J47" s="70"/>
      <c r="K47" s="116"/>
      <c r="L47" s="70"/>
      <c r="M47" s="114"/>
      <c r="N47" s="70"/>
      <c r="O47" s="126"/>
      <c r="P47" s="70"/>
      <c r="Q47" s="126"/>
      <c r="R47" s="146"/>
      <c r="S47" s="146"/>
      <c r="T47" s="146"/>
      <c r="U47" s="146"/>
      <c r="V47" s="146"/>
      <c r="W47" s="146"/>
      <c r="X47" s="146"/>
      <c r="Y47" s="146"/>
    </row>
    <row r="48" spans="1:25" ht="15.75" customHeight="1">
      <c r="A48" s="280"/>
      <c r="B48" s="47" t="s">
        <v>82</v>
      </c>
      <c r="C48" s="31"/>
      <c r="D48" s="31"/>
      <c r="E48" s="31"/>
      <c r="F48" s="74"/>
      <c r="G48" s="156"/>
      <c r="H48" s="74"/>
      <c r="I48" s="157"/>
      <c r="J48" s="74"/>
      <c r="K48" s="158"/>
      <c r="L48" s="74"/>
      <c r="M48" s="156"/>
      <c r="N48" s="74"/>
      <c r="O48" s="138"/>
      <c r="P48" s="74"/>
      <c r="Q48" s="138"/>
      <c r="R48" s="146"/>
      <c r="S48" s="146"/>
      <c r="T48" s="146"/>
      <c r="U48" s="146"/>
      <c r="V48" s="146"/>
      <c r="W48" s="146"/>
      <c r="X48" s="146"/>
      <c r="Y48" s="146"/>
    </row>
    <row r="49" spans="1:17" ht="15.75" customHeight="1">
      <c r="A49" s="13" t="s">
        <v>261</v>
      </c>
      <c r="O49" s="8"/>
      <c r="Q49" s="8"/>
    </row>
    <row r="50" spans="1:17" ht="15.75" customHeight="1">
      <c r="A50" s="13"/>
      <c r="O50" s="8"/>
      <c r="Q50" s="8"/>
    </row>
  </sheetData>
  <sheetProtection/>
  <mergeCells count="32">
    <mergeCell ref="A6:E7"/>
    <mergeCell ref="F6:G6"/>
    <mergeCell ref="H6:I6"/>
    <mergeCell ref="J6:K6"/>
    <mergeCell ref="L6:M6"/>
    <mergeCell ref="N6:O6"/>
    <mergeCell ref="P6:Q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P30:Q30"/>
    <mergeCell ref="A32:A39"/>
    <mergeCell ref="A40:A44"/>
    <mergeCell ref="A45:A48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" top="0.38" bottom="0.34" header="0.1968503937007874" footer="0.1968503937007874"/>
  <pageSetup fitToHeight="0" fitToWidth="1" horizontalDpi="600" verticalDpi="600" orientation="landscape" paperSize="9" scale="68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26" sqref="F26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242</v>
      </c>
      <c r="F1" s="1"/>
    </row>
    <row r="3" ht="14.25">
      <c r="A3" s="27" t="s">
        <v>106</v>
      </c>
    </row>
    <row r="5" spans="1:5" ht="13.5">
      <c r="A5" s="58" t="s">
        <v>235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236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107</v>
      </c>
      <c r="G8" s="26" t="s">
        <v>3</v>
      </c>
      <c r="H8" s="40"/>
      <c r="I8" s="42"/>
    </row>
    <row r="9" spans="1:9" ht="18" customHeight="1">
      <c r="A9" s="264" t="s">
        <v>88</v>
      </c>
      <c r="B9" s="264" t="s">
        <v>90</v>
      </c>
      <c r="C9" s="55" t="s">
        <v>4</v>
      </c>
      <c r="D9" s="56"/>
      <c r="E9" s="56"/>
      <c r="F9" s="65">
        <v>243243</v>
      </c>
      <c r="G9" s="75">
        <f>F9/$F$27*100</f>
        <v>35.46746959843691</v>
      </c>
      <c r="H9" s="66">
        <v>243358</v>
      </c>
      <c r="I9" s="80">
        <f aca="true" t="shared" si="0" ref="I9:I45">(F9/H9-1)*100</f>
        <v>-0.047255483690689104</v>
      </c>
    </row>
    <row r="10" spans="1:9" ht="18" customHeight="1">
      <c r="A10" s="265"/>
      <c r="B10" s="265"/>
      <c r="C10" s="7"/>
      <c r="D10" s="52" t="s">
        <v>23</v>
      </c>
      <c r="E10" s="53"/>
      <c r="F10" s="67">
        <v>73216</v>
      </c>
      <c r="G10" s="76">
        <f aca="true" t="shared" si="1" ref="G10:G27">F10/$F$27*100</f>
        <v>10.675687498177364</v>
      </c>
      <c r="H10" s="68">
        <v>77197</v>
      </c>
      <c r="I10" s="81">
        <f t="shared" si="0"/>
        <v>-5.156936150368541</v>
      </c>
    </row>
    <row r="11" spans="1:9" ht="18" customHeight="1">
      <c r="A11" s="265"/>
      <c r="B11" s="265"/>
      <c r="C11" s="7"/>
      <c r="D11" s="16"/>
      <c r="E11" s="23" t="s">
        <v>24</v>
      </c>
      <c r="F11" s="69">
        <v>59404</v>
      </c>
      <c r="G11" s="77">
        <f t="shared" si="1"/>
        <v>8.661747980519669</v>
      </c>
      <c r="H11" s="70">
        <v>59003</v>
      </c>
      <c r="I11" s="82">
        <f t="shared" si="0"/>
        <v>0.6796264596715451</v>
      </c>
    </row>
    <row r="12" spans="1:9" ht="18" customHeight="1">
      <c r="A12" s="265"/>
      <c r="B12" s="265"/>
      <c r="C12" s="7"/>
      <c r="D12" s="16"/>
      <c r="E12" s="23" t="s">
        <v>25</v>
      </c>
      <c r="F12" s="69">
        <v>6086</v>
      </c>
      <c r="G12" s="77">
        <f t="shared" si="1"/>
        <v>0.8874048584176606</v>
      </c>
      <c r="H12" s="70">
        <v>7203</v>
      </c>
      <c r="I12" s="82">
        <f t="shared" si="0"/>
        <v>-15.507427460780232</v>
      </c>
    </row>
    <row r="13" spans="1:9" ht="18" customHeight="1">
      <c r="A13" s="265"/>
      <c r="B13" s="265"/>
      <c r="C13" s="7"/>
      <c r="D13" s="33"/>
      <c r="E13" s="23" t="s">
        <v>26</v>
      </c>
      <c r="F13" s="69">
        <v>604</v>
      </c>
      <c r="G13" s="77">
        <f t="shared" si="1"/>
        <v>0.08806975591263014</v>
      </c>
      <c r="H13" s="70">
        <v>1022</v>
      </c>
      <c r="I13" s="82">
        <f t="shared" si="0"/>
        <v>-40.900195694716245</v>
      </c>
    </row>
    <row r="14" spans="1:9" ht="18" customHeight="1">
      <c r="A14" s="265"/>
      <c r="B14" s="265"/>
      <c r="C14" s="7"/>
      <c r="D14" s="61" t="s">
        <v>27</v>
      </c>
      <c r="E14" s="51"/>
      <c r="F14" s="65">
        <v>48295</v>
      </c>
      <c r="G14" s="75">
        <f t="shared" si="1"/>
        <v>7.041935201656411</v>
      </c>
      <c r="H14" s="66">
        <v>41707</v>
      </c>
      <c r="I14" s="83">
        <f t="shared" si="0"/>
        <v>15.79590955954635</v>
      </c>
    </row>
    <row r="15" spans="1:9" ht="18" customHeight="1">
      <c r="A15" s="265"/>
      <c r="B15" s="265"/>
      <c r="C15" s="7"/>
      <c r="D15" s="16"/>
      <c r="E15" s="23" t="s">
        <v>28</v>
      </c>
      <c r="F15" s="69">
        <v>1707</v>
      </c>
      <c r="G15" s="77">
        <f t="shared" si="1"/>
        <v>0.24889912805109213</v>
      </c>
      <c r="H15" s="70">
        <v>1688</v>
      </c>
      <c r="I15" s="82">
        <f t="shared" si="0"/>
        <v>1.125592417061605</v>
      </c>
    </row>
    <row r="16" spans="1:9" ht="18" customHeight="1">
      <c r="A16" s="265"/>
      <c r="B16" s="265"/>
      <c r="C16" s="7"/>
      <c r="D16" s="16"/>
      <c r="E16" s="29" t="s">
        <v>29</v>
      </c>
      <c r="F16" s="67">
        <v>46588</v>
      </c>
      <c r="G16" s="76">
        <f t="shared" si="1"/>
        <v>6.793036073605318</v>
      </c>
      <c r="H16" s="68">
        <v>40019</v>
      </c>
      <c r="I16" s="81">
        <f t="shared" si="0"/>
        <v>16.414703016067378</v>
      </c>
    </row>
    <row r="17" spans="1:9" ht="18" customHeight="1">
      <c r="A17" s="265"/>
      <c r="B17" s="265"/>
      <c r="C17" s="7"/>
      <c r="D17" s="269" t="s">
        <v>30</v>
      </c>
      <c r="E17" s="309"/>
      <c r="F17" s="67">
        <v>67459</v>
      </c>
      <c r="G17" s="76">
        <f t="shared" si="1"/>
        <v>9.83625441077834</v>
      </c>
      <c r="H17" s="68">
        <v>71903</v>
      </c>
      <c r="I17" s="81">
        <f t="shared" si="0"/>
        <v>-6.180548794904251</v>
      </c>
    </row>
    <row r="18" spans="1:9" ht="18" customHeight="1">
      <c r="A18" s="265"/>
      <c r="B18" s="265"/>
      <c r="C18" s="7"/>
      <c r="D18" s="269" t="s">
        <v>94</v>
      </c>
      <c r="E18" s="270"/>
      <c r="F18" s="69">
        <v>5123</v>
      </c>
      <c r="G18" s="77">
        <f t="shared" si="1"/>
        <v>0.7469890058615963</v>
      </c>
      <c r="H18" s="70">
        <v>4132</v>
      </c>
      <c r="I18" s="82">
        <f t="shared" si="0"/>
        <v>23.983543078412396</v>
      </c>
    </row>
    <row r="19" spans="1:9" ht="18" customHeight="1">
      <c r="A19" s="265"/>
      <c r="B19" s="265"/>
      <c r="C19" s="10"/>
      <c r="D19" s="269" t="s">
        <v>95</v>
      </c>
      <c r="E19" s="270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65"/>
      <c r="B20" s="265"/>
      <c r="C20" s="44" t="s">
        <v>5</v>
      </c>
      <c r="D20" s="43"/>
      <c r="E20" s="43"/>
      <c r="F20" s="69">
        <v>29175</v>
      </c>
      <c r="G20" s="77">
        <f t="shared" si="1"/>
        <v>4.254031670117524</v>
      </c>
      <c r="H20" s="70">
        <v>34218</v>
      </c>
      <c r="I20" s="82">
        <f t="shared" si="0"/>
        <v>-14.737857268104504</v>
      </c>
    </row>
    <row r="21" spans="1:9" ht="18" customHeight="1">
      <c r="A21" s="265"/>
      <c r="B21" s="265"/>
      <c r="C21" s="44" t="s">
        <v>6</v>
      </c>
      <c r="D21" s="43"/>
      <c r="E21" s="43"/>
      <c r="F21" s="69">
        <v>169140</v>
      </c>
      <c r="G21" s="77">
        <f t="shared" si="1"/>
        <v>24.662447872619637</v>
      </c>
      <c r="H21" s="70">
        <v>167037</v>
      </c>
      <c r="I21" s="82">
        <f t="shared" si="0"/>
        <v>1.2590024964528768</v>
      </c>
    </row>
    <row r="22" spans="1:9" ht="18" customHeight="1">
      <c r="A22" s="265"/>
      <c r="B22" s="265"/>
      <c r="C22" s="44" t="s">
        <v>31</v>
      </c>
      <c r="D22" s="43"/>
      <c r="E22" s="43"/>
      <c r="F22" s="69">
        <v>10534</v>
      </c>
      <c r="G22" s="77">
        <f t="shared" si="1"/>
        <v>1.535971537721268</v>
      </c>
      <c r="H22" s="70">
        <v>9219</v>
      </c>
      <c r="I22" s="82">
        <f t="shared" si="0"/>
        <v>14.264019958780771</v>
      </c>
    </row>
    <row r="23" spans="1:9" ht="18" customHeight="1">
      <c r="A23" s="265"/>
      <c r="B23" s="265"/>
      <c r="C23" s="44" t="s">
        <v>7</v>
      </c>
      <c r="D23" s="43"/>
      <c r="E23" s="43"/>
      <c r="F23" s="69">
        <v>69908</v>
      </c>
      <c r="G23" s="77">
        <f t="shared" si="1"/>
        <v>10.193345192616137</v>
      </c>
      <c r="H23" s="70">
        <v>72684</v>
      </c>
      <c r="I23" s="82">
        <f t="shared" si="0"/>
        <v>-3.81927246711794</v>
      </c>
    </row>
    <row r="24" spans="1:9" ht="18" customHeight="1">
      <c r="A24" s="265"/>
      <c r="B24" s="265"/>
      <c r="C24" s="44" t="s">
        <v>32</v>
      </c>
      <c r="D24" s="43"/>
      <c r="E24" s="43"/>
      <c r="F24" s="69">
        <v>1915</v>
      </c>
      <c r="G24" s="77">
        <f t="shared" si="1"/>
        <v>0.27922778571636875</v>
      </c>
      <c r="H24" s="70">
        <v>2795</v>
      </c>
      <c r="I24" s="82">
        <f t="shared" si="0"/>
        <v>-31.484794275491947</v>
      </c>
    </row>
    <row r="25" spans="1:9" ht="18" customHeight="1">
      <c r="A25" s="265"/>
      <c r="B25" s="265"/>
      <c r="C25" s="44" t="s">
        <v>8</v>
      </c>
      <c r="D25" s="43"/>
      <c r="E25" s="43"/>
      <c r="F25" s="69">
        <v>76808</v>
      </c>
      <c r="G25" s="77">
        <f t="shared" si="1"/>
        <v>11.199440086320026</v>
      </c>
      <c r="H25" s="70">
        <v>88995</v>
      </c>
      <c r="I25" s="82">
        <f t="shared" si="0"/>
        <v>-13.694027754368221</v>
      </c>
    </row>
    <row r="26" spans="1:9" ht="18" customHeight="1">
      <c r="A26" s="265"/>
      <c r="B26" s="265"/>
      <c r="C26" s="45" t="s">
        <v>9</v>
      </c>
      <c r="D26" s="46"/>
      <c r="E26" s="46"/>
      <c r="F26" s="71">
        <v>85097</v>
      </c>
      <c r="G26" s="78">
        <f t="shared" si="1"/>
        <v>12.40806625645213</v>
      </c>
      <c r="H26" s="72">
        <v>114105</v>
      </c>
      <c r="I26" s="84">
        <f t="shared" si="0"/>
        <v>-25.422198851934617</v>
      </c>
    </row>
    <row r="27" spans="1:9" ht="18" customHeight="1">
      <c r="A27" s="265"/>
      <c r="B27" s="266"/>
      <c r="C27" s="47" t="s">
        <v>10</v>
      </c>
      <c r="D27" s="31"/>
      <c r="E27" s="31"/>
      <c r="F27" s="73">
        <f>SUM(F9,F20:F26)</f>
        <v>685820</v>
      </c>
      <c r="G27" s="79">
        <f t="shared" si="1"/>
        <v>100</v>
      </c>
      <c r="H27" s="73">
        <f>SUM(H9,H20:H26)</f>
        <v>732411</v>
      </c>
      <c r="I27" s="85">
        <f t="shared" si="0"/>
        <v>-6.36131898619764</v>
      </c>
    </row>
    <row r="28" spans="1:9" ht="18" customHeight="1">
      <c r="A28" s="265"/>
      <c r="B28" s="264" t="s">
        <v>89</v>
      </c>
      <c r="C28" s="55" t="s">
        <v>11</v>
      </c>
      <c r="D28" s="56"/>
      <c r="E28" s="56"/>
      <c r="F28" s="65">
        <v>336403</v>
      </c>
      <c r="G28" s="75">
        <f aca="true" t="shared" si="2" ref="G28:G45">F28/$F$45*100</f>
        <v>49.64112326058406</v>
      </c>
      <c r="H28" s="65">
        <v>333789</v>
      </c>
      <c r="I28" s="86">
        <f t="shared" si="0"/>
        <v>0.7831294620254114</v>
      </c>
    </row>
    <row r="29" spans="1:9" ht="18" customHeight="1">
      <c r="A29" s="265"/>
      <c r="B29" s="265"/>
      <c r="C29" s="7"/>
      <c r="D29" s="30" t="s">
        <v>12</v>
      </c>
      <c r="E29" s="43"/>
      <c r="F29" s="69">
        <v>221609</v>
      </c>
      <c r="G29" s="77">
        <f t="shared" si="2"/>
        <v>32.701609928136115</v>
      </c>
      <c r="H29" s="69">
        <v>219644</v>
      </c>
      <c r="I29" s="87">
        <f t="shared" si="0"/>
        <v>0.8946294913587449</v>
      </c>
    </row>
    <row r="30" spans="1:9" ht="18" customHeight="1">
      <c r="A30" s="265"/>
      <c r="B30" s="265"/>
      <c r="C30" s="7"/>
      <c r="D30" s="30" t="s">
        <v>33</v>
      </c>
      <c r="E30" s="43"/>
      <c r="F30" s="69">
        <v>12274</v>
      </c>
      <c r="G30" s="77">
        <f t="shared" si="2"/>
        <v>1.811206044239822</v>
      </c>
      <c r="H30" s="69">
        <v>11961</v>
      </c>
      <c r="I30" s="87">
        <f t="shared" si="0"/>
        <v>2.6168380570186445</v>
      </c>
    </row>
    <row r="31" spans="1:9" ht="18" customHeight="1">
      <c r="A31" s="265"/>
      <c r="B31" s="265"/>
      <c r="C31" s="19"/>
      <c r="D31" s="30" t="s">
        <v>13</v>
      </c>
      <c r="E31" s="43"/>
      <c r="F31" s="69">
        <v>102520</v>
      </c>
      <c r="G31" s="77">
        <f t="shared" si="2"/>
        <v>15.128307288208125</v>
      </c>
      <c r="H31" s="69">
        <v>102184</v>
      </c>
      <c r="I31" s="87">
        <f t="shared" si="0"/>
        <v>0.32881860173803457</v>
      </c>
    </row>
    <row r="32" spans="1:9" ht="18" customHeight="1">
      <c r="A32" s="265"/>
      <c r="B32" s="265"/>
      <c r="C32" s="50" t="s">
        <v>14</v>
      </c>
      <c r="D32" s="51"/>
      <c r="E32" s="51"/>
      <c r="F32" s="65">
        <v>267637</v>
      </c>
      <c r="G32" s="75">
        <f t="shared" si="2"/>
        <v>39.49370637625983</v>
      </c>
      <c r="H32" s="65">
        <v>313265</v>
      </c>
      <c r="I32" s="86">
        <f t="shared" si="0"/>
        <v>-14.565304135476353</v>
      </c>
    </row>
    <row r="33" spans="1:9" ht="18" customHeight="1">
      <c r="A33" s="265"/>
      <c r="B33" s="265"/>
      <c r="C33" s="7"/>
      <c r="D33" s="30" t="s">
        <v>15</v>
      </c>
      <c r="E33" s="43"/>
      <c r="F33" s="69">
        <v>26088</v>
      </c>
      <c r="G33" s="77">
        <f t="shared" si="2"/>
        <v>3.8496613395900656</v>
      </c>
      <c r="H33" s="69">
        <v>26636</v>
      </c>
      <c r="I33" s="87">
        <f t="shared" si="0"/>
        <v>-2.057365970866498</v>
      </c>
    </row>
    <row r="34" spans="1:9" ht="18" customHeight="1">
      <c r="A34" s="265"/>
      <c r="B34" s="265"/>
      <c r="C34" s="7"/>
      <c r="D34" s="30" t="s">
        <v>34</v>
      </c>
      <c r="E34" s="43"/>
      <c r="F34" s="69">
        <v>10202</v>
      </c>
      <c r="G34" s="77">
        <f t="shared" si="2"/>
        <v>1.5054525063821624</v>
      </c>
      <c r="H34" s="69">
        <v>9164</v>
      </c>
      <c r="I34" s="87">
        <f t="shared" si="0"/>
        <v>11.326931470973367</v>
      </c>
    </row>
    <row r="35" spans="1:9" ht="18" customHeight="1">
      <c r="A35" s="265"/>
      <c r="B35" s="265"/>
      <c r="C35" s="7"/>
      <c r="D35" s="30" t="s">
        <v>35</v>
      </c>
      <c r="E35" s="43"/>
      <c r="F35" s="69">
        <v>177261</v>
      </c>
      <c r="G35" s="77">
        <f t="shared" si="2"/>
        <v>26.157421753951038</v>
      </c>
      <c r="H35" s="69">
        <v>177449</v>
      </c>
      <c r="I35" s="87">
        <f t="shared" si="0"/>
        <v>-0.10594593376125339</v>
      </c>
    </row>
    <row r="36" spans="1:9" ht="18" customHeight="1">
      <c r="A36" s="265"/>
      <c r="B36" s="265"/>
      <c r="C36" s="7"/>
      <c r="D36" s="30" t="s">
        <v>36</v>
      </c>
      <c r="E36" s="43"/>
      <c r="F36" s="69">
        <v>2607</v>
      </c>
      <c r="G36" s="77">
        <f t="shared" si="2"/>
        <v>0.3847005179512152</v>
      </c>
      <c r="H36" s="69">
        <v>5319</v>
      </c>
      <c r="I36" s="87">
        <f t="shared" si="0"/>
        <v>-50.98702763677383</v>
      </c>
    </row>
    <row r="37" spans="1:9" ht="18" customHeight="1">
      <c r="A37" s="265"/>
      <c r="B37" s="265"/>
      <c r="C37" s="7"/>
      <c r="D37" s="30" t="s">
        <v>16</v>
      </c>
      <c r="E37" s="43"/>
      <c r="F37" s="69">
        <v>7611</v>
      </c>
      <c r="G37" s="77">
        <f t="shared" si="2"/>
        <v>1.1231130196113153</v>
      </c>
      <c r="H37" s="69">
        <v>17784</v>
      </c>
      <c r="I37" s="87">
        <f t="shared" si="0"/>
        <v>-57.20310391363024</v>
      </c>
    </row>
    <row r="38" spans="1:9" ht="18" customHeight="1">
      <c r="A38" s="265"/>
      <c r="B38" s="265"/>
      <c r="C38" s="19"/>
      <c r="D38" s="30" t="s">
        <v>37</v>
      </c>
      <c r="E38" s="43"/>
      <c r="F38" s="69">
        <v>43868</v>
      </c>
      <c r="G38" s="77">
        <f t="shared" si="2"/>
        <v>6.473357238774034</v>
      </c>
      <c r="H38" s="69">
        <v>76913</v>
      </c>
      <c r="I38" s="87">
        <f t="shared" si="0"/>
        <v>-42.9641283008074</v>
      </c>
    </row>
    <row r="39" spans="1:9" ht="18" customHeight="1">
      <c r="A39" s="265"/>
      <c r="B39" s="265"/>
      <c r="C39" s="50" t="s">
        <v>17</v>
      </c>
      <c r="D39" s="51"/>
      <c r="E39" s="51"/>
      <c r="F39" s="65">
        <v>73630</v>
      </c>
      <c r="G39" s="75">
        <f t="shared" si="2"/>
        <v>10.865170363156109</v>
      </c>
      <c r="H39" s="65">
        <v>76164</v>
      </c>
      <c r="I39" s="86">
        <f t="shared" si="0"/>
        <v>-3.327031143322301</v>
      </c>
    </row>
    <row r="40" spans="1:9" ht="18" customHeight="1">
      <c r="A40" s="265"/>
      <c r="B40" s="265"/>
      <c r="C40" s="7"/>
      <c r="D40" s="52" t="s">
        <v>18</v>
      </c>
      <c r="E40" s="53"/>
      <c r="F40" s="67">
        <v>73261</v>
      </c>
      <c r="G40" s="76">
        <f t="shared" si="2"/>
        <v>10.81071908155887</v>
      </c>
      <c r="H40" s="67">
        <v>75793</v>
      </c>
      <c r="I40" s="88">
        <f t="shared" si="0"/>
        <v>-3.3406778990144215</v>
      </c>
    </row>
    <row r="41" spans="1:9" ht="18" customHeight="1">
      <c r="A41" s="265"/>
      <c r="B41" s="265"/>
      <c r="C41" s="7"/>
      <c r="D41" s="16"/>
      <c r="E41" s="103" t="s">
        <v>92</v>
      </c>
      <c r="F41" s="69">
        <v>46662</v>
      </c>
      <c r="G41" s="77">
        <f t="shared" si="2"/>
        <v>6.885652308645801</v>
      </c>
      <c r="H41" s="69">
        <v>45731</v>
      </c>
      <c r="I41" s="89">
        <f t="shared" si="0"/>
        <v>2.0358181539874565</v>
      </c>
    </row>
    <row r="42" spans="1:9" ht="18" customHeight="1">
      <c r="A42" s="265"/>
      <c r="B42" s="265"/>
      <c r="C42" s="7"/>
      <c r="D42" s="33"/>
      <c r="E42" s="32" t="s">
        <v>38</v>
      </c>
      <c r="F42" s="69">
        <v>26599</v>
      </c>
      <c r="G42" s="77">
        <f t="shared" si="2"/>
        <v>3.9250667729130697</v>
      </c>
      <c r="H42" s="69">
        <v>30062</v>
      </c>
      <c r="I42" s="89">
        <f t="shared" si="0"/>
        <v>-11.519526312287942</v>
      </c>
    </row>
    <row r="43" spans="1:9" ht="18" customHeight="1">
      <c r="A43" s="265"/>
      <c r="B43" s="265"/>
      <c r="C43" s="7"/>
      <c r="D43" s="30" t="s">
        <v>39</v>
      </c>
      <c r="E43" s="54"/>
      <c r="F43" s="69">
        <v>369</v>
      </c>
      <c r="G43" s="77">
        <f t="shared" si="2"/>
        <v>0.0544512815972376</v>
      </c>
      <c r="H43" s="67">
        <v>371</v>
      </c>
      <c r="I43" s="159">
        <f t="shared" si="0"/>
        <v>-0.5390835579514808</v>
      </c>
    </row>
    <row r="44" spans="1:9" ht="18" customHeight="1">
      <c r="A44" s="265"/>
      <c r="B44" s="265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>
        <v>0</v>
      </c>
    </row>
    <row r="45" spans="1:9" ht="18" customHeight="1">
      <c r="A45" s="266"/>
      <c r="B45" s="266"/>
      <c r="C45" s="11" t="s">
        <v>19</v>
      </c>
      <c r="D45" s="12"/>
      <c r="E45" s="12"/>
      <c r="F45" s="74">
        <f>SUM(F28,F32,F39)</f>
        <v>677670</v>
      </c>
      <c r="G45" s="79">
        <f t="shared" si="2"/>
        <v>100</v>
      </c>
      <c r="H45" s="74">
        <f>SUM(H28,H32,H39)</f>
        <v>723218</v>
      </c>
      <c r="I45" s="160">
        <f t="shared" si="0"/>
        <v>-6.297962716635929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C2" sqref="C2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1" t="s">
        <v>0</v>
      </c>
      <c r="B1" s="161"/>
      <c r="C1" s="28" t="s">
        <v>242</v>
      </c>
      <c r="D1" s="162"/>
      <c r="E1" s="162"/>
    </row>
    <row r="4" ht="13.5">
      <c r="A4" s="163" t="s">
        <v>108</v>
      </c>
    </row>
    <row r="5" ht="13.5">
      <c r="I5" s="14" t="s">
        <v>109</v>
      </c>
    </row>
    <row r="6" spans="1:9" s="168" customFormat="1" ht="29.25" customHeight="1">
      <c r="A6" s="164" t="s">
        <v>110</v>
      </c>
      <c r="B6" s="165"/>
      <c r="C6" s="165"/>
      <c r="D6" s="166"/>
      <c r="E6" s="167" t="s">
        <v>227</v>
      </c>
      <c r="F6" s="167" t="s">
        <v>228</v>
      </c>
      <c r="G6" s="167" t="s">
        <v>229</v>
      </c>
      <c r="H6" s="167" t="s">
        <v>230</v>
      </c>
      <c r="I6" s="167" t="s">
        <v>237</v>
      </c>
    </row>
    <row r="7" spans="1:9" ht="27" customHeight="1">
      <c r="A7" s="310" t="s">
        <v>111</v>
      </c>
      <c r="B7" s="55" t="s">
        <v>112</v>
      </c>
      <c r="C7" s="56"/>
      <c r="D7" s="93" t="s">
        <v>113</v>
      </c>
      <c r="E7" s="169">
        <v>697969</v>
      </c>
      <c r="F7" s="170">
        <v>720211</v>
      </c>
      <c r="G7" s="170">
        <v>700908</v>
      </c>
      <c r="H7" s="170">
        <v>732411</v>
      </c>
      <c r="I7" s="170">
        <v>685820</v>
      </c>
    </row>
    <row r="8" spans="1:9" ht="27" customHeight="1">
      <c r="A8" s="265"/>
      <c r="B8" s="9"/>
      <c r="C8" s="30" t="s">
        <v>114</v>
      </c>
      <c r="D8" s="91" t="s">
        <v>42</v>
      </c>
      <c r="E8" s="171">
        <v>389068</v>
      </c>
      <c r="F8" s="171">
        <v>402230</v>
      </c>
      <c r="G8" s="171">
        <v>418775</v>
      </c>
      <c r="H8" s="171">
        <v>445360</v>
      </c>
      <c r="I8" s="172">
        <v>442338</v>
      </c>
    </row>
    <row r="9" spans="1:9" ht="27" customHeight="1">
      <c r="A9" s="265"/>
      <c r="B9" s="44" t="s">
        <v>115</v>
      </c>
      <c r="C9" s="43"/>
      <c r="D9" s="94"/>
      <c r="E9" s="173">
        <v>686493</v>
      </c>
      <c r="F9" s="173">
        <v>704187</v>
      </c>
      <c r="G9" s="173">
        <v>690679</v>
      </c>
      <c r="H9" s="173">
        <v>723218</v>
      </c>
      <c r="I9" s="174">
        <v>677670</v>
      </c>
    </row>
    <row r="10" spans="1:9" ht="27" customHeight="1">
      <c r="A10" s="265"/>
      <c r="B10" s="44" t="s">
        <v>116</v>
      </c>
      <c r="C10" s="43"/>
      <c r="D10" s="94"/>
      <c r="E10" s="173">
        <v>11476</v>
      </c>
      <c r="F10" s="173">
        <v>16024</v>
      </c>
      <c r="G10" s="173">
        <v>10229</v>
      </c>
      <c r="H10" s="173">
        <v>9193</v>
      </c>
      <c r="I10" s="174">
        <v>8150</v>
      </c>
    </row>
    <row r="11" spans="1:9" ht="27" customHeight="1">
      <c r="A11" s="265"/>
      <c r="B11" s="44" t="s">
        <v>117</v>
      </c>
      <c r="C11" s="43"/>
      <c r="D11" s="94"/>
      <c r="E11" s="173">
        <v>9973</v>
      </c>
      <c r="F11" s="173">
        <v>14385</v>
      </c>
      <c r="G11" s="173">
        <v>8541</v>
      </c>
      <c r="H11" s="173">
        <v>7575</v>
      </c>
      <c r="I11" s="174">
        <v>6489</v>
      </c>
    </row>
    <row r="12" spans="1:9" ht="27" customHeight="1">
      <c r="A12" s="265"/>
      <c r="B12" s="44" t="s">
        <v>118</v>
      </c>
      <c r="C12" s="43"/>
      <c r="D12" s="94"/>
      <c r="E12" s="173">
        <v>1503</v>
      </c>
      <c r="F12" s="173">
        <v>1639</v>
      </c>
      <c r="G12" s="173">
        <v>1688</v>
      </c>
      <c r="H12" s="173">
        <v>1618</v>
      </c>
      <c r="I12" s="174">
        <v>1661</v>
      </c>
    </row>
    <row r="13" spans="1:9" ht="27" customHeight="1">
      <c r="A13" s="265"/>
      <c r="B13" s="44" t="s">
        <v>119</v>
      </c>
      <c r="C13" s="43"/>
      <c r="D13" s="99"/>
      <c r="E13" s="175">
        <v>-807</v>
      </c>
      <c r="F13" s="175">
        <v>136</v>
      </c>
      <c r="G13" s="175">
        <v>49</v>
      </c>
      <c r="H13" s="175">
        <v>-70</v>
      </c>
      <c r="I13" s="176">
        <v>43</v>
      </c>
    </row>
    <row r="14" spans="1:9" ht="27" customHeight="1">
      <c r="A14" s="265"/>
      <c r="B14" s="101" t="s">
        <v>120</v>
      </c>
      <c r="C14" s="53"/>
      <c r="D14" s="99"/>
      <c r="E14" s="175">
        <v>0</v>
      </c>
      <c r="F14" s="175">
        <v>0</v>
      </c>
      <c r="G14" s="175">
        <v>0</v>
      </c>
      <c r="H14" s="175">
        <v>0</v>
      </c>
      <c r="I14" s="176">
        <v>0</v>
      </c>
    </row>
    <row r="15" spans="1:9" ht="27" customHeight="1">
      <c r="A15" s="265"/>
      <c r="B15" s="45" t="s">
        <v>121</v>
      </c>
      <c r="C15" s="46"/>
      <c r="D15" s="177"/>
      <c r="E15" s="178">
        <v>-159</v>
      </c>
      <c r="F15" s="178">
        <v>4952</v>
      </c>
      <c r="G15" s="178">
        <v>4852</v>
      </c>
      <c r="H15" s="178">
        <v>-2526</v>
      </c>
      <c r="I15" s="179">
        <v>-4753</v>
      </c>
    </row>
    <row r="16" spans="1:9" ht="27" customHeight="1">
      <c r="A16" s="265"/>
      <c r="B16" s="180" t="s">
        <v>122</v>
      </c>
      <c r="C16" s="181"/>
      <c r="D16" s="182" t="s">
        <v>43</v>
      </c>
      <c r="E16" s="183">
        <v>95255</v>
      </c>
      <c r="F16" s="183">
        <v>97608</v>
      </c>
      <c r="G16" s="183">
        <v>98821</v>
      </c>
      <c r="H16" s="183">
        <v>88410</v>
      </c>
      <c r="I16" s="184">
        <v>81981</v>
      </c>
    </row>
    <row r="17" spans="1:9" ht="27" customHeight="1">
      <c r="A17" s="265"/>
      <c r="B17" s="44" t="s">
        <v>123</v>
      </c>
      <c r="C17" s="43"/>
      <c r="D17" s="91" t="s">
        <v>44</v>
      </c>
      <c r="E17" s="173">
        <v>70947</v>
      </c>
      <c r="F17" s="173">
        <v>62420</v>
      </c>
      <c r="G17" s="173">
        <v>57169</v>
      </c>
      <c r="H17" s="173">
        <v>61577</v>
      </c>
      <c r="I17" s="174">
        <v>64851</v>
      </c>
    </row>
    <row r="18" spans="1:9" ht="27" customHeight="1">
      <c r="A18" s="265"/>
      <c r="B18" s="44" t="s">
        <v>124</v>
      </c>
      <c r="C18" s="43"/>
      <c r="D18" s="91" t="s">
        <v>45</v>
      </c>
      <c r="E18" s="173">
        <v>1361347</v>
      </c>
      <c r="F18" s="173">
        <v>1380791</v>
      </c>
      <c r="G18" s="173">
        <v>1383985</v>
      </c>
      <c r="H18" s="173">
        <v>1384461</v>
      </c>
      <c r="I18" s="174">
        <v>1370792</v>
      </c>
    </row>
    <row r="19" spans="1:9" ht="27" customHeight="1">
      <c r="A19" s="265"/>
      <c r="B19" s="44" t="s">
        <v>125</v>
      </c>
      <c r="C19" s="43"/>
      <c r="D19" s="91" t="s">
        <v>126</v>
      </c>
      <c r="E19" s="173">
        <f>E17+E18-E16</f>
        <v>1337039</v>
      </c>
      <c r="F19" s="173">
        <f>F17+F18-F16</f>
        <v>1345603</v>
      </c>
      <c r="G19" s="173">
        <f>G17+G18-G16</f>
        <v>1342333</v>
      </c>
      <c r="H19" s="173">
        <f>H17+H18-H16</f>
        <v>1357628</v>
      </c>
      <c r="I19" s="173">
        <f>I17+I18-I16</f>
        <v>1353662</v>
      </c>
    </row>
    <row r="20" spans="1:9" ht="27" customHeight="1">
      <c r="A20" s="265"/>
      <c r="B20" s="44" t="s">
        <v>127</v>
      </c>
      <c r="C20" s="43"/>
      <c r="D20" s="94" t="s">
        <v>128</v>
      </c>
      <c r="E20" s="185">
        <f>E18/E8</f>
        <v>3.4989950342870655</v>
      </c>
      <c r="F20" s="185">
        <f>F18/F8</f>
        <v>3.4328394202322055</v>
      </c>
      <c r="G20" s="185">
        <f>G18/G8</f>
        <v>3.3048415019998805</v>
      </c>
      <c r="H20" s="185">
        <f>H18/H8</f>
        <v>3.1086334650619722</v>
      </c>
      <c r="I20" s="185">
        <f>I18/I8</f>
        <v>3.098969566259286</v>
      </c>
    </row>
    <row r="21" spans="1:9" ht="27" customHeight="1">
      <c r="A21" s="265"/>
      <c r="B21" s="44" t="s">
        <v>129</v>
      </c>
      <c r="C21" s="43"/>
      <c r="D21" s="94" t="s">
        <v>130</v>
      </c>
      <c r="E21" s="185">
        <f>E19/E8</f>
        <v>3.436517523928979</v>
      </c>
      <c r="F21" s="185">
        <f>F19/F8</f>
        <v>3.345357133978072</v>
      </c>
      <c r="G21" s="185">
        <f>G19/G8</f>
        <v>3.205379977314787</v>
      </c>
      <c r="H21" s="185">
        <f>H19/H8</f>
        <v>3.0483833303395005</v>
      </c>
      <c r="I21" s="185">
        <f>I19/I8</f>
        <v>3.0602435241828645</v>
      </c>
    </row>
    <row r="22" spans="1:9" ht="27" customHeight="1">
      <c r="A22" s="265"/>
      <c r="B22" s="44" t="s">
        <v>131</v>
      </c>
      <c r="C22" s="43"/>
      <c r="D22" s="94" t="s">
        <v>132</v>
      </c>
      <c r="E22" s="173">
        <f>E18/E24*1000000</f>
        <v>699822.0303956867</v>
      </c>
      <c r="F22" s="173">
        <f>F18/F24*1000000</f>
        <v>709817.5271786625</v>
      </c>
      <c r="G22" s="173">
        <f>G18/G24*1000000</f>
        <v>711459.4535685425</v>
      </c>
      <c r="H22" s="173">
        <f>H18/H24*1000000</f>
        <v>720501.1644397028</v>
      </c>
      <c r="I22" s="173">
        <f>I18/I24*1000000</f>
        <v>713387.5437478045</v>
      </c>
    </row>
    <row r="23" spans="1:9" ht="27" customHeight="1">
      <c r="A23" s="265"/>
      <c r="B23" s="44" t="s">
        <v>133</v>
      </c>
      <c r="C23" s="43"/>
      <c r="D23" s="94" t="s">
        <v>134</v>
      </c>
      <c r="E23" s="173">
        <f>E19/E24*1000000</f>
        <v>687326.117219356</v>
      </c>
      <c r="F23" s="173">
        <f>F19/F24*1000000</f>
        <v>691728.5773329851</v>
      </c>
      <c r="G23" s="173">
        <f>G19/G24*1000000</f>
        <v>690047.5819369591</v>
      </c>
      <c r="H23" s="173">
        <f>H19/H24*1000000</f>
        <v>706536.7351452623</v>
      </c>
      <c r="I23" s="173">
        <f>I19/I24*1000000</f>
        <v>704472.7495088537</v>
      </c>
    </row>
    <row r="24" spans="1:9" ht="27" customHeight="1">
      <c r="A24" s="265"/>
      <c r="B24" s="186" t="s">
        <v>135</v>
      </c>
      <c r="C24" s="187"/>
      <c r="D24" s="188" t="s">
        <v>136</v>
      </c>
      <c r="E24" s="178">
        <v>1945276</v>
      </c>
      <c r="F24" s="178">
        <f>E24</f>
        <v>1945276</v>
      </c>
      <c r="G24" s="178">
        <v>1945276</v>
      </c>
      <c r="H24" s="179">
        <v>1921525</v>
      </c>
      <c r="I24" s="179">
        <f>H24</f>
        <v>1921525</v>
      </c>
    </row>
    <row r="25" spans="1:9" ht="27" customHeight="1">
      <c r="A25" s="265"/>
      <c r="B25" s="10" t="s">
        <v>137</v>
      </c>
      <c r="C25" s="189"/>
      <c r="D25" s="190"/>
      <c r="E25" s="171">
        <v>421554</v>
      </c>
      <c r="F25" s="171">
        <v>424903</v>
      </c>
      <c r="G25" s="171">
        <v>427245</v>
      </c>
      <c r="H25" s="171">
        <v>440117</v>
      </c>
      <c r="I25" s="191">
        <v>438006</v>
      </c>
    </row>
    <row r="26" spans="1:9" ht="27" customHeight="1">
      <c r="A26" s="265"/>
      <c r="B26" s="192" t="s">
        <v>138</v>
      </c>
      <c r="C26" s="193"/>
      <c r="D26" s="194"/>
      <c r="E26" s="195">
        <v>0.471</v>
      </c>
      <c r="F26" s="195">
        <v>0.475</v>
      </c>
      <c r="G26" s="195">
        <v>0.484</v>
      </c>
      <c r="H26" s="195">
        <v>0.501</v>
      </c>
      <c r="I26" s="196">
        <v>0.518</v>
      </c>
    </row>
    <row r="27" spans="1:9" ht="27" customHeight="1">
      <c r="A27" s="265"/>
      <c r="B27" s="192" t="s">
        <v>139</v>
      </c>
      <c r="C27" s="193"/>
      <c r="D27" s="194"/>
      <c r="E27" s="197">
        <v>0.4</v>
      </c>
      <c r="F27" s="197">
        <v>0.4</v>
      </c>
      <c r="G27" s="197">
        <v>0.4</v>
      </c>
      <c r="H27" s="197">
        <v>0.4</v>
      </c>
      <c r="I27" s="198">
        <v>0.4</v>
      </c>
    </row>
    <row r="28" spans="1:9" ht="27" customHeight="1">
      <c r="A28" s="265"/>
      <c r="B28" s="192" t="s">
        <v>140</v>
      </c>
      <c r="C28" s="193"/>
      <c r="D28" s="194"/>
      <c r="E28" s="197">
        <v>93.4</v>
      </c>
      <c r="F28" s="197">
        <v>91.4</v>
      </c>
      <c r="G28" s="197">
        <v>92.7</v>
      </c>
      <c r="H28" s="197">
        <v>93.2</v>
      </c>
      <c r="I28" s="198">
        <v>96.4</v>
      </c>
    </row>
    <row r="29" spans="1:9" ht="27" customHeight="1">
      <c r="A29" s="265"/>
      <c r="B29" s="199" t="s">
        <v>141</v>
      </c>
      <c r="C29" s="200"/>
      <c r="D29" s="201"/>
      <c r="E29" s="202">
        <v>45.5</v>
      </c>
      <c r="F29" s="202">
        <v>45.5</v>
      </c>
      <c r="G29" s="202">
        <v>47.5</v>
      </c>
      <c r="H29" s="202">
        <v>50.3</v>
      </c>
      <c r="I29" s="203">
        <v>49.5</v>
      </c>
    </row>
    <row r="30" spans="1:9" ht="27" customHeight="1">
      <c r="A30" s="265"/>
      <c r="B30" s="310" t="s">
        <v>142</v>
      </c>
      <c r="C30" s="25" t="s">
        <v>143</v>
      </c>
      <c r="D30" s="204"/>
      <c r="E30" s="205">
        <v>0</v>
      </c>
      <c r="F30" s="205">
        <v>0</v>
      </c>
      <c r="G30" s="205">
        <v>0</v>
      </c>
      <c r="H30" s="205">
        <v>0</v>
      </c>
      <c r="I30" s="206">
        <v>0</v>
      </c>
    </row>
    <row r="31" spans="1:9" ht="27" customHeight="1">
      <c r="A31" s="265"/>
      <c r="B31" s="265"/>
      <c r="C31" s="192" t="s">
        <v>144</v>
      </c>
      <c r="D31" s="194"/>
      <c r="E31" s="197">
        <v>0</v>
      </c>
      <c r="F31" s="197">
        <v>0</v>
      </c>
      <c r="G31" s="197">
        <v>0</v>
      </c>
      <c r="H31" s="197">
        <v>0</v>
      </c>
      <c r="I31" s="198">
        <v>0</v>
      </c>
    </row>
    <row r="32" spans="1:9" ht="27" customHeight="1">
      <c r="A32" s="265"/>
      <c r="B32" s="265"/>
      <c r="C32" s="192" t="s">
        <v>145</v>
      </c>
      <c r="D32" s="194"/>
      <c r="E32" s="197">
        <v>14</v>
      </c>
      <c r="F32" s="197">
        <v>13.4</v>
      </c>
      <c r="G32" s="197">
        <v>12.8</v>
      </c>
      <c r="H32" s="197">
        <v>12.1</v>
      </c>
      <c r="I32" s="198">
        <v>11.4</v>
      </c>
    </row>
    <row r="33" spans="1:9" ht="27" customHeight="1">
      <c r="A33" s="266"/>
      <c r="B33" s="266"/>
      <c r="C33" s="199" t="s">
        <v>146</v>
      </c>
      <c r="D33" s="201"/>
      <c r="E33" s="202">
        <v>222.1</v>
      </c>
      <c r="F33" s="202">
        <v>212.4</v>
      </c>
      <c r="G33" s="202">
        <v>203</v>
      </c>
      <c r="H33" s="202">
        <v>197.5</v>
      </c>
      <c r="I33" s="207">
        <v>200</v>
      </c>
    </row>
    <row r="34" spans="1:9" ht="27" customHeight="1">
      <c r="A34" s="2" t="s">
        <v>238</v>
      </c>
      <c r="B34" s="8"/>
      <c r="C34" s="8"/>
      <c r="D34" s="8"/>
      <c r="E34" s="208"/>
      <c r="F34" s="208"/>
      <c r="G34" s="208"/>
      <c r="H34" s="208"/>
      <c r="I34" s="209"/>
    </row>
    <row r="35" ht="27" customHeight="1">
      <c r="A35" s="13" t="s">
        <v>105</v>
      </c>
    </row>
    <row r="36" ht="13.5">
      <c r="A36" s="21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S36" sqref="S36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242</v>
      </c>
      <c r="E1" s="35"/>
      <c r="F1" s="35"/>
      <c r="G1" s="35"/>
    </row>
    <row r="2" ht="15" customHeight="1"/>
    <row r="3" spans="1:4" ht="15" customHeight="1">
      <c r="A3" s="36" t="s">
        <v>147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239</v>
      </c>
      <c r="B5" s="31"/>
      <c r="C5" s="31"/>
      <c r="D5" s="31"/>
      <c r="K5" s="37"/>
      <c r="O5" s="37"/>
      <c r="Q5" s="37" t="s">
        <v>48</v>
      </c>
    </row>
    <row r="6" spans="1:17" ht="15.75" customHeight="1">
      <c r="A6" s="303" t="s">
        <v>49</v>
      </c>
      <c r="B6" s="304"/>
      <c r="C6" s="304"/>
      <c r="D6" s="304"/>
      <c r="E6" s="305"/>
      <c r="F6" s="293" t="s">
        <v>262</v>
      </c>
      <c r="G6" s="294"/>
      <c r="H6" s="293" t="s">
        <v>263</v>
      </c>
      <c r="I6" s="294"/>
      <c r="J6" s="293"/>
      <c r="K6" s="294"/>
      <c r="L6" s="293"/>
      <c r="M6" s="294"/>
      <c r="N6" s="293"/>
      <c r="O6" s="294"/>
      <c r="P6" s="293"/>
      <c r="Q6" s="294"/>
    </row>
    <row r="7" spans="1:17" ht="15.75" customHeight="1">
      <c r="A7" s="306"/>
      <c r="B7" s="307"/>
      <c r="C7" s="307"/>
      <c r="D7" s="307"/>
      <c r="E7" s="308"/>
      <c r="F7" s="108" t="s">
        <v>240</v>
      </c>
      <c r="G7" s="38" t="s">
        <v>2</v>
      </c>
      <c r="H7" s="108" t="s">
        <v>240</v>
      </c>
      <c r="I7" s="38" t="s">
        <v>2</v>
      </c>
      <c r="J7" s="108" t="s">
        <v>240</v>
      </c>
      <c r="K7" s="38" t="s">
        <v>2</v>
      </c>
      <c r="L7" s="108" t="s">
        <v>240</v>
      </c>
      <c r="M7" s="38" t="s">
        <v>2</v>
      </c>
      <c r="N7" s="108" t="s">
        <v>240</v>
      </c>
      <c r="O7" s="251" t="s">
        <v>2</v>
      </c>
      <c r="P7" s="108" t="s">
        <v>240</v>
      </c>
      <c r="Q7" s="251" t="s">
        <v>2</v>
      </c>
    </row>
    <row r="8" spans="1:25" ht="15.75" customHeight="1">
      <c r="A8" s="273" t="s">
        <v>83</v>
      </c>
      <c r="B8" s="55" t="s">
        <v>50</v>
      </c>
      <c r="C8" s="56"/>
      <c r="D8" s="56"/>
      <c r="E8" s="93" t="s">
        <v>41</v>
      </c>
      <c r="F8" s="109">
        <v>3402</v>
      </c>
      <c r="G8" s="110">
        <v>3237</v>
      </c>
      <c r="H8" s="109">
        <v>3597</v>
      </c>
      <c r="I8" s="111">
        <v>3692</v>
      </c>
      <c r="J8" s="109"/>
      <c r="K8" s="112"/>
      <c r="L8" s="109"/>
      <c r="M8" s="111"/>
      <c r="N8" s="109"/>
      <c r="O8" s="112"/>
      <c r="P8" s="109"/>
      <c r="Q8" s="112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295"/>
      <c r="B9" s="8"/>
      <c r="C9" s="30" t="s">
        <v>51</v>
      </c>
      <c r="D9" s="43"/>
      <c r="E9" s="91" t="s">
        <v>42</v>
      </c>
      <c r="F9" s="70">
        <v>3402</v>
      </c>
      <c r="G9" s="114">
        <v>3237</v>
      </c>
      <c r="H9" s="70">
        <v>3596</v>
      </c>
      <c r="I9" s="115">
        <v>3688</v>
      </c>
      <c r="J9" s="70"/>
      <c r="K9" s="116"/>
      <c r="L9" s="70"/>
      <c r="M9" s="115"/>
      <c r="N9" s="70"/>
      <c r="O9" s="116"/>
      <c r="P9" s="70"/>
      <c r="Q9" s="116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295"/>
      <c r="B10" s="10"/>
      <c r="C10" s="30" t="s">
        <v>52</v>
      </c>
      <c r="D10" s="43"/>
      <c r="E10" s="91" t="s">
        <v>43</v>
      </c>
      <c r="F10" s="70">
        <v>0</v>
      </c>
      <c r="G10" s="114">
        <v>0</v>
      </c>
      <c r="H10" s="70">
        <v>1</v>
      </c>
      <c r="I10" s="115">
        <v>4</v>
      </c>
      <c r="J10" s="117"/>
      <c r="K10" s="118"/>
      <c r="L10" s="70"/>
      <c r="M10" s="115"/>
      <c r="N10" s="70"/>
      <c r="O10" s="116"/>
      <c r="P10" s="70"/>
      <c r="Q10" s="116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295"/>
      <c r="B11" s="50" t="s">
        <v>53</v>
      </c>
      <c r="C11" s="63"/>
      <c r="D11" s="63"/>
      <c r="E11" s="90" t="s">
        <v>44</v>
      </c>
      <c r="F11" s="119">
        <v>2287</v>
      </c>
      <c r="G11" s="120">
        <v>2211</v>
      </c>
      <c r="H11" s="119">
        <v>2887</v>
      </c>
      <c r="I11" s="121">
        <v>2900</v>
      </c>
      <c r="J11" s="119"/>
      <c r="K11" s="122"/>
      <c r="L11" s="119"/>
      <c r="M11" s="121"/>
      <c r="N11" s="119"/>
      <c r="O11" s="122"/>
      <c r="P11" s="119"/>
      <c r="Q11" s="122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295"/>
      <c r="B12" s="7"/>
      <c r="C12" s="30" t="s">
        <v>54</v>
      </c>
      <c r="D12" s="43"/>
      <c r="E12" s="91" t="s">
        <v>45</v>
      </c>
      <c r="F12" s="70">
        <v>2195</v>
      </c>
      <c r="G12" s="114">
        <v>2131</v>
      </c>
      <c r="H12" s="119">
        <v>2887</v>
      </c>
      <c r="I12" s="115">
        <v>2883</v>
      </c>
      <c r="J12" s="119"/>
      <c r="K12" s="116"/>
      <c r="L12" s="70"/>
      <c r="M12" s="115"/>
      <c r="N12" s="70"/>
      <c r="O12" s="116"/>
      <c r="P12" s="70"/>
      <c r="Q12" s="116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295"/>
      <c r="B13" s="8"/>
      <c r="C13" s="52" t="s">
        <v>55</v>
      </c>
      <c r="D13" s="53"/>
      <c r="E13" s="95" t="s">
        <v>46</v>
      </c>
      <c r="F13" s="68">
        <v>92</v>
      </c>
      <c r="G13" s="149">
        <v>80</v>
      </c>
      <c r="H13" s="117">
        <v>0</v>
      </c>
      <c r="I13" s="118">
        <v>17</v>
      </c>
      <c r="J13" s="117"/>
      <c r="K13" s="118"/>
      <c r="L13" s="68"/>
      <c r="M13" s="124"/>
      <c r="N13" s="68"/>
      <c r="O13" s="125"/>
      <c r="P13" s="68"/>
      <c r="Q13" s="125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295"/>
      <c r="B14" s="44" t="s">
        <v>56</v>
      </c>
      <c r="C14" s="43"/>
      <c r="D14" s="43"/>
      <c r="E14" s="91" t="s">
        <v>148</v>
      </c>
      <c r="F14" s="69">
        <f aca="true" t="shared" si="0" ref="F14:O15">F9-F12</f>
        <v>1207</v>
      </c>
      <c r="G14" s="126">
        <v>1106</v>
      </c>
      <c r="H14" s="69">
        <f t="shared" si="0"/>
        <v>709</v>
      </c>
      <c r="I14" s="126">
        <v>805</v>
      </c>
      <c r="J14" s="69">
        <f t="shared" si="0"/>
        <v>0</v>
      </c>
      <c r="K14" s="126">
        <f t="shared" si="0"/>
        <v>0</v>
      </c>
      <c r="L14" s="69">
        <f t="shared" si="0"/>
        <v>0</v>
      </c>
      <c r="M14" s="126">
        <f t="shared" si="0"/>
        <v>0</v>
      </c>
      <c r="N14" s="69">
        <f t="shared" si="0"/>
        <v>0</v>
      </c>
      <c r="O14" s="126">
        <f t="shared" si="0"/>
        <v>0</v>
      </c>
      <c r="P14" s="69">
        <f>P9-P12</f>
        <v>0</v>
      </c>
      <c r="Q14" s="126">
        <f>Q9-Q12</f>
        <v>0</v>
      </c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295"/>
      <c r="B15" s="44" t="s">
        <v>57</v>
      </c>
      <c r="C15" s="43"/>
      <c r="D15" s="43"/>
      <c r="E15" s="91" t="s">
        <v>149</v>
      </c>
      <c r="F15" s="69">
        <f t="shared" si="0"/>
        <v>-92</v>
      </c>
      <c r="G15" s="126">
        <v>-80</v>
      </c>
      <c r="H15" s="69">
        <f t="shared" si="0"/>
        <v>1</v>
      </c>
      <c r="I15" s="126">
        <v>-13</v>
      </c>
      <c r="J15" s="69">
        <f t="shared" si="0"/>
        <v>0</v>
      </c>
      <c r="K15" s="126">
        <f t="shared" si="0"/>
        <v>0</v>
      </c>
      <c r="L15" s="69">
        <f t="shared" si="0"/>
        <v>0</v>
      </c>
      <c r="M15" s="126">
        <f t="shared" si="0"/>
        <v>0</v>
      </c>
      <c r="N15" s="69">
        <f t="shared" si="0"/>
        <v>0</v>
      </c>
      <c r="O15" s="126">
        <f t="shared" si="0"/>
        <v>0</v>
      </c>
      <c r="P15" s="69">
        <f>P10-P13</f>
        <v>0</v>
      </c>
      <c r="Q15" s="126">
        <f>Q10-Q13</f>
        <v>0</v>
      </c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295"/>
      <c r="B16" s="44" t="s">
        <v>58</v>
      </c>
      <c r="C16" s="43"/>
      <c r="D16" s="43"/>
      <c r="E16" s="91" t="s">
        <v>150</v>
      </c>
      <c r="F16" s="69">
        <f aca="true" t="shared" si="1" ref="F16:O16">F8-F11</f>
        <v>1115</v>
      </c>
      <c r="G16" s="126">
        <v>1026</v>
      </c>
      <c r="H16" s="69">
        <f t="shared" si="1"/>
        <v>710</v>
      </c>
      <c r="I16" s="126">
        <v>792</v>
      </c>
      <c r="J16" s="69">
        <f t="shared" si="1"/>
        <v>0</v>
      </c>
      <c r="K16" s="126">
        <f t="shared" si="1"/>
        <v>0</v>
      </c>
      <c r="L16" s="69">
        <f t="shared" si="1"/>
        <v>0</v>
      </c>
      <c r="M16" s="126">
        <f t="shared" si="1"/>
        <v>0</v>
      </c>
      <c r="N16" s="69">
        <f t="shared" si="1"/>
        <v>0</v>
      </c>
      <c r="O16" s="126">
        <f t="shared" si="1"/>
        <v>0</v>
      </c>
      <c r="P16" s="69">
        <f>P8-P11</f>
        <v>0</v>
      </c>
      <c r="Q16" s="126">
        <f>Q8-Q11</f>
        <v>0</v>
      </c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295"/>
      <c r="B17" s="44" t="s">
        <v>59</v>
      </c>
      <c r="C17" s="43"/>
      <c r="D17" s="43"/>
      <c r="E17" s="34"/>
      <c r="F17" s="212"/>
      <c r="G17" s="213"/>
      <c r="H17" s="117"/>
      <c r="I17" s="118"/>
      <c r="J17" s="70"/>
      <c r="K17" s="116"/>
      <c r="L17" s="70"/>
      <c r="M17" s="115"/>
      <c r="N17" s="117"/>
      <c r="O17" s="127"/>
      <c r="P17" s="117"/>
      <c r="Q17" s="127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296"/>
      <c r="B18" s="47" t="s">
        <v>60</v>
      </c>
      <c r="C18" s="31"/>
      <c r="D18" s="31"/>
      <c r="E18" s="17"/>
      <c r="F18" s="128"/>
      <c r="G18" s="129"/>
      <c r="H18" s="130"/>
      <c r="I18" s="131"/>
      <c r="J18" s="130"/>
      <c r="K18" s="131"/>
      <c r="L18" s="130"/>
      <c r="M18" s="131"/>
      <c r="N18" s="130"/>
      <c r="O18" s="132"/>
      <c r="P18" s="130"/>
      <c r="Q18" s="132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295" t="s">
        <v>84</v>
      </c>
      <c r="B19" s="50" t="s">
        <v>61</v>
      </c>
      <c r="C19" s="51"/>
      <c r="D19" s="51"/>
      <c r="E19" s="96"/>
      <c r="F19" s="65">
        <v>1520</v>
      </c>
      <c r="G19" s="133">
        <v>12</v>
      </c>
      <c r="H19" s="66">
        <v>1321</v>
      </c>
      <c r="I19" s="134">
        <v>2304</v>
      </c>
      <c r="J19" s="66"/>
      <c r="K19" s="135"/>
      <c r="L19" s="66"/>
      <c r="M19" s="134"/>
      <c r="N19" s="66"/>
      <c r="O19" s="135"/>
      <c r="P19" s="66"/>
      <c r="Q19" s="135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295"/>
      <c r="B20" s="19"/>
      <c r="C20" s="30" t="s">
        <v>62</v>
      </c>
      <c r="D20" s="43"/>
      <c r="E20" s="91"/>
      <c r="F20" s="69">
        <v>0</v>
      </c>
      <c r="G20" s="126">
        <v>0</v>
      </c>
      <c r="H20" s="70">
        <v>0</v>
      </c>
      <c r="I20" s="115">
        <v>0</v>
      </c>
      <c r="J20" s="70"/>
      <c r="K20" s="118"/>
      <c r="L20" s="70"/>
      <c r="M20" s="115"/>
      <c r="N20" s="70"/>
      <c r="O20" s="116"/>
      <c r="P20" s="70"/>
      <c r="Q20" s="116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295"/>
      <c r="B21" s="9" t="s">
        <v>63</v>
      </c>
      <c r="C21" s="63"/>
      <c r="D21" s="63"/>
      <c r="E21" s="90" t="s">
        <v>151</v>
      </c>
      <c r="F21" s="136">
        <v>1520</v>
      </c>
      <c r="G21" s="137">
        <v>12</v>
      </c>
      <c r="H21" s="119">
        <v>1321</v>
      </c>
      <c r="I21" s="121">
        <v>2304</v>
      </c>
      <c r="J21" s="119"/>
      <c r="K21" s="122"/>
      <c r="L21" s="119"/>
      <c r="M21" s="121"/>
      <c r="N21" s="119"/>
      <c r="O21" s="122"/>
      <c r="P21" s="119"/>
      <c r="Q21" s="122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295"/>
      <c r="B22" s="50" t="s">
        <v>64</v>
      </c>
      <c r="C22" s="51"/>
      <c r="D22" s="51"/>
      <c r="E22" s="96" t="s">
        <v>152</v>
      </c>
      <c r="F22" s="65">
        <v>2888</v>
      </c>
      <c r="G22" s="133">
        <v>2179</v>
      </c>
      <c r="H22" s="66">
        <v>4181</v>
      </c>
      <c r="I22" s="134">
        <v>3607</v>
      </c>
      <c r="J22" s="66"/>
      <c r="K22" s="135"/>
      <c r="L22" s="66"/>
      <c r="M22" s="134"/>
      <c r="N22" s="66"/>
      <c r="O22" s="135"/>
      <c r="P22" s="66"/>
      <c r="Q22" s="135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295"/>
      <c r="B23" s="7" t="s">
        <v>65</v>
      </c>
      <c r="C23" s="52" t="s">
        <v>66</v>
      </c>
      <c r="D23" s="53"/>
      <c r="E23" s="95"/>
      <c r="F23" s="67">
        <v>512</v>
      </c>
      <c r="G23" s="123">
        <v>537</v>
      </c>
      <c r="H23" s="68">
        <v>909</v>
      </c>
      <c r="I23" s="124">
        <v>883</v>
      </c>
      <c r="J23" s="68"/>
      <c r="K23" s="125"/>
      <c r="L23" s="68"/>
      <c r="M23" s="124"/>
      <c r="N23" s="68"/>
      <c r="O23" s="125"/>
      <c r="P23" s="68"/>
      <c r="Q23" s="125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295"/>
      <c r="B24" s="44" t="s">
        <v>153</v>
      </c>
      <c r="C24" s="43"/>
      <c r="D24" s="43"/>
      <c r="E24" s="91" t="s">
        <v>154</v>
      </c>
      <c r="F24" s="69">
        <f aca="true" t="shared" si="2" ref="F24:O24">F21-F22</f>
        <v>-1368</v>
      </c>
      <c r="G24" s="126">
        <v>-2167</v>
      </c>
      <c r="H24" s="69">
        <f t="shared" si="2"/>
        <v>-2860</v>
      </c>
      <c r="I24" s="126">
        <v>-1303</v>
      </c>
      <c r="J24" s="69">
        <f t="shared" si="2"/>
        <v>0</v>
      </c>
      <c r="K24" s="126">
        <f t="shared" si="2"/>
        <v>0</v>
      </c>
      <c r="L24" s="69">
        <f t="shared" si="2"/>
        <v>0</v>
      </c>
      <c r="M24" s="126">
        <f t="shared" si="2"/>
        <v>0</v>
      </c>
      <c r="N24" s="69">
        <f t="shared" si="2"/>
        <v>0</v>
      </c>
      <c r="O24" s="126">
        <f t="shared" si="2"/>
        <v>0</v>
      </c>
      <c r="P24" s="69">
        <f>P21-P22</f>
        <v>0</v>
      </c>
      <c r="Q24" s="126">
        <f>Q21-Q22</f>
        <v>0</v>
      </c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295"/>
      <c r="B25" s="101" t="s">
        <v>67</v>
      </c>
      <c r="C25" s="53"/>
      <c r="D25" s="53"/>
      <c r="E25" s="297" t="s">
        <v>155</v>
      </c>
      <c r="F25" s="311">
        <v>1368</v>
      </c>
      <c r="G25" s="291">
        <v>2167</v>
      </c>
      <c r="H25" s="289">
        <v>2860</v>
      </c>
      <c r="I25" s="291">
        <v>1303</v>
      </c>
      <c r="J25" s="289"/>
      <c r="K25" s="291"/>
      <c r="L25" s="289"/>
      <c r="M25" s="291"/>
      <c r="N25" s="289"/>
      <c r="O25" s="291"/>
      <c r="P25" s="289"/>
      <c r="Q25" s="291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295"/>
      <c r="B26" s="9" t="s">
        <v>68</v>
      </c>
      <c r="C26" s="63"/>
      <c r="D26" s="63"/>
      <c r="E26" s="298"/>
      <c r="F26" s="312"/>
      <c r="G26" s="313"/>
      <c r="H26" s="290"/>
      <c r="I26" s="292"/>
      <c r="J26" s="290"/>
      <c r="K26" s="292"/>
      <c r="L26" s="290"/>
      <c r="M26" s="292"/>
      <c r="N26" s="290"/>
      <c r="O26" s="292"/>
      <c r="P26" s="290"/>
      <c r="Q26" s="292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296"/>
      <c r="B27" s="47" t="s">
        <v>156</v>
      </c>
      <c r="C27" s="31"/>
      <c r="D27" s="31"/>
      <c r="E27" s="92" t="s">
        <v>157</v>
      </c>
      <c r="F27" s="73">
        <f aca="true" t="shared" si="3" ref="F27:O27">F24+F25</f>
        <v>0</v>
      </c>
      <c r="G27" s="138">
        <f t="shared" si="3"/>
        <v>0</v>
      </c>
      <c r="H27" s="73">
        <f t="shared" si="3"/>
        <v>0</v>
      </c>
      <c r="I27" s="138">
        <f t="shared" si="3"/>
        <v>0</v>
      </c>
      <c r="J27" s="73">
        <f t="shared" si="3"/>
        <v>0</v>
      </c>
      <c r="K27" s="138">
        <f t="shared" si="3"/>
        <v>0</v>
      </c>
      <c r="L27" s="73">
        <f t="shared" si="3"/>
        <v>0</v>
      </c>
      <c r="M27" s="138">
        <f t="shared" si="3"/>
        <v>0</v>
      </c>
      <c r="N27" s="73">
        <f t="shared" si="3"/>
        <v>0</v>
      </c>
      <c r="O27" s="138">
        <f t="shared" si="3"/>
        <v>0</v>
      </c>
      <c r="P27" s="73">
        <f>P24+P25</f>
        <v>0</v>
      </c>
      <c r="Q27" s="138">
        <f>Q24+Q25</f>
        <v>0</v>
      </c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13"/>
      <c r="O29" s="140" t="s">
        <v>158</v>
      </c>
      <c r="P29" s="113"/>
      <c r="Q29" s="140" t="s">
        <v>104</v>
      </c>
      <c r="R29" s="113"/>
      <c r="S29" s="113"/>
      <c r="T29" s="113"/>
      <c r="U29" s="113"/>
      <c r="V29" s="113"/>
      <c r="W29" s="113"/>
      <c r="X29" s="113"/>
      <c r="Y29" s="140"/>
    </row>
    <row r="30" spans="1:25" ht="15.75" customHeight="1">
      <c r="A30" s="281" t="s">
        <v>69</v>
      </c>
      <c r="B30" s="282"/>
      <c r="C30" s="282"/>
      <c r="D30" s="282"/>
      <c r="E30" s="283"/>
      <c r="F30" s="271" t="s">
        <v>251</v>
      </c>
      <c r="G30" s="272"/>
      <c r="H30" s="271" t="s">
        <v>264</v>
      </c>
      <c r="I30" s="272"/>
      <c r="J30" s="271" t="s">
        <v>253</v>
      </c>
      <c r="K30" s="272"/>
      <c r="L30" s="271" t="s">
        <v>254</v>
      </c>
      <c r="M30" s="272"/>
      <c r="N30" s="271" t="s">
        <v>255</v>
      </c>
      <c r="O30" s="272"/>
      <c r="P30" s="271" t="s">
        <v>256</v>
      </c>
      <c r="Q30" s="272"/>
      <c r="R30" s="141"/>
      <c r="S30" s="139"/>
      <c r="T30" s="141"/>
      <c r="U30" s="139"/>
      <c r="V30" s="141"/>
      <c r="W30" s="139"/>
      <c r="X30" s="141"/>
      <c r="Y30" s="139"/>
    </row>
    <row r="31" spans="1:25" ht="15.75" customHeight="1">
      <c r="A31" s="284"/>
      <c r="B31" s="285"/>
      <c r="C31" s="285"/>
      <c r="D31" s="285"/>
      <c r="E31" s="286"/>
      <c r="F31" s="108" t="s">
        <v>240</v>
      </c>
      <c r="G31" s="38" t="s">
        <v>2</v>
      </c>
      <c r="H31" s="108" t="s">
        <v>240</v>
      </c>
      <c r="I31" s="38" t="s">
        <v>2</v>
      </c>
      <c r="J31" s="108" t="s">
        <v>240</v>
      </c>
      <c r="K31" s="38" t="s">
        <v>2</v>
      </c>
      <c r="L31" s="108" t="s">
        <v>240</v>
      </c>
      <c r="M31" s="38" t="s">
        <v>2</v>
      </c>
      <c r="N31" s="108" t="s">
        <v>240</v>
      </c>
      <c r="O31" s="211" t="s">
        <v>2</v>
      </c>
      <c r="P31" s="108" t="s">
        <v>240</v>
      </c>
      <c r="Q31" s="211" t="s">
        <v>2</v>
      </c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273" t="s">
        <v>85</v>
      </c>
      <c r="B32" s="55" t="s">
        <v>50</v>
      </c>
      <c r="C32" s="56"/>
      <c r="D32" s="56"/>
      <c r="E32" s="15" t="s">
        <v>41</v>
      </c>
      <c r="F32" s="66">
        <v>208</v>
      </c>
      <c r="G32" s="146">
        <v>219</v>
      </c>
      <c r="H32" s="109">
        <v>481</v>
      </c>
      <c r="I32" s="111">
        <v>493</v>
      </c>
      <c r="J32" s="109">
        <v>897</v>
      </c>
      <c r="K32" s="112">
        <v>1172</v>
      </c>
      <c r="L32" s="66">
        <v>71</v>
      </c>
      <c r="M32" s="146">
        <v>1886</v>
      </c>
      <c r="N32" s="109">
        <v>1320</v>
      </c>
      <c r="O32" s="147">
        <v>379</v>
      </c>
      <c r="P32" s="109">
        <v>3153</v>
      </c>
      <c r="Q32" s="147">
        <v>3144</v>
      </c>
      <c r="R32" s="146"/>
      <c r="S32" s="146"/>
      <c r="T32" s="148"/>
      <c r="U32" s="148"/>
      <c r="V32" s="146"/>
      <c r="W32" s="146"/>
      <c r="X32" s="148"/>
      <c r="Y32" s="148"/>
    </row>
    <row r="33" spans="1:25" ht="15.75" customHeight="1">
      <c r="A33" s="274"/>
      <c r="B33" s="8"/>
      <c r="C33" s="52" t="s">
        <v>70</v>
      </c>
      <c r="D33" s="53"/>
      <c r="E33" s="99"/>
      <c r="F33" s="68">
        <v>25</v>
      </c>
      <c r="G33" s="149">
        <v>24</v>
      </c>
      <c r="H33" s="68">
        <v>51</v>
      </c>
      <c r="I33" s="124">
        <v>48</v>
      </c>
      <c r="J33" s="68">
        <v>897</v>
      </c>
      <c r="K33" s="125">
        <v>1170</v>
      </c>
      <c r="L33" s="68">
        <v>34</v>
      </c>
      <c r="M33" s="149">
        <v>1845</v>
      </c>
      <c r="N33" s="68">
        <v>1261</v>
      </c>
      <c r="O33" s="123">
        <v>301</v>
      </c>
      <c r="P33" s="68">
        <v>2701</v>
      </c>
      <c r="Q33" s="123">
        <v>2634</v>
      </c>
      <c r="R33" s="146"/>
      <c r="S33" s="146"/>
      <c r="T33" s="148"/>
      <c r="U33" s="148"/>
      <c r="V33" s="146"/>
      <c r="W33" s="146"/>
      <c r="X33" s="148"/>
      <c r="Y33" s="148"/>
    </row>
    <row r="34" spans="1:25" ht="15.75" customHeight="1">
      <c r="A34" s="274"/>
      <c r="B34" s="8"/>
      <c r="C34" s="24"/>
      <c r="D34" s="30" t="s">
        <v>71</v>
      </c>
      <c r="E34" s="94"/>
      <c r="F34" s="70">
        <v>25</v>
      </c>
      <c r="G34" s="114">
        <v>24</v>
      </c>
      <c r="H34" s="70">
        <v>51</v>
      </c>
      <c r="I34" s="115">
        <v>48</v>
      </c>
      <c r="J34" s="70">
        <v>317</v>
      </c>
      <c r="K34" s="116">
        <v>321</v>
      </c>
      <c r="L34" s="70">
        <v>34</v>
      </c>
      <c r="M34" s="114">
        <v>1845</v>
      </c>
      <c r="N34" s="70">
        <v>1261</v>
      </c>
      <c r="O34" s="126">
        <v>301</v>
      </c>
      <c r="P34" s="70">
        <v>0</v>
      </c>
      <c r="Q34" s="126">
        <v>0</v>
      </c>
      <c r="R34" s="146"/>
      <c r="S34" s="146"/>
      <c r="T34" s="148"/>
      <c r="U34" s="148"/>
      <c r="V34" s="146"/>
      <c r="W34" s="146"/>
      <c r="X34" s="148"/>
      <c r="Y34" s="148"/>
    </row>
    <row r="35" spans="1:25" ht="15.75" customHeight="1">
      <c r="A35" s="274"/>
      <c r="B35" s="10"/>
      <c r="C35" s="62" t="s">
        <v>72</v>
      </c>
      <c r="D35" s="63"/>
      <c r="E35" s="100"/>
      <c r="F35" s="119">
        <v>183</v>
      </c>
      <c r="G35" s="120">
        <v>195</v>
      </c>
      <c r="H35" s="119">
        <v>430</v>
      </c>
      <c r="I35" s="121">
        <v>445</v>
      </c>
      <c r="J35" s="150">
        <v>0</v>
      </c>
      <c r="K35" s="151">
        <v>2</v>
      </c>
      <c r="L35" s="119">
        <v>37</v>
      </c>
      <c r="M35" s="120">
        <v>41</v>
      </c>
      <c r="N35" s="119">
        <v>59</v>
      </c>
      <c r="O35" s="137">
        <v>78</v>
      </c>
      <c r="P35" s="119">
        <v>452</v>
      </c>
      <c r="Q35" s="137">
        <v>510</v>
      </c>
      <c r="R35" s="146"/>
      <c r="S35" s="146"/>
      <c r="T35" s="148"/>
      <c r="U35" s="148"/>
      <c r="V35" s="146"/>
      <c r="W35" s="146"/>
      <c r="X35" s="148"/>
      <c r="Y35" s="148"/>
    </row>
    <row r="36" spans="1:25" ht="15.75" customHeight="1">
      <c r="A36" s="274"/>
      <c r="B36" s="50" t="s">
        <v>53</v>
      </c>
      <c r="C36" s="51"/>
      <c r="D36" s="51"/>
      <c r="E36" s="15" t="s">
        <v>42</v>
      </c>
      <c r="F36" s="66">
        <v>208</v>
      </c>
      <c r="G36" s="146">
        <v>218</v>
      </c>
      <c r="H36" s="66">
        <v>481</v>
      </c>
      <c r="I36" s="134">
        <v>492</v>
      </c>
      <c r="J36" s="66">
        <v>384</v>
      </c>
      <c r="K36" s="135">
        <v>444</v>
      </c>
      <c r="L36" s="66">
        <v>114</v>
      </c>
      <c r="M36" s="146">
        <v>136</v>
      </c>
      <c r="N36" s="66">
        <v>48</v>
      </c>
      <c r="O36" s="133">
        <v>61</v>
      </c>
      <c r="P36" s="66">
        <v>2760</v>
      </c>
      <c r="Q36" s="133">
        <v>2860</v>
      </c>
      <c r="R36" s="146"/>
      <c r="S36" s="146"/>
      <c r="T36" s="146"/>
      <c r="U36" s="146"/>
      <c r="V36" s="146"/>
      <c r="W36" s="146"/>
      <c r="X36" s="148"/>
      <c r="Y36" s="148"/>
    </row>
    <row r="37" spans="1:25" ht="15.75" customHeight="1">
      <c r="A37" s="274"/>
      <c r="B37" s="8"/>
      <c r="C37" s="30" t="s">
        <v>73</v>
      </c>
      <c r="D37" s="43"/>
      <c r="E37" s="94"/>
      <c r="F37" s="70">
        <v>160</v>
      </c>
      <c r="G37" s="114">
        <v>165</v>
      </c>
      <c r="H37" s="70">
        <v>446</v>
      </c>
      <c r="I37" s="115">
        <v>450</v>
      </c>
      <c r="J37" s="70">
        <v>220</v>
      </c>
      <c r="K37" s="116">
        <v>251</v>
      </c>
      <c r="L37" s="70">
        <v>0</v>
      </c>
      <c r="M37" s="114">
        <v>0</v>
      </c>
      <c r="N37" s="70">
        <v>0</v>
      </c>
      <c r="O37" s="126">
        <v>0</v>
      </c>
      <c r="P37" s="70">
        <v>2591</v>
      </c>
      <c r="Q37" s="126">
        <v>2668</v>
      </c>
      <c r="R37" s="146"/>
      <c r="S37" s="146"/>
      <c r="T37" s="146"/>
      <c r="U37" s="146"/>
      <c r="V37" s="146"/>
      <c r="W37" s="146"/>
      <c r="X37" s="148"/>
      <c r="Y37" s="148"/>
    </row>
    <row r="38" spans="1:25" ht="15.75" customHeight="1">
      <c r="A38" s="274"/>
      <c r="B38" s="10"/>
      <c r="C38" s="30" t="s">
        <v>74</v>
      </c>
      <c r="D38" s="43"/>
      <c r="E38" s="94"/>
      <c r="F38" s="69">
        <v>48</v>
      </c>
      <c r="G38" s="126">
        <v>53</v>
      </c>
      <c r="H38" s="70">
        <v>35</v>
      </c>
      <c r="I38" s="115">
        <v>42</v>
      </c>
      <c r="J38" s="70">
        <v>164</v>
      </c>
      <c r="K38" s="151">
        <v>193</v>
      </c>
      <c r="L38" s="70">
        <v>114</v>
      </c>
      <c r="M38" s="114">
        <v>136</v>
      </c>
      <c r="N38" s="70">
        <v>48</v>
      </c>
      <c r="O38" s="126">
        <v>61</v>
      </c>
      <c r="P38" s="70">
        <v>169</v>
      </c>
      <c r="Q38" s="126">
        <v>192</v>
      </c>
      <c r="R38" s="148"/>
      <c r="S38" s="148"/>
      <c r="T38" s="146"/>
      <c r="U38" s="146"/>
      <c r="V38" s="146"/>
      <c r="W38" s="146"/>
      <c r="X38" s="148"/>
      <c r="Y38" s="148"/>
    </row>
    <row r="39" spans="1:25" ht="15.75" customHeight="1">
      <c r="A39" s="275"/>
      <c r="B39" s="11" t="s">
        <v>75</v>
      </c>
      <c r="C39" s="12"/>
      <c r="D39" s="12"/>
      <c r="E39" s="98" t="s">
        <v>159</v>
      </c>
      <c r="F39" s="73">
        <f aca="true" t="shared" si="4" ref="F39:N39">F32-F36</f>
        <v>0</v>
      </c>
      <c r="G39" s="138">
        <v>1</v>
      </c>
      <c r="H39" s="73">
        <f t="shared" si="4"/>
        <v>0</v>
      </c>
      <c r="I39" s="138">
        <v>1</v>
      </c>
      <c r="J39" s="73">
        <f t="shared" si="4"/>
        <v>513</v>
      </c>
      <c r="K39" s="138">
        <v>728</v>
      </c>
      <c r="L39" s="73">
        <f t="shared" si="4"/>
        <v>-43</v>
      </c>
      <c r="M39" s="138">
        <v>1750</v>
      </c>
      <c r="N39" s="73">
        <f t="shared" si="4"/>
        <v>1272</v>
      </c>
      <c r="O39" s="138">
        <v>318</v>
      </c>
      <c r="P39" s="73">
        <f>P32-P36</f>
        <v>393</v>
      </c>
      <c r="Q39" s="138">
        <v>284</v>
      </c>
      <c r="R39" s="146"/>
      <c r="S39" s="146"/>
      <c r="T39" s="146"/>
      <c r="U39" s="146"/>
      <c r="V39" s="146"/>
      <c r="W39" s="146"/>
      <c r="X39" s="148"/>
      <c r="Y39" s="148"/>
    </row>
    <row r="40" spans="1:25" ht="15.75" customHeight="1">
      <c r="A40" s="273" t="s">
        <v>86</v>
      </c>
      <c r="B40" s="50" t="s">
        <v>76</v>
      </c>
      <c r="C40" s="51"/>
      <c r="D40" s="51"/>
      <c r="E40" s="15" t="s">
        <v>44</v>
      </c>
      <c r="F40" s="65">
        <v>296</v>
      </c>
      <c r="G40" s="133">
        <v>291</v>
      </c>
      <c r="H40" s="66">
        <v>348</v>
      </c>
      <c r="I40" s="134">
        <v>350</v>
      </c>
      <c r="J40" s="66">
        <v>889</v>
      </c>
      <c r="K40" s="135">
        <v>1267</v>
      </c>
      <c r="L40" s="66">
        <v>1318</v>
      </c>
      <c r="M40" s="146">
        <v>2185</v>
      </c>
      <c r="N40" s="66">
        <v>1367</v>
      </c>
      <c r="O40" s="133">
        <v>1292</v>
      </c>
      <c r="P40" s="66">
        <v>1495</v>
      </c>
      <c r="Q40" s="133">
        <v>1246</v>
      </c>
      <c r="R40" s="146"/>
      <c r="S40" s="146"/>
      <c r="T40" s="148"/>
      <c r="U40" s="148"/>
      <c r="V40" s="148"/>
      <c r="W40" s="148"/>
      <c r="X40" s="146"/>
      <c r="Y40" s="146"/>
    </row>
    <row r="41" spans="1:25" ht="15.75" customHeight="1">
      <c r="A41" s="276"/>
      <c r="B41" s="10"/>
      <c r="C41" s="30" t="s">
        <v>77</v>
      </c>
      <c r="D41" s="43"/>
      <c r="E41" s="94"/>
      <c r="F41" s="152">
        <v>0</v>
      </c>
      <c r="G41" s="153">
        <v>0</v>
      </c>
      <c r="H41" s="150">
        <v>33</v>
      </c>
      <c r="I41" s="151">
        <v>40</v>
      </c>
      <c r="J41" s="70">
        <v>889</v>
      </c>
      <c r="K41" s="116">
        <v>785</v>
      </c>
      <c r="L41" s="70">
        <v>969</v>
      </c>
      <c r="M41" s="114">
        <v>756</v>
      </c>
      <c r="N41" s="70">
        <v>1361</v>
      </c>
      <c r="O41" s="126">
        <v>385</v>
      </c>
      <c r="P41" s="70">
        <v>172</v>
      </c>
      <c r="Q41" s="126">
        <v>91</v>
      </c>
      <c r="R41" s="148"/>
      <c r="S41" s="148"/>
      <c r="T41" s="148"/>
      <c r="U41" s="148"/>
      <c r="V41" s="148"/>
      <c r="W41" s="148"/>
      <c r="X41" s="146"/>
      <c r="Y41" s="146"/>
    </row>
    <row r="42" spans="1:25" ht="15.75" customHeight="1">
      <c r="A42" s="276"/>
      <c r="B42" s="50" t="s">
        <v>64</v>
      </c>
      <c r="C42" s="51"/>
      <c r="D42" s="51"/>
      <c r="E42" s="15" t="s">
        <v>45</v>
      </c>
      <c r="F42" s="65">
        <v>296</v>
      </c>
      <c r="G42" s="133">
        <v>291</v>
      </c>
      <c r="H42" s="66">
        <v>348</v>
      </c>
      <c r="I42" s="134">
        <v>350</v>
      </c>
      <c r="J42" s="66">
        <v>1724</v>
      </c>
      <c r="K42" s="135">
        <v>1544</v>
      </c>
      <c r="L42" s="66">
        <v>2640</v>
      </c>
      <c r="M42" s="146">
        <v>2122</v>
      </c>
      <c r="N42" s="66">
        <v>2636</v>
      </c>
      <c r="O42" s="133">
        <v>1610</v>
      </c>
      <c r="P42" s="66">
        <v>1678</v>
      </c>
      <c r="Q42" s="133">
        <v>1382</v>
      </c>
      <c r="R42" s="146"/>
      <c r="S42" s="146"/>
      <c r="T42" s="148"/>
      <c r="U42" s="148"/>
      <c r="V42" s="146"/>
      <c r="W42" s="146"/>
      <c r="X42" s="146"/>
      <c r="Y42" s="146"/>
    </row>
    <row r="43" spans="1:25" ht="15.75" customHeight="1">
      <c r="A43" s="276"/>
      <c r="B43" s="10"/>
      <c r="C43" s="30" t="s">
        <v>78</v>
      </c>
      <c r="D43" s="43"/>
      <c r="E43" s="94"/>
      <c r="F43" s="69">
        <v>296</v>
      </c>
      <c r="G43" s="126">
        <v>291</v>
      </c>
      <c r="H43" s="70">
        <v>315</v>
      </c>
      <c r="I43" s="115">
        <v>310</v>
      </c>
      <c r="J43" s="150">
        <v>1605</v>
      </c>
      <c r="K43" s="151">
        <v>1544</v>
      </c>
      <c r="L43" s="70">
        <v>1456</v>
      </c>
      <c r="M43" s="114">
        <v>1446</v>
      </c>
      <c r="N43" s="70">
        <v>1179</v>
      </c>
      <c r="O43" s="126">
        <v>1179</v>
      </c>
      <c r="P43" s="70">
        <v>639</v>
      </c>
      <c r="Q43" s="126">
        <v>656</v>
      </c>
      <c r="R43" s="148"/>
      <c r="S43" s="146"/>
      <c r="T43" s="148"/>
      <c r="U43" s="148"/>
      <c r="V43" s="146"/>
      <c r="W43" s="146"/>
      <c r="X43" s="148"/>
      <c r="Y43" s="148"/>
    </row>
    <row r="44" spans="1:25" ht="15.75" customHeight="1">
      <c r="A44" s="277"/>
      <c r="B44" s="47" t="s">
        <v>75</v>
      </c>
      <c r="C44" s="31"/>
      <c r="D44" s="31"/>
      <c r="E44" s="98" t="s">
        <v>160</v>
      </c>
      <c r="F44" s="128">
        <f aca="true" t="shared" si="5" ref="F44:N44">F40-F42</f>
        <v>0</v>
      </c>
      <c r="G44" s="129">
        <v>0</v>
      </c>
      <c r="H44" s="128">
        <f t="shared" si="5"/>
        <v>0</v>
      </c>
      <c r="I44" s="129">
        <v>0</v>
      </c>
      <c r="J44" s="128">
        <f t="shared" si="5"/>
        <v>-835</v>
      </c>
      <c r="K44" s="129">
        <v>-277</v>
      </c>
      <c r="L44" s="128">
        <f t="shared" si="5"/>
        <v>-1322</v>
      </c>
      <c r="M44" s="129">
        <v>63</v>
      </c>
      <c r="N44" s="128">
        <f t="shared" si="5"/>
        <v>-1269</v>
      </c>
      <c r="O44" s="129">
        <v>-318</v>
      </c>
      <c r="P44" s="128">
        <f>P40-P42</f>
        <v>-183</v>
      </c>
      <c r="Q44" s="129">
        <v>-136</v>
      </c>
      <c r="R44" s="146"/>
      <c r="S44" s="146"/>
      <c r="T44" s="148"/>
      <c r="U44" s="148"/>
      <c r="V44" s="146"/>
      <c r="W44" s="146"/>
      <c r="X44" s="146"/>
      <c r="Y44" s="146"/>
    </row>
    <row r="45" spans="1:25" ht="15.75" customHeight="1">
      <c r="A45" s="278" t="s">
        <v>87</v>
      </c>
      <c r="B45" s="25" t="s">
        <v>79</v>
      </c>
      <c r="C45" s="20"/>
      <c r="D45" s="20"/>
      <c r="E45" s="97" t="s">
        <v>161</v>
      </c>
      <c r="F45" s="154">
        <f aca="true" t="shared" si="6" ref="F45:N45">F39+F44</f>
        <v>0</v>
      </c>
      <c r="G45" s="155">
        <v>1</v>
      </c>
      <c r="H45" s="154">
        <f t="shared" si="6"/>
        <v>0</v>
      </c>
      <c r="I45" s="155">
        <v>1</v>
      </c>
      <c r="J45" s="154">
        <f t="shared" si="6"/>
        <v>-322</v>
      </c>
      <c r="K45" s="155">
        <v>451</v>
      </c>
      <c r="L45" s="154">
        <f t="shared" si="6"/>
        <v>-1365</v>
      </c>
      <c r="M45" s="155">
        <v>1813</v>
      </c>
      <c r="N45" s="154">
        <f t="shared" si="6"/>
        <v>3</v>
      </c>
      <c r="O45" s="155">
        <v>0</v>
      </c>
      <c r="P45" s="154">
        <f>P39+P44</f>
        <v>210</v>
      </c>
      <c r="Q45" s="155">
        <v>148</v>
      </c>
      <c r="R45" s="146"/>
      <c r="S45" s="146"/>
      <c r="T45" s="146"/>
      <c r="U45" s="146"/>
      <c r="V45" s="146"/>
      <c r="W45" s="146"/>
      <c r="X45" s="146"/>
      <c r="Y45" s="146"/>
    </row>
    <row r="46" spans="1:25" ht="15.75" customHeight="1">
      <c r="A46" s="279"/>
      <c r="B46" s="44" t="s">
        <v>80</v>
      </c>
      <c r="C46" s="43"/>
      <c r="D46" s="43"/>
      <c r="E46" s="43"/>
      <c r="F46" s="152">
        <v>0</v>
      </c>
      <c r="G46" s="153">
        <v>0</v>
      </c>
      <c r="H46" s="150">
        <v>0</v>
      </c>
      <c r="I46" s="151">
        <v>0</v>
      </c>
      <c r="J46" s="150">
        <v>0</v>
      </c>
      <c r="K46" s="151">
        <v>0</v>
      </c>
      <c r="L46" s="70">
        <v>0</v>
      </c>
      <c r="M46" s="114">
        <v>0</v>
      </c>
      <c r="N46" s="150">
        <v>0</v>
      </c>
      <c r="O46" s="127">
        <v>0</v>
      </c>
      <c r="P46" s="150">
        <v>0</v>
      </c>
      <c r="Q46" s="127">
        <v>0</v>
      </c>
      <c r="R46" s="148"/>
      <c r="S46" s="148"/>
      <c r="T46" s="148"/>
      <c r="U46" s="148"/>
      <c r="V46" s="148"/>
      <c r="W46" s="148"/>
      <c r="X46" s="148"/>
      <c r="Y46" s="148"/>
    </row>
    <row r="47" spans="1:25" ht="15.75" customHeight="1">
      <c r="A47" s="279"/>
      <c r="B47" s="44" t="s">
        <v>81</v>
      </c>
      <c r="C47" s="43"/>
      <c r="D47" s="43"/>
      <c r="E47" s="43"/>
      <c r="F47" s="70">
        <v>1</v>
      </c>
      <c r="G47" s="114">
        <v>1</v>
      </c>
      <c r="H47" s="70">
        <v>2</v>
      </c>
      <c r="I47" s="115">
        <v>2</v>
      </c>
      <c r="J47" s="70">
        <v>182</v>
      </c>
      <c r="K47" s="116">
        <v>504</v>
      </c>
      <c r="L47" s="70">
        <v>449</v>
      </c>
      <c r="M47" s="114">
        <v>1815</v>
      </c>
      <c r="N47" s="70">
        <v>5</v>
      </c>
      <c r="O47" s="126">
        <v>2</v>
      </c>
      <c r="P47" s="70">
        <v>5340</v>
      </c>
      <c r="Q47" s="126">
        <v>5131</v>
      </c>
      <c r="R47" s="146"/>
      <c r="S47" s="146"/>
      <c r="T47" s="146"/>
      <c r="U47" s="146"/>
      <c r="V47" s="146"/>
      <c r="W47" s="146"/>
      <c r="X47" s="146"/>
      <c r="Y47" s="146"/>
    </row>
    <row r="48" spans="1:25" ht="15.75" customHeight="1">
      <c r="A48" s="280"/>
      <c r="B48" s="47" t="s">
        <v>82</v>
      </c>
      <c r="C48" s="31"/>
      <c r="D48" s="31"/>
      <c r="E48" s="31"/>
      <c r="F48" s="74">
        <v>1</v>
      </c>
      <c r="G48" s="156">
        <v>1</v>
      </c>
      <c r="H48" s="74">
        <v>2</v>
      </c>
      <c r="I48" s="157">
        <v>2</v>
      </c>
      <c r="J48" s="74">
        <v>182</v>
      </c>
      <c r="K48" s="158">
        <v>478</v>
      </c>
      <c r="L48" s="74">
        <v>427</v>
      </c>
      <c r="M48" s="156">
        <v>1802</v>
      </c>
      <c r="N48" s="74">
        <v>5</v>
      </c>
      <c r="O48" s="138">
        <v>2</v>
      </c>
      <c r="P48" s="74">
        <v>5217</v>
      </c>
      <c r="Q48" s="138">
        <v>5125</v>
      </c>
      <c r="R48" s="146"/>
      <c r="S48" s="146"/>
      <c r="T48" s="146"/>
      <c r="U48" s="146"/>
      <c r="V48" s="146"/>
      <c r="W48" s="146"/>
      <c r="X48" s="146"/>
      <c r="Y48" s="146"/>
    </row>
    <row r="49" spans="1:17" ht="15.75" customHeight="1">
      <c r="A49" s="13" t="s">
        <v>162</v>
      </c>
      <c r="O49" s="6"/>
      <c r="Q49" s="6"/>
    </row>
    <row r="50" spans="1:17" ht="15.75" customHeight="1">
      <c r="A50" s="13"/>
      <c r="O50" s="8"/>
      <c r="Q50" s="8"/>
    </row>
  </sheetData>
  <sheetProtection/>
  <mergeCells count="32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P6:Q6"/>
    <mergeCell ref="P25:P26"/>
    <mergeCell ref="Q25:Q26"/>
    <mergeCell ref="P30:Q30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fitToHeight="0" fitToWidth="1" horizontalDpi="600" verticalDpi="600" orientation="landscape" paperSize="9" scale="68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SheetLayoutView="100" zoomScalePageLayoutView="0" workbookViewId="0" topLeftCell="A1">
      <selection activeCell="F12" sqref="F12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1" t="s">
        <v>0</v>
      </c>
      <c r="B1" s="161"/>
      <c r="C1" s="214" t="s">
        <v>242</v>
      </c>
      <c r="D1" s="215"/>
    </row>
    <row r="3" spans="1:10" ht="15" customHeight="1">
      <c r="A3" s="36" t="s">
        <v>163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6"/>
      <c r="B5" s="216" t="s">
        <v>241</v>
      </c>
      <c r="C5" s="216"/>
      <c r="D5" s="216"/>
      <c r="H5" s="37"/>
      <c r="L5" s="37"/>
      <c r="N5" s="37" t="s">
        <v>164</v>
      </c>
    </row>
    <row r="6" spans="1:14" ht="15" customHeight="1">
      <c r="A6" s="217"/>
      <c r="B6" s="218"/>
      <c r="C6" s="218"/>
      <c r="D6" s="218"/>
      <c r="E6" s="314" t="s">
        <v>265</v>
      </c>
      <c r="F6" s="315"/>
      <c r="G6" s="314"/>
      <c r="H6" s="315"/>
      <c r="I6" s="219"/>
      <c r="J6" s="220"/>
      <c r="K6" s="314"/>
      <c r="L6" s="315"/>
      <c r="M6" s="314"/>
      <c r="N6" s="315"/>
    </row>
    <row r="7" spans="1:14" ht="15" customHeight="1">
      <c r="A7" s="59"/>
      <c r="B7" s="60"/>
      <c r="C7" s="60"/>
      <c r="D7" s="60"/>
      <c r="E7" s="221" t="s">
        <v>240</v>
      </c>
      <c r="F7" s="222" t="s">
        <v>2</v>
      </c>
      <c r="G7" s="221" t="s">
        <v>240</v>
      </c>
      <c r="H7" s="222" t="s">
        <v>2</v>
      </c>
      <c r="I7" s="221" t="s">
        <v>240</v>
      </c>
      <c r="J7" s="222" t="s">
        <v>2</v>
      </c>
      <c r="K7" s="221" t="s">
        <v>240</v>
      </c>
      <c r="L7" s="222" t="s">
        <v>2</v>
      </c>
      <c r="M7" s="221" t="s">
        <v>240</v>
      </c>
      <c r="N7" s="252" t="s">
        <v>2</v>
      </c>
    </row>
    <row r="8" spans="1:14" ht="18" customHeight="1">
      <c r="A8" s="264" t="s">
        <v>165</v>
      </c>
      <c r="B8" s="223" t="s">
        <v>166</v>
      </c>
      <c r="C8" s="224"/>
      <c r="D8" s="224"/>
      <c r="E8" s="225">
        <v>1</v>
      </c>
      <c r="F8" s="226">
        <v>1</v>
      </c>
      <c r="G8" s="225"/>
      <c r="H8" s="227"/>
      <c r="I8" s="225"/>
      <c r="J8" s="226"/>
      <c r="K8" s="225"/>
      <c r="L8" s="227"/>
      <c r="M8" s="225"/>
      <c r="N8" s="227"/>
    </row>
    <row r="9" spans="1:14" ht="18" customHeight="1">
      <c r="A9" s="265"/>
      <c r="B9" s="264" t="s">
        <v>167</v>
      </c>
      <c r="C9" s="180" t="s">
        <v>168</v>
      </c>
      <c r="D9" s="181"/>
      <c r="E9" s="228">
        <v>100</v>
      </c>
      <c r="F9" s="229">
        <v>100</v>
      </c>
      <c r="G9" s="228"/>
      <c r="H9" s="230"/>
      <c r="I9" s="228"/>
      <c r="J9" s="229"/>
      <c r="K9" s="228"/>
      <c r="L9" s="230"/>
      <c r="M9" s="228"/>
      <c r="N9" s="230"/>
    </row>
    <row r="10" spans="1:14" ht="18" customHeight="1">
      <c r="A10" s="265"/>
      <c r="B10" s="265"/>
      <c r="C10" s="44" t="s">
        <v>169</v>
      </c>
      <c r="D10" s="43"/>
      <c r="E10" s="231">
        <v>100</v>
      </c>
      <c r="F10" s="232">
        <v>100</v>
      </c>
      <c r="G10" s="231"/>
      <c r="H10" s="233"/>
      <c r="I10" s="231"/>
      <c r="J10" s="232"/>
      <c r="K10" s="231"/>
      <c r="L10" s="233"/>
      <c r="M10" s="231"/>
      <c r="N10" s="233"/>
    </row>
    <row r="11" spans="1:14" ht="18" customHeight="1">
      <c r="A11" s="265"/>
      <c r="B11" s="265"/>
      <c r="C11" s="44" t="s">
        <v>170</v>
      </c>
      <c r="D11" s="43"/>
      <c r="E11" s="231">
        <v>0</v>
      </c>
      <c r="F11" s="232">
        <v>0</v>
      </c>
      <c r="G11" s="231"/>
      <c r="H11" s="233"/>
      <c r="I11" s="231"/>
      <c r="J11" s="232"/>
      <c r="K11" s="231"/>
      <c r="L11" s="233"/>
      <c r="M11" s="231"/>
      <c r="N11" s="233"/>
    </row>
    <row r="12" spans="1:14" ht="18" customHeight="1">
      <c r="A12" s="265"/>
      <c r="B12" s="265"/>
      <c r="C12" s="44" t="s">
        <v>171</v>
      </c>
      <c r="D12" s="43"/>
      <c r="E12" s="231">
        <v>0</v>
      </c>
      <c r="F12" s="232">
        <v>0</v>
      </c>
      <c r="G12" s="231"/>
      <c r="H12" s="233"/>
      <c r="I12" s="231"/>
      <c r="J12" s="232"/>
      <c r="K12" s="231"/>
      <c r="L12" s="233"/>
      <c r="M12" s="231"/>
      <c r="N12" s="233"/>
    </row>
    <row r="13" spans="1:14" ht="18" customHeight="1">
      <c r="A13" s="265"/>
      <c r="B13" s="265"/>
      <c r="C13" s="44" t="s">
        <v>172</v>
      </c>
      <c r="D13" s="43"/>
      <c r="E13" s="231">
        <v>0</v>
      </c>
      <c r="F13" s="232">
        <v>0</v>
      </c>
      <c r="G13" s="231"/>
      <c r="H13" s="233"/>
      <c r="I13" s="231"/>
      <c r="J13" s="232"/>
      <c r="K13" s="231"/>
      <c r="L13" s="233"/>
      <c r="M13" s="231"/>
      <c r="N13" s="233"/>
    </row>
    <row r="14" spans="1:14" ht="18" customHeight="1">
      <c r="A14" s="266"/>
      <c r="B14" s="266"/>
      <c r="C14" s="47" t="s">
        <v>173</v>
      </c>
      <c r="D14" s="31"/>
      <c r="E14" s="234">
        <v>0</v>
      </c>
      <c r="F14" s="235">
        <v>0</v>
      </c>
      <c r="G14" s="234"/>
      <c r="H14" s="236"/>
      <c r="I14" s="234"/>
      <c r="J14" s="235"/>
      <c r="K14" s="234"/>
      <c r="L14" s="236"/>
      <c r="M14" s="234"/>
      <c r="N14" s="236"/>
    </row>
    <row r="15" spans="1:14" ht="18" customHeight="1">
      <c r="A15" s="310" t="s">
        <v>174</v>
      </c>
      <c r="B15" s="264" t="s">
        <v>175</v>
      </c>
      <c r="C15" s="180" t="s">
        <v>176</v>
      </c>
      <c r="D15" s="181"/>
      <c r="E15" s="237">
        <v>10158</v>
      </c>
      <c r="F15" s="238">
        <v>10603</v>
      </c>
      <c r="G15" s="237"/>
      <c r="H15" s="155"/>
      <c r="I15" s="237"/>
      <c r="J15" s="238"/>
      <c r="K15" s="237"/>
      <c r="L15" s="155"/>
      <c r="M15" s="237"/>
      <c r="N15" s="155"/>
    </row>
    <row r="16" spans="1:14" ht="18" customHeight="1">
      <c r="A16" s="265"/>
      <c r="B16" s="265"/>
      <c r="C16" s="44" t="s">
        <v>177</v>
      </c>
      <c r="D16" s="43"/>
      <c r="E16" s="70">
        <v>1280</v>
      </c>
      <c r="F16" s="115">
        <v>1488</v>
      </c>
      <c r="G16" s="70"/>
      <c r="H16" s="126"/>
      <c r="I16" s="70"/>
      <c r="J16" s="115"/>
      <c r="K16" s="70"/>
      <c r="L16" s="126"/>
      <c r="M16" s="70"/>
      <c r="N16" s="126"/>
    </row>
    <row r="17" spans="1:14" ht="18" customHeight="1">
      <c r="A17" s="265"/>
      <c r="B17" s="265"/>
      <c r="C17" s="44" t="s">
        <v>178</v>
      </c>
      <c r="D17" s="43"/>
      <c r="E17" s="70">
        <v>0</v>
      </c>
      <c r="F17" s="115">
        <v>0</v>
      </c>
      <c r="G17" s="70"/>
      <c r="H17" s="126"/>
      <c r="I17" s="70"/>
      <c r="J17" s="115"/>
      <c r="K17" s="70"/>
      <c r="L17" s="126"/>
      <c r="M17" s="70"/>
      <c r="N17" s="126"/>
    </row>
    <row r="18" spans="1:14" ht="18" customHeight="1">
      <c r="A18" s="265"/>
      <c r="B18" s="266"/>
      <c r="C18" s="47" t="s">
        <v>179</v>
      </c>
      <c r="D18" s="31"/>
      <c r="E18" s="73">
        <v>11438</v>
      </c>
      <c r="F18" s="239">
        <v>12091</v>
      </c>
      <c r="G18" s="73"/>
      <c r="H18" s="239"/>
      <c r="I18" s="73"/>
      <c r="J18" s="239"/>
      <c r="K18" s="73"/>
      <c r="L18" s="239"/>
      <c r="M18" s="73"/>
      <c r="N18" s="239"/>
    </row>
    <row r="19" spans="1:14" ht="18" customHeight="1">
      <c r="A19" s="265"/>
      <c r="B19" s="264" t="s">
        <v>180</v>
      </c>
      <c r="C19" s="180" t="s">
        <v>181</v>
      </c>
      <c r="D19" s="181"/>
      <c r="E19" s="154">
        <v>62</v>
      </c>
      <c r="F19" s="155">
        <v>54</v>
      </c>
      <c r="G19" s="154"/>
      <c r="H19" s="155"/>
      <c r="I19" s="154"/>
      <c r="J19" s="155"/>
      <c r="K19" s="154"/>
      <c r="L19" s="155"/>
      <c r="M19" s="154"/>
      <c r="N19" s="155"/>
    </row>
    <row r="20" spans="1:14" ht="18" customHeight="1">
      <c r="A20" s="265"/>
      <c r="B20" s="265"/>
      <c r="C20" s="44" t="s">
        <v>182</v>
      </c>
      <c r="D20" s="43"/>
      <c r="E20" s="69">
        <v>6753</v>
      </c>
      <c r="F20" s="126">
        <v>7479</v>
      </c>
      <c r="G20" s="69"/>
      <c r="H20" s="126"/>
      <c r="I20" s="69"/>
      <c r="J20" s="126"/>
      <c r="K20" s="69"/>
      <c r="L20" s="126"/>
      <c r="M20" s="69"/>
      <c r="N20" s="126"/>
    </row>
    <row r="21" spans="1:14" s="244" customFormat="1" ht="18" customHeight="1">
      <c r="A21" s="265"/>
      <c r="B21" s="265"/>
      <c r="C21" s="240" t="s">
        <v>183</v>
      </c>
      <c r="D21" s="241"/>
      <c r="E21" s="242">
        <v>0</v>
      </c>
      <c r="F21" s="243">
        <v>0</v>
      </c>
      <c r="G21" s="242"/>
      <c r="H21" s="243"/>
      <c r="I21" s="242"/>
      <c r="J21" s="243"/>
      <c r="K21" s="242"/>
      <c r="L21" s="243"/>
      <c r="M21" s="242"/>
      <c r="N21" s="243"/>
    </row>
    <row r="22" spans="1:14" ht="18" customHeight="1">
      <c r="A22" s="265"/>
      <c r="B22" s="266"/>
      <c r="C22" s="11" t="s">
        <v>184</v>
      </c>
      <c r="D22" s="12"/>
      <c r="E22" s="73">
        <v>6815</v>
      </c>
      <c r="F22" s="138">
        <v>7533</v>
      </c>
      <c r="G22" s="73"/>
      <c r="H22" s="138"/>
      <c r="I22" s="73"/>
      <c r="J22" s="138"/>
      <c r="K22" s="73"/>
      <c r="L22" s="138"/>
      <c r="M22" s="73"/>
      <c r="N22" s="138"/>
    </row>
    <row r="23" spans="1:14" ht="18" customHeight="1">
      <c r="A23" s="265"/>
      <c r="B23" s="264" t="s">
        <v>185</v>
      </c>
      <c r="C23" s="180" t="s">
        <v>186</v>
      </c>
      <c r="D23" s="181"/>
      <c r="E23" s="154">
        <v>100</v>
      </c>
      <c r="F23" s="155">
        <v>100</v>
      </c>
      <c r="G23" s="154"/>
      <c r="H23" s="155"/>
      <c r="I23" s="154"/>
      <c r="J23" s="155"/>
      <c r="K23" s="154"/>
      <c r="L23" s="155"/>
      <c r="M23" s="154"/>
      <c r="N23" s="155"/>
    </row>
    <row r="24" spans="1:14" ht="18" customHeight="1">
      <c r="A24" s="265"/>
      <c r="B24" s="265"/>
      <c r="C24" s="44" t="s">
        <v>187</v>
      </c>
      <c r="D24" s="43"/>
      <c r="E24" s="69">
        <v>4523</v>
      </c>
      <c r="F24" s="126">
        <v>4458</v>
      </c>
      <c r="G24" s="69"/>
      <c r="H24" s="126"/>
      <c r="I24" s="69"/>
      <c r="J24" s="126"/>
      <c r="K24" s="69"/>
      <c r="L24" s="126"/>
      <c r="M24" s="69"/>
      <c r="N24" s="126"/>
    </row>
    <row r="25" spans="1:14" ht="18" customHeight="1">
      <c r="A25" s="265"/>
      <c r="B25" s="265"/>
      <c r="C25" s="44" t="s">
        <v>188</v>
      </c>
      <c r="D25" s="43"/>
      <c r="E25" s="69">
        <v>0</v>
      </c>
      <c r="F25" s="126">
        <v>0</v>
      </c>
      <c r="G25" s="69"/>
      <c r="H25" s="126"/>
      <c r="I25" s="69"/>
      <c r="J25" s="126"/>
      <c r="K25" s="69"/>
      <c r="L25" s="126"/>
      <c r="M25" s="69"/>
      <c r="N25" s="126"/>
    </row>
    <row r="26" spans="1:14" ht="18" customHeight="1">
      <c r="A26" s="265"/>
      <c r="B26" s="266"/>
      <c r="C26" s="45" t="s">
        <v>189</v>
      </c>
      <c r="D26" s="46"/>
      <c r="E26" s="71">
        <v>4623</v>
      </c>
      <c r="F26" s="138">
        <v>4558</v>
      </c>
      <c r="G26" s="71"/>
      <c r="H26" s="138"/>
      <c r="I26" s="157"/>
      <c r="J26" s="138"/>
      <c r="K26" s="71"/>
      <c r="L26" s="138"/>
      <c r="M26" s="71"/>
      <c r="N26" s="138"/>
    </row>
    <row r="27" spans="1:14" ht="18" customHeight="1">
      <c r="A27" s="266"/>
      <c r="B27" s="47" t="s">
        <v>190</v>
      </c>
      <c r="C27" s="31"/>
      <c r="D27" s="31"/>
      <c r="E27" s="245">
        <v>11438</v>
      </c>
      <c r="F27" s="138">
        <v>12091</v>
      </c>
      <c r="G27" s="73"/>
      <c r="H27" s="138"/>
      <c r="I27" s="245"/>
      <c r="J27" s="138"/>
      <c r="K27" s="73"/>
      <c r="L27" s="138"/>
      <c r="M27" s="73"/>
      <c r="N27" s="138"/>
    </row>
    <row r="28" spans="1:14" ht="18" customHeight="1">
      <c r="A28" s="264" t="s">
        <v>191</v>
      </c>
      <c r="B28" s="264" t="s">
        <v>192</v>
      </c>
      <c r="C28" s="180" t="s">
        <v>193</v>
      </c>
      <c r="D28" s="246" t="s">
        <v>41</v>
      </c>
      <c r="E28" s="154">
        <v>4014</v>
      </c>
      <c r="F28" s="155">
        <v>3418</v>
      </c>
      <c r="G28" s="154"/>
      <c r="H28" s="155"/>
      <c r="I28" s="154"/>
      <c r="J28" s="155"/>
      <c r="K28" s="154"/>
      <c r="L28" s="155"/>
      <c r="M28" s="154"/>
      <c r="N28" s="155"/>
    </row>
    <row r="29" spans="1:14" ht="18" customHeight="1">
      <c r="A29" s="265"/>
      <c r="B29" s="265"/>
      <c r="C29" s="44" t="s">
        <v>194</v>
      </c>
      <c r="D29" s="247" t="s">
        <v>42</v>
      </c>
      <c r="E29" s="69">
        <v>3953</v>
      </c>
      <c r="F29" s="126">
        <v>3373</v>
      </c>
      <c r="G29" s="69"/>
      <c r="H29" s="126"/>
      <c r="I29" s="69"/>
      <c r="J29" s="126"/>
      <c r="K29" s="69"/>
      <c r="L29" s="126"/>
      <c r="M29" s="69"/>
      <c r="N29" s="126"/>
    </row>
    <row r="30" spans="1:14" ht="18" customHeight="1">
      <c r="A30" s="265"/>
      <c r="B30" s="265"/>
      <c r="C30" s="44" t="s">
        <v>195</v>
      </c>
      <c r="D30" s="247" t="s">
        <v>196</v>
      </c>
      <c r="E30" s="69">
        <v>52</v>
      </c>
      <c r="F30" s="126">
        <v>60</v>
      </c>
      <c r="G30" s="70"/>
      <c r="H30" s="126"/>
      <c r="I30" s="69"/>
      <c r="J30" s="126"/>
      <c r="K30" s="69"/>
      <c r="L30" s="126"/>
      <c r="M30" s="69"/>
      <c r="N30" s="126"/>
    </row>
    <row r="31" spans="1:15" ht="18" customHeight="1">
      <c r="A31" s="265"/>
      <c r="B31" s="265"/>
      <c r="C31" s="11" t="s">
        <v>197</v>
      </c>
      <c r="D31" s="248" t="s">
        <v>198</v>
      </c>
      <c r="E31" s="73">
        <f aca="true" t="shared" si="0" ref="E31:N31">E28-E29-E30</f>
        <v>9</v>
      </c>
      <c r="F31" s="239">
        <v>-15</v>
      </c>
      <c r="G31" s="73">
        <f t="shared" si="0"/>
        <v>0</v>
      </c>
      <c r="H31" s="239">
        <f t="shared" si="0"/>
        <v>0</v>
      </c>
      <c r="I31" s="73">
        <f t="shared" si="0"/>
        <v>0</v>
      </c>
      <c r="J31" s="249">
        <f t="shared" si="0"/>
        <v>0</v>
      </c>
      <c r="K31" s="73">
        <f t="shared" si="0"/>
        <v>0</v>
      </c>
      <c r="L31" s="249">
        <f t="shared" si="0"/>
        <v>0</v>
      </c>
      <c r="M31" s="73">
        <f t="shared" si="0"/>
        <v>0</v>
      </c>
      <c r="N31" s="239">
        <f t="shared" si="0"/>
        <v>0</v>
      </c>
      <c r="O31" s="7"/>
    </row>
    <row r="32" spans="1:14" ht="18" customHeight="1">
      <c r="A32" s="265"/>
      <c r="B32" s="265"/>
      <c r="C32" s="180" t="s">
        <v>199</v>
      </c>
      <c r="D32" s="246" t="s">
        <v>200</v>
      </c>
      <c r="E32" s="154">
        <v>78</v>
      </c>
      <c r="F32" s="155">
        <v>75</v>
      </c>
      <c r="G32" s="154"/>
      <c r="H32" s="155"/>
      <c r="I32" s="154"/>
      <c r="J32" s="155"/>
      <c r="K32" s="154"/>
      <c r="L32" s="155"/>
      <c r="M32" s="154"/>
      <c r="N32" s="155"/>
    </row>
    <row r="33" spans="1:14" ht="18" customHeight="1">
      <c r="A33" s="265"/>
      <c r="B33" s="265"/>
      <c r="C33" s="44" t="s">
        <v>201</v>
      </c>
      <c r="D33" s="247" t="s">
        <v>202</v>
      </c>
      <c r="E33" s="69">
        <v>22</v>
      </c>
      <c r="F33" s="126">
        <v>7</v>
      </c>
      <c r="G33" s="69"/>
      <c r="H33" s="126"/>
      <c r="I33" s="69"/>
      <c r="J33" s="126"/>
      <c r="K33" s="69"/>
      <c r="L33" s="126"/>
      <c r="M33" s="69"/>
      <c r="N33" s="126"/>
    </row>
    <row r="34" spans="1:14" ht="18" customHeight="1">
      <c r="A34" s="265"/>
      <c r="B34" s="266"/>
      <c r="C34" s="11" t="s">
        <v>203</v>
      </c>
      <c r="D34" s="248" t="s">
        <v>204</v>
      </c>
      <c r="E34" s="73">
        <f aca="true" t="shared" si="1" ref="E34:N34">E31+E32-E33</f>
        <v>65</v>
      </c>
      <c r="F34" s="138">
        <v>53</v>
      </c>
      <c r="G34" s="73">
        <f t="shared" si="1"/>
        <v>0</v>
      </c>
      <c r="H34" s="138">
        <f t="shared" si="1"/>
        <v>0</v>
      </c>
      <c r="I34" s="73">
        <f t="shared" si="1"/>
        <v>0</v>
      </c>
      <c r="J34" s="138">
        <f t="shared" si="1"/>
        <v>0</v>
      </c>
      <c r="K34" s="73">
        <f t="shared" si="1"/>
        <v>0</v>
      </c>
      <c r="L34" s="138">
        <f t="shared" si="1"/>
        <v>0</v>
      </c>
      <c r="M34" s="73">
        <f t="shared" si="1"/>
        <v>0</v>
      </c>
      <c r="N34" s="138">
        <f t="shared" si="1"/>
        <v>0</v>
      </c>
    </row>
    <row r="35" spans="1:14" ht="18" customHeight="1">
      <c r="A35" s="265"/>
      <c r="B35" s="264" t="s">
        <v>205</v>
      </c>
      <c r="C35" s="180" t="s">
        <v>206</v>
      </c>
      <c r="D35" s="246" t="s">
        <v>207</v>
      </c>
      <c r="E35" s="154">
        <v>0</v>
      </c>
      <c r="F35" s="155">
        <v>0</v>
      </c>
      <c r="G35" s="154"/>
      <c r="H35" s="155"/>
      <c r="I35" s="154"/>
      <c r="J35" s="155"/>
      <c r="K35" s="154"/>
      <c r="L35" s="155"/>
      <c r="M35" s="154"/>
      <c r="N35" s="155"/>
    </row>
    <row r="36" spans="1:14" ht="18" customHeight="1">
      <c r="A36" s="265"/>
      <c r="B36" s="265"/>
      <c r="C36" s="44" t="s">
        <v>208</v>
      </c>
      <c r="D36" s="247" t="s">
        <v>209</v>
      </c>
      <c r="E36" s="69">
        <v>0</v>
      </c>
      <c r="F36" s="126">
        <v>0</v>
      </c>
      <c r="G36" s="69"/>
      <c r="H36" s="126"/>
      <c r="I36" s="69"/>
      <c r="J36" s="126"/>
      <c r="K36" s="69"/>
      <c r="L36" s="126"/>
      <c r="M36" s="69"/>
      <c r="N36" s="126"/>
    </row>
    <row r="37" spans="1:14" ht="18" customHeight="1">
      <c r="A37" s="265"/>
      <c r="B37" s="265"/>
      <c r="C37" s="44" t="s">
        <v>210</v>
      </c>
      <c r="D37" s="247" t="s">
        <v>211</v>
      </c>
      <c r="E37" s="69">
        <f aca="true" t="shared" si="2" ref="E37:N37">E34+E35-E36</f>
        <v>65</v>
      </c>
      <c r="F37" s="126">
        <v>53</v>
      </c>
      <c r="G37" s="69">
        <f t="shared" si="2"/>
        <v>0</v>
      </c>
      <c r="H37" s="126">
        <f t="shared" si="2"/>
        <v>0</v>
      </c>
      <c r="I37" s="69">
        <f t="shared" si="2"/>
        <v>0</v>
      </c>
      <c r="J37" s="126">
        <f t="shared" si="2"/>
        <v>0</v>
      </c>
      <c r="K37" s="69">
        <f t="shared" si="2"/>
        <v>0</v>
      </c>
      <c r="L37" s="126">
        <f t="shared" si="2"/>
        <v>0</v>
      </c>
      <c r="M37" s="69">
        <f t="shared" si="2"/>
        <v>0</v>
      </c>
      <c r="N37" s="126">
        <f t="shared" si="2"/>
        <v>0</v>
      </c>
    </row>
    <row r="38" spans="1:14" ht="18" customHeight="1">
      <c r="A38" s="265"/>
      <c r="B38" s="265"/>
      <c r="C38" s="44" t="s">
        <v>212</v>
      </c>
      <c r="D38" s="247" t="s">
        <v>213</v>
      </c>
      <c r="E38" s="69"/>
      <c r="F38" s="126"/>
      <c r="G38" s="69"/>
      <c r="H38" s="126"/>
      <c r="I38" s="69"/>
      <c r="J38" s="126"/>
      <c r="K38" s="69"/>
      <c r="L38" s="126"/>
      <c r="M38" s="69"/>
      <c r="N38" s="126"/>
    </row>
    <row r="39" spans="1:14" ht="18" customHeight="1">
      <c r="A39" s="265"/>
      <c r="B39" s="265"/>
      <c r="C39" s="44" t="s">
        <v>214</v>
      </c>
      <c r="D39" s="247" t="s">
        <v>215</v>
      </c>
      <c r="E39" s="69"/>
      <c r="F39" s="126"/>
      <c r="G39" s="69"/>
      <c r="H39" s="126"/>
      <c r="I39" s="69"/>
      <c r="J39" s="126"/>
      <c r="K39" s="69"/>
      <c r="L39" s="126"/>
      <c r="M39" s="69"/>
      <c r="N39" s="126"/>
    </row>
    <row r="40" spans="1:14" ht="18" customHeight="1">
      <c r="A40" s="265"/>
      <c r="B40" s="265"/>
      <c r="C40" s="44" t="s">
        <v>216</v>
      </c>
      <c r="D40" s="247" t="s">
        <v>217</v>
      </c>
      <c r="E40" s="69"/>
      <c r="F40" s="126"/>
      <c r="G40" s="69"/>
      <c r="H40" s="126"/>
      <c r="I40" s="69"/>
      <c r="J40" s="126"/>
      <c r="K40" s="69"/>
      <c r="L40" s="126"/>
      <c r="M40" s="69"/>
      <c r="N40" s="126"/>
    </row>
    <row r="41" spans="1:14" ht="18" customHeight="1">
      <c r="A41" s="265"/>
      <c r="B41" s="265"/>
      <c r="C41" s="192" t="s">
        <v>218</v>
      </c>
      <c r="D41" s="247" t="s">
        <v>219</v>
      </c>
      <c r="E41" s="69">
        <f aca="true" t="shared" si="3" ref="E41:N41">E34+E35-E36-E40</f>
        <v>65</v>
      </c>
      <c r="F41" s="126">
        <v>53</v>
      </c>
      <c r="G41" s="69">
        <f t="shared" si="3"/>
        <v>0</v>
      </c>
      <c r="H41" s="126">
        <f t="shared" si="3"/>
        <v>0</v>
      </c>
      <c r="I41" s="69">
        <f t="shared" si="3"/>
        <v>0</v>
      </c>
      <c r="J41" s="126">
        <f t="shared" si="3"/>
        <v>0</v>
      </c>
      <c r="K41" s="69">
        <f t="shared" si="3"/>
        <v>0</v>
      </c>
      <c r="L41" s="126">
        <f t="shared" si="3"/>
        <v>0</v>
      </c>
      <c r="M41" s="69">
        <f t="shared" si="3"/>
        <v>0</v>
      </c>
      <c r="N41" s="126">
        <f t="shared" si="3"/>
        <v>0</v>
      </c>
    </row>
    <row r="42" spans="1:14" ht="18" customHeight="1">
      <c r="A42" s="265"/>
      <c r="B42" s="265"/>
      <c r="C42" s="316" t="s">
        <v>220</v>
      </c>
      <c r="D42" s="317"/>
      <c r="E42" s="70">
        <f aca="true" t="shared" si="4" ref="E42:N42">E37+E38-E39-E40</f>
        <v>65</v>
      </c>
      <c r="F42" s="114">
        <v>53</v>
      </c>
      <c r="G42" s="70">
        <f t="shared" si="4"/>
        <v>0</v>
      </c>
      <c r="H42" s="114">
        <f t="shared" si="4"/>
        <v>0</v>
      </c>
      <c r="I42" s="70">
        <f t="shared" si="4"/>
        <v>0</v>
      </c>
      <c r="J42" s="114">
        <f t="shared" si="4"/>
        <v>0</v>
      </c>
      <c r="K42" s="70">
        <f t="shared" si="4"/>
        <v>0</v>
      </c>
      <c r="L42" s="114">
        <f t="shared" si="4"/>
        <v>0</v>
      </c>
      <c r="M42" s="70">
        <f t="shared" si="4"/>
        <v>0</v>
      </c>
      <c r="N42" s="126">
        <f t="shared" si="4"/>
        <v>0</v>
      </c>
    </row>
    <row r="43" spans="1:14" ht="18" customHeight="1">
      <c r="A43" s="265"/>
      <c r="B43" s="265"/>
      <c r="C43" s="44" t="s">
        <v>221</v>
      </c>
      <c r="D43" s="247" t="s">
        <v>222</v>
      </c>
      <c r="E43" s="69"/>
      <c r="F43" s="126"/>
      <c r="G43" s="69"/>
      <c r="H43" s="126"/>
      <c r="I43" s="69"/>
      <c r="J43" s="126"/>
      <c r="K43" s="69"/>
      <c r="L43" s="126"/>
      <c r="M43" s="69"/>
      <c r="N43" s="126"/>
    </row>
    <row r="44" spans="1:14" ht="18" customHeight="1">
      <c r="A44" s="266"/>
      <c r="B44" s="266"/>
      <c r="C44" s="11" t="s">
        <v>223</v>
      </c>
      <c r="D44" s="98" t="s">
        <v>224</v>
      </c>
      <c r="E44" s="73">
        <f aca="true" t="shared" si="5" ref="E44:N44">E41+E43</f>
        <v>65</v>
      </c>
      <c r="F44" s="138">
        <v>53</v>
      </c>
      <c r="G44" s="73">
        <f t="shared" si="5"/>
        <v>0</v>
      </c>
      <c r="H44" s="138">
        <f t="shared" si="5"/>
        <v>0</v>
      </c>
      <c r="I44" s="73">
        <f t="shared" si="5"/>
        <v>0</v>
      </c>
      <c r="J44" s="138">
        <f t="shared" si="5"/>
        <v>0</v>
      </c>
      <c r="K44" s="73">
        <f t="shared" si="5"/>
        <v>0</v>
      </c>
      <c r="L44" s="138">
        <f t="shared" si="5"/>
        <v>0</v>
      </c>
      <c r="M44" s="73">
        <f t="shared" si="5"/>
        <v>0</v>
      </c>
      <c r="N44" s="138">
        <f t="shared" si="5"/>
        <v>0</v>
      </c>
    </row>
    <row r="45" ht="13.5" customHeight="1">
      <c r="A45" s="13" t="s">
        <v>225</v>
      </c>
    </row>
    <row r="46" ht="13.5" customHeight="1">
      <c r="A46" s="13" t="s">
        <v>226</v>
      </c>
    </row>
    <row r="47" ht="13.5">
      <c r="A47" s="250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2018-08-17T08:11:39Z</cp:lastPrinted>
  <dcterms:created xsi:type="dcterms:W3CDTF">1999-07-06T05:17:05Z</dcterms:created>
  <dcterms:modified xsi:type="dcterms:W3CDTF">2018-10-29T08:42:17Z</dcterms:modified>
  <cp:category/>
  <cp:version/>
  <cp:contentType/>
  <cp:contentStatus/>
</cp:coreProperties>
</file>