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599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<sst xmlns="http://schemas.openxmlformats.org/spreadsheetml/2006/main" count="436" uniqueCount="263">
  <si>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</si>
  <si>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</si>
  <si>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</si>
  <si>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</si>
  <si>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</si>
  <si>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</si>
  <si>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</si>
  <si>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</si>
  <si>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</si>
  <si>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</si>
  <si>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</si>
  <si>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</si>
  <si>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</si>
  <si>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</si>
  <si>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</si>
  <si>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</si>
  <si>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</si>
  <si>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</si>
  <si>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</si>
  <si>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</si>
  <si>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</si>
  <si>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</si>
  <si>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</si>
  <si>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</si>
  <si>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</si>
  <si>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</si>
  <si>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</si>
  <si>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</si>
  <si>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</si>
  <si>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</si>
  <si>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</si>
  <si>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</si>
  <si>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</si>
  <si>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</si>
  <si>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</si>
  <si>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</si>
  <si>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</si>
  <si>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</si>
  <si>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</si>
  <si>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</si>
  <si>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</si>
  <si>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</si>
  <si>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</si>
  <si>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</si>
  <si>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</si>
  <si>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</si>
  <si>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</si>
  <si>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</si>
  <si>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</si>
  <si>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</si>
  <si>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</si>
  <si>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</si>
  <si>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</si>
  <si>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</si>
  <si>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</si>
  <si>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</si>
  <si>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</si>
  <si>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</si>
  <si>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</si>
  <si>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</si>
  <si>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</si>
  <si>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</si>
  <si>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</si>
  <si>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</si>
  <si>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</si>
  <si>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</si>
  <si>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</si>
  <si>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</si>
  <si>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</si>
  <si>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</si>
  <si>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</si>
  <si>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</si>
  <si>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</si>
  <si>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</si>
  <si>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</si>
  <si>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</si>
  <si>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</si>
  <si>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</si>
  <si>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</si>
  <si>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</si>
  <si>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</si>
  <si>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</si>
  <si>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</si>
  <si>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</si>
  <si>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</si>
  <si>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</si>
  <si>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</si>
  <si>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</si>
  <si>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</si>
  <si>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</si>
  <si>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</si>
  <si>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</si>
  <si>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</si>
  <si>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</si>
  <si>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</si>
  <si>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</si>
  <si>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</si>
  <si>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</si>
  <si>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</si>
  <si>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</si>
  <si>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</si>
  <si>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</si>
  <si>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</si>
  <si>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</si>
  <si>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</si>
  <si>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</si>
  <si>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</si>
  <si>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</si>
  <si>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</si>
  <si>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</si>
  <si>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</si>
  <si>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</si>
  <si>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</si>
  <si>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</si>
  <si>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</si>
  <si>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</si>
  <si>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</si>
  <si>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</si>
  <si>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</si>
  <si>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</si>
  <si>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</si>
  <si>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</si>
  <si>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</si>
  <si>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</si>
  <si>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</si>
  <si>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</si>
  <si>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</si>
  <si>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</si>
  <si>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</si>
  <si>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</si>
  <si>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</si>
  <si>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</si>
  <si>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</si>
  <si>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</si>
  <si>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</si>
  <si>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</si>
  <si>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</si>
  <si>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</si>
  <si>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</si>
  <si>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</si>
  <si>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</si>
  <si>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</si>
  <si>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</si>
  <si>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</si>
  <si>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</si>
  <si>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</si>
  <si>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</si>
  <si>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</si>
  <si>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</si>
  <si>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</si>
  <si>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</si>
  <si>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</si>
  <si>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</si>
  <si>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</si>
  <si>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</si>
  <si>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</si>
  <si>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</si>
  <si>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</si>
  <si>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</si>
  <si>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</si>
  <si>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</si>
  <si>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</si>
  <si>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</si>
  <si>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</si>
  <si>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</si>
  <si>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</si>
  <si>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</si>
  <si>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</si>
  <si>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</si>
  <si>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</si>
  <si>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</si>
  <si>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</si>
  <si>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</si>
  <si>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</si>
  <si>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</si>
  <si>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</si>
  <si>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</si>
  <si>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</si>
  <si>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</si>
  <si>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</si>
  <si>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</si>
  <si>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</si>
  <si>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</si>
  <si>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</si>
  <si>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</si>
  <si>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</si>
  <si>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</si>
  <si>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</si>
  <si>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</si>
  <si>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</si>
  <si>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</si>
  <si>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</si>
  <si>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</si>
  <si>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</si>
  <si>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</si>
  <si>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</si>
  <si>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</si>
  <si>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</si>
  <si>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</si>
  <si>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</si>
  <si>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</si>
  <si>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</si>
  <si>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</si>
  <si>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</si>
  <si>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</si>
  <si>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</si>
  <si>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</si>
  <si>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</si>
  <si>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</si>
  <si>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</si>
  <si>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</si>
  <si>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</si>
  <si>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</si>
  <si>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</si>
  <si>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</si>
  <si>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</si>
  <si>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</si>
  <si>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</si>
  <si>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</si>
  <si>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</si>
  <si>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</si>
  <si>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</si>
  <si>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</si>
  <si>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</si>
  <si>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</si>
  <si>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</si>
  <si>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</si>
  <si>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</si>
  <si>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</si>
  <si>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</si>
  <si>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</si>
  <si>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</si>
  <si>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</si>
  <si>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</si>
  <si>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</si>
  <si>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26年度</t>
  </si>
  <si>
    <t>27年度</t>
  </si>
  <si>
    <t>平成30年度</t>
  </si>
  <si>
    <t>（1）平成30年度普通会計予算の状況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</si>
  <si>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</si>
  <si>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</si>
  <si>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</si>
  <si>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</si>
  <si>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</si>
  <si>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</si>
  <si>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(平成28年度決算ﾍﾞｰｽ）</t>
  </si>
  <si>
    <t>28年度</t>
  </si>
  <si>
    <t>(平成28年度決算額）</t>
  </si>
  <si>
    <t>山口県</t>
  </si>
  <si>
    <t>工業用水道事業</t>
  </si>
  <si>
    <t>電気事業</t>
  </si>
  <si>
    <t>30年度</t>
  </si>
  <si>
    <t>30年度</t>
  </si>
  <si>
    <t>28年度</t>
  </si>
  <si>
    <t>港湾整備事業</t>
  </si>
  <si>
    <t>28年度</t>
  </si>
  <si>
    <t>市場事業</t>
  </si>
  <si>
    <t>30年度</t>
  </si>
  <si>
    <t>宅地造成（臨海土地造成）事業</t>
  </si>
  <si>
    <t>流域下水道事業</t>
  </si>
  <si>
    <t>特定環境保全公共下水道事業</t>
  </si>
  <si>
    <t>28年度</t>
  </si>
  <si>
    <t>30年度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</si>
</sst>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3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明朝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2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5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218" fontId="0" fillId="0" borderId="64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4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8" xfId="48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217" fontId="0" fillId="0" borderId="14" xfId="48" applyNumberFormat="1" applyFill="1" applyBorder="1" applyAlignment="1">
      <alignment vertical="center"/>
    </xf>
    <xf numFmtId="217" fontId="0" fillId="0" borderId="12" xfId="48" applyNumberFormat="1" applyFill="1" applyBorder="1" applyAlignment="1">
      <alignment vertical="center"/>
    </xf>
    <xf numFmtId="217" fontId="0" fillId="0" borderId="39" xfId="48" applyNumberFormat="1" applyFill="1" applyBorder="1" applyAlignment="1">
      <alignment vertical="center"/>
    </xf>
    <xf numFmtId="217" fontId="0" fillId="0" borderId="29" xfId="48" applyNumberFormat="1" applyFill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7" xfId="48" applyNumberFormat="1" applyFont="1" applyBorder="1" applyAlignment="1" quotePrefix="1">
      <alignment horizontal="right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17" fontId="53" fillId="0" borderId="28" xfId="48" applyNumberFormat="1" applyFont="1" applyFill="1" applyBorder="1" applyAlignment="1">
      <alignment vertical="center"/>
    </xf>
    <xf numFmtId="217" fontId="53" fillId="0" borderId="40" xfId="48" applyNumberFormat="1" applyFont="1" applyFill="1" applyBorder="1" applyAlignment="1">
      <alignment vertical="center"/>
    </xf>
    <xf numFmtId="217" fontId="53" fillId="0" borderId="41" xfId="48" applyNumberFormat="1" applyFont="1" applyFill="1" applyBorder="1" applyAlignment="1">
      <alignment vertical="center"/>
    </xf>
    <xf numFmtId="217" fontId="53" fillId="0" borderId="18" xfId="48" applyNumberFormat="1" applyFont="1" applyFill="1" applyBorder="1" applyAlignment="1">
      <alignment vertical="center"/>
    </xf>
    <xf numFmtId="217" fontId="53" fillId="0" borderId="38" xfId="48" applyNumberFormat="1" applyFont="1" applyFill="1" applyBorder="1" applyAlignment="1">
      <alignment vertical="center"/>
    </xf>
    <xf numFmtId="217" fontId="53" fillId="0" borderId="14" xfId="48" applyNumberFormat="1" applyFont="1" applyFill="1" applyBorder="1" applyAlignment="1">
      <alignment vertical="center"/>
    </xf>
    <xf numFmtId="217" fontId="53" fillId="0" borderId="41" xfId="48" applyNumberFormat="1" applyFont="1" applyFill="1" applyBorder="1" applyAlignment="1" quotePrefix="1">
      <alignment horizontal="right" vertical="center"/>
    </xf>
    <xf numFmtId="217" fontId="53" fillId="0" borderId="14" xfId="48" applyNumberFormat="1" applyFont="1" applyFill="1" applyBorder="1" applyAlignment="1" quotePrefix="1">
      <alignment horizontal="right" vertical="center"/>
    </xf>
    <xf numFmtId="217" fontId="53" fillId="0" borderId="20" xfId="48" applyNumberFormat="1" applyFont="1" applyFill="1" applyBorder="1" applyAlignment="1">
      <alignment vertical="center"/>
    </xf>
    <xf numFmtId="217" fontId="53" fillId="0" borderId="29" xfId="48" applyNumberFormat="1" applyFont="1" applyFill="1" applyBorder="1" applyAlignment="1">
      <alignment vertical="center"/>
    </xf>
    <xf numFmtId="0" fontId="53" fillId="0" borderId="29" xfId="0" applyNumberFormat="1" applyFont="1" applyFill="1" applyBorder="1" applyAlignment="1">
      <alignment horizontal="center" vertical="center"/>
    </xf>
    <xf numFmtId="0" fontId="53" fillId="0" borderId="23" xfId="0" applyNumberFormat="1" applyFont="1" applyFill="1" applyBorder="1" applyAlignment="1">
      <alignment horizontal="center" vertical="center"/>
    </xf>
    <xf numFmtId="217" fontId="53" fillId="0" borderId="28" xfId="48" applyNumberFormat="1" applyFont="1" applyFill="1" applyBorder="1" applyAlignment="1">
      <alignment vertical="center"/>
    </xf>
    <xf numFmtId="217" fontId="53" fillId="0" borderId="11" xfId="48" applyNumberFormat="1" applyFont="1" applyFill="1" applyBorder="1" applyAlignment="1">
      <alignment vertical="center"/>
    </xf>
    <xf numFmtId="217" fontId="53" fillId="0" borderId="52" xfId="48" applyNumberFormat="1" applyFont="1" applyFill="1" applyBorder="1" applyAlignment="1">
      <alignment vertical="center"/>
    </xf>
    <xf numFmtId="217" fontId="53" fillId="0" borderId="41" xfId="48" applyNumberFormat="1" applyFont="1" applyFill="1" applyBorder="1" applyAlignment="1">
      <alignment vertical="center"/>
    </xf>
    <xf numFmtId="217" fontId="53" fillId="0" borderId="32" xfId="48" applyNumberFormat="1" applyFont="1" applyFill="1" applyBorder="1" applyAlignment="1">
      <alignment vertical="center"/>
    </xf>
    <xf numFmtId="217" fontId="53" fillId="0" borderId="21" xfId="48" applyNumberFormat="1" applyFont="1" applyFill="1" applyBorder="1" applyAlignment="1">
      <alignment vertical="center"/>
    </xf>
    <xf numFmtId="217" fontId="53" fillId="0" borderId="18" xfId="48" applyNumberFormat="1" applyFont="1" applyFill="1" applyBorder="1" applyAlignment="1">
      <alignment vertical="center"/>
    </xf>
    <xf numFmtId="217" fontId="53" fillId="0" borderId="37" xfId="48" applyNumberFormat="1" applyFont="1" applyFill="1" applyBorder="1" applyAlignment="1">
      <alignment vertical="center"/>
    </xf>
    <xf numFmtId="217" fontId="53" fillId="0" borderId="22" xfId="48" applyNumberFormat="1" applyFont="1" applyFill="1" applyBorder="1" applyAlignment="1">
      <alignment vertical="center"/>
    </xf>
    <xf numFmtId="217" fontId="53" fillId="0" borderId="39" xfId="48" applyNumberFormat="1" applyFont="1" applyFill="1" applyBorder="1" applyAlignment="1">
      <alignment vertical="center"/>
    </xf>
    <xf numFmtId="217" fontId="53" fillId="0" borderId="50" xfId="48" applyNumberFormat="1" applyFont="1" applyFill="1" applyBorder="1" applyAlignment="1">
      <alignment vertical="center"/>
    </xf>
    <xf numFmtId="217" fontId="53" fillId="0" borderId="41" xfId="0" applyNumberFormat="1" applyFont="1" applyFill="1" applyBorder="1" applyAlignment="1" quotePrefix="1">
      <alignment horizontal="right" vertical="center"/>
    </xf>
    <xf numFmtId="217" fontId="53" fillId="0" borderId="32" xfId="0" applyNumberFormat="1" applyFont="1" applyFill="1" applyBorder="1" applyAlignment="1" quotePrefix="1">
      <alignment horizontal="right" vertical="center"/>
    </xf>
    <xf numFmtId="217" fontId="53" fillId="0" borderId="33" xfId="48" applyNumberFormat="1" applyFont="1" applyFill="1" applyBorder="1" applyAlignment="1">
      <alignment vertical="center"/>
    </xf>
    <xf numFmtId="217" fontId="53" fillId="0" borderId="25" xfId="48" applyNumberFormat="1" applyFont="1" applyFill="1" applyBorder="1" applyAlignment="1">
      <alignment vertical="center"/>
    </xf>
    <xf numFmtId="217" fontId="53" fillId="0" borderId="14" xfId="48" applyNumberFormat="1" applyFont="1" applyFill="1" applyBorder="1" applyAlignment="1" quotePrefix="1">
      <alignment horizontal="right" vertical="center"/>
    </xf>
    <xf numFmtId="217" fontId="53" fillId="0" borderId="31" xfId="48" applyNumberFormat="1" applyFont="1" applyFill="1" applyBorder="1" applyAlignment="1" quotePrefix="1">
      <alignment horizontal="right" vertical="center"/>
    </xf>
    <xf numFmtId="217" fontId="53" fillId="0" borderId="29" xfId="48" applyNumberFormat="1" applyFont="1" applyFill="1" applyBorder="1" applyAlignment="1" quotePrefix="1">
      <alignment horizontal="right" vertical="center"/>
    </xf>
    <xf numFmtId="217" fontId="53" fillId="0" borderId="15" xfId="48" applyNumberFormat="1" applyFont="1" applyFill="1" applyBorder="1" applyAlignment="1" quotePrefix="1">
      <alignment horizontal="right" vertical="center"/>
    </xf>
    <xf numFmtId="217" fontId="53" fillId="0" borderId="12" xfId="48" applyNumberFormat="1" applyFont="1" applyFill="1" applyBorder="1" applyAlignment="1">
      <alignment vertical="center"/>
    </xf>
    <xf numFmtId="217" fontId="53" fillId="0" borderId="49" xfId="48" applyNumberFormat="1" applyFont="1" applyFill="1" applyBorder="1" applyAlignment="1">
      <alignment vertical="center"/>
    </xf>
    <xf numFmtId="217" fontId="53" fillId="0" borderId="38" xfId="48" applyNumberFormat="1" applyFont="1" applyFill="1" applyBorder="1" applyAlignment="1">
      <alignment vertical="center"/>
    </xf>
    <xf numFmtId="217" fontId="53" fillId="0" borderId="16" xfId="48" applyNumberFormat="1" applyFont="1" applyFill="1" applyBorder="1" applyAlignment="1">
      <alignment vertical="center"/>
    </xf>
    <xf numFmtId="217" fontId="53" fillId="0" borderId="41" xfId="48" applyNumberFormat="1" applyFont="1" applyFill="1" applyBorder="1" applyAlignment="1">
      <alignment horizontal="right" vertical="center"/>
    </xf>
    <xf numFmtId="217" fontId="53" fillId="0" borderId="13" xfId="48" applyNumberFormat="1" applyFont="1" applyFill="1" applyBorder="1" applyAlignment="1">
      <alignment vertical="center"/>
    </xf>
    <xf numFmtId="217" fontId="53" fillId="0" borderId="54" xfId="48" applyNumberFormat="1" applyFont="1" applyFill="1" applyBorder="1" applyAlignment="1">
      <alignment vertical="center"/>
    </xf>
    <xf numFmtId="217" fontId="53" fillId="0" borderId="40" xfId="48" applyNumberFormat="1" applyFont="1" applyFill="1" applyBorder="1" applyAlignment="1">
      <alignment vertical="center"/>
    </xf>
    <xf numFmtId="217" fontId="53" fillId="0" borderId="24" xfId="48" applyNumberFormat="1" applyFont="1" applyFill="1" applyBorder="1" applyAlignment="1">
      <alignment vertical="center"/>
    </xf>
    <xf numFmtId="217" fontId="53" fillId="0" borderId="14" xfId="48" applyNumberFormat="1" applyFont="1" applyFill="1" applyBorder="1" applyAlignment="1">
      <alignment vertical="center"/>
    </xf>
    <xf numFmtId="217" fontId="53" fillId="0" borderId="31" xfId="48" applyNumberFormat="1" applyFont="1" applyFill="1" applyBorder="1" applyAlignment="1">
      <alignment vertical="center"/>
    </xf>
    <xf numFmtId="203" fontId="53" fillId="0" borderId="0" xfId="0" applyNumberFormat="1" applyFont="1" applyFill="1" applyAlignment="1">
      <alignment vertical="center"/>
    </xf>
    <xf numFmtId="203" fontId="53" fillId="0" borderId="23" xfId="0" applyNumberFormat="1" applyFont="1" applyFill="1" applyBorder="1" applyAlignment="1">
      <alignment horizontal="center" vertical="center"/>
    </xf>
    <xf numFmtId="217" fontId="53" fillId="0" borderId="0" xfId="48" applyNumberFormat="1" applyFont="1" applyFill="1" applyBorder="1" applyAlignment="1">
      <alignment vertical="center"/>
    </xf>
    <xf numFmtId="217" fontId="53" fillId="0" borderId="36" xfId="48" applyNumberFormat="1" applyFont="1" applyFill="1" applyBorder="1" applyAlignment="1">
      <alignment vertical="center"/>
    </xf>
    <xf numFmtId="217" fontId="53" fillId="0" borderId="33" xfId="48" applyNumberFormat="1" applyFont="1" applyFill="1" applyBorder="1" applyAlignment="1" quotePrefix="1">
      <alignment horizontal="right" vertical="center"/>
    </xf>
    <xf numFmtId="217" fontId="53" fillId="0" borderId="25" xfId="48" applyNumberFormat="1" applyFont="1" applyFill="1" applyBorder="1" applyAlignment="1" quotePrefix="1">
      <alignment horizontal="right" vertical="center"/>
    </xf>
    <xf numFmtId="217" fontId="53" fillId="0" borderId="41" xfId="48" applyNumberFormat="1" applyFont="1" applyFill="1" applyBorder="1" applyAlignment="1" quotePrefix="1">
      <alignment horizontal="right" vertical="center"/>
    </xf>
    <xf numFmtId="217" fontId="53" fillId="0" borderId="32" xfId="48" applyNumberFormat="1" applyFont="1" applyFill="1" applyBorder="1" applyAlignment="1" quotePrefix="1">
      <alignment horizontal="right" vertical="center"/>
    </xf>
    <xf numFmtId="217" fontId="53" fillId="0" borderId="20" xfId="48" applyNumberFormat="1" applyFont="1" applyFill="1" applyBorder="1" applyAlignment="1">
      <alignment vertical="center"/>
    </xf>
    <xf numFmtId="217" fontId="53" fillId="0" borderId="55" xfId="48" applyNumberFormat="1" applyFont="1" applyFill="1" applyBorder="1" applyAlignment="1">
      <alignment vertical="center"/>
    </xf>
    <xf numFmtId="217" fontId="53" fillId="0" borderId="29" xfId="48" applyNumberFormat="1" applyFont="1" applyFill="1" applyBorder="1" applyAlignment="1">
      <alignment vertical="center"/>
    </xf>
    <xf numFmtId="217" fontId="53" fillId="0" borderId="15" xfId="48" applyNumberFormat="1" applyFont="1" applyFill="1" applyBorder="1" applyAlignment="1">
      <alignment vertical="center"/>
    </xf>
    <xf numFmtId="217" fontId="53" fillId="0" borderId="23" xfId="48" applyNumberFormat="1" applyFont="1" applyFill="1" applyBorder="1" applyAlignment="1">
      <alignment vertical="center"/>
    </xf>
    <xf numFmtId="41" fontId="53" fillId="0" borderId="0" xfId="0" applyNumberFormat="1" applyFont="1" applyFill="1" applyAlignment="1">
      <alignment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Border="1" applyAlignment="1">
      <alignment horizontal="center" vertical="center" shrinkToFit="1"/>
    </xf>
    <xf numFmtId="203" fontId="0" fillId="0" borderId="65" xfId="0" applyNumberFormat="1" applyFont="1" applyBorder="1" applyAlignment="1">
      <alignment horizontal="center" vertical="center" shrinkToFit="1"/>
    </xf>
    <xf numFmtId="203" fontId="53" fillId="0" borderId="20" xfId="0" applyNumberFormat="1" applyFont="1" applyFill="1" applyBorder="1" applyAlignment="1">
      <alignment horizontal="center" vertical="center"/>
    </xf>
    <xf numFmtId="203" fontId="53" fillId="0" borderId="65" xfId="0" applyNumberFormat="1" applyFont="1" applyFill="1" applyBorder="1" applyAlignment="1">
      <alignment horizontal="center" vertical="center"/>
    </xf>
    <xf numFmtId="203" fontId="0" fillId="0" borderId="20" xfId="0" applyNumberForma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24" fontId="16" fillId="0" borderId="70" xfId="48" applyNumberFormat="1" applyFont="1" applyBorder="1" applyAlignment="1">
      <alignment vertical="center" textRotation="255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53" fillId="0" borderId="39" xfId="48" applyNumberFormat="1" applyFont="1" applyFill="1" applyBorder="1" applyAlignment="1">
      <alignment vertical="center"/>
    </xf>
    <xf numFmtId="217" fontId="53" fillId="0" borderId="13" xfId="0" applyNumberFormat="1" applyFont="1" applyFill="1" applyBorder="1" applyAlignment="1">
      <alignment vertical="center"/>
    </xf>
    <xf numFmtId="217" fontId="53" fillId="0" borderId="50" xfId="48" applyNumberFormat="1" applyFont="1" applyFill="1" applyBorder="1" applyAlignment="1">
      <alignment vertical="center"/>
    </xf>
    <xf numFmtId="217" fontId="53" fillId="0" borderId="54" xfId="0" applyNumberFormat="1" applyFont="1" applyFill="1" applyBorder="1" applyAlignment="1">
      <alignment vertical="center"/>
    </xf>
    <xf numFmtId="217" fontId="53" fillId="0" borderId="40" xfId="48" applyNumberFormat="1" applyFont="1" applyFill="1" applyBorder="1" applyAlignment="1">
      <alignment vertical="center"/>
    </xf>
    <xf numFmtId="217" fontId="53" fillId="0" borderId="18" xfId="0" applyNumberFormat="1" applyFont="1" applyFill="1" applyBorder="1" applyAlignment="1">
      <alignment vertical="center"/>
    </xf>
    <xf numFmtId="0" fontId="53" fillId="0" borderId="20" xfId="0" applyNumberFormat="1" applyFont="1" applyFill="1" applyBorder="1" applyAlignment="1">
      <alignment horizontal="center" vertical="center"/>
    </xf>
    <xf numFmtId="0" fontId="53" fillId="0" borderId="65" xfId="0" applyNumberFormat="1" applyFont="1" applyFill="1" applyBorder="1" applyAlignment="1">
      <alignment horizontal="center"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203" fontId="0" fillId="0" borderId="65" xfId="0" applyNumberFormat="1" applyFont="1" applyBorder="1" applyAlignment="1">
      <alignment horizontal="center" vertical="center"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2" sqref="E2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248</v>
      </c>
      <c r="F1" s="1"/>
    </row>
    <row r="3" ht="14.25">
      <c r="A3" s="27" t="s">
        <v>93</v>
      </c>
    </row>
    <row r="5" spans="1:5" ht="13.5">
      <c r="A5" s="58" t="s">
        <v>238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237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318" t="s">
        <v>88</v>
      </c>
      <c r="B9" s="318" t="s">
        <v>90</v>
      </c>
      <c r="C9" s="55" t="s">
        <v>4</v>
      </c>
      <c r="D9" s="56"/>
      <c r="E9" s="56"/>
      <c r="F9" s="65">
        <v>177826</v>
      </c>
      <c r="G9" s="75">
        <f>F9/$F$27*100</f>
        <v>28.222586194856557</v>
      </c>
      <c r="H9" s="66">
        <v>173035</v>
      </c>
      <c r="I9" s="80">
        <f>(F9/H9-1)*100</f>
        <v>2.7688039991909053</v>
      </c>
      <c r="K9" s="107"/>
    </row>
    <row r="10" spans="1:9" ht="18" customHeight="1">
      <c r="A10" s="319"/>
      <c r="B10" s="319"/>
      <c r="C10" s="7"/>
      <c r="D10" s="52" t="s">
        <v>23</v>
      </c>
      <c r="E10" s="53"/>
      <c r="F10" s="67">
        <v>53522</v>
      </c>
      <c r="G10" s="76">
        <f aca="true" t="shared" si="0" ref="G10:G27">F10/$F$27*100</f>
        <v>8.494422965826779</v>
      </c>
      <c r="H10" s="68">
        <v>51769</v>
      </c>
      <c r="I10" s="81">
        <f aca="true" t="shared" si="1" ref="I10:I27">(F10/H10-1)*100</f>
        <v>3.386196372346384</v>
      </c>
    </row>
    <row r="11" spans="1:9" ht="18" customHeight="1">
      <c r="A11" s="319"/>
      <c r="B11" s="319"/>
      <c r="C11" s="7"/>
      <c r="D11" s="16"/>
      <c r="E11" s="23" t="s">
        <v>24</v>
      </c>
      <c r="F11" s="237">
        <v>42436</v>
      </c>
      <c r="G11" s="77">
        <f t="shared" si="0"/>
        <v>6.734975019203788</v>
      </c>
      <c r="H11" s="70">
        <v>42203</v>
      </c>
      <c r="I11" s="82">
        <f t="shared" si="1"/>
        <v>0.5520934530720556</v>
      </c>
    </row>
    <row r="12" spans="1:9" ht="18" customHeight="1">
      <c r="A12" s="319"/>
      <c r="B12" s="319"/>
      <c r="C12" s="7"/>
      <c r="D12" s="16"/>
      <c r="E12" s="23" t="s">
        <v>25</v>
      </c>
      <c r="F12" s="237">
        <v>4737</v>
      </c>
      <c r="G12" s="77">
        <f t="shared" si="0"/>
        <v>0.7518045213019217</v>
      </c>
      <c r="H12" s="70">
        <v>4030</v>
      </c>
      <c r="I12" s="82">
        <f t="shared" si="1"/>
        <v>17.543424317617863</v>
      </c>
    </row>
    <row r="13" spans="1:9" ht="18" customHeight="1">
      <c r="A13" s="319"/>
      <c r="B13" s="319"/>
      <c r="C13" s="7"/>
      <c r="D13" s="33"/>
      <c r="E13" s="23" t="s">
        <v>26</v>
      </c>
      <c r="F13" s="237">
        <v>726</v>
      </c>
      <c r="G13" s="77">
        <f t="shared" si="0"/>
        <v>0.11522273220713429</v>
      </c>
      <c r="H13" s="70">
        <v>445</v>
      </c>
      <c r="I13" s="82">
        <f t="shared" si="1"/>
        <v>63.14606741573034</v>
      </c>
    </row>
    <row r="14" spans="1:9" ht="18" customHeight="1">
      <c r="A14" s="319"/>
      <c r="B14" s="319"/>
      <c r="C14" s="7"/>
      <c r="D14" s="61" t="s">
        <v>27</v>
      </c>
      <c r="E14" s="51"/>
      <c r="F14" s="65">
        <v>36968</v>
      </c>
      <c r="G14" s="75">
        <f t="shared" si="0"/>
        <v>5.86715422070708</v>
      </c>
      <c r="H14" s="66">
        <v>35351</v>
      </c>
      <c r="I14" s="83">
        <f t="shared" si="1"/>
        <v>4.574128030324465</v>
      </c>
    </row>
    <row r="15" spans="1:9" ht="18" customHeight="1">
      <c r="A15" s="319"/>
      <c r="B15" s="319"/>
      <c r="C15" s="7"/>
      <c r="D15" s="16"/>
      <c r="E15" s="23" t="s">
        <v>28</v>
      </c>
      <c r="F15" s="69">
        <v>1560</v>
      </c>
      <c r="G15" s="77">
        <f t="shared" si="0"/>
        <v>0.24758603614756128</v>
      </c>
      <c r="H15" s="70">
        <v>1520</v>
      </c>
      <c r="I15" s="82">
        <f t="shared" si="1"/>
        <v>2.6315789473684292</v>
      </c>
    </row>
    <row r="16" spans="1:11" ht="18" customHeight="1">
      <c r="A16" s="319"/>
      <c r="B16" s="319"/>
      <c r="C16" s="7"/>
      <c r="D16" s="16"/>
      <c r="E16" s="29" t="s">
        <v>29</v>
      </c>
      <c r="F16" s="67">
        <v>35408</v>
      </c>
      <c r="G16" s="76">
        <f t="shared" si="0"/>
        <v>5.619568184559519</v>
      </c>
      <c r="H16" s="68">
        <v>33831</v>
      </c>
      <c r="I16" s="81">
        <f t="shared" si="1"/>
        <v>4.661405220064441</v>
      </c>
      <c r="K16" s="108"/>
    </row>
    <row r="17" spans="1:9" ht="18" customHeight="1">
      <c r="A17" s="319"/>
      <c r="B17" s="319"/>
      <c r="C17" s="7"/>
      <c r="D17" s="321" t="s">
        <v>30</v>
      </c>
      <c r="E17" s="322"/>
      <c r="F17" s="67">
        <v>49472</v>
      </c>
      <c r="G17" s="76">
        <f t="shared" si="0"/>
        <v>7.851651525828303</v>
      </c>
      <c r="H17" s="68">
        <v>48382</v>
      </c>
      <c r="I17" s="81">
        <f t="shared" si="1"/>
        <v>2.2529039725517785</v>
      </c>
    </row>
    <row r="18" spans="1:9" ht="18" customHeight="1">
      <c r="A18" s="319"/>
      <c r="B18" s="319"/>
      <c r="C18" s="7"/>
      <c r="D18" s="323" t="s">
        <v>94</v>
      </c>
      <c r="E18" s="324"/>
      <c r="F18" s="69">
        <v>2454</v>
      </c>
      <c r="G18" s="77">
        <f t="shared" si="0"/>
        <v>0.3894718799398175</v>
      </c>
      <c r="H18" s="70">
        <v>2548</v>
      </c>
      <c r="I18" s="82">
        <f t="shared" si="1"/>
        <v>-3.689167974882257</v>
      </c>
    </row>
    <row r="19" spans="1:26" ht="18" customHeight="1">
      <c r="A19" s="319"/>
      <c r="B19" s="319"/>
      <c r="C19" s="10"/>
      <c r="D19" s="323" t="s">
        <v>95</v>
      </c>
      <c r="E19" s="324"/>
      <c r="F19" s="106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319"/>
      <c r="B20" s="319"/>
      <c r="C20" s="44" t="s">
        <v>5</v>
      </c>
      <c r="D20" s="43"/>
      <c r="E20" s="43"/>
      <c r="F20" s="69">
        <v>24653</v>
      </c>
      <c r="G20" s="77">
        <f t="shared" si="0"/>
        <v>3.9126529161191206</v>
      </c>
      <c r="H20" s="70">
        <v>24365</v>
      </c>
      <c r="I20" s="82">
        <f t="shared" si="1"/>
        <v>1.1820233942130054</v>
      </c>
    </row>
    <row r="21" spans="1:9" ht="18" customHeight="1">
      <c r="A21" s="319"/>
      <c r="B21" s="319"/>
      <c r="C21" s="44" t="s">
        <v>6</v>
      </c>
      <c r="D21" s="43"/>
      <c r="E21" s="43"/>
      <c r="F21" s="69">
        <v>168354</v>
      </c>
      <c r="G21" s="77">
        <f t="shared" si="0"/>
        <v>26.719294570247776</v>
      </c>
      <c r="H21" s="70">
        <v>167688</v>
      </c>
      <c r="I21" s="82">
        <f t="shared" si="1"/>
        <v>0.3971661657363734</v>
      </c>
    </row>
    <row r="22" spans="1:9" ht="18" customHeight="1">
      <c r="A22" s="319"/>
      <c r="B22" s="319"/>
      <c r="C22" s="44" t="s">
        <v>31</v>
      </c>
      <c r="D22" s="43"/>
      <c r="E22" s="43"/>
      <c r="F22" s="69">
        <v>9857</v>
      </c>
      <c r="G22" s="77">
        <f t="shared" si="0"/>
        <v>1.5643945886580202</v>
      </c>
      <c r="H22" s="70">
        <v>10031</v>
      </c>
      <c r="I22" s="82">
        <f t="shared" si="1"/>
        <v>-1.734622669723851</v>
      </c>
    </row>
    <row r="23" spans="1:9" ht="18" customHeight="1">
      <c r="A23" s="319"/>
      <c r="B23" s="319"/>
      <c r="C23" s="44" t="s">
        <v>7</v>
      </c>
      <c r="D23" s="43"/>
      <c r="E23" s="43"/>
      <c r="F23" s="69">
        <v>79186</v>
      </c>
      <c r="G23" s="77">
        <f t="shared" si="0"/>
        <v>12.567530678449224</v>
      </c>
      <c r="H23" s="70">
        <v>79445</v>
      </c>
      <c r="I23" s="82">
        <f t="shared" si="1"/>
        <v>-0.3260117062118484</v>
      </c>
    </row>
    <row r="24" spans="1:9" ht="18" customHeight="1">
      <c r="A24" s="319"/>
      <c r="B24" s="319"/>
      <c r="C24" s="44" t="s">
        <v>32</v>
      </c>
      <c r="D24" s="43"/>
      <c r="E24" s="43"/>
      <c r="F24" s="69">
        <v>4731</v>
      </c>
      <c r="G24" s="77">
        <f t="shared" si="0"/>
        <v>0.7508522673167387</v>
      </c>
      <c r="H24" s="70">
        <v>3136</v>
      </c>
      <c r="I24" s="82">
        <f t="shared" si="1"/>
        <v>50.860969387755105</v>
      </c>
    </row>
    <row r="25" spans="1:9" ht="18" customHeight="1">
      <c r="A25" s="319"/>
      <c r="B25" s="319"/>
      <c r="C25" s="44" t="s">
        <v>8</v>
      </c>
      <c r="D25" s="43"/>
      <c r="E25" s="43"/>
      <c r="F25" s="69">
        <v>84211</v>
      </c>
      <c r="G25" s="77">
        <f t="shared" si="0"/>
        <v>13.365043391039924</v>
      </c>
      <c r="H25" s="70">
        <v>85331</v>
      </c>
      <c r="I25" s="82">
        <f t="shared" si="1"/>
        <v>-1.3125358896532324</v>
      </c>
    </row>
    <row r="26" spans="1:9" ht="18" customHeight="1">
      <c r="A26" s="319"/>
      <c r="B26" s="319"/>
      <c r="C26" s="45" t="s">
        <v>9</v>
      </c>
      <c r="D26" s="46"/>
      <c r="E26" s="46"/>
      <c r="F26" s="71">
        <v>81266</v>
      </c>
      <c r="G26" s="78">
        <f t="shared" si="0"/>
        <v>12.897645393312636</v>
      </c>
      <c r="H26" s="72">
        <v>95528</v>
      </c>
      <c r="I26" s="84">
        <f t="shared" si="1"/>
        <v>-14.929654132819692</v>
      </c>
    </row>
    <row r="27" spans="1:9" ht="18" customHeight="1">
      <c r="A27" s="319"/>
      <c r="B27" s="320"/>
      <c r="C27" s="47" t="s">
        <v>10</v>
      </c>
      <c r="D27" s="31"/>
      <c r="E27" s="31"/>
      <c r="F27" s="73">
        <f>SUM(F9,F20:F26)</f>
        <v>630084</v>
      </c>
      <c r="G27" s="79">
        <f t="shared" si="0"/>
        <v>100</v>
      </c>
      <c r="H27" s="73">
        <f>SUM(H9,H20:H26)</f>
        <v>638559</v>
      </c>
      <c r="I27" s="85">
        <f t="shared" si="1"/>
        <v>-1.327207039600098</v>
      </c>
    </row>
    <row r="28" spans="1:9" ht="18" customHeight="1">
      <c r="A28" s="319"/>
      <c r="B28" s="318" t="s">
        <v>89</v>
      </c>
      <c r="C28" s="55" t="s">
        <v>11</v>
      </c>
      <c r="D28" s="56"/>
      <c r="E28" s="56"/>
      <c r="F28" s="65">
        <v>302950</v>
      </c>
      <c r="G28" s="75">
        <f>F28/$F$45*100</f>
        <v>48.08089080186134</v>
      </c>
      <c r="H28" s="65">
        <v>315196</v>
      </c>
      <c r="I28" s="86">
        <f>(F28/H28-1)*100</f>
        <v>-3.885201588852649</v>
      </c>
    </row>
    <row r="29" spans="1:9" ht="18" customHeight="1">
      <c r="A29" s="319"/>
      <c r="B29" s="319"/>
      <c r="C29" s="7"/>
      <c r="D29" s="30" t="s">
        <v>12</v>
      </c>
      <c r="E29" s="43"/>
      <c r="F29" s="69">
        <v>181600</v>
      </c>
      <c r="G29" s="77">
        <f aca="true" t="shared" si="2" ref="G29:G45">F29/$F$45*100</f>
        <v>28.82155395153662</v>
      </c>
      <c r="H29" s="69">
        <v>184061</v>
      </c>
      <c r="I29" s="87">
        <f aca="true" t="shared" si="3" ref="I29:I45">(F29/H29-1)*100</f>
        <v>-1.3370567366253527</v>
      </c>
    </row>
    <row r="30" spans="1:9" ht="18" customHeight="1">
      <c r="A30" s="319"/>
      <c r="B30" s="319"/>
      <c r="C30" s="7"/>
      <c r="D30" s="30" t="s">
        <v>33</v>
      </c>
      <c r="E30" s="43"/>
      <c r="F30" s="69">
        <v>22095</v>
      </c>
      <c r="G30" s="77">
        <f t="shared" si="2"/>
        <v>3.5066753004361324</v>
      </c>
      <c r="H30" s="69">
        <v>21462</v>
      </c>
      <c r="I30" s="87">
        <f t="shared" si="3"/>
        <v>2.949398937657244</v>
      </c>
    </row>
    <row r="31" spans="1:9" ht="18" customHeight="1">
      <c r="A31" s="319"/>
      <c r="B31" s="319"/>
      <c r="C31" s="19"/>
      <c r="D31" s="30" t="s">
        <v>13</v>
      </c>
      <c r="E31" s="43"/>
      <c r="F31" s="69">
        <v>99255</v>
      </c>
      <c r="G31" s="77">
        <f t="shared" si="2"/>
        <v>15.752661549888586</v>
      </c>
      <c r="H31" s="69">
        <v>109672</v>
      </c>
      <c r="I31" s="87">
        <f t="shared" si="3"/>
        <v>-9.498322270041582</v>
      </c>
    </row>
    <row r="32" spans="1:9" ht="18" customHeight="1">
      <c r="A32" s="319"/>
      <c r="B32" s="319"/>
      <c r="C32" s="50" t="s">
        <v>14</v>
      </c>
      <c r="D32" s="51"/>
      <c r="E32" s="51"/>
      <c r="F32" s="65">
        <v>233801</v>
      </c>
      <c r="G32" s="75">
        <f t="shared" si="2"/>
        <v>37.10632233162563</v>
      </c>
      <c r="H32" s="65">
        <v>233020</v>
      </c>
      <c r="I32" s="86">
        <f t="shared" si="3"/>
        <v>0.33516436357394763</v>
      </c>
    </row>
    <row r="33" spans="1:9" ht="18" customHeight="1">
      <c r="A33" s="319"/>
      <c r="B33" s="319"/>
      <c r="C33" s="7"/>
      <c r="D33" s="30" t="s">
        <v>15</v>
      </c>
      <c r="E33" s="43"/>
      <c r="F33" s="69">
        <v>13983</v>
      </c>
      <c r="G33" s="77">
        <f t="shared" si="2"/>
        <v>2.219227912468814</v>
      </c>
      <c r="H33" s="69">
        <v>14012</v>
      </c>
      <c r="I33" s="87">
        <f t="shared" si="3"/>
        <v>-0.20696545817870948</v>
      </c>
    </row>
    <row r="34" spans="1:9" ht="18" customHeight="1">
      <c r="A34" s="319"/>
      <c r="B34" s="319"/>
      <c r="C34" s="7"/>
      <c r="D34" s="30" t="s">
        <v>34</v>
      </c>
      <c r="E34" s="43"/>
      <c r="F34" s="69">
        <v>4162</v>
      </c>
      <c r="G34" s="77">
        <f t="shared" si="2"/>
        <v>0.6605468477218911</v>
      </c>
      <c r="H34" s="69">
        <v>4139</v>
      </c>
      <c r="I34" s="87">
        <f t="shared" si="3"/>
        <v>0.5556897801401339</v>
      </c>
    </row>
    <row r="35" spans="1:9" ht="18" customHeight="1">
      <c r="A35" s="319"/>
      <c r="B35" s="319"/>
      <c r="C35" s="7"/>
      <c r="D35" s="30" t="s">
        <v>35</v>
      </c>
      <c r="E35" s="43"/>
      <c r="F35" s="69">
        <v>147874</v>
      </c>
      <c r="G35" s="77">
        <f t="shared" si="2"/>
        <v>23.46893430082338</v>
      </c>
      <c r="H35" s="69">
        <v>153105</v>
      </c>
      <c r="I35" s="87">
        <f t="shared" si="3"/>
        <v>-3.4166095163449928</v>
      </c>
    </row>
    <row r="36" spans="1:9" ht="18" customHeight="1">
      <c r="A36" s="319"/>
      <c r="B36" s="319"/>
      <c r="C36" s="7"/>
      <c r="D36" s="30" t="s">
        <v>36</v>
      </c>
      <c r="E36" s="43"/>
      <c r="F36" s="69">
        <v>9526</v>
      </c>
      <c r="G36" s="77">
        <f t="shared" si="2"/>
        <v>1.5118619104754287</v>
      </c>
      <c r="H36" s="69">
        <v>515</v>
      </c>
      <c r="I36" s="87">
        <f t="shared" si="3"/>
        <v>1749.7087378640779</v>
      </c>
    </row>
    <row r="37" spans="1:9" ht="18" customHeight="1">
      <c r="A37" s="319"/>
      <c r="B37" s="319"/>
      <c r="C37" s="7"/>
      <c r="D37" s="30" t="s">
        <v>16</v>
      </c>
      <c r="E37" s="43"/>
      <c r="F37" s="69">
        <v>3264</v>
      </c>
      <c r="G37" s="77">
        <f t="shared" si="2"/>
        <v>0.5180261679395128</v>
      </c>
      <c r="H37" s="69">
        <v>4621</v>
      </c>
      <c r="I37" s="87">
        <f t="shared" si="3"/>
        <v>-29.36593810863449</v>
      </c>
    </row>
    <row r="38" spans="1:9" ht="18" customHeight="1">
      <c r="A38" s="319"/>
      <c r="B38" s="319"/>
      <c r="C38" s="19"/>
      <c r="D38" s="30" t="s">
        <v>37</v>
      </c>
      <c r="E38" s="43"/>
      <c r="F38" s="69">
        <v>54792</v>
      </c>
      <c r="G38" s="77">
        <f t="shared" si="2"/>
        <v>8.695983392690499</v>
      </c>
      <c r="H38" s="69">
        <v>56428</v>
      </c>
      <c r="I38" s="87">
        <f t="shared" si="3"/>
        <v>-2.899269866023957</v>
      </c>
    </row>
    <row r="39" spans="1:9" ht="18" customHeight="1">
      <c r="A39" s="319"/>
      <c r="B39" s="319"/>
      <c r="C39" s="50" t="s">
        <v>17</v>
      </c>
      <c r="D39" s="51"/>
      <c r="E39" s="51"/>
      <c r="F39" s="65">
        <v>93333</v>
      </c>
      <c r="G39" s="75">
        <f t="shared" si="2"/>
        <v>14.812786866513036</v>
      </c>
      <c r="H39" s="65">
        <v>90343</v>
      </c>
      <c r="I39" s="86">
        <f t="shared" si="3"/>
        <v>3.309608934837227</v>
      </c>
    </row>
    <row r="40" spans="1:9" ht="18" customHeight="1">
      <c r="A40" s="319"/>
      <c r="B40" s="319"/>
      <c r="C40" s="7"/>
      <c r="D40" s="52" t="s">
        <v>18</v>
      </c>
      <c r="E40" s="53"/>
      <c r="F40" s="67">
        <v>88141</v>
      </c>
      <c r="G40" s="76">
        <f t="shared" si="2"/>
        <v>13.988769751334743</v>
      </c>
      <c r="H40" s="67">
        <v>84965</v>
      </c>
      <c r="I40" s="88">
        <f t="shared" si="3"/>
        <v>3.73800976872829</v>
      </c>
    </row>
    <row r="41" spans="1:9" ht="18" customHeight="1">
      <c r="A41" s="319"/>
      <c r="B41" s="319"/>
      <c r="C41" s="7"/>
      <c r="D41" s="16"/>
      <c r="E41" s="103" t="s">
        <v>92</v>
      </c>
      <c r="F41" s="69">
        <v>65611</v>
      </c>
      <c r="G41" s="77">
        <f t="shared" si="2"/>
        <v>10.413056036972849</v>
      </c>
      <c r="H41" s="69">
        <v>64357</v>
      </c>
      <c r="I41" s="89">
        <f t="shared" si="3"/>
        <v>1.948505990024385</v>
      </c>
    </row>
    <row r="42" spans="1:9" ht="18" customHeight="1">
      <c r="A42" s="319"/>
      <c r="B42" s="319"/>
      <c r="C42" s="7"/>
      <c r="D42" s="33"/>
      <c r="E42" s="32" t="s">
        <v>38</v>
      </c>
      <c r="F42" s="69">
        <v>22530</v>
      </c>
      <c r="G42" s="77">
        <f t="shared" si="2"/>
        <v>3.5757137143618944</v>
      </c>
      <c r="H42" s="69">
        <v>20608</v>
      </c>
      <c r="I42" s="89">
        <f t="shared" si="3"/>
        <v>9.326475155279512</v>
      </c>
    </row>
    <row r="43" spans="1:9" ht="18" customHeight="1">
      <c r="A43" s="319"/>
      <c r="B43" s="319"/>
      <c r="C43" s="7"/>
      <c r="D43" s="30" t="s">
        <v>39</v>
      </c>
      <c r="E43" s="54"/>
      <c r="F43" s="69">
        <v>5192</v>
      </c>
      <c r="G43" s="77">
        <f t="shared" si="2"/>
        <v>0.8240171151782936</v>
      </c>
      <c r="H43" s="69">
        <v>5378</v>
      </c>
      <c r="I43" s="89">
        <f t="shared" si="3"/>
        <v>-3.4585347712904446</v>
      </c>
    </row>
    <row r="44" spans="1:9" ht="18" customHeight="1">
      <c r="A44" s="319"/>
      <c r="B44" s="319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9" t="e">
        <f t="shared" si="3"/>
        <v>#DIV/0!</v>
      </c>
    </row>
    <row r="45" spans="1:9" ht="18" customHeight="1">
      <c r="A45" s="320"/>
      <c r="B45" s="320"/>
      <c r="C45" s="11" t="s">
        <v>19</v>
      </c>
      <c r="D45" s="12"/>
      <c r="E45" s="12"/>
      <c r="F45" s="74">
        <f>SUM(F28,F32,F39)</f>
        <v>630084</v>
      </c>
      <c r="G45" s="85">
        <f t="shared" si="2"/>
        <v>100</v>
      </c>
      <c r="H45" s="74">
        <f>SUM(H28,H32,H39)</f>
        <v>638559</v>
      </c>
      <c r="I45" s="85">
        <f t="shared" si="3"/>
        <v>-1.327207039600098</v>
      </c>
    </row>
    <row r="46" ht="13.5">
      <c r="A46" s="104" t="s">
        <v>20</v>
      </c>
    </row>
    <row r="47" ht="13.5">
      <c r="A47" s="105" t="s">
        <v>21</v>
      </c>
    </row>
    <row r="48" ht="13.5">
      <c r="A48" s="105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H40" sqref="H40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248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353" t="s">
        <v>49</v>
      </c>
      <c r="B6" s="354"/>
      <c r="C6" s="354"/>
      <c r="D6" s="354"/>
      <c r="E6" s="355"/>
      <c r="F6" s="348" t="s">
        <v>249</v>
      </c>
      <c r="G6" s="349"/>
      <c r="H6" s="348" t="s">
        <v>250</v>
      </c>
      <c r="I6" s="349"/>
      <c r="J6" s="325"/>
      <c r="K6" s="326"/>
      <c r="L6" s="325"/>
      <c r="M6" s="326"/>
      <c r="N6" s="325"/>
      <c r="O6" s="326"/>
    </row>
    <row r="7" spans="1:15" ht="15.75" customHeight="1">
      <c r="A7" s="356"/>
      <c r="B7" s="357"/>
      <c r="C7" s="357"/>
      <c r="D7" s="357"/>
      <c r="E7" s="358"/>
      <c r="F7" s="272" t="s">
        <v>252</v>
      </c>
      <c r="G7" s="273" t="s">
        <v>2</v>
      </c>
      <c r="H7" s="272" t="s">
        <v>252</v>
      </c>
      <c r="I7" s="273" t="s">
        <v>2</v>
      </c>
      <c r="J7" s="109" t="s">
        <v>240</v>
      </c>
      <c r="K7" s="38" t="s">
        <v>2</v>
      </c>
      <c r="L7" s="109" t="s">
        <v>240</v>
      </c>
      <c r="M7" s="38" t="s">
        <v>2</v>
      </c>
      <c r="N7" s="109" t="s">
        <v>240</v>
      </c>
      <c r="O7" s="246" t="s">
        <v>2</v>
      </c>
    </row>
    <row r="8" spans="1:25" ht="15.75" customHeight="1">
      <c r="A8" s="337" t="s">
        <v>83</v>
      </c>
      <c r="B8" s="55" t="s">
        <v>50</v>
      </c>
      <c r="C8" s="56"/>
      <c r="D8" s="56"/>
      <c r="E8" s="93" t="s">
        <v>41</v>
      </c>
      <c r="F8" s="274">
        <v>6213</v>
      </c>
      <c r="G8" s="275">
        <v>6235</v>
      </c>
      <c r="H8" s="274">
        <v>1607</v>
      </c>
      <c r="I8" s="276">
        <v>1584</v>
      </c>
      <c r="J8" s="110"/>
      <c r="K8" s="113"/>
      <c r="L8" s="110"/>
      <c r="M8" s="112"/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5.75" customHeight="1">
      <c r="A9" s="365"/>
      <c r="B9" s="8"/>
      <c r="C9" s="30" t="s">
        <v>51</v>
      </c>
      <c r="D9" s="43"/>
      <c r="E9" s="91" t="s">
        <v>42</v>
      </c>
      <c r="F9" s="277">
        <v>6213</v>
      </c>
      <c r="G9" s="278">
        <v>6235</v>
      </c>
      <c r="H9" s="277">
        <v>1607</v>
      </c>
      <c r="I9" s="279">
        <v>1584</v>
      </c>
      <c r="J9" s="70"/>
      <c r="K9" s="117"/>
      <c r="L9" s="70"/>
      <c r="M9" s="116"/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5.75" customHeight="1">
      <c r="A10" s="365"/>
      <c r="B10" s="10"/>
      <c r="C10" s="30" t="s">
        <v>52</v>
      </c>
      <c r="D10" s="43"/>
      <c r="E10" s="91" t="s">
        <v>43</v>
      </c>
      <c r="F10" s="277">
        <v>0</v>
      </c>
      <c r="G10" s="278">
        <v>0</v>
      </c>
      <c r="H10" s="277">
        <v>0</v>
      </c>
      <c r="I10" s="279">
        <v>0</v>
      </c>
      <c r="J10" s="118"/>
      <c r="K10" s="119"/>
      <c r="L10" s="70"/>
      <c r="M10" s="116"/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5.75" customHeight="1">
      <c r="A11" s="365"/>
      <c r="B11" s="50" t="s">
        <v>53</v>
      </c>
      <c r="C11" s="63"/>
      <c r="D11" s="63"/>
      <c r="E11" s="90" t="s">
        <v>44</v>
      </c>
      <c r="F11" s="280">
        <v>5648</v>
      </c>
      <c r="G11" s="281">
        <v>5725</v>
      </c>
      <c r="H11" s="280">
        <v>1341</v>
      </c>
      <c r="I11" s="282">
        <v>1452</v>
      </c>
      <c r="J11" s="120"/>
      <c r="K11" s="123"/>
      <c r="L11" s="120"/>
      <c r="M11" s="122"/>
      <c r="N11" s="120"/>
      <c r="O11" s="123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5.75" customHeight="1">
      <c r="A12" s="365"/>
      <c r="B12" s="7"/>
      <c r="C12" s="30" t="s">
        <v>54</v>
      </c>
      <c r="D12" s="43"/>
      <c r="E12" s="91" t="s">
        <v>45</v>
      </c>
      <c r="F12" s="277">
        <v>5648</v>
      </c>
      <c r="G12" s="278">
        <v>5725</v>
      </c>
      <c r="H12" s="280">
        <v>1341</v>
      </c>
      <c r="I12" s="279">
        <v>1452</v>
      </c>
      <c r="J12" s="120"/>
      <c r="K12" s="117"/>
      <c r="L12" s="70"/>
      <c r="M12" s="116"/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5.75" customHeight="1">
      <c r="A13" s="365"/>
      <c r="B13" s="8"/>
      <c r="C13" s="52" t="s">
        <v>55</v>
      </c>
      <c r="D13" s="53"/>
      <c r="E13" s="95" t="s">
        <v>46</v>
      </c>
      <c r="F13" s="283">
        <v>0</v>
      </c>
      <c r="G13" s="284">
        <v>0</v>
      </c>
      <c r="H13" s="285">
        <v>0</v>
      </c>
      <c r="I13" s="286">
        <v>0</v>
      </c>
      <c r="J13" s="118"/>
      <c r="K13" s="119"/>
      <c r="L13" s="68"/>
      <c r="M13" s="125"/>
      <c r="N13" s="68"/>
      <c r="O13" s="126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5.75" customHeight="1">
      <c r="A14" s="365"/>
      <c r="B14" s="44" t="s">
        <v>56</v>
      </c>
      <c r="C14" s="43"/>
      <c r="D14" s="43"/>
      <c r="E14" s="91" t="s">
        <v>97</v>
      </c>
      <c r="F14" s="287">
        <f aca="true" t="shared" si="0" ref="F14:I15">F9-F12</f>
        <v>565</v>
      </c>
      <c r="G14" s="288">
        <f t="shared" si="0"/>
        <v>510</v>
      </c>
      <c r="H14" s="287">
        <f>H9-H12</f>
        <v>266</v>
      </c>
      <c r="I14" s="288">
        <f t="shared" si="0"/>
        <v>132</v>
      </c>
      <c r="J14" s="69">
        <f aca="true" t="shared" si="1" ref="J14:O14">J9-J12</f>
        <v>0</v>
      </c>
      <c r="K14" s="127">
        <f t="shared" si="1"/>
        <v>0</v>
      </c>
      <c r="L14" s="69">
        <f t="shared" si="1"/>
        <v>0</v>
      </c>
      <c r="M14" s="127">
        <f t="shared" si="1"/>
        <v>0</v>
      </c>
      <c r="N14" s="69">
        <f t="shared" si="1"/>
        <v>0</v>
      </c>
      <c r="O14" s="127">
        <f t="shared" si="1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5.75" customHeight="1">
      <c r="A15" s="365"/>
      <c r="B15" s="44" t="s">
        <v>57</v>
      </c>
      <c r="C15" s="43"/>
      <c r="D15" s="43"/>
      <c r="E15" s="91" t="s">
        <v>98</v>
      </c>
      <c r="F15" s="287">
        <f t="shared" si="0"/>
        <v>0</v>
      </c>
      <c r="G15" s="288">
        <f t="shared" si="0"/>
        <v>0</v>
      </c>
      <c r="H15" s="287">
        <f t="shared" si="0"/>
        <v>0</v>
      </c>
      <c r="I15" s="288">
        <f t="shared" si="0"/>
        <v>0</v>
      </c>
      <c r="J15" s="69">
        <f aca="true" t="shared" si="2" ref="J15:O15">J10-J13</f>
        <v>0</v>
      </c>
      <c r="K15" s="127">
        <f t="shared" si="2"/>
        <v>0</v>
      </c>
      <c r="L15" s="69">
        <f t="shared" si="2"/>
        <v>0</v>
      </c>
      <c r="M15" s="127">
        <f t="shared" si="2"/>
        <v>0</v>
      </c>
      <c r="N15" s="69">
        <f t="shared" si="2"/>
        <v>0</v>
      </c>
      <c r="O15" s="127">
        <f t="shared" si="2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5.75" customHeight="1">
      <c r="A16" s="365"/>
      <c r="B16" s="44" t="s">
        <v>58</v>
      </c>
      <c r="C16" s="43"/>
      <c r="D16" s="43"/>
      <c r="E16" s="91" t="s">
        <v>99</v>
      </c>
      <c r="F16" s="283">
        <f>F8-F11</f>
        <v>565</v>
      </c>
      <c r="G16" s="284">
        <f>G8-G11</f>
        <v>510</v>
      </c>
      <c r="H16" s="283">
        <f>H8-H11</f>
        <v>266</v>
      </c>
      <c r="I16" s="284">
        <f>I8-I11</f>
        <v>132</v>
      </c>
      <c r="J16" s="67">
        <f aca="true" t="shared" si="3" ref="J16:O16">J8-J11</f>
        <v>0</v>
      </c>
      <c r="K16" s="124">
        <f t="shared" si="3"/>
        <v>0</v>
      </c>
      <c r="L16" s="67">
        <f t="shared" si="3"/>
        <v>0</v>
      </c>
      <c r="M16" s="124">
        <f t="shared" si="3"/>
        <v>0</v>
      </c>
      <c r="N16" s="67">
        <f t="shared" si="3"/>
        <v>0</v>
      </c>
      <c r="O16" s="124">
        <f t="shared" si="3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5.75" customHeight="1">
      <c r="A17" s="365"/>
      <c r="B17" s="44" t="s">
        <v>59</v>
      </c>
      <c r="C17" s="43"/>
      <c r="D17" s="43"/>
      <c r="E17" s="34"/>
      <c r="F17" s="287"/>
      <c r="G17" s="288"/>
      <c r="H17" s="285"/>
      <c r="I17" s="286"/>
      <c r="J17" s="70"/>
      <c r="K17" s="117"/>
      <c r="L17" s="70"/>
      <c r="M17" s="116"/>
      <c r="N17" s="118"/>
      <c r="O17" s="128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.75" customHeight="1">
      <c r="A18" s="366"/>
      <c r="B18" s="47" t="s">
        <v>60</v>
      </c>
      <c r="C18" s="31"/>
      <c r="D18" s="31"/>
      <c r="E18" s="17"/>
      <c r="F18" s="289"/>
      <c r="G18" s="290"/>
      <c r="H18" s="291"/>
      <c r="I18" s="292"/>
      <c r="J18" s="131"/>
      <c r="K18" s="132"/>
      <c r="L18" s="131"/>
      <c r="M18" s="132"/>
      <c r="N18" s="131"/>
      <c r="O18" s="133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.75" customHeight="1">
      <c r="A19" s="365" t="s">
        <v>84</v>
      </c>
      <c r="B19" s="50" t="s">
        <v>61</v>
      </c>
      <c r="C19" s="51"/>
      <c r="D19" s="51"/>
      <c r="E19" s="96"/>
      <c r="F19" s="293">
        <v>2597</v>
      </c>
      <c r="G19" s="294">
        <v>1859</v>
      </c>
      <c r="H19" s="295">
        <v>1014</v>
      </c>
      <c r="I19" s="296">
        <v>18</v>
      </c>
      <c r="J19" s="66"/>
      <c r="K19" s="136"/>
      <c r="L19" s="66"/>
      <c r="M19" s="135"/>
      <c r="N19" s="66"/>
      <c r="O19" s="136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5.75" customHeight="1">
      <c r="A20" s="365"/>
      <c r="B20" s="19"/>
      <c r="C20" s="30" t="s">
        <v>62</v>
      </c>
      <c r="D20" s="43"/>
      <c r="E20" s="91"/>
      <c r="F20" s="287">
        <v>1280</v>
      </c>
      <c r="G20" s="288">
        <v>1300</v>
      </c>
      <c r="H20" s="297">
        <v>0</v>
      </c>
      <c r="I20" s="279">
        <v>0</v>
      </c>
      <c r="J20" s="70"/>
      <c r="K20" s="119"/>
      <c r="L20" s="70"/>
      <c r="M20" s="116"/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5.75" customHeight="1">
      <c r="A21" s="365"/>
      <c r="B21" s="9" t="s">
        <v>63</v>
      </c>
      <c r="C21" s="63"/>
      <c r="D21" s="63"/>
      <c r="E21" s="90" t="s">
        <v>100</v>
      </c>
      <c r="F21" s="298">
        <v>2597</v>
      </c>
      <c r="G21" s="299">
        <v>1859</v>
      </c>
      <c r="H21" s="280">
        <v>1014</v>
      </c>
      <c r="I21" s="282">
        <v>18</v>
      </c>
      <c r="J21" s="120"/>
      <c r="K21" s="123"/>
      <c r="L21" s="120"/>
      <c r="M21" s="122"/>
      <c r="N21" s="120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5.75" customHeight="1">
      <c r="A22" s="365"/>
      <c r="B22" s="50" t="s">
        <v>64</v>
      </c>
      <c r="C22" s="51"/>
      <c r="D22" s="51"/>
      <c r="E22" s="96" t="s">
        <v>101</v>
      </c>
      <c r="F22" s="293">
        <v>6759</v>
      </c>
      <c r="G22" s="294">
        <v>6191</v>
      </c>
      <c r="H22" s="295">
        <v>1335</v>
      </c>
      <c r="I22" s="296">
        <v>480</v>
      </c>
      <c r="J22" s="66"/>
      <c r="K22" s="136"/>
      <c r="L22" s="66"/>
      <c r="M22" s="135"/>
      <c r="N22" s="66"/>
      <c r="O22" s="136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5.75" customHeight="1">
      <c r="A23" s="365"/>
      <c r="B23" s="7" t="s">
        <v>65</v>
      </c>
      <c r="C23" s="52" t="s">
        <v>66</v>
      </c>
      <c r="D23" s="53"/>
      <c r="E23" s="95"/>
      <c r="F23" s="283">
        <v>1428</v>
      </c>
      <c r="G23" s="284">
        <v>1524</v>
      </c>
      <c r="H23" s="300">
        <v>156</v>
      </c>
      <c r="I23" s="301">
        <v>160</v>
      </c>
      <c r="J23" s="68"/>
      <c r="K23" s="126"/>
      <c r="L23" s="68"/>
      <c r="M23" s="125"/>
      <c r="N23" s="68"/>
      <c r="O23" s="126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5.75" customHeight="1">
      <c r="A24" s="365"/>
      <c r="B24" s="44" t="s">
        <v>102</v>
      </c>
      <c r="C24" s="43"/>
      <c r="D24" s="43"/>
      <c r="E24" s="91" t="s">
        <v>103</v>
      </c>
      <c r="F24" s="287">
        <f>F21-F22</f>
        <v>-4162</v>
      </c>
      <c r="G24" s="288">
        <f>G21-G22</f>
        <v>-4332</v>
      </c>
      <c r="H24" s="287">
        <f>H21-H22</f>
        <v>-321</v>
      </c>
      <c r="I24" s="288">
        <f>I21-I22</f>
        <v>-462</v>
      </c>
      <c r="J24" s="69">
        <f aca="true" t="shared" si="4" ref="J24:O24">J21-J22</f>
        <v>0</v>
      </c>
      <c r="K24" s="127">
        <f t="shared" si="4"/>
        <v>0</v>
      </c>
      <c r="L24" s="69">
        <f t="shared" si="4"/>
        <v>0</v>
      </c>
      <c r="M24" s="127">
        <f t="shared" si="4"/>
        <v>0</v>
      </c>
      <c r="N24" s="69">
        <f t="shared" si="4"/>
        <v>0</v>
      </c>
      <c r="O24" s="127">
        <f t="shared" si="4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5.75" customHeight="1">
      <c r="A25" s="365"/>
      <c r="B25" s="101" t="s">
        <v>67</v>
      </c>
      <c r="C25" s="53"/>
      <c r="D25" s="53"/>
      <c r="E25" s="367" t="s">
        <v>104</v>
      </c>
      <c r="F25" s="342">
        <v>4162</v>
      </c>
      <c r="G25" s="344">
        <v>4332</v>
      </c>
      <c r="H25" s="346">
        <v>321</v>
      </c>
      <c r="I25" s="344">
        <v>462</v>
      </c>
      <c r="J25" s="333"/>
      <c r="K25" s="335"/>
      <c r="L25" s="333"/>
      <c r="M25" s="335"/>
      <c r="N25" s="333"/>
      <c r="O25" s="335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.75" customHeight="1">
      <c r="A26" s="365"/>
      <c r="B26" s="9" t="s">
        <v>68</v>
      </c>
      <c r="C26" s="63"/>
      <c r="D26" s="63"/>
      <c r="E26" s="368"/>
      <c r="F26" s="343"/>
      <c r="G26" s="345"/>
      <c r="H26" s="347"/>
      <c r="I26" s="345"/>
      <c r="J26" s="334"/>
      <c r="K26" s="336"/>
      <c r="L26" s="334"/>
      <c r="M26" s="336"/>
      <c r="N26" s="334"/>
      <c r="O26" s="336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5.75" customHeight="1">
      <c r="A27" s="366"/>
      <c r="B27" s="47" t="s">
        <v>105</v>
      </c>
      <c r="C27" s="31"/>
      <c r="D27" s="31"/>
      <c r="E27" s="92" t="s">
        <v>106</v>
      </c>
      <c r="F27" s="302">
        <f>F24+F25</f>
        <v>0</v>
      </c>
      <c r="G27" s="303">
        <f>G24+G25</f>
        <v>0</v>
      </c>
      <c r="H27" s="302">
        <f>H24+H25</f>
        <v>0</v>
      </c>
      <c r="I27" s="303">
        <f>I24+I25</f>
        <v>0</v>
      </c>
      <c r="J27" s="73">
        <f aca="true" t="shared" si="5" ref="J27:O27">J24+J25</f>
        <v>0</v>
      </c>
      <c r="K27" s="139">
        <f t="shared" si="5"/>
        <v>0</v>
      </c>
      <c r="L27" s="73">
        <f t="shared" si="5"/>
        <v>0</v>
      </c>
      <c r="M27" s="139">
        <f t="shared" si="5"/>
        <v>0</v>
      </c>
      <c r="N27" s="73">
        <f t="shared" si="5"/>
        <v>0</v>
      </c>
      <c r="O27" s="139">
        <f t="shared" si="5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5.75" customHeight="1">
      <c r="A28" s="13"/>
      <c r="F28" s="304"/>
      <c r="G28" s="304"/>
      <c r="H28" s="304"/>
      <c r="I28" s="304"/>
      <c r="J28" s="114"/>
      <c r="K28" s="114"/>
      <c r="L28" s="140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75" customHeight="1">
      <c r="A29" s="31"/>
      <c r="F29" s="304"/>
      <c r="G29" s="304"/>
      <c r="H29" s="304"/>
      <c r="I29" s="304"/>
      <c r="J29" s="141"/>
      <c r="K29" s="141"/>
      <c r="L29" s="140"/>
      <c r="M29" s="114"/>
      <c r="N29" s="114"/>
      <c r="O29" s="141" t="s">
        <v>107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1"/>
    </row>
    <row r="30" spans="1:25" ht="15.75" customHeight="1">
      <c r="A30" s="359" t="s">
        <v>69</v>
      </c>
      <c r="B30" s="360"/>
      <c r="C30" s="360"/>
      <c r="D30" s="360"/>
      <c r="E30" s="361"/>
      <c r="F30" s="329" t="s">
        <v>254</v>
      </c>
      <c r="G30" s="330"/>
      <c r="H30" s="329" t="s">
        <v>256</v>
      </c>
      <c r="I30" s="330"/>
      <c r="J30" s="327" t="s">
        <v>258</v>
      </c>
      <c r="K30" s="328"/>
      <c r="L30" s="331" t="s">
        <v>259</v>
      </c>
      <c r="M30" s="332"/>
      <c r="N30" s="327" t="s">
        <v>260</v>
      </c>
      <c r="O30" s="328"/>
      <c r="P30" s="142"/>
      <c r="Q30" s="140"/>
      <c r="R30" s="142"/>
      <c r="S30" s="140"/>
      <c r="T30" s="142"/>
      <c r="U30" s="140"/>
      <c r="V30" s="142"/>
      <c r="W30" s="140"/>
      <c r="X30" s="142"/>
      <c r="Y30" s="140"/>
    </row>
    <row r="31" spans="1:25" ht="15.75" customHeight="1">
      <c r="A31" s="362"/>
      <c r="B31" s="363"/>
      <c r="C31" s="363"/>
      <c r="D31" s="363"/>
      <c r="E31" s="364"/>
      <c r="F31" s="272" t="s">
        <v>251</v>
      </c>
      <c r="G31" s="305" t="s">
        <v>2</v>
      </c>
      <c r="H31" s="272" t="s">
        <v>257</v>
      </c>
      <c r="I31" s="305" t="s">
        <v>2</v>
      </c>
      <c r="J31" s="109" t="s">
        <v>262</v>
      </c>
      <c r="K31" s="259" t="s">
        <v>2</v>
      </c>
      <c r="L31" s="109" t="s">
        <v>262</v>
      </c>
      <c r="M31" s="260" t="s">
        <v>2</v>
      </c>
      <c r="N31" s="109" t="s">
        <v>262</v>
      </c>
      <c r="O31" s="261" t="s">
        <v>2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5" ht="15.75" customHeight="1">
      <c r="A32" s="337" t="s">
        <v>85</v>
      </c>
      <c r="B32" s="55" t="s">
        <v>50</v>
      </c>
      <c r="C32" s="56"/>
      <c r="D32" s="56"/>
      <c r="E32" s="15" t="s">
        <v>41</v>
      </c>
      <c r="F32" s="295">
        <v>1658</v>
      </c>
      <c r="G32" s="306">
        <v>1635</v>
      </c>
      <c r="H32" s="274">
        <v>197</v>
      </c>
      <c r="I32" s="276">
        <v>210</v>
      </c>
      <c r="J32" s="110"/>
      <c r="K32" s="113"/>
      <c r="L32" s="66">
        <v>781</v>
      </c>
      <c r="M32" s="144">
        <v>827</v>
      </c>
      <c r="N32" s="110">
        <v>0</v>
      </c>
      <c r="O32" s="145">
        <v>0</v>
      </c>
      <c r="P32" s="144"/>
      <c r="Q32" s="144"/>
      <c r="R32" s="144"/>
      <c r="S32" s="144"/>
      <c r="T32" s="146"/>
      <c r="U32" s="146"/>
      <c r="V32" s="144"/>
      <c r="W32" s="144"/>
      <c r="X32" s="146"/>
      <c r="Y32" s="146"/>
    </row>
    <row r="33" spans="1:25" ht="15.75" customHeight="1">
      <c r="A33" s="338"/>
      <c r="B33" s="8"/>
      <c r="C33" s="52" t="s">
        <v>70</v>
      </c>
      <c r="D33" s="53"/>
      <c r="E33" s="99"/>
      <c r="F33" s="300">
        <v>1533</v>
      </c>
      <c r="G33" s="307">
        <v>1512</v>
      </c>
      <c r="H33" s="300">
        <v>72</v>
      </c>
      <c r="I33" s="301">
        <v>72</v>
      </c>
      <c r="J33" s="68"/>
      <c r="K33" s="126"/>
      <c r="L33" s="68">
        <v>746</v>
      </c>
      <c r="M33" s="147">
        <v>782</v>
      </c>
      <c r="N33" s="68">
        <v>0</v>
      </c>
      <c r="O33" s="124">
        <v>0</v>
      </c>
      <c r="P33" s="144"/>
      <c r="Q33" s="144"/>
      <c r="R33" s="144"/>
      <c r="S33" s="144"/>
      <c r="T33" s="146"/>
      <c r="U33" s="146"/>
      <c r="V33" s="144"/>
      <c r="W33" s="144"/>
      <c r="X33" s="146"/>
      <c r="Y33" s="146"/>
    </row>
    <row r="34" spans="1:25" ht="15.75" customHeight="1">
      <c r="A34" s="338"/>
      <c r="B34" s="8"/>
      <c r="C34" s="24"/>
      <c r="D34" s="30" t="s">
        <v>71</v>
      </c>
      <c r="E34" s="94"/>
      <c r="F34" s="277">
        <v>1422</v>
      </c>
      <c r="G34" s="278">
        <v>1399</v>
      </c>
      <c r="H34" s="277">
        <v>72</v>
      </c>
      <c r="I34" s="279">
        <v>72</v>
      </c>
      <c r="J34" s="70"/>
      <c r="K34" s="117"/>
      <c r="L34" s="70">
        <v>0</v>
      </c>
      <c r="M34" s="115">
        <v>0</v>
      </c>
      <c r="N34" s="70">
        <v>0</v>
      </c>
      <c r="O34" s="127">
        <v>0</v>
      </c>
      <c r="P34" s="144"/>
      <c r="Q34" s="144"/>
      <c r="R34" s="144"/>
      <c r="S34" s="144"/>
      <c r="T34" s="146"/>
      <c r="U34" s="146"/>
      <c r="V34" s="144"/>
      <c r="W34" s="144"/>
      <c r="X34" s="146"/>
      <c r="Y34" s="146"/>
    </row>
    <row r="35" spans="1:25" ht="15.75" customHeight="1">
      <c r="A35" s="338"/>
      <c r="B35" s="10"/>
      <c r="C35" s="62" t="s">
        <v>72</v>
      </c>
      <c r="D35" s="63"/>
      <c r="E35" s="100"/>
      <c r="F35" s="280">
        <v>125</v>
      </c>
      <c r="G35" s="281">
        <v>123</v>
      </c>
      <c r="H35" s="280">
        <v>125</v>
      </c>
      <c r="I35" s="282">
        <v>138</v>
      </c>
      <c r="J35" s="254"/>
      <c r="K35" s="255"/>
      <c r="L35" s="120">
        <v>35</v>
      </c>
      <c r="M35" s="121">
        <v>46</v>
      </c>
      <c r="N35" s="120">
        <v>0</v>
      </c>
      <c r="O35" s="138">
        <v>0</v>
      </c>
      <c r="P35" s="144"/>
      <c r="Q35" s="144"/>
      <c r="R35" s="144"/>
      <c r="S35" s="144"/>
      <c r="T35" s="146"/>
      <c r="U35" s="146"/>
      <c r="V35" s="144"/>
      <c r="W35" s="144"/>
      <c r="X35" s="146"/>
      <c r="Y35" s="146"/>
    </row>
    <row r="36" spans="1:25" ht="15.75" customHeight="1">
      <c r="A36" s="338"/>
      <c r="B36" s="50" t="s">
        <v>53</v>
      </c>
      <c r="C36" s="51"/>
      <c r="D36" s="51"/>
      <c r="E36" s="15" t="s">
        <v>42</v>
      </c>
      <c r="F36" s="293">
        <v>1136</v>
      </c>
      <c r="G36" s="284">
        <v>1143</v>
      </c>
      <c r="H36" s="295">
        <v>197</v>
      </c>
      <c r="I36" s="296">
        <v>210</v>
      </c>
      <c r="J36" s="66"/>
      <c r="K36" s="136"/>
      <c r="L36" s="66">
        <v>735</v>
      </c>
      <c r="M36" s="144">
        <v>717</v>
      </c>
      <c r="N36" s="66">
        <v>0</v>
      </c>
      <c r="O36" s="134">
        <v>0</v>
      </c>
      <c r="P36" s="144"/>
      <c r="Q36" s="144"/>
      <c r="R36" s="144"/>
      <c r="S36" s="144"/>
      <c r="T36" s="144"/>
      <c r="U36" s="144"/>
      <c r="V36" s="144"/>
      <c r="W36" s="144"/>
      <c r="X36" s="146"/>
      <c r="Y36" s="146"/>
    </row>
    <row r="37" spans="1:25" ht="15.75" customHeight="1">
      <c r="A37" s="338"/>
      <c r="B37" s="8"/>
      <c r="C37" s="30" t="s">
        <v>73</v>
      </c>
      <c r="D37" s="43"/>
      <c r="E37" s="94"/>
      <c r="F37" s="287">
        <v>387</v>
      </c>
      <c r="G37" s="288">
        <v>471</v>
      </c>
      <c r="H37" s="277">
        <v>186</v>
      </c>
      <c r="I37" s="279">
        <v>197</v>
      </c>
      <c r="J37" s="70"/>
      <c r="K37" s="117"/>
      <c r="L37" s="70">
        <v>691</v>
      </c>
      <c r="M37" s="115">
        <v>661</v>
      </c>
      <c r="N37" s="70">
        <v>0</v>
      </c>
      <c r="O37" s="127">
        <v>0</v>
      </c>
      <c r="P37" s="144"/>
      <c r="Q37" s="144"/>
      <c r="R37" s="144"/>
      <c r="S37" s="144"/>
      <c r="T37" s="144"/>
      <c r="U37" s="144"/>
      <c r="V37" s="144"/>
      <c r="W37" s="144"/>
      <c r="X37" s="146"/>
      <c r="Y37" s="146"/>
    </row>
    <row r="38" spans="1:25" ht="15.75" customHeight="1">
      <c r="A38" s="338"/>
      <c r="B38" s="10"/>
      <c r="C38" s="30" t="s">
        <v>74</v>
      </c>
      <c r="D38" s="43"/>
      <c r="E38" s="94"/>
      <c r="F38" s="287">
        <v>749</v>
      </c>
      <c r="G38" s="288">
        <v>672</v>
      </c>
      <c r="H38" s="277">
        <v>11</v>
      </c>
      <c r="I38" s="279">
        <v>13</v>
      </c>
      <c r="J38" s="70"/>
      <c r="K38" s="255"/>
      <c r="L38" s="70">
        <v>44</v>
      </c>
      <c r="M38" s="115">
        <v>56</v>
      </c>
      <c r="N38" s="70">
        <v>0</v>
      </c>
      <c r="O38" s="127">
        <v>0</v>
      </c>
      <c r="P38" s="144"/>
      <c r="Q38" s="144"/>
      <c r="R38" s="146"/>
      <c r="S38" s="146"/>
      <c r="T38" s="144"/>
      <c r="U38" s="144"/>
      <c r="V38" s="144"/>
      <c r="W38" s="144"/>
      <c r="X38" s="146"/>
      <c r="Y38" s="146"/>
    </row>
    <row r="39" spans="1:25" ht="15.75" customHeight="1">
      <c r="A39" s="339"/>
      <c r="B39" s="11" t="s">
        <v>75</v>
      </c>
      <c r="C39" s="12"/>
      <c r="D39" s="12"/>
      <c r="E39" s="98" t="s">
        <v>108</v>
      </c>
      <c r="F39" s="302">
        <f>F32-F36</f>
        <v>522</v>
      </c>
      <c r="G39" s="303">
        <f>G32-G36</f>
        <v>492</v>
      </c>
      <c r="H39" s="302">
        <f>H32-H36</f>
        <v>0</v>
      </c>
      <c r="I39" s="303">
        <f>I32-I36</f>
        <v>0</v>
      </c>
      <c r="J39" s="73">
        <f aca="true" t="shared" si="6" ref="J39:O39">J32-J36</f>
        <v>0</v>
      </c>
      <c r="K39" s="139">
        <f t="shared" si="6"/>
        <v>0</v>
      </c>
      <c r="L39" s="73">
        <f t="shared" si="6"/>
        <v>46</v>
      </c>
      <c r="M39" s="139">
        <f t="shared" si="6"/>
        <v>110</v>
      </c>
      <c r="N39" s="73">
        <f t="shared" si="6"/>
        <v>0</v>
      </c>
      <c r="O39" s="139">
        <f t="shared" si="6"/>
        <v>0</v>
      </c>
      <c r="P39" s="144"/>
      <c r="Q39" s="144"/>
      <c r="R39" s="144"/>
      <c r="S39" s="144"/>
      <c r="T39" s="144"/>
      <c r="U39" s="144"/>
      <c r="V39" s="144"/>
      <c r="W39" s="144"/>
      <c r="X39" s="146"/>
      <c r="Y39" s="146"/>
    </row>
    <row r="40" spans="1:25" ht="15.75" customHeight="1">
      <c r="A40" s="337" t="s">
        <v>86</v>
      </c>
      <c r="B40" s="50" t="s">
        <v>76</v>
      </c>
      <c r="C40" s="51"/>
      <c r="D40" s="51"/>
      <c r="E40" s="15" t="s">
        <v>44</v>
      </c>
      <c r="F40" s="293">
        <v>1418</v>
      </c>
      <c r="G40" s="294">
        <v>2066</v>
      </c>
      <c r="H40" s="295">
        <v>195</v>
      </c>
      <c r="I40" s="296">
        <v>193</v>
      </c>
      <c r="J40" s="66"/>
      <c r="K40" s="136"/>
      <c r="L40" s="66">
        <v>774</v>
      </c>
      <c r="M40" s="144">
        <v>980</v>
      </c>
      <c r="N40" s="66">
        <v>1437</v>
      </c>
      <c r="O40" s="134">
        <v>1242</v>
      </c>
      <c r="P40" s="144"/>
      <c r="Q40" s="144"/>
      <c r="R40" s="144"/>
      <c r="S40" s="144"/>
      <c r="T40" s="146"/>
      <c r="U40" s="146"/>
      <c r="V40" s="146"/>
      <c r="W40" s="146"/>
      <c r="X40" s="144"/>
      <c r="Y40" s="144"/>
    </row>
    <row r="41" spans="1:25" ht="15.75" customHeight="1">
      <c r="A41" s="340"/>
      <c r="B41" s="10"/>
      <c r="C41" s="30" t="s">
        <v>77</v>
      </c>
      <c r="D41" s="43"/>
      <c r="E41" s="94"/>
      <c r="F41" s="308">
        <v>1038</v>
      </c>
      <c r="G41" s="309">
        <v>1721</v>
      </c>
      <c r="H41" s="310"/>
      <c r="I41" s="311">
        <v>0</v>
      </c>
      <c r="J41" s="70"/>
      <c r="K41" s="117"/>
      <c r="L41" s="70">
        <v>283</v>
      </c>
      <c r="M41" s="115">
        <v>328</v>
      </c>
      <c r="N41" s="70">
        <v>352</v>
      </c>
      <c r="O41" s="127">
        <v>294</v>
      </c>
      <c r="P41" s="146"/>
      <c r="Q41" s="146"/>
      <c r="R41" s="146"/>
      <c r="S41" s="146"/>
      <c r="T41" s="146"/>
      <c r="U41" s="146"/>
      <c r="V41" s="146"/>
      <c r="W41" s="146"/>
      <c r="X41" s="144"/>
      <c r="Y41" s="144"/>
    </row>
    <row r="42" spans="1:25" ht="15.75" customHeight="1">
      <c r="A42" s="340"/>
      <c r="B42" s="50" t="s">
        <v>64</v>
      </c>
      <c r="C42" s="51"/>
      <c r="D42" s="51"/>
      <c r="E42" s="15" t="s">
        <v>45</v>
      </c>
      <c r="F42" s="293">
        <v>1940</v>
      </c>
      <c r="G42" s="294">
        <v>2558</v>
      </c>
      <c r="H42" s="295">
        <v>195</v>
      </c>
      <c r="I42" s="296">
        <v>193</v>
      </c>
      <c r="J42" s="66"/>
      <c r="K42" s="136"/>
      <c r="L42" s="66">
        <v>883</v>
      </c>
      <c r="M42" s="144">
        <v>1145</v>
      </c>
      <c r="N42" s="66">
        <v>1550</v>
      </c>
      <c r="O42" s="134">
        <v>1355</v>
      </c>
      <c r="P42" s="144"/>
      <c r="Q42" s="144"/>
      <c r="R42" s="144"/>
      <c r="S42" s="144"/>
      <c r="T42" s="146"/>
      <c r="U42" s="146"/>
      <c r="V42" s="144"/>
      <c r="W42" s="144"/>
      <c r="X42" s="144"/>
      <c r="Y42" s="144"/>
    </row>
    <row r="43" spans="1:25" ht="15.75" customHeight="1">
      <c r="A43" s="340"/>
      <c r="B43" s="10"/>
      <c r="C43" s="30" t="s">
        <v>78</v>
      </c>
      <c r="D43" s="43"/>
      <c r="E43" s="94"/>
      <c r="F43" s="287">
        <v>1470</v>
      </c>
      <c r="G43" s="288">
        <v>1278</v>
      </c>
      <c r="H43" s="277">
        <v>195</v>
      </c>
      <c r="I43" s="279">
        <v>193</v>
      </c>
      <c r="J43" s="254"/>
      <c r="K43" s="255"/>
      <c r="L43" s="70">
        <v>408</v>
      </c>
      <c r="M43" s="115">
        <v>456</v>
      </c>
      <c r="N43" s="70">
        <v>47</v>
      </c>
      <c r="O43" s="127">
        <v>46</v>
      </c>
      <c r="P43" s="144"/>
      <c r="Q43" s="144"/>
      <c r="R43" s="146"/>
      <c r="S43" s="144"/>
      <c r="T43" s="146"/>
      <c r="U43" s="146"/>
      <c r="V43" s="144"/>
      <c r="W43" s="144"/>
      <c r="X43" s="146"/>
      <c r="Y43" s="146"/>
    </row>
    <row r="44" spans="1:25" ht="15.75" customHeight="1">
      <c r="A44" s="341"/>
      <c r="B44" s="47" t="s">
        <v>75</v>
      </c>
      <c r="C44" s="31"/>
      <c r="D44" s="31"/>
      <c r="E44" s="98" t="s">
        <v>109</v>
      </c>
      <c r="F44" s="289">
        <f>F40-F42</f>
        <v>-522</v>
      </c>
      <c r="G44" s="290">
        <f>G40-G42</f>
        <v>-492</v>
      </c>
      <c r="H44" s="289">
        <f>H40-H42</f>
        <v>0</v>
      </c>
      <c r="I44" s="290">
        <f>I40-I42</f>
        <v>0</v>
      </c>
      <c r="J44" s="256">
        <f aca="true" t="shared" si="7" ref="J44:O44">J40-J42</f>
        <v>0</v>
      </c>
      <c r="K44" s="257">
        <f t="shared" si="7"/>
        <v>0</v>
      </c>
      <c r="L44" s="256">
        <f t="shared" si="7"/>
        <v>-109</v>
      </c>
      <c r="M44" s="257">
        <f t="shared" si="7"/>
        <v>-165</v>
      </c>
      <c r="N44" s="256">
        <f t="shared" si="7"/>
        <v>-113</v>
      </c>
      <c r="O44" s="257">
        <f t="shared" si="7"/>
        <v>-113</v>
      </c>
      <c r="P44" s="146"/>
      <c r="Q44" s="146"/>
      <c r="R44" s="144"/>
      <c r="S44" s="144"/>
      <c r="T44" s="146"/>
      <c r="U44" s="146"/>
      <c r="V44" s="144"/>
      <c r="W44" s="144"/>
      <c r="X44" s="144"/>
      <c r="Y44" s="144"/>
    </row>
    <row r="45" spans="1:25" ht="15.75" customHeight="1">
      <c r="A45" s="350" t="s">
        <v>87</v>
      </c>
      <c r="B45" s="25" t="s">
        <v>79</v>
      </c>
      <c r="C45" s="20"/>
      <c r="D45" s="20"/>
      <c r="E45" s="97" t="s">
        <v>110</v>
      </c>
      <c r="F45" s="312">
        <f>F39+F44</f>
        <v>0</v>
      </c>
      <c r="G45" s="313">
        <f>G39+G44</f>
        <v>0</v>
      </c>
      <c r="H45" s="312">
        <f>H39+H44</f>
        <v>0</v>
      </c>
      <c r="I45" s="313">
        <f>I39+I44</f>
        <v>0</v>
      </c>
      <c r="J45" s="151">
        <f aca="true" t="shared" si="8" ref="J45:O45">J39+J44</f>
        <v>0</v>
      </c>
      <c r="K45" s="152">
        <f t="shared" si="8"/>
        <v>0</v>
      </c>
      <c r="L45" s="151">
        <f t="shared" si="8"/>
        <v>-63</v>
      </c>
      <c r="M45" s="152">
        <f t="shared" si="8"/>
        <v>-55</v>
      </c>
      <c r="N45" s="151">
        <f t="shared" si="8"/>
        <v>-113</v>
      </c>
      <c r="O45" s="152">
        <f t="shared" si="8"/>
        <v>-113</v>
      </c>
      <c r="P45" s="144"/>
      <c r="Q45" s="144"/>
      <c r="R45" s="144"/>
      <c r="S45" s="144"/>
      <c r="T45" s="144"/>
      <c r="U45" s="144"/>
      <c r="V45" s="144"/>
      <c r="W45" s="144"/>
      <c r="X45" s="144"/>
      <c r="Y45" s="144"/>
    </row>
    <row r="46" spans="1:25" ht="15.75" customHeight="1">
      <c r="A46" s="351"/>
      <c r="B46" s="44" t="s">
        <v>80</v>
      </c>
      <c r="C46" s="43"/>
      <c r="D46" s="43"/>
      <c r="E46" s="43"/>
      <c r="F46" s="308">
        <v>0</v>
      </c>
      <c r="G46" s="309">
        <v>0</v>
      </c>
      <c r="H46" s="310">
        <v>0</v>
      </c>
      <c r="I46" s="311">
        <v>0</v>
      </c>
      <c r="J46" s="254"/>
      <c r="K46" s="255"/>
      <c r="L46" s="70">
        <v>0</v>
      </c>
      <c r="M46" s="115">
        <v>0</v>
      </c>
      <c r="N46" s="254">
        <v>0</v>
      </c>
      <c r="O46" s="258">
        <v>0</v>
      </c>
      <c r="P46" s="146"/>
      <c r="Q46" s="146"/>
      <c r="R46" s="146"/>
      <c r="S46" s="146"/>
      <c r="T46" s="146"/>
      <c r="U46" s="146"/>
      <c r="V46" s="146"/>
      <c r="W46" s="146"/>
      <c r="X46" s="146"/>
      <c r="Y46" s="146"/>
    </row>
    <row r="47" spans="1:25" ht="15.75" customHeight="1">
      <c r="A47" s="351"/>
      <c r="B47" s="44" t="s">
        <v>81</v>
      </c>
      <c r="C47" s="43"/>
      <c r="D47" s="43"/>
      <c r="E47" s="43"/>
      <c r="F47" s="287">
        <v>0</v>
      </c>
      <c r="G47" s="288">
        <v>0</v>
      </c>
      <c r="H47" s="277">
        <v>0</v>
      </c>
      <c r="I47" s="279">
        <v>0</v>
      </c>
      <c r="J47" s="70"/>
      <c r="K47" s="117"/>
      <c r="L47" s="70">
        <v>0</v>
      </c>
      <c r="M47" s="115">
        <v>0</v>
      </c>
      <c r="N47" s="70">
        <v>0</v>
      </c>
      <c r="O47" s="127">
        <v>0</v>
      </c>
      <c r="P47" s="144"/>
      <c r="Q47" s="144"/>
      <c r="R47" s="144"/>
      <c r="S47" s="144"/>
      <c r="T47" s="144"/>
      <c r="U47" s="144"/>
      <c r="V47" s="144"/>
      <c r="W47" s="144"/>
      <c r="X47" s="144"/>
      <c r="Y47" s="144"/>
    </row>
    <row r="48" spans="1:25" ht="15.75" customHeight="1">
      <c r="A48" s="352"/>
      <c r="B48" s="47" t="s">
        <v>82</v>
      </c>
      <c r="C48" s="31"/>
      <c r="D48" s="31"/>
      <c r="E48" s="31"/>
      <c r="F48" s="314">
        <v>0</v>
      </c>
      <c r="G48" s="315">
        <v>0</v>
      </c>
      <c r="H48" s="314">
        <v>0</v>
      </c>
      <c r="I48" s="316">
        <v>0</v>
      </c>
      <c r="J48" s="74"/>
      <c r="K48" s="155"/>
      <c r="L48" s="74">
        <v>0</v>
      </c>
      <c r="M48" s="153">
        <v>0</v>
      </c>
      <c r="N48" s="74">
        <v>0</v>
      </c>
      <c r="O48" s="139">
        <v>0</v>
      </c>
      <c r="P48" s="144"/>
      <c r="Q48" s="144"/>
      <c r="R48" s="144"/>
      <c r="S48" s="144"/>
      <c r="T48" s="144"/>
      <c r="U48" s="144"/>
      <c r="V48" s="144"/>
      <c r="W48" s="144"/>
      <c r="X48" s="144"/>
      <c r="Y48" s="144"/>
    </row>
    <row r="49" spans="1:16" ht="15.75" customHeight="1">
      <c r="A49" s="13" t="s">
        <v>111</v>
      </c>
      <c r="F49" s="317"/>
      <c r="G49" s="317"/>
      <c r="H49" s="317"/>
      <c r="I49" s="317"/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3" sqref="F3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248</v>
      </c>
      <c r="F1" s="1"/>
    </row>
    <row r="3" ht="14.25">
      <c r="A3" s="27" t="s">
        <v>112</v>
      </c>
    </row>
    <row r="5" spans="1:5" ht="13.5">
      <c r="A5" s="58" t="s">
        <v>241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242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318" t="s">
        <v>88</v>
      </c>
      <c r="B9" s="318" t="s">
        <v>90</v>
      </c>
      <c r="C9" s="55" t="s">
        <v>4</v>
      </c>
      <c r="D9" s="56"/>
      <c r="E9" s="56"/>
      <c r="F9" s="65">
        <v>175865</v>
      </c>
      <c r="G9" s="75">
        <f>F9/$F$27*100</f>
        <v>27.460413377865844</v>
      </c>
      <c r="H9" s="66">
        <v>174358</v>
      </c>
      <c r="I9" s="80">
        <f aca="true" t="shared" si="0" ref="I9:I45">(F9/H9-1)*100</f>
        <v>0.8643136535174678</v>
      </c>
    </row>
    <row r="10" spans="1:9" ht="18" customHeight="1">
      <c r="A10" s="319"/>
      <c r="B10" s="319"/>
      <c r="C10" s="7"/>
      <c r="D10" s="52" t="s">
        <v>23</v>
      </c>
      <c r="E10" s="53"/>
      <c r="F10" s="67">
        <v>51834</v>
      </c>
      <c r="G10" s="76">
        <f aca="true" t="shared" si="1" ref="G10:G27">F10/$F$27*100</f>
        <v>8.093611958196902</v>
      </c>
      <c r="H10" s="68">
        <v>53774</v>
      </c>
      <c r="I10" s="81">
        <f t="shared" si="0"/>
        <v>-3.6076914493993417</v>
      </c>
    </row>
    <row r="11" spans="1:9" ht="18" customHeight="1">
      <c r="A11" s="319"/>
      <c r="B11" s="319"/>
      <c r="C11" s="7"/>
      <c r="D11" s="16"/>
      <c r="E11" s="23" t="s">
        <v>24</v>
      </c>
      <c r="F11" s="69">
        <v>42191</v>
      </c>
      <c r="G11" s="77">
        <f t="shared" si="1"/>
        <v>6.587907206240798</v>
      </c>
      <c r="H11" s="70">
        <v>41813</v>
      </c>
      <c r="I11" s="82">
        <f t="shared" si="0"/>
        <v>0.9040250639753111</v>
      </c>
    </row>
    <row r="12" spans="1:9" ht="18" customHeight="1">
      <c r="A12" s="319"/>
      <c r="B12" s="319"/>
      <c r="C12" s="7"/>
      <c r="D12" s="16"/>
      <c r="E12" s="23" t="s">
        <v>25</v>
      </c>
      <c r="F12" s="69">
        <v>4655</v>
      </c>
      <c r="G12" s="77">
        <f t="shared" si="1"/>
        <v>0.7268542590848975</v>
      </c>
      <c r="H12" s="70">
        <v>5067</v>
      </c>
      <c r="I12" s="82">
        <f t="shared" si="0"/>
        <v>-8.131044010262478</v>
      </c>
    </row>
    <row r="13" spans="1:9" ht="18" customHeight="1">
      <c r="A13" s="319"/>
      <c r="B13" s="319"/>
      <c r="C13" s="7"/>
      <c r="D13" s="33"/>
      <c r="E13" s="23" t="s">
        <v>26</v>
      </c>
      <c r="F13" s="69">
        <v>557</v>
      </c>
      <c r="G13" s="77">
        <f t="shared" si="1"/>
        <v>0.08697267933625949</v>
      </c>
      <c r="H13" s="70">
        <v>864</v>
      </c>
      <c r="I13" s="82">
        <f t="shared" si="0"/>
        <v>-35.532407407407405</v>
      </c>
    </row>
    <row r="14" spans="1:9" ht="18" customHeight="1">
      <c r="A14" s="319"/>
      <c r="B14" s="319"/>
      <c r="C14" s="7"/>
      <c r="D14" s="61" t="s">
        <v>27</v>
      </c>
      <c r="E14" s="51"/>
      <c r="F14" s="65">
        <v>38148</v>
      </c>
      <c r="G14" s="75">
        <f t="shared" si="1"/>
        <v>5.956613593033441</v>
      </c>
      <c r="H14" s="66">
        <v>31256</v>
      </c>
      <c r="I14" s="83">
        <f t="shared" si="0"/>
        <v>22.050166368057322</v>
      </c>
    </row>
    <row r="15" spans="1:9" ht="18" customHeight="1">
      <c r="A15" s="319"/>
      <c r="B15" s="319"/>
      <c r="C15" s="7"/>
      <c r="D15" s="16"/>
      <c r="E15" s="23" t="s">
        <v>28</v>
      </c>
      <c r="F15" s="69">
        <v>1528</v>
      </c>
      <c r="G15" s="77">
        <f t="shared" si="1"/>
        <v>0.2385893250014443</v>
      </c>
      <c r="H15" s="70">
        <v>1501</v>
      </c>
      <c r="I15" s="82">
        <f t="shared" si="0"/>
        <v>1.7988007994670152</v>
      </c>
    </row>
    <row r="16" spans="1:9" ht="18" customHeight="1">
      <c r="A16" s="319"/>
      <c r="B16" s="319"/>
      <c r="C16" s="7"/>
      <c r="D16" s="16"/>
      <c r="E16" s="29" t="s">
        <v>29</v>
      </c>
      <c r="F16" s="67">
        <v>36620</v>
      </c>
      <c r="G16" s="76">
        <f t="shared" si="1"/>
        <v>5.718024268031997</v>
      </c>
      <c r="H16" s="68">
        <v>29755</v>
      </c>
      <c r="I16" s="81">
        <f t="shared" si="0"/>
        <v>23.07175264661401</v>
      </c>
    </row>
    <row r="17" spans="1:9" ht="18" customHeight="1">
      <c r="A17" s="319"/>
      <c r="B17" s="319"/>
      <c r="C17" s="7"/>
      <c r="D17" s="323" t="s">
        <v>30</v>
      </c>
      <c r="E17" s="369"/>
      <c r="F17" s="67">
        <v>48092</v>
      </c>
      <c r="G17" s="76">
        <f t="shared" si="1"/>
        <v>7.509317943697291</v>
      </c>
      <c r="H17" s="68">
        <v>51627</v>
      </c>
      <c r="I17" s="81">
        <f t="shared" si="0"/>
        <v>-6.847192360586519</v>
      </c>
    </row>
    <row r="18" spans="1:9" ht="18" customHeight="1">
      <c r="A18" s="319"/>
      <c r="B18" s="319"/>
      <c r="C18" s="7"/>
      <c r="D18" s="323" t="s">
        <v>94</v>
      </c>
      <c r="E18" s="324"/>
      <c r="F18" s="69">
        <v>2558</v>
      </c>
      <c r="G18" s="77">
        <f t="shared" si="1"/>
        <v>0.39941851659273203</v>
      </c>
      <c r="H18" s="70">
        <v>2723</v>
      </c>
      <c r="I18" s="82">
        <f t="shared" si="0"/>
        <v>-6.05949320602277</v>
      </c>
    </row>
    <row r="19" spans="1:9" ht="18" customHeight="1">
      <c r="A19" s="319"/>
      <c r="B19" s="319"/>
      <c r="C19" s="10"/>
      <c r="D19" s="323" t="s">
        <v>95</v>
      </c>
      <c r="E19" s="324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319"/>
      <c r="B20" s="319"/>
      <c r="C20" s="44" t="s">
        <v>5</v>
      </c>
      <c r="D20" s="43"/>
      <c r="E20" s="43"/>
      <c r="F20" s="69">
        <v>22220</v>
      </c>
      <c r="G20" s="77">
        <f t="shared" si="1"/>
        <v>3.4695384826780717</v>
      </c>
      <c r="H20" s="70">
        <v>26319</v>
      </c>
      <c r="I20" s="82">
        <f t="shared" si="0"/>
        <v>-15.574299935407875</v>
      </c>
    </row>
    <row r="21" spans="1:9" ht="18" customHeight="1">
      <c r="A21" s="319"/>
      <c r="B21" s="319"/>
      <c r="C21" s="44" t="s">
        <v>6</v>
      </c>
      <c r="D21" s="43"/>
      <c r="E21" s="43"/>
      <c r="F21" s="69">
        <v>174530</v>
      </c>
      <c r="G21" s="77">
        <f t="shared" si="1"/>
        <v>27.251960008181992</v>
      </c>
      <c r="H21" s="70">
        <v>170846</v>
      </c>
      <c r="I21" s="82">
        <f t="shared" si="0"/>
        <v>2.156327921051715</v>
      </c>
    </row>
    <row r="22" spans="1:9" ht="18" customHeight="1">
      <c r="A22" s="319"/>
      <c r="B22" s="319"/>
      <c r="C22" s="44" t="s">
        <v>31</v>
      </c>
      <c r="D22" s="43"/>
      <c r="E22" s="43"/>
      <c r="F22" s="69">
        <v>10004</v>
      </c>
      <c r="G22" s="77">
        <f t="shared" si="1"/>
        <v>1.5620730414361579</v>
      </c>
      <c r="H22" s="70">
        <v>9162</v>
      </c>
      <c r="I22" s="82">
        <f t="shared" si="0"/>
        <v>9.190133158698966</v>
      </c>
    </row>
    <row r="23" spans="1:9" ht="18" customHeight="1">
      <c r="A23" s="319"/>
      <c r="B23" s="319"/>
      <c r="C23" s="44" t="s">
        <v>7</v>
      </c>
      <c r="D23" s="43"/>
      <c r="E23" s="43"/>
      <c r="F23" s="69">
        <v>79374</v>
      </c>
      <c r="G23" s="77">
        <f t="shared" si="1"/>
        <v>12.393841022686285</v>
      </c>
      <c r="H23" s="70">
        <v>83416</v>
      </c>
      <c r="I23" s="82">
        <f t="shared" si="0"/>
        <v>-4.845593171573803</v>
      </c>
    </row>
    <row r="24" spans="1:9" ht="18" customHeight="1">
      <c r="A24" s="319"/>
      <c r="B24" s="319"/>
      <c r="C24" s="44" t="s">
        <v>32</v>
      </c>
      <c r="D24" s="43"/>
      <c r="E24" s="43"/>
      <c r="F24" s="69">
        <v>3474</v>
      </c>
      <c r="G24" s="77">
        <f t="shared" si="1"/>
        <v>0.5424471957166346</v>
      </c>
      <c r="H24" s="70">
        <v>3171</v>
      </c>
      <c r="I24" s="82">
        <f t="shared" si="0"/>
        <v>9.555345316934716</v>
      </c>
    </row>
    <row r="25" spans="1:9" ht="18" customHeight="1">
      <c r="A25" s="319"/>
      <c r="B25" s="319"/>
      <c r="C25" s="44" t="s">
        <v>8</v>
      </c>
      <c r="D25" s="43"/>
      <c r="E25" s="43"/>
      <c r="F25" s="69">
        <v>89742</v>
      </c>
      <c r="G25" s="77">
        <f t="shared" si="1"/>
        <v>14.012750788141112</v>
      </c>
      <c r="H25" s="70">
        <v>92326</v>
      </c>
      <c r="I25" s="82">
        <f t="shared" si="0"/>
        <v>-2.7987782423152696</v>
      </c>
    </row>
    <row r="26" spans="1:9" ht="18" customHeight="1">
      <c r="A26" s="319"/>
      <c r="B26" s="319"/>
      <c r="C26" s="45" t="s">
        <v>9</v>
      </c>
      <c r="D26" s="46"/>
      <c r="E26" s="46"/>
      <c r="F26" s="71">
        <v>85223</v>
      </c>
      <c r="G26" s="78">
        <f t="shared" si="1"/>
        <v>13.307132228140112</v>
      </c>
      <c r="H26" s="72">
        <v>91407</v>
      </c>
      <c r="I26" s="84">
        <f t="shared" si="0"/>
        <v>-6.7653461988687935</v>
      </c>
    </row>
    <row r="27" spans="1:9" ht="18" customHeight="1">
      <c r="A27" s="319"/>
      <c r="B27" s="320"/>
      <c r="C27" s="47" t="s">
        <v>10</v>
      </c>
      <c r="D27" s="31"/>
      <c r="E27" s="31"/>
      <c r="F27" s="248">
        <f>SUM(F9,F20:F26)-1</f>
        <v>640431</v>
      </c>
      <c r="G27" s="79">
        <f t="shared" si="1"/>
        <v>100</v>
      </c>
      <c r="H27" s="73">
        <f>SUM(H9,H20:H26)</f>
        <v>651005</v>
      </c>
      <c r="I27" s="85">
        <f t="shared" si="0"/>
        <v>-1.6242578782037054</v>
      </c>
    </row>
    <row r="28" spans="1:9" ht="18" customHeight="1">
      <c r="A28" s="319"/>
      <c r="B28" s="318" t="s">
        <v>89</v>
      </c>
      <c r="C28" s="55" t="s">
        <v>11</v>
      </c>
      <c r="D28" s="56"/>
      <c r="E28" s="56"/>
      <c r="F28" s="249">
        <v>306913</v>
      </c>
      <c r="G28" s="75">
        <f aca="true" t="shared" si="2" ref="G28:G45">F28/$F$45*100</f>
        <v>48.57978603006469</v>
      </c>
      <c r="H28" s="65">
        <v>310631</v>
      </c>
      <c r="I28" s="86">
        <f t="shared" si="0"/>
        <v>-1.1969185303462915</v>
      </c>
    </row>
    <row r="29" spans="1:9" ht="18" customHeight="1">
      <c r="A29" s="319"/>
      <c r="B29" s="319"/>
      <c r="C29" s="7"/>
      <c r="D29" s="30" t="s">
        <v>12</v>
      </c>
      <c r="E29" s="43"/>
      <c r="F29" s="237">
        <v>181349</v>
      </c>
      <c r="G29" s="77">
        <f t="shared" si="2"/>
        <v>28.70486299624389</v>
      </c>
      <c r="H29" s="69">
        <v>182468</v>
      </c>
      <c r="I29" s="87">
        <f t="shared" si="0"/>
        <v>-0.6132582151390897</v>
      </c>
    </row>
    <row r="30" spans="1:9" ht="18" customHeight="1">
      <c r="A30" s="319"/>
      <c r="B30" s="319"/>
      <c r="C30" s="7"/>
      <c r="D30" s="30" t="s">
        <v>33</v>
      </c>
      <c r="E30" s="43"/>
      <c r="F30" s="237">
        <v>12677</v>
      </c>
      <c r="G30" s="77">
        <f t="shared" si="2"/>
        <v>2.0065814986759443</v>
      </c>
      <c r="H30" s="69">
        <v>12537</v>
      </c>
      <c r="I30" s="87">
        <f t="shared" si="0"/>
        <v>1.1166945840312748</v>
      </c>
    </row>
    <row r="31" spans="1:9" ht="18" customHeight="1">
      <c r="A31" s="319"/>
      <c r="B31" s="319"/>
      <c r="C31" s="19"/>
      <c r="D31" s="30" t="s">
        <v>13</v>
      </c>
      <c r="E31" s="43"/>
      <c r="F31" s="237">
        <v>112887</v>
      </c>
      <c r="G31" s="77">
        <f t="shared" si="2"/>
        <v>17.868341535144854</v>
      </c>
      <c r="H31" s="69">
        <v>115626</v>
      </c>
      <c r="I31" s="87">
        <f t="shared" si="0"/>
        <v>-2.3688443775621404</v>
      </c>
    </row>
    <row r="32" spans="1:9" ht="18" customHeight="1">
      <c r="A32" s="319"/>
      <c r="B32" s="319"/>
      <c r="C32" s="50" t="s">
        <v>14</v>
      </c>
      <c r="D32" s="51"/>
      <c r="E32" s="51"/>
      <c r="F32" s="249">
        <v>223115</v>
      </c>
      <c r="G32" s="75">
        <f t="shared" si="2"/>
        <v>35.31580271965633</v>
      </c>
      <c r="H32" s="65">
        <v>233309</v>
      </c>
      <c r="I32" s="86">
        <f t="shared" si="0"/>
        <v>-4.369312799763403</v>
      </c>
    </row>
    <row r="33" spans="1:9" ht="18" customHeight="1">
      <c r="A33" s="319"/>
      <c r="B33" s="319"/>
      <c r="C33" s="7"/>
      <c r="D33" s="30" t="s">
        <v>15</v>
      </c>
      <c r="E33" s="43"/>
      <c r="F33" s="237">
        <v>20478</v>
      </c>
      <c r="G33" s="77">
        <f t="shared" si="2"/>
        <v>3.241364355122347</v>
      </c>
      <c r="H33" s="69">
        <v>21692</v>
      </c>
      <c r="I33" s="87">
        <f t="shared" si="0"/>
        <v>-5.596533284160055</v>
      </c>
    </row>
    <row r="34" spans="1:9" ht="18" customHeight="1">
      <c r="A34" s="319"/>
      <c r="B34" s="319"/>
      <c r="C34" s="7"/>
      <c r="D34" s="30" t="s">
        <v>34</v>
      </c>
      <c r="E34" s="43"/>
      <c r="F34" s="237">
        <v>4510</v>
      </c>
      <c r="G34" s="77">
        <f t="shared" si="2"/>
        <v>0.7138662585018939</v>
      </c>
      <c r="H34" s="69">
        <v>4655</v>
      </c>
      <c r="I34" s="87">
        <f t="shared" si="0"/>
        <v>-3.1149301825993514</v>
      </c>
    </row>
    <row r="35" spans="1:9" ht="18" customHeight="1">
      <c r="A35" s="319"/>
      <c r="B35" s="319"/>
      <c r="C35" s="7"/>
      <c r="D35" s="30" t="s">
        <v>35</v>
      </c>
      <c r="E35" s="43"/>
      <c r="F35" s="237">
        <v>145397</v>
      </c>
      <c r="G35" s="77">
        <f t="shared" si="2"/>
        <v>23.014193434013276</v>
      </c>
      <c r="H35" s="69">
        <v>147890</v>
      </c>
      <c r="I35" s="87">
        <f t="shared" si="0"/>
        <v>-1.6857123537764584</v>
      </c>
    </row>
    <row r="36" spans="1:9" ht="18" customHeight="1">
      <c r="A36" s="319"/>
      <c r="B36" s="319"/>
      <c r="C36" s="7"/>
      <c r="D36" s="30" t="s">
        <v>36</v>
      </c>
      <c r="E36" s="43"/>
      <c r="F36" s="237">
        <v>473</v>
      </c>
      <c r="G36" s="77">
        <f t="shared" si="2"/>
        <v>0.07486890028190595</v>
      </c>
      <c r="H36" s="69">
        <v>522</v>
      </c>
      <c r="I36" s="87">
        <f t="shared" si="0"/>
        <v>-9.38697318007663</v>
      </c>
    </row>
    <row r="37" spans="1:9" ht="18" customHeight="1">
      <c r="A37" s="319"/>
      <c r="B37" s="319"/>
      <c r="C37" s="7"/>
      <c r="D37" s="30" t="s">
        <v>16</v>
      </c>
      <c r="E37" s="43"/>
      <c r="F37" s="237">
        <v>8321</v>
      </c>
      <c r="G37" s="77">
        <f t="shared" si="2"/>
        <v>1.3170911611960663</v>
      </c>
      <c r="H37" s="69">
        <v>10379</v>
      </c>
      <c r="I37" s="87">
        <f t="shared" si="0"/>
        <v>-19.82849985547741</v>
      </c>
    </row>
    <row r="38" spans="1:9" ht="18" customHeight="1">
      <c r="A38" s="319"/>
      <c r="B38" s="319"/>
      <c r="C38" s="19"/>
      <c r="D38" s="30" t="s">
        <v>37</v>
      </c>
      <c r="E38" s="43"/>
      <c r="F38" s="237">
        <v>43936</v>
      </c>
      <c r="G38" s="77">
        <f t="shared" si="2"/>
        <v>6.954418610540845</v>
      </c>
      <c r="H38" s="69">
        <v>48172</v>
      </c>
      <c r="I38" s="87">
        <f t="shared" si="0"/>
        <v>-8.793489994187498</v>
      </c>
    </row>
    <row r="39" spans="1:9" ht="18" customHeight="1">
      <c r="A39" s="319"/>
      <c r="B39" s="319"/>
      <c r="C39" s="50" t="s">
        <v>17</v>
      </c>
      <c r="D39" s="51"/>
      <c r="E39" s="51"/>
      <c r="F39" s="249">
        <v>101742</v>
      </c>
      <c r="G39" s="75">
        <f t="shared" si="2"/>
        <v>16.104252965077535</v>
      </c>
      <c r="H39" s="65">
        <v>98433</v>
      </c>
      <c r="I39" s="86">
        <f t="shared" si="0"/>
        <v>3.3616774862089027</v>
      </c>
    </row>
    <row r="40" spans="1:9" ht="18" customHeight="1">
      <c r="A40" s="319"/>
      <c r="B40" s="319"/>
      <c r="C40" s="7"/>
      <c r="D40" s="52" t="s">
        <v>18</v>
      </c>
      <c r="E40" s="53"/>
      <c r="F40" s="250">
        <v>99297</v>
      </c>
      <c r="G40" s="76">
        <f t="shared" si="2"/>
        <v>15.717245647552675</v>
      </c>
      <c r="H40" s="67">
        <v>94054</v>
      </c>
      <c r="I40" s="88">
        <f t="shared" si="0"/>
        <v>5.5744572266995585</v>
      </c>
    </row>
    <row r="41" spans="1:9" ht="18" customHeight="1">
      <c r="A41" s="319"/>
      <c r="B41" s="319"/>
      <c r="C41" s="7"/>
      <c r="D41" s="16"/>
      <c r="E41" s="103" t="s">
        <v>92</v>
      </c>
      <c r="F41" s="237">
        <v>73178</v>
      </c>
      <c r="G41" s="77">
        <f t="shared" si="2"/>
        <v>11.582994471097914</v>
      </c>
      <c r="H41" s="69">
        <v>69438</v>
      </c>
      <c r="I41" s="89">
        <f t="shared" si="0"/>
        <v>5.386099830064239</v>
      </c>
    </row>
    <row r="42" spans="1:9" ht="18" customHeight="1">
      <c r="A42" s="319"/>
      <c r="B42" s="319"/>
      <c r="C42" s="7"/>
      <c r="D42" s="33"/>
      <c r="E42" s="32" t="s">
        <v>38</v>
      </c>
      <c r="F42" s="237">
        <v>26119</v>
      </c>
      <c r="G42" s="77">
        <f t="shared" si="2"/>
        <v>4.13425117645476</v>
      </c>
      <c r="H42" s="69">
        <v>24616</v>
      </c>
      <c r="I42" s="89">
        <f t="shared" si="0"/>
        <v>6.1057848553786265</v>
      </c>
    </row>
    <row r="43" spans="1:9" ht="18" customHeight="1">
      <c r="A43" s="319"/>
      <c r="B43" s="319"/>
      <c r="C43" s="7"/>
      <c r="D43" s="30" t="s">
        <v>39</v>
      </c>
      <c r="E43" s="54"/>
      <c r="F43" s="237">
        <v>2445</v>
      </c>
      <c r="G43" s="77">
        <f t="shared" si="2"/>
        <v>0.3870073175248626</v>
      </c>
      <c r="H43" s="67">
        <v>4379</v>
      </c>
      <c r="I43" s="156">
        <f t="shared" si="0"/>
        <v>-44.16533455126741</v>
      </c>
    </row>
    <row r="44" spans="1:9" ht="18" customHeight="1">
      <c r="A44" s="319"/>
      <c r="B44" s="319"/>
      <c r="C44" s="11"/>
      <c r="D44" s="48" t="s">
        <v>40</v>
      </c>
      <c r="E44" s="49"/>
      <c r="F44" s="248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320"/>
      <c r="B45" s="320"/>
      <c r="C45" s="11" t="s">
        <v>19</v>
      </c>
      <c r="D45" s="12"/>
      <c r="E45" s="12"/>
      <c r="F45" s="251">
        <f>SUM(F28,F32,F39)+1</f>
        <v>631771</v>
      </c>
      <c r="G45" s="79">
        <f t="shared" si="2"/>
        <v>100</v>
      </c>
      <c r="H45" s="74">
        <f>SUM(H28,H32,H39)</f>
        <v>642373</v>
      </c>
      <c r="I45" s="157">
        <f t="shared" si="0"/>
        <v>-1.6504429669366605</v>
      </c>
    </row>
    <row r="46" ht="13.5">
      <c r="A46" s="104" t="s">
        <v>20</v>
      </c>
    </row>
    <row r="47" ht="13.5">
      <c r="A47" s="105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D2" sqref="D2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58" t="s">
        <v>0</v>
      </c>
      <c r="B1" s="158"/>
      <c r="C1" s="102" t="s">
        <v>248</v>
      </c>
      <c r="D1" s="159"/>
      <c r="E1" s="159"/>
    </row>
    <row r="4" ht="13.5">
      <c r="A4" s="160" t="s">
        <v>114</v>
      </c>
    </row>
    <row r="5" ht="13.5">
      <c r="I5" s="14" t="s">
        <v>115</v>
      </c>
    </row>
    <row r="6" spans="1:9" s="165" customFormat="1" ht="29.25" customHeight="1">
      <c r="A6" s="161" t="s">
        <v>116</v>
      </c>
      <c r="B6" s="162"/>
      <c r="C6" s="162"/>
      <c r="D6" s="163"/>
      <c r="E6" s="164" t="s">
        <v>233</v>
      </c>
      <c r="F6" s="164" t="s">
        <v>234</v>
      </c>
      <c r="G6" s="164" t="s">
        <v>235</v>
      </c>
      <c r="H6" s="164" t="s">
        <v>236</v>
      </c>
      <c r="I6" s="164" t="s">
        <v>243</v>
      </c>
    </row>
    <row r="7" spans="1:9" ht="27" customHeight="1">
      <c r="A7" s="370" t="s">
        <v>117</v>
      </c>
      <c r="B7" s="55" t="s">
        <v>118</v>
      </c>
      <c r="C7" s="56"/>
      <c r="D7" s="93" t="s">
        <v>119</v>
      </c>
      <c r="E7" s="166">
        <v>658831</v>
      </c>
      <c r="F7" s="167">
        <v>688066</v>
      </c>
      <c r="G7" s="167">
        <v>665088</v>
      </c>
      <c r="H7" s="167">
        <v>651005</v>
      </c>
      <c r="I7" s="167">
        <v>640431</v>
      </c>
    </row>
    <row r="8" spans="1:9" ht="27" customHeight="1">
      <c r="A8" s="319"/>
      <c r="B8" s="9"/>
      <c r="C8" s="30" t="s">
        <v>120</v>
      </c>
      <c r="D8" s="91" t="s">
        <v>42</v>
      </c>
      <c r="E8" s="168">
        <v>338110</v>
      </c>
      <c r="F8" s="168">
        <v>347918</v>
      </c>
      <c r="G8" s="168">
        <v>354314</v>
      </c>
      <c r="H8" s="168">
        <v>371976</v>
      </c>
      <c r="I8" s="169">
        <v>373095</v>
      </c>
    </row>
    <row r="9" spans="1:9" ht="27" customHeight="1">
      <c r="A9" s="319"/>
      <c r="B9" s="44" t="s">
        <v>121</v>
      </c>
      <c r="C9" s="43"/>
      <c r="D9" s="94"/>
      <c r="E9" s="170">
        <v>646514</v>
      </c>
      <c r="F9" s="170">
        <v>674240</v>
      </c>
      <c r="G9" s="170">
        <v>647619</v>
      </c>
      <c r="H9" s="170">
        <v>642373</v>
      </c>
      <c r="I9" s="171">
        <v>631771</v>
      </c>
    </row>
    <row r="10" spans="1:9" ht="27" customHeight="1">
      <c r="A10" s="319"/>
      <c r="B10" s="44" t="s">
        <v>122</v>
      </c>
      <c r="C10" s="43"/>
      <c r="D10" s="94"/>
      <c r="E10" s="170">
        <v>12317</v>
      </c>
      <c r="F10" s="170">
        <v>13826</v>
      </c>
      <c r="G10" s="170">
        <v>17469</v>
      </c>
      <c r="H10" s="170">
        <v>8632</v>
      </c>
      <c r="I10" s="171">
        <v>8660</v>
      </c>
    </row>
    <row r="11" spans="1:9" ht="27" customHeight="1">
      <c r="A11" s="319"/>
      <c r="B11" s="44" t="s">
        <v>123</v>
      </c>
      <c r="C11" s="43"/>
      <c r="D11" s="94"/>
      <c r="E11" s="170">
        <v>8785</v>
      </c>
      <c r="F11" s="170">
        <v>9120</v>
      </c>
      <c r="G11" s="170">
        <v>12179</v>
      </c>
      <c r="H11" s="170">
        <v>4115</v>
      </c>
      <c r="I11" s="171">
        <v>4227</v>
      </c>
    </row>
    <row r="12" spans="1:9" ht="27" customHeight="1">
      <c r="A12" s="319"/>
      <c r="B12" s="44" t="s">
        <v>124</v>
      </c>
      <c r="C12" s="43"/>
      <c r="D12" s="94"/>
      <c r="E12" s="170">
        <v>3531</v>
      </c>
      <c r="F12" s="170">
        <v>4706</v>
      </c>
      <c r="G12" s="170">
        <v>5291</v>
      </c>
      <c r="H12" s="170">
        <v>4518</v>
      </c>
      <c r="I12" s="171">
        <v>4433</v>
      </c>
    </row>
    <row r="13" spans="1:9" ht="27" customHeight="1">
      <c r="A13" s="319"/>
      <c r="B13" s="44" t="s">
        <v>125</v>
      </c>
      <c r="C13" s="43"/>
      <c r="D13" s="99"/>
      <c r="E13" s="172">
        <v>-1116</v>
      </c>
      <c r="F13" s="172">
        <v>1174</v>
      </c>
      <c r="G13" s="172">
        <v>585</v>
      </c>
      <c r="H13" s="172">
        <v>-773</v>
      </c>
      <c r="I13" s="173">
        <v>-85</v>
      </c>
    </row>
    <row r="14" spans="1:9" ht="27" customHeight="1">
      <c r="A14" s="319"/>
      <c r="B14" s="101" t="s">
        <v>126</v>
      </c>
      <c r="C14" s="53"/>
      <c r="D14" s="99"/>
      <c r="E14" s="172">
        <v>1704</v>
      </c>
      <c r="F14" s="172">
        <v>1683</v>
      </c>
      <c r="G14" s="172">
        <v>1016</v>
      </c>
      <c r="H14" s="172">
        <v>0</v>
      </c>
      <c r="I14" s="173">
        <v>0</v>
      </c>
    </row>
    <row r="15" spans="1:9" ht="27" customHeight="1">
      <c r="A15" s="319"/>
      <c r="B15" s="45" t="s">
        <v>127</v>
      </c>
      <c r="C15" s="46"/>
      <c r="D15" s="174"/>
      <c r="E15" s="175">
        <v>5091</v>
      </c>
      <c r="F15" s="175">
        <v>-3119</v>
      </c>
      <c r="G15" s="175">
        <v>3881</v>
      </c>
      <c r="H15" s="175">
        <v>1795</v>
      </c>
      <c r="I15" s="176">
        <v>-4889</v>
      </c>
    </row>
    <row r="16" spans="1:9" ht="27" customHeight="1">
      <c r="A16" s="319"/>
      <c r="B16" s="177" t="s">
        <v>128</v>
      </c>
      <c r="C16" s="178"/>
      <c r="D16" s="179" t="s">
        <v>43</v>
      </c>
      <c r="E16" s="180">
        <v>41747</v>
      </c>
      <c r="F16" s="180">
        <v>52006</v>
      </c>
      <c r="G16" s="180">
        <v>30722</v>
      </c>
      <c r="H16" s="180">
        <v>30811</v>
      </c>
      <c r="I16" s="181">
        <v>26869</v>
      </c>
    </row>
    <row r="17" spans="1:9" ht="27" customHeight="1">
      <c r="A17" s="319"/>
      <c r="B17" s="44" t="s">
        <v>129</v>
      </c>
      <c r="C17" s="43"/>
      <c r="D17" s="91" t="s">
        <v>44</v>
      </c>
      <c r="E17" s="170">
        <v>38441</v>
      </c>
      <c r="F17" s="170">
        <v>45440</v>
      </c>
      <c r="G17" s="170">
        <v>49265</v>
      </c>
      <c r="H17" s="170">
        <v>57961</v>
      </c>
      <c r="I17" s="171">
        <v>58958</v>
      </c>
    </row>
    <row r="18" spans="1:9" ht="27" customHeight="1">
      <c r="A18" s="319"/>
      <c r="B18" s="44" t="s">
        <v>130</v>
      </c>
      <c r="C18" s="43"/>
      <c r="D18" s="91" t="s">
        <v>45</v>
      </c>
      <c r="E18" s="170">
        <v>1284156</v>
      </c>
      <c r="F18" s="170">
        <v>1293472</v>
      </c>
      <c r="G18" s="170">
        <v>1291319</v>
      </c>
      <c r="H18" s="170">
        <v>1280227</v>
      </c>
      <c r="I18" s="171">
        <v>1267431</v>
      </c>
    </row>
    <row r="19" spans="1:9" ht="27" customHeight="1">
      <c r="A19" s="319"/>
      <c r="B19" s="44" t="s">
        <v>131</v>
      </c>
      <c r="C19" s="43"/>
      <c r="D19" s="91" t="s">
        <v>132</v>
      </c>
      <c r="E19" s="170">
        <f>E17+E18-E16</f>
        <v>1280850</v>
      </c>
      <c r="F19" s="170">
        <f>F17+F18-F16</f>
        <v>1286906</v>
      </c>
      <c r="G19" s="170">
        <f>G17+G18-G16</f>
        <v>1309862</v>
      </c>
      <c r="H19" s="170">
        <f>H17+H18-H16</f>
        <v>1307377</v>
      </c>
      <c r="I19" s="170">
        <f>I17+I18-I16</f>
        <v>1299520</v>
      </c>
    </row>
    <row r="20" spans="1:9" ht="27" customHeight="1">
      <c r="A20" s="319"/>
      <c r="B20" s="44" t="s">
        <v>133</v>
      </c>
      <c r="C20" s="43"/>
      <c r="D20" s="94" t="s">
        <v>134</v>
      </c>
      <c r="E20" s="182">
        <f>E18/E8</f>
        <v>3.798042057318624</v>
      </c>
      <c r="F20" s="182">
        <f>F18/F8</f>
        <v>3.71774958467225</v>
      </c>
      <c r="G20" s="182">
        <f>G18/G8</f>
        <v>3.6445610390783316</v>
      </c>
      <c r="H20" s="182">
        <f>H18/H8</f>
        <v>3.4416924747833195</v>
      </c>
      <c r="I20" s="182">
        <f>I18/I8</f>
        <v>3.397073131508061</v>
      </c>
    </row>
    <row r="21" spans="1:9" ht="27" customHeight="1">
      <c r="A21" s="319"/>
      <c r="B21" s="44" t="s">
        <v>135</v>
      </c>
      <c r="C21" s="43"/>
      <c r="D21" s="94" t="s">
        <v>136</v>
      </c>
      <c r="E21" s="182">
        <f>E19/E8</f>
        <v>3.7882641743811187</v>
      </c>
      <c r="F21" s="182">
        <f>F19/F8</f>
        <v>3.6988773216677493</v>
      </c>
      <c r="G21" s="182">
        <f>G19/G8</f>
        <v>3.696895973627912</v>
      </c>
      <c r="H21" s="182">
        <f>H19/H8</f>
        <v>3.5146810546917004</v>
      </c>
      <c r="I21" s="182">
        <f>I19/I8</f>
        <v>3.483080716707541</v>
      </c>
    </row>
    <row r="22" spans="1:9" ht="27" customHeight="1">
      <c r="A22" s="319"/>
      <c r="B22" s="44" t="s">
        <v>137</v>
      </c>
      <c r="C22" s="43"/>
      <c r="D22" s="94" t="s">
        <v>138</v>
      </c>
      <c r="E22" s="170">
        <f>E18/E24*1000000</f>
        <v>884808.363041552</v>
      </c>
      <c r="F22" s="170">
        <f>F18/F24*1000000</f>
        <v>891227.2675283084</v>
      </c>
      <c r="G22" s="170">
        <f>G18/G24*1000000</f>
        <v>889743.8088164163</v>
      </c>
      <c r="H22" s="170">
        <f>H18/H24*1000000</f>
        <v>911369.3815675479</v>
      </c>
      <c r="I22" s="170">
        <f>I18/I24*1000000</f>
        <v>902260.1512462546</v>
      </c>
    </row>
    <row r="23" spans="1:9" ht="27" customHeight="1">
      <c r="A23" s="319"/>
      <c r="B23" s="44" t="s">
        <v>139</v>
      </c>
      <c r="C23" s="43"/>
      <c r="D23" s="94" t="s">
        <v>140</v>
      </c>
      <c r="E23" s="170">
        <f>E19/E24*1000000</f>
        <v>882530.4649916146</v>
      </c>
      <c r="F23" s="170">
        <f>F19/F24*1000000</f>
        <v>886703.1663196306</v>
      </c>
      <c r="G23" s="170">
        <f>G19/G24*1000000</f>
        <v>902520.2950656567</v>
      </c>
      <c r="H23" s="170">
        <f>H19/H24*1000000</f>
        <v>930696.952935406</v>
      </c>
      <c r="I23" s="170">
        <f>I19/I24*1000000</f>
        <v>925103.7032765751</v>
      </c>
    </row>
    <row r="24" spans="1:9" ht="27" customHeight="1">
      <c r="A24" s="319"/>
      <c r="B24" s="183" t="s">
        <v>141</v>
      </c>
      <c r="C24" s="184"/>
      <c r="D24" s="185" t="s">
        <v>142</v>
      </c>
      <c r="E24" s="175">
        <v>1451338</v>
      </c>
      <c r="F24" s="175">
        <v>1451338</v>
      </c>
      <c r="G24" s="175">
        <v>1451338</v>
      </c>
      <c r="H24" s="176">
        <v>1404729</v>
      </c>
      <c r="I24" s="176">
        <f>H24</f>
        <v>1404729</v>
      </c>
    </row>
    <row r="25" spans="1:9" ht="27" customHeight="1">
      <c r="A25" s="319"/>
      <c r="B25" s="10" t="s">
        <v>143</v>
      </c>
      <c r="C25" s="186"/>
      <c r="D25" s="187"/>
      <c r="E25" s="168">
        <v>371756</v>
      </c>
      <c r="F25" s="168">
        <v>369180</v>
      </c>
      <c r="G25" s="168">
        <v>373332</v>
      </c>
      <c r="H25" s="168">
        <v>379743</v>
      </c>
      <c r="I25" s="188">
        <v>376447</v>
      </c>
    </row>
    <row r="26" spans="1:9" ht="27" customHeight="1">
      <c r="A26" s="319"/>
      <c r="B26" s="189" t="s">
        <v>144</v>
      </c>
      <c r="C26" s="190"/>
      <c r="D26" s="191"/>
      <c r="E26" s="192">
        <v>0.395</v>
      </c>
      <c r="F26" s="192">
        <v>0.399</v>
      </c>
      <c r="G26" s="192">
        <v>0.409</v>
      </c>
      <c r="H26" s="192">
        <v>0.426</v>
      </c>
      <c r="I26" s="193">
        <v>0.44</v>
      </c>
    </row>
    <row r="27" spans="1:9" ht="27" customHeight="1">
      <c r="A27" s="319"/>
      <c r="B27" s="189" t="s">
        <v>145</v>
      </c>
      <c r="C27" s="190"/>
      <c r="D27" s="191"/>
      <c r="E27" s="194">
        <v>0.9</v>
      </c>
      <c r="F27" s="194">
        <v>1.3</v>
      </c>
      <c r="G27" s="194">
        <v>1.4</v>
      </c>
      <c r="H27" s="194">
        <v>1.2</v>
      </c>
      <c r="I27" s="195">
        <v>1.2</v>
      </c>
    </row>
    <row r="28" spans="1:9" ht="27" customHeight="1">
      <c r="A28" s="319"/>
      <c r="B28" s="189" t="s">
        <v>146</v>
      </c>
      <c r="C28" s="190"/>
      <c r="D28" s="191"/>
      <c r="E28" s="194">
        <v>93</v>
      </c>
      <c r="F28" s="194">
        <v>90.8</v>
      </c>
      <c r="G28" s="194">
        <v>94.1</v>
      </c>
      <c r="H28" s="194">
        <v>94.1</v>
      </c>
      <c r="I28" s="195">
        <v>95.1</v>
      </c>
    </row>
    <row r="29" spans="1:9" ht="27" customHeight="1">
      <c r="A29" s="319"/>
      <c r="B29" s="196" t="s">
        <v>147</v>
      </c>
      <c r="C29" s="197"/>
      <c r="D29" s="198"/>
      <c r="E29" s="199">
        <v>42.6</v>
      </c>
      <c r="F29" s="199">
        <v>41.62819333036792</v>
      </c>
      <c r="G29" s="199">
        <v>41.1</v>
      </c>
      <c r="H29" s="199">
        <v>42.6</v>
      </c>
      <c r="I29" s="200">
        <v>42.7</v>
      </c>
    </row>
    <row r="30" spans="1:9" ht="27" customHeight="1">
      <c r="A30" s="319"/>
      <c r="B30" s="370" t="s">
        <v>148</v>
      </c>
      <c r="C30" s="25" t="s">
        <v>149</v>
      </c>
      <c r="D30" s="201"/>
      <c r="E30" s="202">
        <v>0</v>
      </c>
      <c r="F30" s="202">
        <v>0</v>
      </c>
      <c r="G30" s="202">
        <v>0</v>
      </c>
      <c r="H30" s="202">
        <v>0</v>
      </c>
      <c r="I30" s="203">
        <v>0</v>
      </c>
    </row>
    <row r="31" spans="1:9" ht="27" customHeight="1">
      <c r="A31" s="319"/>
      <c r="B31" s="319"/>
      <c r="C31" s="189" t="s">
        <v>150</v>
      </c>
      <c r="D31" s="191"/>
      <c r="E31" s="194">
        <v>0</v>
      </c>
      <c r="F31" s="194">
        <v>0</v>
      </c>
      <c r="G31" s="194">
        <v>0</v>
      </c>
      <c r="H31" s="194">
        <v>0</v>
      </c>
      <c r="I31" s="195">
        <v>0</v>
      </c>
    </row>
    <row r="32" spans="1:9" ht="27" customHeight="1">
      <c r="A32" s="319"/>
      <c r="B32" s="319"/>
      <c r="C32" s="189" t="s">
        <v>151</v>
      </c>
      <c r="D32" s="191"/>
      <c r="E32" s="194">
        <v>15</v>
      </c>
      <c r="F32" s="194">
        <v>15.1</v>
      </c>
      <c r="G32" s="194">
        <v>15.1</v>
      </c>
      <c r="H32" s="194">
        <v>15.2</v>
      </c>
      <c r="I32" s="195">
        <v>15</v>
      </c>
    </row>
    <row r="33" spans="1:9" ht="27" customHeight="1">
      <c r="A33" s="320"/>
      <c r="B33" s="320"/>
      <c r="C33" s="196" t="s">
        <v>152</v>
      </c>
      <c r="D33" s="198"/>
      <c r="E33" s="199">
        <v>222.4</v>
      </c>
      <c r="F33" s="199">
        <v>221.1</v>
      </c>
      <c r="G33" s="199">
        <v>216.3</v>
      </c>
      <c r="H33" s="199">
        <v>206.5</v>
      </c>
      <c r="I33" s="204">
        <v>207.3</v>
      </c>
    </row>
    <row r="34" spans="1:9" ht="27" customHeight="1">
      <c r="A34" s="2" t="s">
        <v>244</v>
      </c>
      <c r="B34" s="8"/>
      <c r="C34" s="8"/>
      <c r="D34" s="8"/>
      <c r="E34" s="205"/>
      <c r="F34" s="205"/>
      <c r="G34" s="205"/>
      <c r="H34" s="205"/>
      <c r="I34" s="206"/>
    </row>
    <row r="35" ht="27" customHeight="1">
      <c r="A35" s="13" t="s">
        <v>111</v>
      </c>
    </row>
    <row r="36" ht="13.5">
      <c r="A36" s="207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5" sqref="F5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248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245</v>
      </c>
      <c r="B5" s="31"/>
      <c r="C5" s="31"/>
      <c r="D5" s="31"/>
      <c r="K5" s="37"/>
      <c r="O5" s="37" t="s">
        <v>48</v>
      </c>
    </row>
    <row r="6" spans="1:15" ht="15.75" customHeight="1">
      <c r="A6" s="353" t="s">
        <v>49</v>
      </c>
      <c r="B6" s="354"/>
      <c r="C6" s="354"/>
      <c r="D6" s="354"/>
      <c r="E6" s="355"/>
      <c r="F6" s="374" t="s">
        <v>249</v>
      </c>
      <c r="G6" s="326"/>
      <c r="H6" s="374" t="s">
        <v>250</v>
      </c>
      <c r="I6" s="326"/>
      <c r="J6" s="325"/>
      <c r="K6" s="326"/>
      <c r="L6" s="325"/>
      <c r="M6" s="326"/>
      <c r="N6" s="325"/>
      <c r="O6" s="326"/>
    </row>
    <row r="7" spans="1:15" ht="15.75" customHeight="1">
      <c r="A7" s="356"/>
      <c r="B7" s="357"/>
      <c r="C7" s="357"/>
      <c r="D7" s="357"/>
      <c r="E7" s="358"/>
      <c r="F7" s="109" t="s">
        <v>253</v>
      </c>
      <c r="G7" s="38" t="s">
        <v>2</v>
      </c>
      <c r="H7" s="109" t="s">
        <v>253</v>
      </c>
      <c r="I7" s="38" t="s">
        <v>2</v>
      </c>
      <c r="J7" s="109" t="s">
        <v>246</v>
      </c>
      <c r="K7" s="38" t="s">
        <v>2</v>
      </c>
      <c r="L7" s="109" t="s">
        <v>246</v>
      </c>
      <c r="M7" s="38" t="s">
        <v>2</v>
      </c>
      <c r="N7" s="109" t="s">
        <v>246</v>
      </c>
      <c r="O7" s="246" t="s">
        <v>2</v>
      </c>
    </row>
    <row r="8" spans="1:25" ht="15.75" customHeight="1">
      <c r="A8" s="337" t="s">
        <v>83</v>
      </c>
      <c r="B8" s="55" t="s">
        <v>50</v>
      </c>
      <c r="C8" s="56"/>
      <c r="D8" s="56"/>
      <c r="E8" s="93" t="s">
        <v>41</v>
      </c>
      <c r="F8" s="110">
        <v>6419</v>
      </c>
      <c r="G8" s="111">
        <v>6536</v>
      </c>
      <c r="H8" s="110">
        <v>1715</v>
      </c>
      <c r="I8" s="112">
        <v>1606</v>
      </c>
      <c r="J8" s="110"/>
      <c r="K8" s="113"/>
      <c r="L8" s="110"/>
      <c r="M8" s="112"/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5.75" customHeight="1">
      <c r="A9" s="365"/>
      <c r="B9" s="8"/>
      <c r="C9" s="30" t="s">
        <v>51</v>
      </c>
      <c r="D9" s="43"/>
      <c r="E9" s="91" t="s">
        <v>42</v>
      </c>
      <c r="F9" s="70">
        <v>6419</v>
      </c>
      <c r="G9" s="115">
        <v>6530</v>
      </c>
      <c r="H9" s="70">
        <v>1715</v>
      </c>
      <c r="I9" s="116">
        <v>1606</v>
      </c>
      <c r="J9" s="70"/>
      <c r="K9" s="117"/>
      <c r="L9" s="70"/>
      <c r="M9" s="116"/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5.75" customHeight="1">
      <c r="A10" s="365"/>
      <c r="B10" s="10"/>
      <c r="C10" s="30" t="s">
        <v>52</v>
      </c>
      <c r="D10" s="43"/>
      <c r="E10" s="91" t="s">
        <v>43</v>
      </c>
      <c r="F10" s="70">
        <v>0</v>
      </c>
      <c r="G10" s="115">
        <v>6</v>
      </c>
      <c r="H10" s="70">
        <v>0</v>
      </c>
      <c r="I10" s="116">
        <v>0</v>
      </c>
      <c r="J10" s="118"/>
      <c r="K10" s="119"/>
      <c r="L10" s="70"/>
      <c r="M10" s="116"/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5.75" customHeight="1">
      <c r="A11" s="365"/>
      <c r="B11" s="50" t="s">
        <v>53</v>
      </c>
      <c r="C11" s="63"/>
      <c r="D11" s="63"/>
      <c r="E11" s="90" t="s">
        <v>44</v>
      </c>
      <c r="F11" s="120">
        <v>5373</v>
      </c>
      <c r="G11" s="121">
        <v>5475</v>
      </c>
      <c r="H11" s="120">
        <v>1337</v>
      </c>
      <c r="I11" s="122">
        <v>1341</v>
      </c>
      <c r="J11" s="120"/>
      <c r="K11" s="123"/>
      <c r="L11" s="120"/>
      <c r="M11" s="122"/>
      <c r="N11" s="120"/>
      <c r="O11" s="123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5.75" customHeight="1">
      <c r="A12" s="365"/>
      <c r="B12" s="7"/>
      <c r="C12" s="30" t="s">
        <v>54</v>
      </c>
      <c r="D12" s="43"/>
      <c r="E12" s="91" t="s">
        <v>45</v>
      </c>
      <c r="F12" s="70">
        <v>5373</v>
      </c>
      <c r="G12" s="115">
        <v>5475</v>
      </c>
      <c r="H12" s="120">
        <v>1337</v>
      </c>
      <c r="I12" s="116">
        <v>1341</v>
      </c>
      <c r="J12" s="120"/>
      <c r="K12" s="117"/>
      <c r="L12" s="70"/>
      <c r="M12" s="116"/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5.75" customHeight="1">
      <c r="A13" s="365"/>
      <c r="B13" s="8"/>
      <c r="C13" s="52" t="s">
        <v>55</v>
      </c>
      <c r="D13" s="53"/>
      <c r="E13" s="95" t="s">
        <v>46</v>
      </c>
      <c r="F13" s="70">
        <v>0</v>
      </c>
      <c r="G13" s="147">
        <v>0</v>
      </c>
      <c r="H13" s="70">
        <v>0</v>
      </c>
      <c r="I13" s="119">
        <v>0</v>
      </c>
      <c r="J13" s="118"/>
      <c r="K13" s="119"/>
      <c r="L13" s="68"/>
      <c r="M13" s="125"/>
      <c r="N13" s="68"/>
      <c r="O13" s="126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5.75" customHeight="1">
      <c r="A14" s="365"/>
      <c r="B14" s="44" t="s">
        <v>56</v>
      </c>
      <c r="C14" s="43"/>
      <c r="D14" s="43"/>
      <c r="E14" s="91" t="s">
        <v>154</v>
      </c>
      <c r="F14" s="69">
        <f aca="true" t="shared" si="0" ref="F14:I15">F9-F12</f>
        <v>1046</v>
      </c>
      <c r="G14" s="127">
        <f t="shared" si="0"/>
        <v>1055</v>
      </c>
      <c r="H14" s="69">
        <f t="shared" si="0"/>
        <v>378</v>
      </c>
      <c r="I14" s="127">
        <f t="shared" si="0"/>
        <v>265</v>
      </c>
      <c r="J14" s="69">
        <f aca="true" t="shared" si="1" ref="J14:O15">J9-J12</f>
        <v>0</v>
      </c>
      <c r="K14" s="127">
        <f t="shared" si="1"/>
        <v>0</v>
      </c>
      <c r="L14" s="69">
        <f t="shared" si="1"/>
        <v>0</v>
      </c>
      <c r="M14" s="127">
        <f t="shared" si="1"/>
        <v>0</v>
      </c>
      <c r="N14" s="69">
        <f t="shared" si="1"/>
        <v>0</v>
      </c>
      <c r="O14" s="127">
        <f t="shared" si="1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5.75" customHeight="1">
      <c r="A15" s="365"/>
      <c r="B15" s="44" t="s">
        <v>57</v>
      </c>
      <c r="C15" s="43"/>
      <c r="D15" s="43"/>
      <c r="E15" s="91" t="s">
        <v>155</v>
      </c>
      <c r="F15" s="69">
        <f t="shared" si="0"/>
        <v>0</v>
      </c>
      <c r="G15" s="127">
        <f t="shared" si="0"/>
        <v>6</v>
      </c>
      <c r="H15" s="69">
        <f t="shared" si="0"/>
        <v>0</v>
      </c>
      <c r="I15" s="127">
        <f t="shared" si="0"/>
        <v>0</v>
      </c>
      <c r="J15" s="69">
        <f t="shared" si="1"/>
        <v>0</v>
      </c>
      <c r="K15" s="127">
        <f t="shared" si="1"/>
        <v>0</v>
      </c>
      <c r="L15" s="69">
        <f t="shared" si="1"/>
        <v>0</v>
      </c>
      <c r="M15" s="127">
        <f t="shared" si="1"/>
        <v>0</v>
      </c>
      <c r="N15" s="69">
        <f t="shared" si="1"/>
        <v>0</v>
      </c>
      <c r="O15" s="127">
        <f t="shared" si="1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5.75" customHeight="1">
      <c r="A16" s="365"/>
      <c r="B16" s="44" t="s">
        <v>58</v>
      </c>
      <c r="C16" s="43"/>
      <c r="D16" s="43"/>
      <c r="E16" s="91" t="s">
        <v>156</v>
      </c>
      <c r="F16" s="69">
        <f>F8-F11</f>
        <v>1046</v>
      </c>
      <c r="G16" s="127">
        <f>G8-G11</f>
        <v>1061</v>
      </c>
      <c r="H16" s="69">
        <f>H8-H11</f>
        <v>378</v>
      </c>
      <c r="I16" s="127">
        <f>I8-I11</f>
        <v>265</v>
      </c>
      <c r="J16" s="69">
        <f aca="true" t="shared" si="2" ref="J16:O16">J8-J11</f>
        <v>0</v>
      </c>
      <c r="K16" s="127">
        <f t="shared" si="2"/>
        <v>0</v>
      </c>
      <c r="L16" s="69">
        <f t="shared" si="2"/>
        <v>0</v>
      </c>
      <c r="M16" s="127">
        <f t="shared" si="2"/>
        <v>0</v>
      </c>
      <c r="N16" s="69">
        <f t="shared" si="2"/>
        <v>0</v>
      </c>
      <c r="O16" s="127">
        <f t="shared" si="2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5.75" customHeight="1">
      <c r="A17" s="365"/>
      <c r="B17" s="44" t="s">
        <v>59</v>
      </c>
      <c r="C17" s="43"/>
      <c r="D17" s="43"/>
      <c r="E17" s="34"/>
      <c r="F17" s="208"/>
      <c r="G17" s="209"/>
      <c r="H17" s="118"/>
      <c r="I17" s="119"/>
      <c r="J17" s="70"/>
      <c r="K17" s="117"/>
      <c r="L17" s="70"/>
      <c r="M17" s="116"/>
      <c r="N17" s="118"/>
      <c r="O17" s="128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.75" customHeight="1">
      <c r="A18" s="366"/>
      <c r="B18" s="47" t="s">
        <v>60</v>
      </c>
      <c r="C18" s="31"/>
      <c r="D18" s="31"/>
      <c r="E18" s="17"/>
      <c r="F18" s="129"/>
      <c r="G18" s="130"/>
      <c r="H18" s="131"/>
      <c r="I18" s="132"/>
      <c r="J18" s="131"/>
      <c r="K18" s="132"/>
      <c r="L18" s="131"/>
      <c r="M18" s="132"/>
      <c r="N18" s="131"/>
      <c r="O18" s="133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.75" customHeight="1">
      <c r="A19" s="365" t="s">
        <v>84</v>
      </c>
      <c r="B19" s="50" t="s">
        <v>61</v>
      </c>
      <c r="C19" s="51"/>
      <c r="D19" s="51"/>
      <c r="E19" s="96"/>
      <c r="F19" s="65">
        <v>1571</v>
      </c>
      <c r="G19" s="134">
        <v>1032</v>
      </c>
      <c r="H19" s="66">
        <v>1657</v>
      </c>
      <c r="I19" s="135">
        <v>45</v>
      </c>
      <c r="J19" s="66"/>
      <c r="K19" s="136"/>
      <c r="L19" s="66"/>
      <c r="M19" s="135"/>
      <c r="N19" s="66"/>
      <c r="O19" s="136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5.75" customHeight="1">
      <c r="A20" s="365"/>
      <c r="B20" s="19"/>
      <c r="C20" s="30" t="s">
        <v>62</v>
      </c>
      <c r="D20" s="43"/>
      <c r="E20" s="91"/>
      <c r="F20" s="69">
        <v>1256</v>
      </c>
      <c r="G20" s="127">
        <v>886</v>
      </c>
      <c r="H20" s="69">
        <f>H15-H18</f>
        <v>0</v>
      </c>
      <c r="I20" s="116">
        <v>0</v>
      </c>
      <c r="J20" s="70"/>
      <c r="K20" s="119"/>
      <c r="L20" s="70"/>
      <c r="M20" s="116"/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5.75" customHeight="1">
      <c r="A21" s="365"/>
      <c r="B21" s="9" t="s">
        <v>63</v>
      </c>
      <c r="C21" s="63"/>
      <c r="D21" s="63"/>
      <c r="E21" s="90" t="s">
        <v>157</v>
      </c>
      <c r="F21" s="137">
        <v>1571</v>
      </c>
      <c r="G21" s="138">
        <v>1032</v>
      </c>
      <c r="H21" s="120">
        <v>1657</v>
      </c>
      <c r="I21" s="122">
        <v>45</v>
      </c>
      <c r="J21" s="120"/>
      <c r="K21" s="123"/>
      <c r="L21" s="120"/>
      <c r="M21" s="122"/>
      <c r="N21" s="120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5.75" customHeight="1">
      <c r="A22" s="365"/>
      <c r="B22" s="50" t="s">
        <v>64</v>
      </c>
      <c r="C22" s="51"/>
      <c r="D22" s="51"/>
      <c r="E22" s="96" t="s">
        <v>158</v>
      </c>
      <c r="F22" s="65">
        <v>5653</v>
      </c>
      <c r="G22" s="134">
        <v>3623</v>
      </c>
      <c r="H22" s="66">
        <v>4660</v>
      </c>
      <c r="I22" s="135">
        <v>2050</v>
      </c>
      <c r="J22" s="66"/>
      <c r="K22" s="136"/>
      <c r="L22" s="66"/>
      <c r="M22" s="135"/>
      <c r="N22" s="66"/>
      <c r="O22" s="136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5.75" customHeight="1">
      <c r="A23" s="365"/>
      <c r="B23" s="7" t="s">
        <v>65</v>
      </c>
      <c r="C23" s="52" t="s">
        <v>66</v>
      </c>
      <c r="D23" s="53"/>
      <c r="E23" s="95"/>
      <c r="F23" s="67">
        <v>1640</v>
      </c>
      <c r="G23" s="124">
        <v>1730</v>
      </c>
      <c r="H23" s="68">
        <v>171</v>
      </c>
      <c r="I23" s="125">
        <v>181</v>
      </c>
      <c r="J23" s="68"/>
      <c r="K23" s="126"/>
      <c r="L23" s="68"/>
      <c r="M23" s="125"/>
      <c r="N23" s="68"/>
      <c r="O23" s="126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5.75" customHeight="1">
      <c r="A24" s="365"/>
      <c r="B24" s="44" t="s">
        <v>159</v>
      </c>
      <c r="C24" s="43"/>
      <c r="D24" s="43"/>
      <c r="E24" s="91" t="s">
        <v>160</v>
      </c>
      <c r="F24" s="69">
        <f>F21-F22</f>
        <v>-4082</v>
      </c>
      <c r="G24" s="127">
        <f>G21-G22</f>
        <v>-2591</v>
      </c>
      <c r="H24" s="69">
        <f>H21-H22</f>
        <v>-3003</v>
      </c>
      <c r="I24" s="127">
        <f>I21-I22</f>
        <v>-2005</v>
      </c>
      <c r="J24" s="69">
        <f aca="true" t="shared" si="3" ref="J24:O24">J21-J22</f>
        <v>0</v>
      </c>
      <c r="K24" s="127">
        <f t="shared" si="3"/>
        <v>0</v>
      </c>
      <c r="L24" s="69">
        <f t="shared" si="3"/>
        <v>0</v>
      </c>
      <c r="M24" s="127">
        <f t="shared" si="3"/>
        <v>0</v>
      </c>
      <c r="N24" s="69">
        <f t="shared" si="3"/>
        <v>0</v>
      </c>
      <c r="O24" s="127">
        <f t="shared" si="3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5.75" customHeight="1">
      <c r="A25" s="365"/>
      <c r="B25" s="101" t="s">
        <v>67</v>
      </c>
      <c r="C25" s="53"/>
      <c r="D25" s="53"/>
      <c r="E25" s="367" t="s">
        <v>161</v>
      </c>
      <c r="F25" s="372">
        <v>4082</v>
      </c>
      <c r="G25" s="335">
        <v>2591</v>
      </c>
      <c r="H25" s="333">
        <v>3003</v>
      </c>
      <c r="I25" s="335">
        <v>2005</v>
      </c>
      <c r="J25" s="333"/>
      <c r="K25" s="335"/>
      <c r="L25" s="333"/>
      <c r="M25" s="335"/>
      <c r="N25" s="333"/>
      <c r="O25" s="335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.75" customHeight="1">
      <c r="A26" s="365"/>
      <c r="B26" s="9" t="s">
        <v>68</v>
      </c>
      <c r="C26" s="63"/>
      <c r="D26" s="63"/>
      <c r="E26" s="368"/>
      <c r="F26" s="373"/>
      <c r="G26" s="336"/>
      <c r="H26" s="334"/>
      <c r="I26" s="336"/>
      <c r="J26" s="334"/>
      <c r="K26" s="336"/>
      <c r="L26" s="334"/>
      <c r="M26" s="336"/>
      <c r="N26" s="334"/>
      <c r="O26" s="336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5.75" customHeight="1">
      <c r="A27" s="366"/>
      <c r="B27" s="47" t="s">
        <v>162</v>
      </c>
      <c r="C27" s="31"/>
      <c r="D27" s="31"/>
      <c r="E27" s="92" t="s">
        <v>163</v>
      </c>
      <c r="F27" s="73">
        <f>F24+F25</f>
        <v>0</v>
      </c>
      <c r="G27" s="139">
        <f>G24+G25</f>
        <v>0</v>
      </c>
      <c r="H27" s="73">
        <f>H24+H25</f>
        <v>0</v>
      </c>
      <c r="I27" s="139">
        <f>I24+I25</f>
        <v>0</v>
      </c>
      <c r="J27" s="73">
        <f aca="true" t="shared" si="4" ref="J27:O27">J24+J25</f>
        <v>0</v>
      </c>
      <c r="K27" s="139">
        <f t="shared" si="4"/>
        <v>0</v>
      </c>
      <c r="L27" s="73">
        <f t="shared" si="4"/>
        <v>0</v>
      </c>
      <c r="M27" s="139">
        <f t="shared" si="4"/>
        <v>0</v>
      </c>
      <c r="N27" s="73">
        <f t="shared" si="4"/>
        <v>0</v>
      </c>
      <c r="O27" s="139">
        <f t="shared" si="4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5.75" customHeight="1">
      <c r="A28" s="13"/>
      <c r="F28" s="114"/>
      <c r="G28" s="114"/>
      <c r="H28" s="114"/>
      <c r="I28" s="114"/>
      <c r="J28" s="114"/>
      <c r="K28" s="114"/>
      <c r="L28" s="140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75" customHeight="1">
      <c r="A29" s="31"/>
      <c r="F29" s="114"/>
      <c r="G29" s="114"/>
      <c r="H29" s="114"/>
      <c r="I29" s="114"/>
      <c r="J29" s="141"/>
      <c r="K29" s="141"/>
      <c r="L29" s="140"/>
      <c r="M29" s="114"/>
      <c r="N29" s="114"/>
      <c r="O29" s="141" t="s">
        <v>164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1"/>
    </row>
    <row r="30" spans="1:25" ht="15.75" customHeight="1">
      <c r="A30" s="359" t="s">
        <v>69</v>
      </c>
      <c r="B30" s="360"/>
      <c r="C30" s="360"/>
      <c r="D30" s="360"/>
      <c r="E30" s="361"/>
      <c r="F30" s="331" t="s">
        <v>254</v>
      </c>
      <c r="G30" s="371"/>
      <c r="H30" s="331" t="s">
        <v>256</v>
      </c>
      <c r="I30" s="371"/>
      <c r="J30" s="327" t="s">
        <v>258</v>
      </c>
      <c r="K30" s="328"/>
      <c r="L30" s="331" t="s">
        <v>259</v>
      </c>
      <c r="M30" s="332"/>
      <c r="N30" s="327" t="s">
        <v>260</v>
      </c>
      <c r="O30" s="328"/>
      <c r="P30" s="142"/>
      <c r="Q30" s="140"/>
      <c r="R30" s="142"/>
      <c r="S30" s="140"/>
      <c r="T30" s="142"/>
      <c r="U30" s="140"/>
      <c r="V30" s="142"/>
      <c r="W30" s="140"/>
      <c r="X30" s="142"/>
      <c r="Y30" s="140"/>
    </row>
    <row r="31" spans="1:25" ht="15.75" customHeight="1">
      <c r="A31" s="362"/>
      <c r="B31" s="363"/>
      <c r="C31" s="363"/>
      <c r="D31" s="363"/>
      <c r="E31" s="364"/>
      <c r="F31" s="109" t="s">
        <v>255</v>
      </c>
      <c r="G31" s="38" t="s">
        <v>2</v>
      </c>
      <c r="H31" s="109" t="s">
        <v>255</v>
      </c>
      <c r="I31" s="38" t="s">
        <v>2</v>
      </c>
      <c r="J31" s="109" t="s">
        <v>261</v>
      </c>
      <c r="K31" s="252" t="s">
        <v>2</v>
      </c>
      <c r="L31" s="109" t="s">
        <v>261</v>
      </c>
      <c r="M31" s="252" t="s">
        <v>2</v>
      </c>
      <c r="N31" s="109" t="s">
        <v>261</v>
      </c>
      <c r="O31" s="253" t="s">
        <v>2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5" ht="15.75" customHeight="1">
      <c r="A32" s="337" t="s">
        <v>85</v>
      </c>
      <c r="B32" s="55" t="s">
        <v>50</v>
      </c>
      <c r="C32" s="56"/>
      <c r="D32" s="56"/>
      <c r="E32" s="15" t="s">
        <v>41</v>
      </c>
      <c r="F32" s="66">
        <v>1623</v>
      </c>
      <c r="G32" s="144">
        <v>2207</v>
      </c>
      <c r="H32" s="262">
        <v>205</v>
      </c>
      <c r="I32" s="112">
        <v>212</v>
      </c>
      <c r="J32" s="110"/>
      <c r="K32" s="113"/>
      <c r="L32" s="66">
        <v>836</v>
      </c>
      <c r="M32" s="144">
        <v>779</v>
      </c>
      <c r="N32" s="110">
        <v>0</v>
      </c>
      <c r="O32" s="145">
        <v>0</v>
      </c>
      <c r="P32" s="144"/>
      <c r="Q32" s="144"/>
      <c r="R32" s="144"/>
      <c r="S32" s="144"/>
      <c r="T32" s="146"/>
      <c r="U32" s="146"/>
      <c r="V32" s="144"/>
      <c r="W32" s="144"/>
      <c r="X32" s="146"/>
      <c r="Y32" s="146"/>
    </row>
    <row r="33" spans="1:25" ht="15.75" customHeight="1">
      <c r="A33" s="338"/>
      <c r="B33" s="8"/>
      <c r="C33" s="52" t="s">
        <v>70</v>
      </c>
      <c r="D33" s="53"/>
      <c r="E33" s="99"/>
      <c r="F33" s="68">
        <v>1577</v>
      </c>
      <c r="G33" s="147">
        <v>2144</v>
      </c>
      <c r="H33" s="263">
        <v>77</v>
      </c>
      <c r="I33" s="125">
        <v>81</v>
      </c>
      <c r="J33" s="68"/>
      <c r="K33" s="126"/>
      <c r="L33" s="68">
        <v>782</v>
      </c>
      <c r="M33" s="147">
        <v>767</v>
      </c>
      <c r="N33" s="68">
        <v>0</v>
      </c>
      <c r="O33" s="124">
        <v>0</v>
      </c>
      <c r="P33" s="144"/>
      <c r="Q33" s="144"/>
      <c r="R33" s="144"/>
      <c r="S33" s="144"/>
      <c r="T33" s="146"/>
      <c r="U33" s="146"/>
      <c r="V33" s="144"/>
      <c r="W33" s="144"/>
      <c r="X33" s="146"/>
      <c r="Y33" s="146"/>
    </row>
    <row r="34" spans="1:25" ht="15.75" customHeight="1">
      <c r="A34" s="338"/>
      <c r="B34" s="8"/>
      <c r="C34" s="24"/>
      <c r="D34" s="30" t="s">
        <v>71</v>
      </c>
      <c r="E34" s="94"/>
      <c r="F34" s="70">
        <v>1466</v>
      </c>
      <c r="G34" s="115">
        <v>1405</v>
      </c>
      <c r="H34" s="264">
        <v>77</v>
      </c>
      <c r="I34" s="116">
        <v>81</v>
      </c>
      <c r="J34" s="70"/>
      <c r="K34" s="117"/>
      <c r="L34" s="70">
        <v>0</v>
      </c>
      <c r="M34" s="115">
        <v>0</v>
      </c>
      <c r="N34" s="70">
        <v>0</v>
      </c>
      <c r="O34" s="127">
        <v>0</v>
      </c>
      <c r="P34" s="144"/>
      <c r="Q34" s="144"/>
      <c r="R34" s="144"/>
      <c r="S34" s="144"/>
      <c r="T34" s="146"/>
      <c r="U34" s="146"/>
      <c r="V34" s="144"/>
      <c r="W34" s="144"/>
      <c r="X34" s="146"/>
      <c r="Y34" s="146"/>
    </row>
    <row r="35" spans="1:25" ht="15.75" customHeight="1">
      <c r="A35" s="338"/>
      <c r="B35" s="10"/>
      <c r="C35" s="62" t="s">
        <v>72</v>
      </c>
      <c r="D35" s="63"/>
      <c r="E35" s="100"/>
      <c r="F35" s="120">
        <v>46</v>
      </c>
      <c r="G35" s="121">
        <v>63</v>
      </c>
      <c r="H35" s="265">
        <v>128</v>
      </c>
      <c r="I35" s="122">
        <v>131</v>
      </c>
      <c r="J35" s="254"/>
      <c r="K35" s="255"/>
      <c r="L35" s="120">
        <v>54</v>
      </c>
      <c r="M35" s="121">
        <v>12</v>
      </c>
      <c r="N35" s="120">
        <v>0</v>
      </c>
      <c r="O35" s="138">
        <v>0</v>
      </c>
      <c r="P35" s="144"/>
      <c r="Q35" s="144"/>
      <c r="R35" s="144"/>
      <c r="S35" s="144"/>
      <c r="T35" s="146"/>
      <c r="U35" s="146"/>
      <c r="V35" s="144"/>
      <c r="W35" s="144"/>
      <c r="X35" s="146"/>
      <c r="Y35" s="146"/>
    </row>
    <row r="36" spans="1:25" ht="15.75" customHeight="1">
      <c r="A36" s="338"/>
      <c r="B36" s="50" t="s">
        <v>53</v>
      </c>
      <c r="C36" s="51"/>
      <c r="D36" s="51"/>
      <c r="E36" s="15" t="s">
        <v>42</v>
      </c>
      <c r="F36" s="66">
        <v>1015</v>
      </c>
      <c r="G36" s="144">
        <v>1254</v>
      </c>
      <c r="H36" s="266">
        <v>200</v>
      </c>
      <c r="I36" s="135">
        <v>212</v>
      </c>
      <c r="J36" s="66"/>
      <c r="K36" s="136"/>
      <c r="L36" s="66">
        <v>698</v>
      </c>
      <c r="M36" s="144">
        <v>699</v>
      </c>
      <c r="N36" s="66">
        <v>0</v>
      </c>
      <c r="O36" s="134">
        <v>0</v>
      </c>
      <c r="P36" s="144"/>
      <c r="Q36" s="144"/>
      <c r="R36" s="144"/>
      <c r="S36" s="144"/>
      <c r="T36" s="144"/>
      <c r="U36" s="144"/>
      <c r="V36" s="144"/>
      <c r="W36" s="144"/>
      <c r="X36" s="146"/>
      <c r="Y36" s="146"/>
    </row>
    <row r="37" spans="1:25" ht="15.75" customHeight="1">
      <c r="A37" s="338"/>
      <c r="B37" s="8"/>
      <c r="C37" s="30" t="s">
        <v>73</v>
      </c>
      <c r="D37" s="43"/>
      <c r="E37" s="94"/>
      <c r="F37" s="70">
        <v>369</v>
      </c>
      <c r="G37" s="115">
        <v>351</v>
      </c>
      <c r="H37" s="264">
        <v>185</v>
      </c>
      <c r="I37" s="116">
        <v>195</v>
      </c>
      <c r="J37" s="70"/>
      <c r="K37" s="117"/>
      <c r="L37" s="70">
        <v>637</v>
      </c>
      <c r="M37" s="115">
        <v>628</v>
      </c>
      <c r="N37" s="70">
        <v>0</v>
      </c>
      <c r="O37" s="127">
        <v>0</v>
      </c>
      <c r="P37" s="144"/>
      <c r="Q37" s="144"/>
      <c r="R37" s="144"/>
      <c r="S37" s="144"/>
      <c r="T37" s="144"/>
      <c r="U37" s="144"/>
      <c r="V37" s="144"/>
      <c r="W37" s="144"/>
      <c r="X37" s="146"/>
      <c r="Y37" s="146"/>
    </row>
    <row r="38" spans="1:25" ht="15.75" customHeight="1">
      <c r="A38" s="338"/>
      <c r="B38" s="10"/>
      <c r="C38" s="30" t="s">
        <v>74</v>
      </c>
      <c r="D38" s="43"/>
      <c r="E38" s="94"/>
      <c r="F38" s="69">
        <v>646</v>
      </c>
      <c r="G38" s="127">
        <v>904</v>
      </c>
      <c r="H38" s="264">
        <v>15</v>
      </c>
      <c r="I38" s="116">
        <v>17</v>
      </c>
      <c r="J38" s="70"/>
      <c r="K38" s="255"/>
      <c r="L38" s="70">
        <v>60</v>
      </c>
      <c r="M38" s="115">
        <v>71</v>
      </c>
      <c r="N38" s="70">
        <v>0</v>
      </c>
      <c r="O38" s="127">
        <v>0</v>
      </c>
      <c r="P38" s="144"/>
      <c r="Q38" s="144"/>
      <c r="R38" s="146"/>
      <c r="S38" s="146"/>
      <c r="T38" s="144"/>
      <c r="U38" s="144"/>
      <c r="V38" s="144"/>
      <c r="W38" s="144"/>
      <c r="X38" s="146"/>
      <c r="Y38" s="146"/>
    </row>
    <row r="39" spans="1:25" ht="15.75" customHeight="1">
      <c r="A39" s="339"/>
      <c r="B39" s="11" t="s">
        <v>75</v>
      </c>
      <c r="C39" s="12"/>
      <c r="D39" s="12"/>
      <c r="E39" s="98" t="s">
        <v>165</v>
      </c>
      <c r="F39" s="73">
        <f>F32-F36</f>
        <v>608</v>
      </c>
      <c r="G39" s="139">
        <f>G32-G36</f>
        <v>953</v>
      </c>
      <c r="H39" s="267">
        <f>H32-H36</f>
        <v>5</v>
      </c>
      <c r="I39" s="139">
        <f>I32-I36</f>
        <v>0</v>
      </c>
      <c r="J39" s="73">
        <f aca="true" t="shared" si="5" ref="J39:O39">J32-J36</f>
        <v>0</v>
      </c>
      <c r="K39" s="139">
        <f t="shared" si="5"/>
        <v>0</v>
      </c>
      <c r="L39" s="73">
        <f t="shared" si="5"/>
        <v>138</v>
      </c>
      <c r="M39" s="139">
        <f t="shared" si="5"/>
        <v>80</v>
      </c>
      <c r="N39" s="73">
        <f t="shared" si="5"/>
        <v>0</v>
      </c>
      <c r="O39" s="139">
        <f t="shared" si="5"/>
        <v>0</v>
      </c>
      <c r="P39" s="144"/>
      <c r="Q39" s="144"/>
      <c r="R39" s="144"/>
      <c r="S39" s="144"/>
      <c r="T39" s="144"/>
      <c r="U39" s="144"/>
      <c r="V39" s="144"/>
      <c r="W39" s="144"/>
      <c r="X39" s="146"/>
      <c r="Y39" s="146"/>
    </row>
    <row r="40" spans="1:25" ht="15.75" customHeight="1">
      <c r="A40" s="337" t="s">
        <v>86</v>
      </c>
      <c r="B40" s="50" t="s">
        <v>76</v>
      </c>
      <c r="C40" s="51"/>
      <c r="D40" s="51"/>
      <c r="E40" s="15" t="s">
        <v>44</v>
      </c>
      <c r="F40" s="65">
        <v>1711</v>
      </c>
      <c r="G40" s="134">
        <v>1501</v>
      </c>
      <c r="H40" s="266">
        <v>185</v>
      </c>
      <c r="I40" s="135">
        <v>183</v>
      </c>
      <c r="J40" s="66"/>
      <c r="K40" s="136"/>
      <c r="L40" s="66">
        <v>645</v>
      </c>
      <c r="M40" s="144">
        <v>953</v>
      </c>
      <c r="N40" s="66">
        <v>855</v>
      </c>
      <c r="O40" s="134">
        <v>270</v>
      </c>
      <c r="P40" s="144"/>
      <c r="Q40" s="144"/>
      <c r="R40" s="144"/>
      <c r="S40" s="144"/>
      <c r="T40" s="146"/>
      <c r="U40" s="146"/>
      <c r="V40" s="146"/>
      <c r="W40" s="146"/>
      <c r="X40" s="144"/>
      <c r="Y40" s="144"/>
    </row>
    <row r="41" spans="1:25" ht="15.75" customHeight="1">
      <c r="A41" s="340"/>
      <c r="B41" s="10"/>
      <c r="C41" s="30" t="s">
        <v>77</v>
      </c>
      <c r="D41" s="43"/>
      <c r="E41" s="94"/>
      <c r="F41" s="149">
        <v>1066</v>
      </c>
      <c r="G41" s="150">
        <v>864</v>
      </c>
      <c r="H41" s="268"/>
      <c r="I41" s="148"/>
      <c r="J41" s="70"/>
      <c r="K41" s="117"/>
      <c r="L41" s="70">
        <v>305</v>
      </c>
      <c r="M41" s="115">
        <v>256</v>
      </c>
      <c r="N41" s="70">
        <v>189</v>
      </c>
      <c r="O41" s="127">
        <v>49</v>
      </c>
      <c r="P41" s="146"/>
      <c r="Q41" s="146"/>
      <c r="R41" s="146"/>
      <c r="S41" s="146"/>
      <c r="T41" s="146"/>
      <c r="U41" s="146"/>
      <c r="V41" s="146"/>
      <c r="W41" s="146"/>
      <c r="X41" s="144"/>
      <c r="Y41" s="144"/>
    </row>
    <row r="42" spans="1:25" ht="15.75" customHeight="1">
      <c r="A42" s="340"/>
      <c r="B42" s="50" t="s">
        <v>64</v>
      </c>
      <c r="C42" s="51"/>
      <c r="D42" s="51"/>
      <c r="E42" s="15" t="s">
        <v>45</v>
      </c>
      <c r="F42" s="65">
        <v>2423</v>
      </c>
      <c r="G42" s="134">
        <v>2228</v>
      </c>
      <c r="H42" s="266">
        <v>185</v>
      </c>
      <c r="I42" s="135">
        <v>183</v>
      </c>
      <c r="J42" s="66"/>
      <c r="K42" s="136"/>
      <c r="L42" s="66">
        <v>785</v>
      </c>
      <c r="M42" s="144">
        <v>1040</v>
      </c>
      <c r="N42" s="66">
        <v>821</v>
      </c>
      <c r="O42" s="134">
        <v>211</v>
      </c>
      <c r="P42" s="144"/>
      <c r="Q42" s="144"/>
      <c r="R42" s="144"/>
      <c r="S42" s="144"/>
      <c r="T42" s="146"/>
      <c r="U42" s="146"/>
      <c r="V42" s="144"/>
      <c r="W42" s="144"/>
      <c r="X42" s="144"/>
      <c r="Y42" s="144"/>
    </row>
    <row r="43" spans="1:25" ht="15.75" customHeight="1">
      <c r="A43" s="340"/>
      <c r="B43" s="10"/>
      <c r="C43" s="30" t="s">
        <v>78</v>
      </c>
      <c r="D43" s="43"/>
      <c r="E43" s="94"/>
      <c r="F43" s="69">
        <v>1403</v>
      </c>
      <c r="G43" s="127">
        <v>1433</v>
      </c>
      <c r="H43" s="264">
        <v>185</v>
      </c>
      <c r="I43" s="116">
        <v>183</v>
      </c>
      <c r="J43" s="254"/>
      <c r="K43" s="255"/>
      <c r="L43" s="70">
        <v>486</v>
      </c>
      <c r="M43" s="115">
        <v>381</v>
      </c>
      <c r="N43" s="70">
        <v>45</v>
      </c>
      <c r="O43" s="127">
        <v>44</v>
      </c>
      <c r="P43" s="144"/>
      <c r="Q43" s="144"/>
      <c r="R43" s="146"/>
      <c r="S43" s="144"/>
      <c r="T43" s="146"/>
      <c r="U43" s="146"/>
      <c r="V43" s="144"/>
      <c r="W43" s="144"/>
      <c r="X43" s="146"/>
      <c r="Y43" s="146"/>
    </row>
    <row r="44" spans="1:25" ht="15.75" customHeight="1">
      <c r="A44" s="341"/>
      <c r="B44" s="47" t="s">
        <v>75</v>
      </c>
      <c r="C44" s="31"/>
      <c r="D44" s="31"/>
      <c r="E44" s="98" t="s">
        <v>166</v>
      </c>
      <c r="F44" s="129">
        <f>F40-F42</f>
        <v>-712</v>
      </c>
      <c r="G44" s="130">
        <f>G40-G42</f>
        <v>-727</v>
      </c>
      <c r="H44" s="269">
        <f>H40-H42</f>
        <v>0</v>
      </c>
      <c r="I44" s="130">
        <f>I40-I42</f>
        <v>0</v>
      </c>
      <c r="J44" s="256">
        <f aca="true" t="shared" si="6" ref="J44:O44">J40-J42</f>
        <v>0</v>
      </c>
      <c r="K44" s="257">
        <f t="shared" si="6"/>
        <v>0</v>
      </c>
      <c r="L44" s="256">
        <f t="shared" si="6"/>
        <v>-140</v>
      </c>
      <c r="M44" s="257">
        <f t="shared" si="6"/>
        <v>-87</v>
      </c>
      <c r="N44" s="256">
        <f t="shared" si="6"/>
        <v>34</v>
      </c>
      <c r="O44" s="257">
        <f t="shared" si="6"/>
        <v>59</v>
      </c>
      <c r="P44" s="146"/>
      <c r="Q44" s="146"/>
      <c r="R44" s="144"/>
      <c r="S44" s="144"/>
      <c r="T44" s="146"/>
      <c r="U44" s="146"/>
      <c r="V44" s="144"/>
      <c r="W44" s="144"/>
      <c r="X44" s="144"/>
      <c r="Y44" s="144"/>
    </row>
    <row r="45" spans="1:25" ht="15.75" customHeight="1">
      <c r="A45" s="350" t="s">
        <v>87</v>
      </c>
      <c r="B45" s="25" t="s">
        <v>79</v>
      </c>
      <c r="C45" s="20"/>
      <c r="D45" s="20"/>
      <c r="E45" s="97" t="s">
        <v>167</v>
      </c>
      <c r="F45" s="151">
        <f>F39+F44</f>
        <v>-104</v>
      </c>
      <c r="G45" s="152">
        <f>G39+G44</f>
        <v>226</v>
      </c>
      <c r="H45" s="270">
        <f>H39+H44</f>
        <v>5</v>
      </c>
      <c r="I45" s="152">
        <f>I39+I44</f>
        <v>0</v>
      </c>
      <c r="J45" s="151">
        <f aca="true" t="shared" si="7" ref="J45:O45">J39+J44</f>
        <v>0</v>
      </c>
      <c r="K45" s="152">
        <f t="shared" si="7"/>
        <v>0</v>
      </c>
      <c r="L45" s="151">
        <f t="shared" si="7"/>
        <v>-2</v>
      </c>
      <c r="M45" s="152">
        <f t="shared" si="7"/>
        <v>-7</v>
      </c>
      <c r="N45" s="151">
        <f t="shared" si="7"/>
        <v>34</v>
      </c>
      <c r="O45" s="152">
        <f t="shared" si="7"/>
        <v>59</v>
      </c>
      <c r="P45" s="144"/>
      <c r="Q45" s="144"/>
      <c r="R45" s="144"/>
      <c r="S45" s="144"/>
      <c r="T45" s="144"/>
      <c r="U45" s="144"/>
      <c r="V45" s="144"/>
      <c r="W45" s="144"/>
      <c r="X45" s="144"/>
      <c r="Y45" s="144"/>
    </row>
    <row r="46" spans="1:25" ht="15.75" customHeight="1">
      <c r="A46" s="351"/>
      <c r="B46" s="44" t="s">
        <v>80</v>
      </c>
      <c r="C46" s="43"/>
      <c r="D46" s="43"/>
      <c r="E46" s="43"/>
      <c r="F46" s="149">
        <v>516</v>
      </c>
      <c r="G46" s="150">
        <v>289</v>
      </c>
      <c r="H46" s="268">
        <v>0</v>
      </c>
      <c r="I46" s="148">
        <v>0</v>
      </c>
      <c r="J46" s="254"/>
      <c r="K46" s="255"/>
      <c r="L46" s="70">
        <v>0</v>
      </c>
      <c r="M46" s="115">
        <v>0</v>
      </c>
      <c r="N46" s="254">
        <v>0</v>
      </c>
      <c r="O46" s="258">
        <v>0</v>
      </c>
      <c r="P46" s="146"/>
      <c r="Q46" s="146"/>
      <c r="R46" s="146"/>
      <c r="S46" s="146"/>
      <c r="T46" s="146"/>
      <c r="U46" s="146"/>
      <c r="V46" s="146"/>
      <c r="W46" s="146"/>
      <c r="X46" s="146"/>
      <c r="Y46" s="146"/>
    </row>
    <row r="47" spans="1:25" ht="15.75" customHeight="1">
      <c r="A47" s="351"/>
      <c r="B47" s="44" t="s">
        <v>81</v>
      </c>
      <c r="C47" s="43"/>
      <c r="D47" s="43"/>
      <c r="E47" s="43"/>
      <c r="F47" s="70">
        <v>413</v>
      </c>
      <c r="G47" s="115">
        <v>516</v>
      </c>
      <c r="H47" s="264">
        <v>10</v>
      </c>
      <c r="I47" s="116">
        <v>5</v>
      </c>
      <c r="J47" s="70"/>
      <c r="K47" s="117"/>
      <c r="L47" s="70">
        <v>40</v>
      </c>
      <c r="M47" s="115">
        <v>37</v>
      </c>
      <c r="N47" s="70">
        <v>114</v>
      </c>
      <c r="O47" s="127">
        <v>79</v>
      </c>
      <c r="P47" s="144"/>
      <c r="Q47" s="144"/>
      <c r="R47" s="144"/>
      <c r="S47" s="144"/>
      <c r="T47" s="144"/>
      <c r="U47" s="144"/>
      <c r="V47" s="144"/>
      <c r="W47" s="144"/>
      <c r="X47" s="144"/>
      <c r="Y47" s="144"/>
    </row>
    <row r="48" spans="1:25" ht="15.75" customHeight="1">
      <c r="A48" s="352"/>
      <c r="B48" s="47" t="s">
        <v>82</v>
      </c>
      <c r="C48" s="31"/>
      <c r="D48" s="31"/>
      <c r="E48" s="31"/>
      <c r="F48" s="74">
        <v>0</v>
      </c>
      <c r="G48" s="153">
        <v>0</v>
      </c>
      <c r="H48" s="271">
        <v>10</v>
      </c>
      <c r="I48" s="154">
        <v>5</v>
      </c>
      <c r="J48" s="74"/>
      <c r="K48" s="155"/>
      <c r="L48" s="74">
        <v>0</v>
      </c>
      <c r="M48" s="153">
        <v>0</v>
      </c>
      <c r="N48" s="74">
        <v>0</v>
      </c>
      <c r="O48" s="139">
        <v>0</v>
      </c>
      <c r="P48" s="144"/>
      <c r="Q48" s="144"/>
      <c r="R48" s="144"/>
      <c r="S48" s="144"/>
      <c r="T48" s="144"/>
      <c r="U48" s="144"/>
      <c r="V48" s="144"/>
      <c r="W48" s="144"/>
      <c r="X48" s="144"/>
      <c r="Y48" s="144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D1" sqref="D1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58" t="s">
        <v>0</v>
      </c>
      <c r="B1" s="158"/>
      <c r="C1" s="102" t="s">
        <v>248</v>
      </c>
      <c r="D1" s="210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1"/>
      <c r="B5" s="211" t="s">
        <v>247</v>
      </c>
      <c r="C5" s="211"/>
      <c r="D5" s="211"/>
      <c r="H5" s="37"/>
      <c r="L5" s="37"/>
      <c r="N5" s="37" t="s">
        <v>170</v>
      </c>
    </row>
    <row r="6" spans="1:14" ht="15" customHeight="1">
      <c r="A6" s="212"/>
      <c r="B6" s="213"/>
      <c r="C6" s="213"/>
      <c r="D6" s="213"/>
      <c r="E6" s="377"/>
      <c r="F6" s="378"/>
      <c r="G6" s="377"/>
      <c r="H6" s="378"/>
      <c r="I6" s="214"/>
      <c r="J6" s="215"/>
      <c r="K6" s="377"/>
      <c r="L6" s="378"/>
      <c r="M6" s="377"/>
      <c r="N6" s="378"/>
    </row>
    <row r="7" spans="1:14" ht="15" customHeight="1">
      <c r="A7" s="59"/>
      <c r="B7" s="60"/>
      <c r="C7" s="60"/>
      <c r="D7" s="60"/>
      <c r="E7" s="216" t="s">
        <v>246</v>
      </c>
      <c r="F7" s="217" t="s">
        <v>2</v>
      </c>
      <c r="G7" s="216" t="s">
        <v>246</v>
      </c>
      <c r="H7" s="217" t="s">
        <v>2</v>
      </c>
      <c r="I7" s="216" t="s">
        <v>246</v>
      </c>
      <c r="J7" s="217" t="s">
        <v>2</v>
      </c>
      <c r="K7" s="216" t="s">
        <v>246</v>
      </c>
      <c r="L7" s="217" t="s">
        <v>2</v>
      </c>
      <c r="M7" s="216" t="s">
        <v>246</v>
      </c>
      <c r="N7" s="247" t="s">
        <v>2</v>
      </c>
    </row>
    <row r="8" spans="1:14" ht="18" customHeight="1">
      <c r="A8" s="318" t="s">
        <v>171</v>
      </c>
      <c r="B8" s="218" t="s">
        <v>172</v>
      </c>
      <c r="C8" s="219"/>
      <c r="D8" s="219"/>
      <c r="E8" s="220"/>
      <c r="F8" s="221"/>
      <c r="G8" s="220"/>
      <c r="H8" s="222"/>
      <c r="I8" s="220"/>
      <c r="J8" s="221"/>
      <c r="K8" s="220"/>
      <c r="L8" s="222"/>
      <c r="M8" s="220"/>
      <c r="N8" s="222"/>
    </row>
    <row r="9" spans="1:14" ht="18" customHeight="1">
      <c r="A9" s="319"/>
      <c r="B9" s="318" t="s">
        <v>173</v>
      </c>
      <c r="C9" s="177" t="s">
        <v>174</v>
      </c>
      <c r="D9" s="178"/>
      <c r="E9" s="223"/>
      <c r="F9" s="224"/>
      <c r="G9" s="223"/>
      <c r="H9" s="225"/>
      <c r="I9" s="223"/>
      <c r="J9" s="224"/>
      <c r="K9" s="223"/>
      <c r="L9" s="225"/>
      <c r="M9" s="223"/>
      <c r="N9" s="225"/>
    </row>
    <row r="10" spans="1:14" ht="18" customHeight="1">
      <c r="A10" s="319"/>
      <c r="B10" s="319"/>
      <c r="C10" s="44" t="s">
        <v>175</v>
      </c>
      <c r="D10" s="43"/>
      <c r="E10" s="226"/>
      <c r="F10" s="227"/>
      <c r="G10" s="226"/>
      <c r="H10" s="228"/>
      <c r="I10" s="226"/>
      <c r="J10" s="227"/>
      <c r="K10" s="226"/>
      <c r="L10" s="228"/>
      <c r="M10" s="226"/>
      <c r="N10" s="228"/>
    </row>
    <row r="11" spans="1:14" ht="18" customHeight="1">
      <c r="A11" s="319"/>
      <c r="B11" s="319"/>
      <c r="C11" s="44" t="s">
        <v>176</v>
      </c>
      <c r="D11" s="43"/>
      <c r="E11" s="226"/>
      <c r="F11" s="227"/>
      <c r="G11" s="226"/>
      <c r="H11" s="228"/>
      <c r="I11" s="226"/>
      <c r="J11" s="227"/>
      <c r="K11" s="226"/>
      <c r="L11" s="228"/>
      <c r="M11" s="226"/>
      <c r="N11" s="228"/>
    </row>
    <row r="12" spans="1:14" ht="18" customHeight="1">
      <c r="A12" s="319"/>
      <c r="B12" s="319"/>
      <c r="C12" s="44" t="s">
        <v>177</v>
      </c>
      <c r="D12" s="43"/>
      <c r="E12" s="226"/>
      <c r="F12" s="227"/>
      <c r="G12" s="226"/>
      <c r="H12" s="228"/>
      <c r="I12" s="226"/>
      <c r="J12" s="227"/>
      <c r="K12" s="226"/>
      <c r="L12" s="228"/>
      <c r="M12" s="226"/>
      <c r="N12" s="228"/>
    </row>
    <row r="13" spans="1:14" ht="18" customHeight="1">
      <c r="A13" s="319"/>
      <c r="B13" s="319"/>
      <c r="C13" s="44" t="s">
        <v>178</v>
      </c>
      <c r="D13" s="43"/>
      <c r="E13" s="226"/>
      <c r="F13" s="227"/>
      <c r="G13" s="226"/>
      <c r="H13" s="228"/>
      <c r="I13" s="226"/>
      <c r="J13" s="227"/>
      <c r="K13" s="226"/>
      <c r="L13" s="228"/>
      <c r="M13" s="226"/>
      <c r="N13" s="228"/>
    </row>
    <row r="14" spans="1:14" ht="18" customHeight="1">
      <c r="A14" s="320"/>
      <c r="B14" s="320"/>
      <c r="C14" s="47" t="s">
        <v>179</v>
      </c>
      <c r="D14" s="31"/>
      <c r="E14" s="229"/>
      <c r="F14" s="230"/>
      <c r="G14" s="229"/>
      <c r="H14" s="231"/>
      <c r="I14" s="229"/>
      <c r="J14" s="230"/>
      <c r="K14" s="229"/>
      <c r="L14" s="231"/>
      <c r="M14" s="229"/>
      <c r="N14" s="231"/>
    </row>
    <row r="15" spans="1:14" ht="18" customHeight="1">
      <c r="A15" s="370" t="s">
        <v>180</v>
      </c>
      <c r="B15" s="318" t="s">
        <v>181</v>
      </c>
      <c r="C15" s="177" t="s">
        <v>182</v>
      </c>
      <c r="D15" s="178"/>
      <c r="E15" s="232"/>
      <c r="F15" s="233"/>
      <c r="G15" s="232"/>
      <c r="H15" s="152"/>
      <c r="I15" s="232"/>
      <c r="J15" s="233"/>
      <c r="K15" s="232"/>
      <c r="L15" s="152"/>
      <c r="M15" s="232"/>
      <c r="N15" s="152"/>
    </row>
    <row r="16" spans="1:14" ht="18" customHeight="1">
      <c r="A16" s="319"/>
      <c r="B16" s="319"/>
      <c r="C16" s="44" t="s">
        <v>183</v>
      </c>
      <c r="D16" s="43"/>
      <c r="E16" s="70"/>
      <c r="F16" s="116"/>
      <c r="G16" s="70"/>
      <c r="H16" s="127"/>
      <c r="I16" s="70"/>
      <c r="J16" s="116"/>
      <c r="K16" s="70"/>
      <c r="L16" s="127"/>
      <c r="M16" s="70"/>
      <c r="N16" s="127"/>
    </row>
    <row r="17" spans="1:14" ht="18" customHeight="1">
      <c r="A17" s="319"/>
      <c r="B17" s="319"/>
      <c r="C17" s="44" t="s">
        <v>184</v>
      </c>
      <c r="D17" s="43"/>
      <c r="E17" s="70"/>
      <c r="F17" s="116"/>
      <c r="G17" s="70"/>
      <c r="H17" s="127"/>
      <c r="I17" s="70"/>
      <c r="J17" s="116"/>
      <c r="K17" s="70"/>
      <c r="L17" s="127"/>
      <c r="M17" s="70"/>
      <c r="N17" s="127"/>
    </row>
    <row r="18" spans="1:14" ht="18" customHeight="1">
      <c r="A18" s="319"/>
      <c r="B18" s="320"/>
      <c r="C18" s="47" t="s">
        <v>185</v>
      </c>
      <c r="D18" s="31"/>
      <c r="E18" s="73"/>
      <c r="F18" s="234"/>
      <c r="G18" s="73"/>
      <c r="H18" s="234"/>
      <c r="I18" s="73"/>
      <c r="J18" s="234"/>
      <c r="K18" s="73"/>
      <c r="L18" s="234"/>
      <c r="M18" s="73"/>
      <c r="N18" s="234"/>
    </row>
    <row r="19" spans="1:14" ht="18" customHeight="1">
      <c r="A19" s="319"/>
      <c r="B19" s="318" t="s">
        <v>186</v>
      </c>
      <c r="C19" s="177" t="s">
        <v>187</v>
      </c>
      <c r="D19" s="178"/>
      <c r="E19" s="151"/>
      <c r="F19" s="152"/>
      <c r="G19" s="151"/>
      <c r="H19" s="152"/>
      <c r="I19" s="151"/>
      <c r="J19" s="152"/>
      <c r="K19" s="151"/>
      <c r="L19" s="152"/>
      <c r="M19" s="151"/>
      <c r="N19" s="152"/>
    </row>
    <row r="20" spans="1:14" ht="18" customHeight="1">
      <c r="A20" s="319"/>
      <c r="B20" s="319"/>
      <c r="C20" s="44" t="s">
        <v>188</v>
      </c>
      <c r="D20" s="43"/>
      <c r="E20" s="69"/>
      <c r="F20" s="127"/>
      <c r="G20" s="69"/>
      <c r="H20" s="127"/>
      <c r="I20" s="69"/>
      <c r="J20" s="127"/>
      <c r="K20" s="69"/>
      <c r="L20" s="127"/>
      <c r="M20" s="69"/>
      <c r="N20" s="127"/>
    </row>
    <row r="21" spans="1:14" s="239" customFormat="1" ht="18" customHeight="1">
      <c r="A21" s="319"/>
      <c r="B21" s="319"/>
      <c r="C21" s="235" t="s">
        <v>189</v>
      </c>
      <c r="D21" s="236"/>
      <c r="E21" s="237"/>
      <c r="F21" s="238"/>
      <c r="G21" s="237"/>
      <c r="H21" s="238"/>
      <c r="I21" s="237"/>
      <c r="J21" s="238"/>
      <c r="K21" s="237"/>
      <c r="L21" s="238"/>
      <c r="M21" s="237"/>
      <c r="N21" s="238"/>
    </row>
    <row r="22" spans="1:14" ht="18" customHeight="1">
      <c r="A22" s="319"/>
      <c r="B22" s="320"/>
      <c r="C22" s="11" t="s">
        <v>190</v>
      </c>
      <c r="D22" s="12"/>
      <c r="E22" s="73"/>
      <c r="F22" s="139"/>
      <c r="G22" s="73"/>
      <c r="H22" s="139"/>
      <c r="I22" s="73"/>
      <c r="J22" s="139"/>
      <c r="K22" s="73"/>
      <c r="L22" s="139"/>
      <c r="M22" s="73"/>
      <c r="N22" s="139"/>
    </row>
    <row r="23" spans="1:14" ht="18" customHeight="1">
      <c r="A23" s="319"/>
      <c r="B23" s="318" t="s">
        <v>191</v>
      </c>
      <c r="C23" s="177" t="s">
        <v>192</v>
      </c>
      <c r="D23" s="178"/>
      <c r="E23" s="151"/>
      <c r="F23" s="152"/>
      <c r="G23" s="151"/>
      <c r="H23" s="152"/>
      <c r="I23" s="151"/>
      <c r="J23" s="152"/>
      <c r="K23" s="151"/>
      <c r="L23" s="152"/>
      <c r="M23" s="151"/>
      <c r="N23" s="152"/>
    </row>
    <row r="24" spans="1:14" ht="18" customHeight="1">
      <c r="A24" s="319"/>
      <c r="B24" s="319"/>
      <c r="C24" s="44" t="s">
        <v>193</v>
      </c>
      <c r="D24" s="43"/>
      <c r="E24" s="69"/>
      <c r="F24" s="127"/>
      <c r="G24" s="69"/>
      <c r="H24" s="127"/>
      <c r="I24" s="69"/>
      <c r="J24" s="127"/>
      <c r="K24" s="69"/>
      <c r="L24" s="127"/>
      <c r="M24" s="69"/>
      <c r="N24" s="127"/>
    </row>
    <row r="25" spans="1:14" ht="18" customHeight="1">
      <c r="A25" s="319"/>
      <c r="B25" s="319"/>
      <c r="C25" s="44" t="s">
        <v>194</v>
      </c>
      <c r="D25" s="43"/>
      <c r="E25" s="69"/>
      <c r="F25" s="127"/>
      <c r="G25" s="69"/>
      <c r="H25" s="127"/>
      <c r="I25" s="69"/>
      <c r="J25" s="127"/>
      <c r="K25" s="69"/>
      <c r="L25" s="127"/>
      <c r="M25" s="69"/>
      <c r="N25" s="127"/>
    </row>
    <row r="26" spans="1:14" ht="18" customHeight="1">
      <c r="A26" s="319"/>
      <c r="B26" s="320"/>
      <c r="C26" s="45" t="s">
        <v>195</v>
      </c>
      <c r="D26" s="46"/>
      <c r="E26" s="71"/>
      <c r="F26" s="139"/>
      <c r="G26" s="71"/>
      <c r="H26" s="139"/>
      <c r="I26" s="154"/>
      <c r="J26" s="139"/>
      <c r="K26" s="71"/>
      <c r="L26" s="139"/>
      <c r="M26" s="71"/>
      <c r="N26" s="139"/>
    </row>
    <row r="27" spans="1:14" ht="18" customHeight="1">
      <c r="A27" s="320"/>
      <c r="B27" s="47" t="s">
        <v>196</v>
      </c>
      <c r="C27" s="31"/>
      <c r="D27" s="31"/>
      <c r="E27" s="240"/>
      <c r="F27" s="139"/>
      <c r="G27" s="73"/>
      <c r="H27" s="139"/>
      <c r="I27" s="240"/>
      <c r="J27" s="139"/>
      <c r="K27" s="73"/>
      <c r="L27" s="139"/>
      <c r="M27" s="73"/>
      <c r="N27" s="139"/>
    </row>
    <row r="28" spans="1:14" ht="18" customHeight="1">
      <c r="A28" s="318" t="s">
        <v>197</v>
      </c>
      <c r="B28" s="318" t="s">
        <v>198</v>
      </c>
      <c r="C28" s="177" t="s">
        <v>199</v>
      </c>
      <c r="D28" s="241" t="s">
        <v>41</v>
      </c>
      <c r="E28" s="151"/>
      <c r="F28" s="152"/>
      <c r="G28" s="151"/>
      <c r="H28" s="152"/>
      <c r="I28" s="151"/>
      <c r="J28" s="152"/>
      <c r="K28" s="151"/>
      <c r="L28" s="152"/>
      <c r="M28" s="151"/>
      <c r="N28" s="152"/>
    </row>
    <row r="29" spans="1:14" ht="18" customHeight="1">
      <c r="A29" s="319"/>
      <c r="B29" s="319"/>
      <c r="C29" s="44" t="s">
        <v>200</v>
      </c>
      <c r="D29" s="242" t="s">
        <v>42</v>
      </c>
      <c r="E29" s="69"/>
      <c r="F29" s="127"/>
      <c r="G29" s="69"/>
      <c r="H29" s="127"/>
      <c r="I29" s="69"/>
      <c r="J29" s="127"/>
      <c r="K29" s="69"/>
      <c r="L29" s="127"/>
      <c r="M29" s="69"/>
      <c r="N29" s="127"/>
    </row>
    <row r="30" spans="1:14" ht="18" customHeight="1">
      <c r="A30" s="319"/>
      <c r="B30" s="319"/>
      <c r="C30" s="44" t="s">
        <v>201</v>
      </c>
      <c r="D30" s="242" t="s">
        <v>202</v>
      </c>
      <c r="E30" s="69"/>
      <c r="F30" s="127"/>
      <c r="G30" s="70"/>
      <c r="H30" s="127"/>
      <c r="I30" s="69"/>
      <c r="J30" s="127"/>
      <c r="K30" s="69"/>
      <c r="L30" s="127"/>
      <c r="M30" s="69"/>
      <c r="N30" s="127"/>
    </row>
    <row r="31" spans="1:15" ht="18" customHeight="1">
      <c r="A31" s="319"/>
      <c r="B31" s="319"/>
      <c r="C31" s="11" t="s">
        <v>203</v>
      </c>
      <c r="D31" s="243" t="s">
        <v>204</v>
      </c>
      <c r="E31" s="73">
        <f aca="true" t="shared" si="0" ref="E31:N31">E28-E29-E30</f>
        <v>0</v>
      </c>
      <c r="F31" s="234">
        <f t="shared" si="0"/>
        <v>0</v>
      </c>
      <c r="G31" s="73">
        <f t="shared" si="0"/>
        <v>0</v>
      </c>
      <c r="H31" s="234">
        <f t="shared" si="0"/>
        <v>0</v>
      </c>
      <c r="I31" s="73">
        <f t="shared" si="0"/>
        <v>0</v>
      </c>
      <c r="J31" s="244">
        <f t="shared" si="0"/>
        <v>0</v>
      </c>
      <c r="K31" s="73">
        <f t="shared" si="0"/>
        <v>0</v>
      </c>
      <c r="L31" s="244">
        <f t="shared" si="0"/>
        <v>0</v>
      </c>
      <c r="M31" s="73">
        <f t="shared" si="0"/>
        <v>0</v>
      </c>
      <c r="N31" s="234">
        <f t="shared" si="0"/>
        <v>0</v>
      </c>
      <c r="O31" s="7"/>
    </row>
    <row r="32" spans="1:14" ht="18" customHeight="1">
      <c r="A32" s="319"/>
      <c r="B32" s="319"/>
      <c r="C32" s="177" t="s">
        <v>205</v>
      </c>
      <c r="D32" s="241" t="s">
        <v>206</v>
      </c>
      <c r="E32" s="151"/>
      <c r="F32" s="152"/>
      <c r="G32" s="151"/>
      <c r="H32" s="152"/>
      <c r="I32" s="151"/>
      <c r="J32" s="152"/>
      <c r="K32" s="151"/>
      <c r="L32" s="152"/>
      <c r="M32" s="151"/>
      <c r="N32" s="152"/>
    </row>
    <row r="33" spans="1:14" ht="18" customHeight="1">
      <c r="A33" s="319"/>
      <c r="B33" s="319"/>
      <c r="C33" s="44" t="s">
        <v>207</v>
      </c>
      <c r="D33" s="242" t="s">
        <v>208</v>
      </c>
      <c r="E33" s="69"/>
      <c r="F33" s="127"/>
      <c r="G33" s="69"/>
      <c r="H33" s="127"/>
      <c r="I33" s="69"/>
      <c r="J33" s="127"/>
      <c r="K33" s="69"/>
      <c r="L33" s="127"/>
      <c r="M33" s="69"/>
      <c r="N33" s="127"/>
    </row>
    <row r="34" spans="1:14" ht="18" customHeight="1">
      <c r="A34" s="319"/>
      <c r="B34" s="320"/>
      <c r="C34" s="11" t="s">
        <v>209</v>
      </c>
      <c r="D34" s="243" t="s">
        <v>210</v>
      </c>
      <c r="E34" s="73">
        <f aca="true" t="shared" si="1" ref="E34:N34">E31+E32-E33</f>
        <v>0</v>
      </c>
      <c r="F34" s="139">
        <f t="shared" si="1"/>
        <v>0</v>
      </c>
      <c r="G34" s="73">
        <f t="shared" si="1"/>
        <v>0</v>
      </c>
      <c r="H34" s="139">
        <f t="shared" si="1"/>
        <v>0</v>
      </c>
      <c r="I34" s="73">
        <f t="shared" si="1"/>
        <v>0</v>
      </c>
      <c r="J34" s="139">
        <f t="shared" si="1"/>
        <v>0</v>
      </c>
      <c r="K34" s="73">
        <f t="shared" si="1"/>
        <v>0</v>
      </c>
      <c r="L34" s="139">
        <f t="shared" si="1"/>
        <v>0</v>
      </c>
      <c r="M34" s="73">
        <f t="shared" si="1"/>
        <v>0</v>
      </c>
      <c r="N34" s="139">
        <f t="shared" si="1"/>
        <v>0</v>
      </c>
    </row>
    <row r="35" spans="1:14" ht="18" customHeight="1">
      <c r="A35" s="319"/>
      <c r="B35" s="318" t="s">
        <v>211</v>
      </c>
      <c r="C35" s="177" t="s">
        <v>212</v>
      </c>
      <c r="D35" s="241" t="s">
        <v>213</v>
      </c>
      <c r="E35" s="151"/>
      <c r="F35" s="152"/>
      <c r="G35" s="151"/>
      <c r="H35" s="152"/>
      <c r="I35" s="151"/>
      <c r="J35" s="152"/>
      <c r="K35" s="151"/>
      <c r="L35" s="152"/>
      <c r="M35" s="151"/>
      <c r="N35" s="152"/>
    </row>
    <row r="36" spans="1:14" ht="18" customHeight="1">
      <c r="A36" s="319"/>
      <c r="B36" s="319"/>
      <c r="C36" s="44" t="s">
        <v>214</v>
      </c>
      <c r="D36" s="242" t="s">
        <v>215</v>
      </c>
      <c r="E36" s="69"/>
      <c r="F36" s="127"/>
      <c r="G36" s="69"/>
      <c r="H36" s="127"/>
      <c r="I36" s="69"/>
      <c r="J36" s="127"/>
      <c r="K36" s="69"/>
      <c r="L36" s="127"/>
      <c r="M36" s="69"/>
      <c r="N36" s="127"/>
    </row>
    <row r="37" spans="1:14" ht="18" customHeight="1">
      <c r="A37" s="319"/>
      <c r="B37" s="319"/>
      <c r="C37" s="44" t="s">
        <v>216</v>
      </c>
      <c r="D37" s="242" t="s">
        <v>217</v>
      </c>
      <c r="E37" s="69">
        <f aca="true" t="shared" si="2" ref="E37:N37">E34+E35-E36</f>
        <v>0</v>
      </c>
      <c r="F37" s="127">
        <f t="shared" si="2"/>
        <v>0</v>
      </c>
      <c r="G37" s="69">
        <f t="shared" si="2"/>
        <v>0</v>
      </c>
      <c r="H37" s="127">
        <f t="shared" si="2"/>
        <v>0</v>
      </c>
      <c r="I37" s="69">
        <f t="shared" si="2"/>
        <v>0</v>
      </c>
      <c r="J37" s="127">
        <f t="shared" si="2"/>
        <v>0</v>
      </c>
      <c r="K37" s="69">
        <f t="shared" si="2"/>
        <v>0</v>
      </c>
      <c r="L37" s="127">
        <f t="shared" si="2"/>
        <v>0</v>
      </c>
      <c r="M37" s="69">
        <f t="shared" si="2"/>
        <v>0</v>
      </c>
      <c r="N37" s="127">
        <f t="shared" si="2"/>
        <v>0</v>
      </c>
    </row>
    <row r="38" spans="1:14" ht="18" customHeight="1">
      <c r="A38" s="319"/>
      <c r="B38" s="319"/>
      <c r="C38" s="44" t="s">
        <v>218</v>
      </c>
      <c r="D38" s="242" t="s">
        <v>219</v>
      </c>
      <c r="E38" s="69"/>
      <c r="F38" s="127"/>
      <c r="G38" s="69"/>
      <c r="H38" s="127"/>
      <c r="I38" s="69"/>
      <c r="J38" s="127"/>
      <c r="K38" s="69"/>
      <c r="L38" s="127"/>
      <c r="M38" s="69"/>
      <c r="N38" s="127"/>
    </row>
    <row r="39" spans="1:14" ht="18" customHeight="1">
      <c r="A39" s="319"/>
      <c r="B39" s="319"/>
      <c r="C39" s="44" t="s">
        <v>220</v>
      </c>
      <c r="D39" s="242" t="s">
        <v>221</v>
      </c>
      <c r="E39" s="69"/>
      <c r="F39" s="127"/>
      <c r="G39" s="69"/>
      <c r="H39" s="127"/>
      <c r="I39" s="69"/>
      <c r="J39" s="127"/>
      <c r="K39" s="69"/>
      <c r="L39" s="127"/>
      <c r="M39" s="69"/>
      <c r="N39" s="127"/>
    </row>
    <row r="40" spans="1:14" ht="18" customHeight="1">
      <c r="A40" s="319"/>
      <c r="B40" s="319"/>
      <c r="C40" s="44" t="s">
        <v>222</v>
      </c>
      <c r="D40" s="242" t="s">
        <v>223</v>
      </c>
      <c r="E40" s="69"/>
      <c r="F40" s="127"/>
      <c r="G40" s="69"/>
      <c r="H40" s="127"/>
      <c r="I40" s="69"/>
      <c r="J40" s="127"/>
      <c r="K40" s="69"/>
      <c r="L40" s="127"/>
      <c r="M40" s="69"/>
      <c r="N40" s="127"/>
    </row>
    <row r="41" spans="1:14" ht="18" customHeight="1">
      <c r="A41" s="319"/>
      <c r="B41" s="319"/>
      <c r="C41" s="189" t="s">
        <v>224</v>
      </c>
      <c r="D41" s="242" t="s">
        <v>225</v>
      </c>
      <c r="E41" s="69">
        <f aca="true" t="shared" si="3" ref="E41:N41">E34+E35-E36-E40</f>
        <v>0</v>
      </c>
      <c r="F41" s="127">
        <f t="shared" si="3"/>
        <v>0</v>
      </c>
      <c r="G41" s="69">
        <f t="shared" si="3"/>
        <v>0</v>
      </c>
      <c r="H41" s="127">
        <f t="shared" si="3"/>
        <v>0</v>
      </c>
      <c r="I41" s="69">
        <f t="shared" si="3"/>
        <v>0</v>
      </c>
      <c r="J41" s="127">
        <f t="shared" si="3"/>
        <v>0</v>
      </c>
      <c r="K41" s="69">
        <f t="shared" si="3"/>
        <v>0</v>
      </c>
      <c r="L41" s="127">
        <f t="shared" si="3"/>
        <v>0</v>
      </c>
      <c r="M41" s="69">
        <f t="shared" si="3"/>
        <v>0</v>
      </c>
      <c r="N41" s="127">
        <f t="shared" si="3"/>
        <v>0</v>
      </c>
    </row>
    <row r="42" spans="1:14" ht="18" customHeight="1">
      <c r="A42" s="319"/>
      <c r="B42" s="319"/>
      <c r="C42" s="375" t="s">
        <v>226</v>
      </c>
      <c r="D42" s="376"/>
      <c r="E42" s="70">
        <f aca="true" t="shared" si="4" ref="E42:N42">E37+E38-E39-E40</f>
        <v>0</v>
      </c>
      <c r="F42" s="115">
        <f t="shared" si="4"/>
        <v>0</v>
      </c>
      <c r="G42" s="70">
        <f t="shared" si="4"/>
        <v>0</v>
      </c>
      <c r="H42" s="115">
        <f t="shared" si="4"/>
        <v>0</v>
      </c>
      <c r="I42" s="70">
        <f t="shared" si="4"/>
        <v>0</v>
      </c>
      <c r="J42" s="115">
        <f t="shared" si="4"/>
        <v>0</v>
      </c>
      <c r="K42" s="70">
        <f t="shared" si="4"/>
        <v>0</v>
      </c>
      <c r="L42" s="115">
        <f t="shared" si="4"/>
        <v>0</v>
      </c>
      <c r="M42" s="70">
        <f t="shared" si="4"/>
        <v>0</v>
      </c>
      <c r="N42" s="127">
        <f t="shared" si="4"/>
        <v>0</v>
      </c>
    </row>
    <row r="43" spans="1:14" ht="18" customHeight="1">
      <c r="A43" s="319"/>
      <c r="B43" s="319"/>
      <c r="C43" s="44" t="s">
        <v>227</v>
      </c>
      <c r="D43" s="242" t="s">
        <v>228</v>
      </c>
      <c r="E43" s="69"/>
      <c r="F43" s="127"/>
      <c r="G43" s="69"/>
      <c r="H43" s="127"/>
      <c r="I43" s="69"/>
      <c r="J43" s="127"/>
      <c r="K43" s="69"/>
      <c r="L43" s="127"/>
      <c r="M43" s="69"/>
      <c r="N43" s="127"/>
    </row>
    <row r="44" spans="1:14" ht="18" customHeight="1">
      <c r="A44" s="320"/>
      <c r="B44" s="320"/>
      <c r="C44" s="11" t="s">
        <v>229</v>
      </c>
      <c r="D44" s="98" t="s">
        <v>230</v>
      </c>
      <c r="E44" s="73">
        <f aca="true" t="shared" si="5" ref="E44:N44">E41+E43</f>
        <v>0</v>
      </c>
      <c r="F44" s="139">
        <f t="shared" si="5"/>
        <v>0</v>
      </c>
      <c r="G44" s="73">
        <f t="shared" si="5"/>
        <v>0</v>
      </c>
      <c r="H44" s="139">
        <f t="shared" si="5"/>
        <v>0</v>
      </c>
      <c r="I44" s="73">
        <f t="shared" si="5"/>
        <v>0</v>
      </c>
      <c r="J44" s="139">
        <f t="shared" si="5"/>
        <v>0</v>
      </c>
      <c r="K44" s="73">
        <f t="shared" si="5"/>
        <v>0</v>
      </c>
      <c r="L44" s="139">
        <f t="shared" si="5"/>
        <v>0</v>
      </c>
      <c r="M44" s="73">
        <f t="shared" si="5"/>
        <v>0</v>
      </c>
      <c r="N44" s="139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45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今井　貴伸</cp:lastModifiedBy>
  <cp:lastPrinted>2017-07-03T02:43:00Z</cp:lastPrinted>
  <dcterms:created xsi:type="dcterms:W3CDTF">1999-07-06T05:17:05Z</dcterms:created>
  <dcterms:modified xsi:type="dcterms:W3CDTF">2018-10-29T08:40:00Z</dcterms:modified>
  <cp:category/>
  <cp:version/>
  <cp:contentType/>
  <cp:contentStatus/>
</cp:coreProperties>
</file>