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90" windowHeight="100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<sst xmlns="http://schemas.openxmlformats.org/spreadsheetml/2006/main" count="432" uniqueCount="261">
  <si>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</si>
  <si>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</si>
  <si>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</si>
  <si>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</si>
  <si>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</si>
  <si>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</si>
  <si>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</si>
  <si>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</si>
  <si>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</si>
  <si>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</si>
  <si>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</si>
  <si>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</si>
  <si>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</si>
  <si>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</si>
  <si>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</si>
  <si>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</si>
  <si>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</si>
  <si>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</si>
  <si>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</si>
  <si>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</si>
  <si>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</si>
  <si>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</si>
  <si>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</si>
  <si>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</si>
  <si>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</si>
  <si>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</si>
  <si>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</si>
  <si>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</si>
  <si>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</si>
  <si>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</si>
  <si>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</si>
  <si>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</si>
  <si>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</si>
  <si>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</si>
  <si>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</si>
  <si>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</si>
  <si>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</si>
  <si>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</si>
  <si>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</si>
  <si>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</si>
  <si>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</si>
  <si>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</si>
  <si>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</si>
  <si>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</si>
  <si>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</si>
  <si>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</si>
  <si>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</si>
  <si>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</si>
  <si>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</si>
  <si>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</si>
  <si>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</si>
  <si>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</si>
  <si>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</si>
  <si>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</si>
  <si>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</si>
  <si>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</si>
  <si>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</si>
  <si>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</si>
  <si>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</si>
  <si>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</si>
  <si>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</si>
  <si>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</si>
  <si>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</si>
  <si>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</si>
  <si>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</si>
  <si>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</si>
  <si>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</si>
  <si>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</si>
  <si>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</si>
  <si>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</si>
  <si>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</si>
  <si>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</si>
  <si>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</si>
  <si>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</si>
  <si>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</si>
  <si>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</si>
  <si>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</si>
  <si>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</si>
  <si>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</si>
  <si>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</si>
  <si>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</si>
  <si>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</si>
  <si>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</si>
  <si>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</si>
  <si>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</si>
  <si>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</si>
  <si>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</si>
  <si>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</si>
  <si>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</si>
  <si>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</si>
  <si>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</si>
  <si>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</si>
  <si>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</si>
  <si>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</si>
  <si>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</si>
  <si>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</si>
  <si>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</si>
  <si>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</si>
  <si>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</si>
  <si>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</si>
  <si>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</si>
  <si>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</si>
  <si>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</si>
  <si>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</si>
  <si>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</si>
  <si>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</si>
  <si>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</si>
  <si>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</si>
  <si>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</si>
  <si>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</si>
  <si>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</si>
  <si>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</si>
  <si>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</si>
  <si>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</si>
  <si>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</si>
  <si>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</si>
  <si>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</si>
  <si>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</si>
  <si>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</si>
  <si>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</si>
  <si>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</si>
  <si>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</si>
  <si>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</si>
  <si>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</si>
  <si>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</si>
  <si>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</si>
  <si>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</si>
  <si>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</si>
  <si>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</si>
  <si>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</si>
  <si>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</si>
  <si>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</si>
  <si>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</si>
  <si>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</si>
  <si>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</si>
  <si>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</si>
  <si>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</si>
  <si>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</si>
  <si>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</si>
  <si>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</si>
  <si>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</si>
  <si>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</si>
  <si>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</si>
  <si>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</si>
  <si>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</si>
  <si>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</si>
  <si>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</si>
  <si>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</si>
  <si>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</si>
  <si>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</si>
  <si>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</si>
  <si>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</si>
  <si>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</si>
  <si>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</si>
  <si>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</si>
  <si>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</si>
  <si>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</si>
  <si>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</si>
  <si>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</si>
  <si>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</si>
  <si>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</si>
  <si>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</si>
  <si>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</si>
  <si>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</si>
  <si>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</si>
  <si>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</si>
  <si>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</si>
  <si>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</si>
  <si>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</si>
  <si>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</si>
  <si>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</si>
  <si>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</si>
  <si>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</si>
  <si>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</si>
  <si>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</si>
  <si>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</si>
  <si>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</si>
  <si>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</si>
  <si>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</si>
  <si>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</si>
  <si>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</si>
  <si>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</si>
  <si>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</si>
  <si>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</si>
  <si>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</si>
  <si>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</si>
  <si>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</si>
  <si>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</si>
  <si>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</si>
  <si>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</si>
  <si>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</si>
  <si>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</si>
  <si>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</si>
  <si>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</si>
  <si>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</si>
  <si>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</si>
  <si>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</si>
  <si>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</si>
  <si>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</si>
  <si>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</si>
  <si>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</si>
  <si>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</si>
  <si>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</si>
  <si>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</si>
  <si>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</si>
  <si>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</si>
  <si>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</si>
  <si>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</si>
  <si>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</si>
  <si>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</si>
  <si>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</si>
  <si>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</si>
  <si>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</si>
  <si>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</si>
  <si>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</si>
  <si>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</si>
  <si>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</si>
  <si>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</si>
  <si>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</si>
  <si>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</si>
  <si>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</si>
  <si>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</si>
  <si>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</si>
  <si>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</si>
  <si>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</si>
  <si>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</si>
  <si>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</si>
  <si>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</si>
  <si>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</si>
  <si>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</si>
  <si>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</si>
  <si>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</si>
  <si>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</si>
  <si>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</si>
  <si>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</si>
  <si>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</si>
  <si>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</si>
  <si>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</si>
  <si>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</si>
  <si>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</si>
  <si>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</si>
  <si>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</si>
  <si>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</si>
  <si>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</si>
  <si>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</si>
  <si>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</si>
  <si>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</si>
  <si>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</si>
  <si>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鹿児島県</t>
  </si>
  <si>
    <t>鹿児島県</t>
  </si>
  <si>
    <t>病院事業</t>
  </si>
  <si>
    <t>工業用水道事業</t>
  </si>
  <si>
    <t>港湾整備事業</t>
  </si>
  <si>
    <t>宅地造成事業</t>
  </si>
  <si>
    <t>港湾整備事業</t>
  </si>
  <si>
    <t>宅地造成事業</t>
  </si>
  <si>
    <t>病院事業</t>
  </si>
  <si>
    <t>工業用水道事業</t>
  </si>
  <si>
    <t>鹿児島県住宅供給公社</t>
  </si>
  <si>
    <t>鹿児島県道路公社</t>
  </si>
  <si>
    <t>鹿児島県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</si>
</sst>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33" xfId="48" applyNumberFormat="1" applyFon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217" fontId="0" fillId="0" borderId="62" xfId="0" applyNumberFormat="1" applyBorder="1" applyAlignment="1" quotePrefix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" sqref="F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3" t="s">
        <v>88</v>
      </c>
      <c r="B9" s="253" t="s">
        <v>90</v>
      </c>
      <c r="C9" s="55" t="s">
        <v>4</v>
      </c>
      <c r="D9" s="56"/>
      <c r="E9" s="56"/>
      <c r="F9" s="65">
        <v>179493</v>
      </c>
      <c r="G9" s="75">
        <f>F9/$F$27*100</f>
        <v>22.81240229683461</v>
      </c>
      <c r="H9" s="66">
        <v>172963</v>
      </c>
      <c r="I9" s="80">
        <f>(F9/H9-1)*100</f>
        <v>3.7753739239027917</v>
      </c>
      <c r="K9" s="107"/>
    </row>
    <row r="10" spans="1:9" ht="18" customHeight="1">
      <c r="A10" s="254"/>
      <c r="B10" s="254"/>
      <c r="C10" s="7"/>
      <c r="D10" s="52" t="s">
        <v>23</v>
      </c>
      <c r="E10" s="53"/>
      <c r="F10" s="67">
        <v>49172</v>
      </c>
      <c r="G10" s="76">
        <f aca="true" t="shared" si="0" ref="G10:G27">F10/$F$27*100</f>
        <v>6.249443965725412</v>
      </c>
      <c r="H10" s="68">
        <v>47585</v>
      </c>
      <c r="I10" s="81">
        <f aca="true" t="shared" si="1" ref="I10:I27">(F10/H10-1)*100</f>
        <v>3.3350845854786204</v>
      </c>
    </row>
    <row r="11" spans="1:9" ht="18" customHeight="1">
      <c r="A11" s="254"/>
      <c r="B11" s="254"/>
      <c r="C11" s="7"/>
      <c r="D11" s="16"/>
      <c r="E11" s="23" t="s">
        <v>24</v>
      </c>
      <c r="F11" s="69">
        <v>39754</v>
      </c>
      <c r="G11" s="77">
        <f t="shared" si="0"/>
        <v>5.052476926166274</v>
      </c>
      <c r="H11" s="70">
        <v>39922</v>
      </c>
      <c r="I11" s="82">
        <f t="shared" si="1"/>
        <v>-0.4208206001703352</v>
      </c>
    </row>
    <row r="12" spans="1:9" ht="18" customHeight="1">
      <c r="A12" s="254"/>
      <c r="B12" s="254"/>
      <c r="C12" s="7"/>
      <c r="D12" s="16"/>
      <c r="E12" s="23" t="s">
        <v>25</v>
      </c>
      <c r="F12" s="69">
        <v>3669</v>
      </c>
      <c r="G12" s="77">
        <f t="shared" si="0"/>
        <v>0.46630622936318505</v>
      </c>
      <c r="H12" s="70">
        <v>3553</v>
      </c>
      <c r="I12" s="82">
        <f t="shared" si="1"/>
        <v>3.2648466084998606</v>
      </c>
    </row>
    <row r="13" spans="1:9" ht="18" customHeight="1">
      <c r="A13" s="254"/>
      <c r="B13" s="254"/>
      <c r="C13" s="7"/>
      <c r="D13" s="33"/>
      <c r="E13" s="23" t="s">
        <v>26</v>
      </c>
      <c r="F13" s="69">
        <v>395</v>
      </c>
      <c r="G13" s="77">
        <f t="shared" si="0"/>
        <v>0.05020195164853042</v>
      </c>
      <c r="H13" s="70">
        <v>267</v>
      </c>
      <c r="I13" s="82">
        <f t="shared" si="1"/>
        <v>47.940074906367045</v>
      </c>
    </row>
    <row r="14" spans="1:9" ht="18" customHeight="1">
      <c r="A14" s="254"/>
      <c r="B14" s="254"/>
      <c r="C14" s="7"/>
      <c r="D14" s="61" t="s">
        <v>27</v>
      </c>
      <c r="E14" s="51"/>
      <c r="F14" s="65">
        <v>29364</v>
      </c>
      <c r="G14" s="75">
        <f t="shared" si="0"/>
        <v>3.731974957487208</v>
      </c>
      <c r="H14" s="66">
        <v>28386</v>
      </c>
      <c r="I14" s="83">
        <f t="shared" si="1"/>
        <v>3.4453603889241124</v>
      </c>
    </row>
    <row r="15" spans="1:9" ht="18" customHeight="1">
      <c r="A15" s="254"/>
      <c r="B15" s="254"/>
      <c r="C15" s="7"/>
      <c r="D15" s="16"/>
      <c r="E15" s="23" t="s">
        <v>28</v>
      </c>
      <c r="F15" s="69">
        <v>1243</v>
      </c>
      <c r="G15" s="77">
        <f t="shared" si="0"/>
        <v>0.1579772807572742</v>
      </c>
      <c r="H15" s="70">
        <v>1234</v>
      </c>
      <c r="I15" s="82">
        <f t="shared" si="1"/>
        <v>0.7293354943273878</v>
      </c>
    </row>
    <row r="16" spans="1:11" ht="18" customHeight="1">
      <c r="A16" s="254"/>
      <c r="B16" s="254"/>
      <c r="C16" s="7"/>
      <c r="D16" s="16"/>
      <c r="E16" s="29" t="s">
        <v>29</v>
      </c>
      <c r="F16" s="67">
        <v>28120</v>
      </c>
      <c r="G16" s="76">
        <f t="shared" si="0"/>
        <v>3.5738705831814563</v>
      </c>
      <c r="H16" s="68">
        <v>27152</v>
      </c>
      <c r="I16" s="81">
        <f t="shared" si="1"/>
        <v>3.565114908662337</v>
      </c>
      <c r="K16" s="108"/>
    </row>
    <row r="17" spans="1:9" ht="18" customHeight="1">
      <c r="A17" s="254"/>
      <c r="B17" s="254"/>
      <c r="C17" s="7"/>
      <c r="D17" s="256" t="s">
        <v>30</v>
      </c>
      <c r="E17" s="257"/>
      <c r="F17" s="67">
        <v>60475</v>
      </c>
      <c r="G17" s="76">
        <f t="shared" si="0"/>
        <v>7.685982344164246</v>
      </c>
      <c r="H17" s="68">
        <v>58587</v>
      </c>
      <c r="I17" s="81">
        <f t="shared" si="1"/>
        <v>3.2225579053373643</v>
      </c>
    </row>
    <row r="18" spans="1:9" ht="18" customHeight="1">
      <c r="A18" s="254"/>
      <c r="B18" s="254"/>
      <c r="C18" s="7"/>
      <c r="D18" s="258" t="s">
        <v>94</v>
      </c>
      <c r="E18" s="259"/>
      <c r="F18" s="69">
        <v>4210</v>
      </c>
      <c r="G18" s="77">
        <f t="shared" si="0"/>
        <v>0.5350638390894001</v>
      </c>
      <c r="H18" s="70">
        <v>3999</v>
      </c>
      <c r="I18" s="82">
        <f t="shared" si="1"/>
        <v>5.276319079769953</v>
      </c>
    </row>
    <row r="19" spans="1:26" ht="18" customHeight="1">
      <c r="A19" s="254"/>
      <c r="B19" s="254"/>
      <c r="C19" s="10"/>
      <c r="D19" s="258" t="s">
        <v>95</v>
      </c>
      <c r="E19" s="259"/>
      <c r="F19" s="250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4"/>
      <c r="B20" s="254"/>
      <c r="C20" s="44" t="s">
        <v>5</v>
      </c>
      <c r="D20" s="43"/>
      <c r="E20" s="43"/>
      <c r="F20" s="69">
        <v>28906</v>
      </c>
      <c r="G20" s="77">
        <f t="shared" si="0"/>
        <v>3.6737661122846084</v>
      </c>
      <c r="H20" s="70">
        <v>28564</v>
      </c>
      <c r="I20" s="82">
        <f t="shared" si="1"/>
        <v>1.197311300938253</v>
      </c>
    </row>
    <row r="21" spans="1:9" ht="18" customHeight="1">
      <c r="A21" s="254"/>
      <c r="B21" s="254"/>
      <c r="C21" s="44" t="s">
        <v>6</v>
      </c>
      <c r="D21" s="43"/>
      <c r="E21" s="43"/>
      <c r="F21" s="69">
        <v>262961</v>
      </c>
      <c r="G21" s="77">
        <f t="shared" si="0"/>
        <v>33.420646601137236</v>
      </c>
      <c r="H21" s="70">
        <v>267722</v>
      </c>
      <c r="I21" s="82">
        <f t="shared" si="1"/>
        <v>-1.7783372304106537</v>
      </c>
    </row>
    <row r="22" spans="1:9" ht="18" customHeight="1">
      <c r="A22" s="254"/>
      <c r="B22" s="254"/>
      <c r="C22" s="44" t="s">
        <v>31</v>
      </c>
      <c r="D22" s="43"/>
      <c r="E22" s="43"/>
      <c r="F22" s="69">
        <v>12151</v>
      </c>
      <c r="G22" s="77">
        <f t="shared" si="0"/>
        <v>1.5443137075475775</v>
      </c>
      <c r="H22" s="70">
        <v>12297</v>
      </c>
      <c r="I22" s="82">
        <f t="shared" si="1"/>
        <v>-1.1872814507603469</v>
      </c>
    </row>
    <row r="23" spans="1:9" ht="18" customHeight="1">
      <c r="A23" s="254"/>
      <c r="B23" s="254"/>
      <c r="C23" s="44" t="s">
        <v>7</v>
      </c>
      <c r="D23" s="43"/>
      <c r="E23" s="43"/>
      <c r="F23" s="69">
        <v>147415</v>
      </c>
      <c r="G23" s="77">
        <f t="shared" si="0"/>
        <v>18.73549544878003</v>
      </c>
      <c r="H23" s="70">
        <v>152931</v>
      </c>
      <c r="I23" s="82">
        <f t="shared" si="1"/>
        <v>-3.606855379223306</v>
      </c>
    </row>
    <row r="24" spans="1:9" ht="18" customHeight="1">
      <c r="A24" s="254"/>
      <c r="B24" s="254"/>
      <c r="C24" s="44" t="s">
        <v>32</v>
      </c>
      <c r="D24" s="43"/>
      <c r="E24" s="43"/>
      <c r="F24" s="69">
        <v>3219</v>
      </c>
      <c r="G24" s="77">
        <f t="shared" si="0"/>
        <v>0.4091141325484036</v>
      </c>
      <c r="H24" s="70">
        <v>3051</v>
      </c>
      <c r="I24" s="82">
        <f t="shared" si="1"/>
        <v>5.506391347099315</v>
      </c>
    </row>
    <row r="25" spans="1:9" ht="18" customHeight="1">
      <c r="A25" s="254"/>
      <c r="B25" s="254"/>
      <c r="C25" s="44" t="s">
        <v>8</v>
      </c>
      <c r="D25" s="43"/>
      <c r="E25" s="43"/>
      <c r="F25" s="69">
        <v>102379</v>
      </c>
      <c r="G25" s="77">
        <f t="shared" si="0"/>
        <v>13.011710399556698</v>
      </c>
      <c r="H25" s="70">
        <v>103474</v>
      </c>
      <c r="I25" s="82">
        <f t="shared" si="1"/>
        <v>-1.0582368517695229</v>
      </c>
    </row>
    <row r="26" spans="1:9" ht="18" customHeight="1">
      <c r="A26" s="254"/>
      <c r="B26" s="254"/>
      <c r="C26" s="45" t="s">
        <v>9</v>
      </c>
      <c r="D26" s="46"/>
      <c r="E26" s="46"/>
      <c r="F26" s="71">
        <v>50298</v>
      </c>
      <c r="G26" s="78">
        <f t="shared" si="0"/>
        <v>6.392551301310843</v>
      </c>
      <c r="H26" s="72">
        <v>42084</v>
      </c>
      <c r="I26" s="84">
        <f t="shared" si="1"/>
        <v>19.518106643855138</v>
      </c>
    </row>
    <row r="27" spans="1:9" ht="18" customHeight="1">
      <c r="A27" s="254"/>
      <c r="B27" s="255"/>
      <c r="C27" s="47" t="s">
        <v>10</v>
      </c>
      <c r="D27" s="31"/>
      <c r="E27" s="31"/>
      <c r="F27" s="73">
        <f>SUM(F9,F20:F26)</f>
        <v>786822</v>
      </c>
      <c r="G27" s="79">
        <f t="shared" si="0"/>
        <v>100</v>
      </c>
      <c r="H27" s="73">
        <f>SUM(H9,H20:H26)</f>
        <v>783086</v>
      </c>
      <c r="I27" s="85">
        <f t="shared" si="1"/>
        <v>0.47708680783464796</v>
      </c>
    </row>
    <row r="28" spans="1:9" ht="18" customHeight="1">
      <c r="A28" s="254"/>
      <c r="B28" s="253" t="s">
        <v>89</v>
      </c>
      <c r="C28" s="55" t="s">
        <v>11</v>
      </c>
      <c r="D28" s="56"/>
      <c r="E28" s="56"/>
      <c r="F28" s="65">
        <v>383783</v>
      </c>
      <c r="G28" s="75">
        <f>F28/$F$45*100</f>
        <v>48.776343315260625</v>
      </c>
      <c r="H28" s="65">
        <v>383043</v>
      </c>
      <c r="I28" s="86">
        <f>(F28/H28-1)*100</f>
        <v>0.19318979853437668</v>
      </c>
    </row>
    <row r="29" spans="1:9" ht="18" customHeight="1">
      <c r="A29" s="254"/>
      <c r="B29" s="254"/>
      <c r="C29" s="7"/>
      <c r="D29" s="30" t="s">
        <v>12</v>
      </c>
      <c r="E29" s="43"/>
      <c r="F29" s="69">
        <v>226098</v>
      </c>
      <c r="G29" s="77">
        <f aca="true" t="shared" si="2" ref="G29:G45">F29/$F$45*100</f>
        <v>28.73559712361881</v>
      </c>
      <c r="H29" s="69">
        <v>224586</v>
      </c>
      <c r="I29" s="87">
        <f aca="true" t="shared" si="3" ref="I29:I45">(F29/H29-1)*100</f>
        <v>0.6732387593171518</v>
      </c>
    </row>
    <row r="30" spans="1:9" ht="18" customHeight="1">
      <c r="A30" s="254"/>
      <c r="B30" s="254"/>
      <c r="C30" s="7"/>
      <c r="D30" s="30" t="s">
        <v>33</v>
      </c>
      <c r="E30" s="43"/>
      <c r="F30" s="69">
        <v>27333</v>
      </c>
      <c r="G30" s="77">
        <f t="shared" si="2"/>
        <v>3.4738479605298274</v>
      </c>
      <c r="H30" s="69">
        <v>27455</v>
      </c>
      <c r="I30" s="87">
        <f t="shared" si="3"/>
        <v>-0.4443635039155014</v>
      </c>
    </row>
    <row r="31" spans="1:9" ht="18" customHeight="1">
      <c r="A31" s="254"/>
      <c r="B31" s="254"/>
      <c r="C31" s="19"/>
      <c r="D31" s="30" t="s">
        <v>13</v>
      </c>
      <c r="E31" s="43"/>
      <c r="F31" s="69">
        <v>130352</v>
      </c>
      <c r="G31" s="77">
        <f t="shared" si="2"/>
        <v>16.566898231111992</v>
      </c>
      <c r="H31" s="69">
        <v>131002</v>
      </c>
      <c r="I31" s="87">
        <f t="shared" si="3"/>
        <v>-0.4961756309064036</v>
      </c>
    </row>
    <row r="32" spans="1:9" ht="18" customHeight="1">
      <c r="A32" s="254"/>
      <c r="B32" s="254"/>
      <c r="C32" s="50" t="s">
        <v>14</v>
      </c>
      <c r="D32" s="51"/>
      <c r="E32" s="51"/>
      <c r="F32" s="65">
        <v>232804</v>
      </c>
      <c r="G32" s="75">
        <f t="shared" si="2"/>
        <v>29.58788645970753</v>
      </c>
      <c r="H32" s="65">
        <v>229603</v>
      </c>
      <c r="I32" s="86">
        <f t="shared" si="3"/>
        <v>1.3941455468787334</v>
      </c>
    </row>
    <row r="33" spans="1:9" ht="18" customHeight="1">
      <c r="A33" s="254"/>
      <c r="B33" s="254"/>
      <c r="C33" s="7"/>
      <c r="D33" s="30" t="s">
        <v>15</v>
      </c>
      <c r="E33" s="43"/>
      <c r="F33" s="69">
        <v>26771</v>
      </c>
      <c r="G33" s="77">
        <f t="shared" si="2"/>
        <v>3.4024213862855897</v>
      </c>
      <c r="H33" s="69">
        <v>28158</v>
      </c>
      <c r="I33" s="87">
        <f t="shared" si="3"/>
        <v>-4.925775978407554</v>
      </c>
    </row>
    <row r="34" spans="1:9" ht="18" customHeight="1">
      <c r="A34" s="254"/>
      <c r="B34" s="254"/>
      <c r="C34" s="7"/>
      <c r="D34" s="30" t="s">
        <v>34</v>
      </c>
      <c r="E34" s="43"/>
      <c r="F34" s="69">
        <v>4357</v>
      </c>
      <c r="G34" s="77">
        <f t="shared" si="2"/>
        <v>0.5537465907155621</v>
      </c>
      <c r="H34" s="69">
        <v>4452</v>
      </c>
      <c r="I34" s="87">
        <f t="shared" si="3"/>
        <v>-2.1338724168912804</v>
      </c>
    </row>
    <row r="35" spans="1:9" ht="18" customHeight="1">
      <c r="A35" s="254"/>
      <c r="B35" s="254"/>
      <c r="C35" s="7"/>
      <c r="D35" s="30" t="s">
        <v>35</v>
      </c>
      <c r="E35" s="43"/>
      <c r="F35" s="69">
        <v>190569</v>
      </c>
      <c r="G35" s="77">
        <f t="shared" si="2"/>
        <v>24.220090439769095</v>
      </c>
      <c r="H35" s="69">
        <v>185221</v>
      </c>
      <c r="I35" s="87">
        <f t="shared" si="3"/>
        <v>2.88736158426961</v>
      </c>
    </row>
    <row r="36" spans="1:9" ht="18" customHeight="1">
      <c r="A36" s="254"/>
      <c r="B36" s="254"/>
      <c r="C36" s="7"/>
      <c r="D36" s="30" t="s">
        <v>36</v>
      </c>
      <c r="E36" s="43"/>
      <c r="F36" s="69">
        <v>1204</v>
      </c>
      <c r="G36" s="77">
        <f t="shared" si="2"/>
        <v>0.1530206323666598</v>
      </c>
      <c r="H36" s="69">
        <v>1294</v>
      </c>
      <c r="I36" s="87">
        <f t="shared" si="3"/>
        <v>-6.955177743431218</v>
      </c>
    </row>
    <row r="37" spans="1:9" ht="18" customHeight="1">
      <c r="A37" s="254"/>
      <c r="B37" s="254"/>
      <c r="C37" s="7"/>
      <c r="D37" s="30" t="s">
        <v>16</v>
      </c>
      <c r="E37" s="43"/>
      <c r="F37" s="69">
        <v>5564</v>
      </c>
      <c r="G37" s="77">
        <f t="shared" si="2"/>
        <v>0.7071485037276537</v>
      </c>
      <c r="H37" s="69">
        <v>6115</v>
      </c>
      <c r="I37" s="87">
        <f t="shared" si="3"/>
        <v>-9.010629599345876</v>
      </c>
    </row>
    <row r="38" spans="1:9" ht="18" customHeight="1">
      <c r="A38" s="254"/>
      <c r="B38" s="254"/>
      <c r="C38" s="19"/>
      <c r="D38" s="30" t="s">
        <v>37</v>
      </c>
      <c r="E38" s="43"/>
      <c r="F38" s="69">
        <v>4139</v>
      </c>
      <c r="G38" s="77">
        <f t="shared" si="2"/>
        <v>0.5260401971475124</v>
      </c>
      <c r="H38" s="69">
        <v>4162</v>
      </c>
      <c r="I38" s="87">
        <f t="shared" si="3"/>
        <v>-0.5526189332051845</v>
      </c>
    </row>
    <row r="39" spans="1:9" ht="18" customHeight="1">
      <c r="A39" s="254"/>
      <c r="B39" s="254"/>
      <c r="C39" s="50" t="s">
        <v>17</v>
      </c>
      <c r="D39" s="51"/>
      <c r="E39" s="51"/>
      <c r="F39" s="65">
        <v>170235</v>
      </c>
      <c r="G39" s="75">
        <f t="shared" si="2"/>
        <v>21.635770225031838</v>
      </c>
      <c r="H39" s="65">
        <v>170440</v>
      </c>
      <c r="I39" s="86">
        <f t="shared" si="3"/>
        <v>-0.12027693029804665</v>
      </c>
    </row>
    <row r="40" spans="1:9" ht="18" customHeight="1">
      <c r="A40" s="254"/>
      <c r="B40" s="254"/>
      <c r="C40" s="7"/>
      <c r="D40" s="52" t="s">
        <v>18</v>
      </c>
      <c r="E40" s="53"/>
      <c r="F40" s="67">
        <v>157181</v>
      </c>
      <c r="G40" s="76">
        <f t="shared" si="2"/>
        <v>19.976691043209264</v>
      </c>
      <c r="H40" s="67">
        <v>157496</v>
      </c>
      <c r="I40" s="88">
        <f t="shared" si="3"/>
        <v>-0.20000507949408108</v>
      </c>
    </row>
    <row r="41" spans="1:9" ht="18" customHeight="1">
      <c r="A41" s="254"/>
      <c r="B41" s="254"/>
      <c r="C41" s="7"/>
      <c r="D41" s="16"/>
      <c r="E41" s="104" t="s">
        <v>92</v>
      </c>
      <c r="F41" s="69">
        <v>113746</v>
      </c>
      <c r="G41" s="77">
        <f t="shared" si="2"/>
        <v>14.456382765098077</v>
      </c>
      <c r="H41" s="69">
        <v>117275</v>
      </c>
      <c r="I41" s="89">
        <f t="shared" si="3"/>
        <v>-3.009166489021531</v>
      </c>
    </row>
    <row r="42" spans="1:9" ht="18" customHeight="1">
      <c r="A42" s="254"/>
      <c r="B42" s="254"/>
      <c r="C42" s="7"/>
      <c r="D42" s="33"/>
      <c r="E42" s="32" t="s">
        <v>38</v>
      </c>
      <c r="F42" s="69">
        <v>43435</v>
      </c>
      <c r="G42" s="77">
        <f t="shared" si="2"/>
        <v>5.5203082781111865</v>
      </c>
      <c r="H42" s="69">
        <v>40221</v>
      </c>
      <c r="I42" s="89">
        <f t="shared" si="3"/>
        <v>7.99085055070734</v>
      </c>
    </row>
    <row r="43" spans="1:9" ht="18" customHeight="1">
      <c r="A43" s="254"/>
      <c r="B43" s="254"/>
      <c r="C43" s="7"/>
      <c r="D43" s="30" t="s">
        <v>39</v>
      </c>
      <c r="E43" s="54"/>
      <c r="F43" s="69">
        <v>13054</v>
      </c>
      <c r="G43" s="77">
        <f t="shared" si="2"/>
        <v>1.6590791818225723</v>
      </c>
      <c r="H43" s="69">
        <v>12944</v>
      </c>
      <c r="I43" s="89">
        <f t="shared" si="3"/>
        <v>0.8498145859085371</v>
      </c>
    </row>
    <row r="44" spans="1:9" ht="18" customHeight="1">
      <c r="A44" s="254"/>
      <c r="B44" s="254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5"/>
      <c r="B45" s="255"/>
      <c r="C45" s="11" t="s">
        <v>19</v>
      </c>
      <c r="D45" s="12"/>
      <c r="E45" s="12"/>
      <c r="F45" s="74">
        <f>SUM(F28,F32,F39)</f>
        <v>786822</v>
      </c>
      <c r="G45" s="85">
        <f t="shared" si="2"/>
        <v>100</v>
      </c>
      <c r="H45" s="74">
        <f>SUM(H28,H32,H39)</f>
        <v>783086</v>
      </c>
      <c r="I45" s="85">
        <f t="shared" si="3"/>
        <v>0.47708680783464796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49" sqref="H4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249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78" t="s">
        <v>49</v>
      </c>
      <c r="B6" s="279"/>
      <c r="C6" s="279"/>
      <c r="D6" s="279"/>
      <c r="E6" s="280"/>
      <c r="F6" s="260" t="s">
        <v>250</v>
      </c>
      <c r="G6" s="261"/>
      <c r="H6" s="260" t="s">
        <v>251</v>
      </c>
      <c r="I6" s="261"/>
      <c r="J6" s="260"/>
      <c r="K6" s="261"/>
      <c r="L6" s="260"/>
      <c r="M6" s="261"/>
      <c r="N6" s="260"/>
      <c r="O6" s="261"/>
    </row>
    <row r="7" spans="1:15" ht="15.75" customHeight="1">
      <c r="A7" s="281"/>
      <c r="B7" s="282"/>
      <c r="C7" s="282"/>
      <c r="D7" s="282"/>
      <c r="E7" s="283"/>
      <c r="F7" s="109" t="s">
        <v>240</v>
      </c>
      <c r="G7" s="38" t="s">
        <v>2</v>
      </c>
      <c r="H7" s="109" t="s">
        <v>240</v>
      </c>
      <c r="I7" s="38" t="s">
        <v>2</v>
      </c>
      <c r="J7" s="109" t="s">
        <v>240</v>
      </c>
      <c r="K7" s="38" t="s">
        <v>2</v>
      </c>
      <c r="L7" s="109" t="s">
        <v>240</v>
      </c>
      <c r="M7" s="38" t="s">
        <v>2</v>
      </c>
      <c r="N7" s="109" t="s">
        <v>240</v>
      </c>
      <c r="O7" s="248" t="s">
        <v>2</v>
      </c>
    </row>
    <row r="8" spans="1:25" ht="15.75" customHeight="1">
      <c r="A8" s="268" t="s">
        <v>83</v>
      </c>
      <c r="B8" s="55" t="s">
        <v>50</v>
      </c>
      <c r="C8" s="56"/>
      <c r="D8" s="56"/>
      <c r="E8" s="93" t="s">
        <v>41</v>
      </c>
      <c r="F8" s="110">
        <v>19307</v>
      </c>
      <c r="G8" s="111">
        <v>18966</v>
      </c>
      <c r="H8" s="110">
        <v>216</v>
      </c>
      <c r="I8" s="110">
        <v>271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90"/>
      <c r="B9" s="8"/>
      <c r="C9" s="30" t="s">
        <v>51</v>
      </c>
      <c r="D9" s="43"/>
      <c r="E9" s="91" t="s">
        <v>42</v>
      </c>
      <c r="F9" s="70">
        <v>19307</v>
      </c>
      <c r="G9" s="115">
        <v>18966</v>
      </c>
      <c r="H9" s="70">
        <v>216</v>
      </c>
      <c r="I9" s="70">
        <v>271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90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70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90"/>
      <c r="B11" s="50" t="s">
        <v>53</v>
      </c>
      <c r="C11" s="63"/>
      <c r="D11" s="63"/>
      <c r="E11" s="90" t="s">
        <v>44</v>
      </c>
      <c r="F11" s="120">
        <v>19302</v>
      </c>
      <c r="G11" s="121">
        <v>18931</v>
      </c>
      <c r="H11" s="120">
        <v>233</v>
      </c>
      <c r="I11" s="120">
        <v>213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90"/>
      <c r="B12" s="7"/>
      <c r="C12" s="30" t="s">
        <v>54</v>
      </c>
      <c r="D12" s="43"/>
      <c r="E12" s="91" t="s">
        <v>45</v>
      </c>
      <c r="F12" s="70">
        <v>19289</v>
      </c>
      <c r="G12" s="115">
        <v>18931</v>
      </c>
      <c r="H12" s="120">
        <v>233</v>
      </c>
      <c r="I12" s="120">
        <v>213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90"/>
      <c r="B13" s="8"/>
      <c r="C13" s="52" t="s">
        <v>55</v>
      </c>
      <c r="D13" s="53"/>
      <c r="E13" s="95" t="s">
        <v>46</v>
      </c>
      <c r="F13" s="67">
        <v>13</v>
      </c>
      <c r="G13" s="124">
        <v>0</v>
      </c>
      <c r="H13" s="118">
        <v>0</v>
      </c>
      <c r="I13" s="118">
        <v>0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90"/>
      <c r="B14" s="44" t="s">
        <v>56</v>
      </c>
      <c r="C14" s="43"/>
      <c r="D14" s="43"/>
      <c r="E14" s="91" t="s">
        <v>97</v>
      </c>
      <c r="F14" s="69">
        <f>F9-F12</f>
        <v>18</v>
      </c>
      <c r="G14" s="127">
        <v>35</v>
      </c>
      <c r="H14" s="69">
        <v>-17</v>
      </c>
      <c r="I14" s="69">
        <v>58</v>
      </c>
      <c r="J14" s="69">
        <f aca="true" t="shared" si="0" ref="J14:O14">J9-J12</f>
        <v>0</v>
      </c>
      <c r="K14" s="127">
        <f t="shared" si="0"/>
        <v>0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90"/>
      <c r="B15" s="44" t="s">
        <v>57</v>
      </c>
      <c r="C15" s="43"/>
      <c r="D15" s="43"/>
      <c r="E15" s="91" t="s">
        <v>98</v>
      </c>
      <c r="F15" s="69">
        <f aca="true" t="shared" si="1" ref="F15:O15">F10-F13</f>
        <v>-13</v>
      </c>
      <c r="G15" s="127">
        <v>0</v>
      </c>
      <c r="H15" s="69">
        <f t="shared" si="1"/>
        <v>0</v>
      </c>
      <c r="I15" s="69">
        <f>I10-I13</f>
        <v>0</v>
      </c>
      <c r="J15" s="69">
        <f t="shared" si="1"/>
        <v>0</v>
      </c>
      <c r="K15" s="127">
        <f t="shared" si="1"/>
        <v>0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90"/>
      <c r="B16" s="44" t="s">
        <v>58</v>
      </c>
      <c r="C16" s="43"/>
      <c r="D16" s="43"/>
      <c r="E16" s="91" t="s">
        <v>99</v>
      </c>
      <c r="F16" s="67">
        <f aca="true" t="shared" si="2" ref="F16:O16">F8-F11</f>
        <v>5</v>
      </c>
      <c r="G16" s="124">
        <v>35</v>
      </c>
      <c r="H16" s="67">
        <f t="shared" si="2"/>
        <v>-17</v>
      </c>
      <c r="I16" s="67">
        <f>I8-I11</f>
        <v>58</v>
      </c>
      <c r="J16" s="67">
        <f t="shared" si="2"/>
        <v>0</v>
      </c>
      <c r="K16" s="124">
        <f t="shared" si="2"/>
        <v>0</v>
      </c>
      <c r="L16" s="67">
        <f t="shared" si="2"/>
        <v>0</v>
      </c>
      <c r="M16" s="124">
        <f t="shared" si="2"/>
        <v>0</v>
      </c>
      <c r="N16" s="67">
        <f t="shared" si="2"/>
        <v>0</v>
      </c>
      <c r="O16" s="124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90"/>
      <c r="B17" s="44" t="s">
        <v>59</v>
      </c>
      <c r="C17" s="43"/>
      <c r="D17" s="43"/>
      <c r="E17" s="34"/>
      <c r="F17" s="69">
        <v>8622</v>
      </c>
      <c r="G17" s="127">
        <v>9388</v>
      </c>
      <c r="H17" s="118">
        <v>454</v>
      </c>
      <c r="I17" s="118">
        <v>359</v>
      </c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91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1">
        <v>0</v>
      </c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90" t="s">
        <v>84</v>
      </c>
      <c r="B19" s="50" t="s">
        <v>61</v>
      </c>
      <c r="C19" s="51"/>
      <c r="D19" s="51"/>
      <c r="E19" s="96"/>
      <c r="F19" s="65">
        <v>794</v>
      </c>
      <c r="G19" s="134">
        <v>1033</v>
      </c>
      <c r="H19" s="66">
        <v>314</v>
      </c>
      <c r="I19" s="66">
        <v>1383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90"/>
      <c r="B20" s="19"/>
      <c r="C20" s="30" t="s">
        <v>62</v>
      </c>
      <c r="D20" s="43"/>
      <c r="E20" s="91"/>
      <c r="F20" s="69">
        <v>437</v>
      </c>
      <c r="G20" s="127">
        <v>379</v>
      </c>
      <c r="H20" s="70">
        <v>54</v>
      </c>
      <c r="I20" s="70">
        <v>1281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90"/>
      <c r="B21" s="9" t="s">
        <v>63</v>
      </c>
      <c r="C21" s="63"/>
      <c r="D21" s="63"/>
      <c r="E21" s="90" t="s">
        <v>100</v>
      </c>
      <c r="F21" s="137">
        <v>794</v>
      </c>
      <c r="G21" s="138">
        <v>1033</v>
      </c>
      <c r="H21" s="120">
        <v>314</v>
      </c>
      <c r="I21" s="120">
        <v>1383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90"/>
      <c r="B22" s="50" t="s">
        <v>64</v>
      </c>
      <c r="C22" s="51"/>
      <c r="D22" s="51"/>
      <c r="E22" s="96" t="s">
        <v>101</v>
      </c>
      <c r="F22" s="65">
        <v>1754</v>
      </c>
      <c r="G22" s="134">
        <v>2006</v>
      </c>
      <c r="H22" s="66">
        <v>375</v>
      </c>
      <c r="I22" s="66">
        <v>1471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90"/>
      <c r="B23" s="7" t="s">
        <v>65</v>
      </c>
      <c r="C23" s="52" t="s">
        <v>66</v>
      </c>
      <c r="D23" s="53"/>
      <c r="E23" s="95"/>
      <c r="F23" s="67">
        <v>742</v>
      </c>
      <c r="G23" s="124">
        <v>746</v>
      </c>
      <c r="H23" s="68">
        <v>59</v>
      </c>
      <c r="I23" s="68">
        <v>59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90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-960</v>
      </c>
      <c r="G24" s="127">
        <f t="shared" si="3"/>
        <v>-973</v>
      </c>
      <c r="H24" s="69">
        <f t="shared" si="3"/>
        <v>-61</v>
      </c>
      <c r="I24" s="69">
        <f t="shared" si="3"/>
        <v>-88</v>
      </c>
      <c r="J24" s="69">
        <f t="shared" si="3"/>
        <v>0</v>
      </c>
      <c r="K24" s="127">
        <f t="shared" si="3"/>
        <v>0</v>
      </c>
      <c r="L24" s="69">
        <f t="shared" si="3"/>
        <v>0</v>
      </c>
      <c r="M24" s="127">
        <f t="shared" si="3"/>
        <v>0</v>
      </c>
      <c r="N24" s="69">
        <f t="shared" si="3"/>
        <v>0</v>
      </c>
      <c r="O24" s="127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90"/>
      <c r="B25" s="101" t="s">
        <v>67</v>
      </c>
      <c r="C25" s="53"/>
      <c r="D25" s="53"/>
      <c r="E25" s="292" t="s">
        <v>104</v>
      </c>
      <c r="F25" s="273">
        <v>960</v>
      </c>
      <c r="G25" s="266">
        <v>973</v>
      </c>
      <c r="H25" s="264">
        <v>61</v>
      </c>
      <c r="I25" s="264">
        <v>88</v>
      </c>
      <c r="J25" s="264"/>
      <c r="K25" s="266"/>
      <c r="L25" s="264"/>
      <c r="M25" s="266"/>
      <c r="N25" s="264"/>
      <c r="O25" s="266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90"/>
      <c r="B26" s="9" t="s">
        <v>68</v>
      </c>
      <c r="C26" s="63"/>
      <c r="D26" s="63"/>
      <c r="E26" s="293"/>
      <c r="F26" s="274"/>
      <c r="G26" s="267"/>
      <c r="H26" s="265"/>
      <c r="I26" s="265"/>
      <c r="J26" s="265"/>
      <c r="K26" s="267"/>
      <c r="L26" s="265"/>
      <c r="M26" s="267"/>
      <c r="N26" s="265"/>
      <c r="O26" s="267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91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39">
        <f t="shared" si="4"/>
        <v>0</v>
      </c>
      <c r="H27" s="73">
        <f t="shared" si="4"/>
        <v>0</v>
      </c>
      <c r="I27" s="73">
        <f t="shared" si="4"/>
        <v>0</v>
      </c>
      <c r="J27" s="73">
        <f t="shared" si="4"/>
        <v>0</v>
      </c>
      <c r="K27" s="139">
        <f t="shared" si="4"/>
        <v>0</v>
      </c>
      <c r="L27" s="73">
        <f t="shared" si="4"/>
        <v>0</v>
      </c>
      <c r="M27" s="139">
        <f t="shared" si="4"/>
        <v>0</v>
      </c>
      <c r="N27" s="73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84" t="s">
        <v>69</v>
      </c>
      <c r="B30" s="285"/>
      <c r="C30" s="285"/>
      <c r="D30" s="285"/>
      <c r="E30" s="286"/>
      <c r="F30" s="262" t="s">
        <v>252</v>
      </c>
      <c r="G30" s="263"/>
      <c r="H30" s="262" t="s">
        <v>253</v>
      </c>
      <c r="I30" s="263"/>
      <c r="J30" s="262"/>
      <c r="K30" s="263"/>
      <c r="L30" s="262"/>
      <c r="M30" s="263"/>
      <c r="N30" s="262"/>
      <c r="O30" s="263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87"/>
      <c r="B31" s="288"/>
      <c r="C31" s="288"/>
      <c r="D31" s="288"/>
      <c r="E31" s="289"/>
      <c r="F31" s="109" t="s">
        <v>240</v>
      </c>
      <c r="G31" s="143" t="s">
        <v>2</v>
      </c>
      <c r="H31" s="109" t="s">
        <v>240</v>
      </c>
      <c r="I31" s="143" t="s">
        <v>2</v>
      </c>
      <c r="J31" s="109" t="s">
        <v>240</v>
      </c>
      <c r="K31" s="144" t="s">
        <v>2</v>
      </c>
      <c r="L31" s="109" t="s">
        <v>240</v>
      </c>
      <c r="M31" s="143" t="s">
        <v>2</v>
      </c>
      <c r="N31" s="109" t="s">
        <v>240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68" t="s">
        <v>85</v>
      </c>
      <c r="B32" s="55" t="s">
        <v>50</v>
      </c>
      <c r="C32" s="56"/>
      <c r="D32" s="56"/>
      <c r="E32" s="15" t="s">
        <v>41</v>
      </c>
      <c r="F32" s="66">
        <v>3002</v>
      </c>
      <c r="G32" s="66">
        <f>G33+G35</f>
        <v>3274</v>
      </c>
      <c r="H32" s="110">
        <v>102</v>
      </c>
      <c r="I32" s="110">
        <v>76</v>
      </c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69"/>
      <c r="B33" s="8"/>
      <c r="C33" s="52" t="s">
        <v>70</v>
      </c>
      <c r="D33" s="53"/>
      <c r="E33" s="99"/>
      <c r="F33" s="68">
        <v>1837</v>
      </c>
      <c r="G33" s="68">
        <v>1910</v>
      </c>
      <c r="H33" s="68">
        <v>0</v>
      </c>
      <c r="I33" s="68">
        <v>0</v>
      </c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69"/>
      <c r="B34" s="8"/>
      <c r="C34" s="24"/>
      <c r="D34" s="30" t="s">
        <v>71</v>
      </c>
      <c r="E34" s="94"/>
      <c r="F34" s="70">
        <v>1837</v>
      </c>
      <c r="G34" s="70">
        <v>1910</v>
      </c>
      <c r="H34" s="70">
        <v>0</v>
      </c>
      <c r="I34" s="70">
        <v>0</v>
      </c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69"/>
      <c r="B35" s="10"/>
      <c r="C35" s="62" t="s">
        <v>72</v>
      </c>
      <c r="D35" s="63"/>
      <c r="E35" s="100"/>
      <c r="F35" s="120">
        <v>1165</v>
      </c>
      <c r="G35" s="120">
        <v>1364</v>
      </c>
      <c r="H35" s="120">
        <v>102</v>
      </c>
      <c r="I35" s="120">
        <v>76</v>
      </c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69"/>
      <c r="B36" s="50" t="s">
        <v>53</v>
      </c>
      <c r="C36" s="51"/>
      <c r="D36" s="51"/>
      <c r="E36" s="15" t="s">
        <v>42</v>
      </c>
      <c r="F36" s="65">
        <v>1021</v>
      </c>
      <c r="G36" s="65">
        <f>G37+G38</f>
        <v>1087</v>
      </c>
      <c r="H36" s="66">
        <v>4</v>
      </c>
      <c r="I36" s="66">
        <f>SUM(I37:I38)</f>
        <v>5</v>
      </c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69"/>
      <c r="B37" s="8"/>
      <c r="C37" s="30" t="s">
        <v>73</v>
      </c>
      <c r="D37" s="43"/>
      <c r="E37" s="94"/>
      <c r="F37" s="69">
        <v>774</v>
      </c>
      <c r="G37" s="69">
        <v>726</v>
      </c>
      <c r="H37" s="70">
        <v>1</v>
      </c>
      <c r="I37" s="70">
        <v>1</v>
      </c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69"/>
      <c r="B38" s="10"/>
      <c r="C38" s="30" t="s">
        <v>74</v>
      </c>
      <c r="D38" s="43"/>
      <c r="E38" s="94"/>
      <c r="F38" s="69">
        <v>247</v>
      </c>
      <c r="G38" s="69">
        <v>361</v>
      </c>
      <c r="H38" s="70">
        <v>3</v>
      </c>
      <c r="I38" s="70">
        <v>4</v>
      </c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70"/>
      <c r="B39" s="11" t="s">
        <v>75</v>
      </c>
      <c r="C39" s="12"/>
      <c r="D39" s="12"/>
      <c r="E39" s="98" t="s">
        <v>108</v>
      </c>
      <c r="F39" s="73">
        <f>F32-F36</f>
        <v>1981</v>
      </c>
      <c r="G39" s="73">
        <f>G32-G36</f>
        <v>2187</v>
      </c>
      <c r="H39" s="73">
        <f aca="true" t="shared" si="5" ref="H39:O39">H32-H36</f>
        <v>98</v>
      </c>
      <c r="I39" s="73">
        <f>I32-I36</f>
        <v>71</v>
      </c>
      <c r="J39" s="73">
        <f t="shared" si="5"/>
        <v>0</v>
      </c>
      <c r="K39" s="139">
        <f t="shared" si="5"/>
        <v>0</v>
      </c>
      <c r="L39" s="73">
        <f t="shared" si="5"/>
        <v>0</v>
      </c>
      <c r="M39" s="139">
        <f t="shared" si="5"/>
        <v>0</v>
      </c>
      <c r="N39" s="73">
        <f t="shared" si="5"/>
        <v>0</v>
      </c>
      <c r="O39" s="139">
        <f t="shared" si="5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68" t="s">
        <v>86</v>
      </c>
      <c r="B40" s="50" t="s">
        <v>76</v>
      </c>
      <c r="C40" s="51"/>
      <c r="D40" s="51"/>
      <c r="E40" s="15" t="s">
        <v>44</v>
      </c>
      <c r="F40" s="65">
        <v>4132</v>
      </c>
      <c r="G40" s="65">
        <v>4928</v>
      </c>
      <c r="H40" s="66">
        <v>113</v>
      </c>
      <c r="I40" s="66">
        <v>114</v>
      </c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71"/>
      <c r="B41" s="10"/>
      <c r="C41" s="30" t="s">
        <v>77</v>
      </c>
      <c r="D41" s="43"/>
      <c r="E41" s="94"/>
      <c r="F41" s="153">
        <v>4132</v>
      </c>
      <c r="G41" s="153">
        <v>4928</v>
      </c>
      <c r="H41" s="151">
        <v>113</v>
      </c>
      <c r="I41" s="151">
        <v>114</v>
      </c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71"/>
      <c r="B42" s="50" t="s">
        <v>64</v>
      </c>
      <c r="C42" s="51"/>
      <c r="D42" s="51"/>
      <c r="E42" s="15" t="s">
        <v>45</v>
      </c>
      <c r="F42" s="65">
        <v>6113</v>
      </c>
      <c r="G42" s="65">
        <v>7115</v>
      </c>
      <c r="H42" s="66">
        <v>211</v>
      </c>
      <c r="I42" s="66">
        <v>185</v>
      </c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71"/>
      <c r="B43" s="10"/>
      <c r="C43" s="30" t="s">
        <v>78</v>
      </c>
      <c r="D43" s="43"/>
      <c r="E43" s="94"/>
      <c r="F43" s="69">
        <v>4779</v>
      </c>
      <c r="G43" s="69">
        <v>5601</v>
      </c>
      <c r="H43" s="70">
        <v>98</v>
      </c>
      <c r="I43" s="70">
        <v>71</v>
      </c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72"/>
      <c r="B44" s="47" t="s">
        <v>75</v>
      </c>
      <c r="C44" s="31"/>
      <c r="D44" s="31"/>
      <c r="E44" s="98" t="s">
        <v>109</v>
      </c>
      <c r="F44" s="129">
        <f>F40-F42</f>
        <v>-1981</v>
      </c>
      <c r="G44" s="129">
        <f>G40-G42</f>
        <v>-2187</v>
      </c>
      <c r="H44" s="129">
        <f aca="true" t="shared" si="6" ref="H44:O44">H40-H42</f>
        <v>-98</v>
      </c>
      <c r="I44" s="129">
        <f>I40-I42</f>
        <v>-71</v>
      </c>
      <c r="J44" s="129">
        <f t="shared" si="6"/>
        <v>0</v>
      </c>
      <c r="K44" s="130">
        <f t="shared" si="6"/>
        <v>0</v>
      </c>
      <c r="L44" s="129">
        <f t="shared" si="6"/>
        <v>0</v>
      </c>
      <c r="M44" s="130">
        <f t="shared" si="6"/>
        <v>0</v>
      </c>
      <c r="N44" s="129">
        <f t="shared" si="6"/>
        <v>0</v>
      </c>
      <c r="O44" s="130">
        <f t="shared" si="6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75" t="s">
        <v>87</v>
      </c>
      <c r="B45" s="25" t="s">
        <v>79</v>
      </c>
      <c r="C45" s="20"/>
      <c r="D45" s="20"/>
      <c r="E45" s="97" t="s">
        <v>110</v>
      </c>
      <c r="F45" s="154">
        <f>F39+F44</f>
        <v>0</v>
      </c>
      <c r="G45" s="154">
        <f>G39+G44</f>
        <v>0</v>
      </c>
      <c r="H45" s="154">
        <f aca="true" t="shared" si="7" ref="H45:O45">H39+H44</f>
        <v>0</v>
      </c>
      <c r="I45" s="154">
        <f>I39+I44</f>
        <v>0</v>
      </c>
      <c r="J45" s="154">
        <f t="shared" si="7"/>
        <v>0</v>
      </c>
      <c r="K45" s="155">
        <f t="shared" si="7"/>
        <v>0</v>
      </c>
      <c r="L45" s="154">
        <f t="shared" si="7"/>
        <v>0</v>
      </c>
      <c r="M45" s="155">
        <f t="shared" si="7"/>
        <v>0</v>
      </c>
      <c r="N45" s="154">
        <f t="shared" si="7"/>
        <v>0</v>
      </c>
      <c r="O45" s="155">
        <f t="shared" si="7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76"/>
      <c r="B46" s="44" t="s">
        <v>80</v>
      </c>
      <c r="C46" s="43"/>
      <c r="D46" s="43"/>
      <c r="E46" s="43"/>
      <c r="F46" s="153">
        <v>0</v>
      </c>
      <c r="G46" s="153">
        <v>0</v>
      </c>
      <c r="H46" s="151">
        <v>0</v>
      </c>
      <c r="I46" s="151">
        <v>0</v>
      </c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76"/>
      <c r="B47" s="44" t="s">
        <v>81</v>
      </c>
      <c r="C47" s="43"/>
      <c r="D47" s="43"/>
      <c r="E47" s="43"/>
      <c r="F47" s="69">
        <v>0</v>
      </c>
      <c r="G47" s="69">
        <v>0</v>
      </c>
      <c r="H47" s="70">
        <v>0</v>
      </c>
      <c r="I47" s="70">
        <v>0</v>
      </c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77"/>
      <c r="B48" s="47" t="s">
        <v>82</v>
      </c>
      <c r="C48" s="31"/>
      <c r="D48" s="31"/>
      <c r="E48" s="31"/>
      <c r="F48" s="74">
        <v>0</v>
      </c>
      <c r="G48" s="74">
        <v>0</v>
      </c>
      <c r="H48" s="74">
        <v>0</v>
      </c>
      <c r="I48" s="74">
        <v>0</v>
      </c>
      <c r="J48" s="74"/>
      <c r="K48" s="158"/>
      <c r="L48" s="74"/>
      <c r="M48" s="156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4" sqref="F44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3" t="s">
        <v>88</v>
      </c>
      <c r="B9" s="253" t="s">
        <v>90</v>
      </c>
      <c r="C9" s="55" t="s">
        <v>4</v>
      </c>
      <c r="D9" s="56"/>
      <c r="E9" s="56"/>
      <c r="F9" s="65">
        <v>174985</v>
      </c>
      <c r="G9" s="75">
        <f>F9/$F$27*100</f>
        <v>22.176077944823724</v>
      </c>
      <c r="H9" s="65">
        <v>175527</v>
      </c>
      <c r="I9" s="80">
        <f aca="true" t="shared" si="0" ref="I9:I45">(F9/H9-1)*100</f>
        <v>-0.308784403539053</v>
      </c>
    </row>
    <row r="10" spans="1:9" ht="18" customHeight="1">
      <c r="A10" s="254"/>
      <c r="B10" s="254"/>
      <c r="C10" s="7"/>
      <c r="D10" s="52" t="s">
        <v>23</v>
      </c>
      <c r="E10" s="53"/>
      <c r="F10" s="67">
        <v>48214</v>
      </c>
      <c r="G10" s="76">
        <f aca="true" t="shared" si="1" ref="G10:G27">F10/$F$27*100</f>
        <v>6.110223287891711</v>
      </c>
      <c r="H10" s="67">
        <v>49054</v>
      </c>
      <c r="I10" s="81">
        <f t="shared" si="0"/>
        <v>-1.712398581155461</v>
      </c>
    </row>
    <row r="11" spans="1:9" ht="18" customHeight="1">
      <c r="A11" s="254"/>
      <c r="B11" s="254"/>
      <c r="C11" s="7"/>
      <c r="D11" s="16"/>
      <c r="E11" s="23" t="s">
        <v>24</v>
      </c>
      <c r="F11" s="69">
        <v>40375</v>
      </c>
      <c r="G11" s="77">
        <f t="shared" si="1"/>
        <v>5.1167765638326586</v>
      </c>
      <c r="H11" s="69">
        <v>39601</v>
      </c>
      <c r="I11" s="82">
        <f t="shared" si="0"/>
        <v>1.9544960985833582</v>
      </c>
    </row>
    <row r="12" spans="1:9" ht="18" customHeight="1">
      <c r="A12" s="254"/>
      <c r="B12" s="254"/>
      <c r="C12" s="7"/>
      <c r="D12" s="16"/>
      <c r="E12" s="23" t="s">
        <v>25</v>
      </c>
      <c r="F12" s="69">
        <v>3570</v>
      </c>
      <c r="G12" s="77">
        <f t="shared" si="1"/>
        <v>0.45243076985467723</v>
      </c>
      <c r="H12" s="69">
        <v>4263</v>
      </c>
      <c r="I12" s="82">
        <f t="shared" si="0"/>
        <v>-16.256157635467982</v>
      </c>
    </row>
    <row r="13" spans="1:9" ht="18" customHeight="1">
      <c r="A13" s="254"/>
      <c r="B13" s="254"/>
      <c r="C13" s="7"/>
      <c r="D13" s="33"/>
      <c r="E13" s="23" t="s">
        <v>26</v>
      </c>
      <c r="F13" s="69">
        <v>290</v>
      </c>
      <c r="G13" s="77">
        <f t="shared" si="1"/>
        <v>0.036752079343937365</v>
      </c>
      <c r="H13" s="69">
        <v>447</v>
      </c>
      <c r="I13" s="82">
        <f t="shared" si="0"/>
        <v>-35.123042505592835</v>
      </c>
    </row>
    <row r="14" spans="1:9" ht="18" customHeight="1">
      <c r="A14" s="254"/>
      <c r="B14" s="254"/>
      <c r="C14" s="7"/>
      <c r="D14" s="61" t="s">
        <v>27</v>
      </c>
      <c r="E14" s="51"/>
      <c r="F14" s="65">
        <v>30090</v>
      </c>
      <c r="G14" s="75">
        <f t="shared" si="1"/>
        <v>3.813345060203708</v>
      </c>
      <c r="H14" s="65">
        <v>23819</v>
      </c>
      <c r="I14" s="83">
        <f t="shared" si="0"/>
        <v>26.327721566816397</v>
      </c>
    </row>
    <row r="15" spans="1:9" ht="18" customHeight="1">
      <c r="A15" s="254"/>
      <c r="B15" s="254"/>
      <c r="C15" s="7"/>
      <c r="D15" s="16"/>
      <c r="E15" s="23" t="s">
        <v>28</v>
      </c>
      <c r="F15" s="69">
        <v>1243</v>
      </c>
      <c r="G15" s="77">
        <f t="shared" si="1"/>
        <v>0.1575270159466005</v>
      </c>
      <c r="H15" s="69">
        <v>1236</v>
      </c>
      <c r="I15" s="82">
        <f t="shared" si="0"/>
        <v>0.5663430420711935</v>
      </c>
    </row>
    <row r="16" spans="1:9" ht="18" customHeight="1">
      <c r="A16" s="254"/>
      <c r="B16" s="254"/>
      <c r="C16" s="7"/>
      <c r="D16" s="16"/>
      <c r="E16" s="29" t="s">
        <v>29</v>
      </c>
      <c r="F16" s="67">
        <v>28846</v>
      </c>
      <c r="G16" s="76">
        <f t="shared" si="1"/>
        <v>3.655691312949025</v>
      </c>
      <c r="H16" s="67">
        <v>22583</v>
      </c>
      <c r="I16" s="81">
        <f t="shared" si="0"/>
        <v>27.733250675286712</v>
      </c>
    </row>
    <row r="17" spans="1:9" ht="18" customHeight="1">
      <c r="A17" s="254"/>
      <c r="B17" s="254"/>
      <c r="C17" s="7"/>
      <c r="D17" s="258" t="s">
        <v>30</v>
      </c>
      <c r="E17" s="294"/>
      <c r="F17" s="67">
        <v>57572</v>
      </c>
      <c r="G17" s="76">
        <f t="shared" si="1"/>
        <v>7.296174868928144</v>
      </c>
      <c r="H17" s="67">
        <v>63604</v>
      </c>
      <c r="I17" s="81">
        <f t="shared" si="0"/>
        <v>-9.483680271681028</v>
      </c>
    </row>
    <row r="18" spans="1:9" ht="18" customHeight="1">
      <c r="A18" s="254"/>
      <c r="B18" s="254"/>
      <c r="C18" s="7"/>
      <c r="D18" s="258" t="s">
        <v>94</v>
      </c>
      <c r="E18" s="259"/>
      <c r="F18" s="69">
        <v>3892</v>
      </c>
      <c r="G18" s="77">
        <f t="shared" si="1"/>
        <v>0.4932382510572559</v>
      </c>
      <c r="H18" s="69">
        <v>3501</v>
      </c>
      <c r="I18" s="82">
        <f t="shared" si="0"/>
        <v>11.168237646386746</v>
      </c>
    </row>
    <row r="19" spans="1:9" ht="18" customHeight="1">
      <c r="A19" s="254"/>
      <c r="B19" s="254"/>
      <c r="C19" s="10"/>
      <c r="D19" s="258" t="s">
        <v>95</v>
      </c>
      <c r="E19" s="259"/>
      <c r="F19" s="69">
        <v>0</v>
      </c>
      <c r="G19" s="77">
        <f t="shared" si="1"/>
        <v>0</v>
      </c>
      <c r="H19" s="69">
        <v>0</v>
      </c>
      <c r="I19" s="82" t="e">
        <f t="shared" si="0"/>
        <v>#DIV/0!</v>
      </c>
    </row>
    <row r="20" spans="1:9" ht="18" customHeight="1">
      <c r="A20" s="254"/>
      <c r="B20" s="254"/>
      <c r="C20" s="44" t="s">
        <v>5</v>
      </c>
      <c r="D20" s="43"/>
      <c r="E20" s="43"/>
      <c r="F20" s="69">
        <v>26109</v>
      </c>
      <c r="G20" s="77">
        <f t="shared" si="1"/>
        <v>3.3088277227271057</v>
      </c>
      <c r="H20" s="69">
        <v>30543</v>
      </c>
      <c r="I20" s="82">
        <f t="shared" si="0"/>
        <v>-14.517237992338671</v>
      </c>
    </row>
    <row r="21" spans="1:9" ht="18" customHeight="1">
      <c r="A21" s="254"/>
      <c r="B21" s="254"/>
      <c r="C21" s="44" t="s">
        <v>6</v>
      </c>
      <c r="D21" s="43"/>
      <c r="E21" s="43"/>
      <c r="F21" s="69">
        <v>274189</v>
      </c>
      <c r="G21" s="77">
        <f t="shared" si="1"/>
        <v>34.74833063184428</v>
      </c>
      <c r="H21" s="69">
        <v>269738</v>
      </c>
      <c r="I21" s="82">
        <f t="shared" si="0"/>
        <v>1.6501197458274275</v>
      </c>
    </row>
    <row r="22" spans="1:9" ht="18" customHeight="1">
      <c r="A22" s="254"/>
      <c r="B22" s="254"/>
      <c r="C22" s="44" t="s">
        <v>31</v>
      </c>
      <c r="D22" s="43"/>
      <c r="E22" s="43"/>
      <c r="F22" s="69">
        <v>12264</v>
      </c>
      <c r="G22" s="77">
        <f t="shared" si="1"/>
        <v>1.5542327623243029</v>
      </c>
      <c r="H22" s="69">
        <v>11221</v>
      </c>
      <c r="I22" s="82">
        <f t="shared" si="0"/>
        <v>9.295071740486582</v>
      </c>
    </row>
    <row r="23" spans="1:9" ht="18" customHeight="1">
      <c r="A23" s="254"/>
      <c r="B23" s="254"/>
      <c r="C23" s="44" t="s">
        <v>7</v>
      </c>
      <c r="D23" s="43"/>
      <c r="E23" s="43"/>
      <c r="F23" s="69">
        <v>138020</v>
      </c>
      <c r="G23" s="77">
        <f t="shared" si="1"/>
        <v>17.491455141552535</v>
      </c>
      <c r="H23" s="69">
        <v>133591</v>
      </c>
      <c r="I23" s="82">
        <f t="shared" si="0"/>
        <v>3.3153430994602884</v>
      </c>
    </row>
    <row r="24" spans="1:9" ht="18" customHeight="1">
      <c r="A24" s="254"/>
      <c r="B24" s="254"/>
      <c r="C24" s="44" t="s">
        <v>32</v>
      </c>
      <c r="D24" s="43"/>
      <c r="E24" s="43"/>
      <c r="F24" s="69">
        <v>4287</v>
      </c>
      <c r="G24" s="77">
        <f t="shared" si="1"/>
        <v>0.5432971177498602</v>
      </c>
      <c r="H24" s="69">
        <v>3684</v>
      </c>
      <c r="I24" s="82">
        <f t="shared" si="0"/>
        <v>16.36807817589576</v>
      </c>
    </row>
    <row r="25" spans="1:9" ht="18" customHeight="1">
      <c r="A25" s="254"/>
      <c r="B25" s="254"/>
      <c r="C25" s="44" t="s">
        <v>8</v>
      </c>
      <c r="D25" s="43"/>
      <c r="E25" s="43"/>
      <c r="F25" s="69">
        <v>102651</v>
      </c>
      <c r="G25" s="77">
        <f t="shared" si="1"/>
        <v>13.009095505981083</v>
      </c>
      <c r="H25" s="69">
        <v>101360</v>
      </c>
      <c r="I25" s="82">
        <f t="shared" si="0"/>
        <v>1.273677979479082</v>
      </c>
    </row>
    <row r="26" spans="1:9" ht="18" customHeight="1">
      <c r="A26" s="254"/>
      <c r="B26" s="254"/>
      <c r="C26" s="45" t="s">
        <v>9</v>
      </c>
      <c r="D26" s="46"/>
      <c r="E26" s="46"/>
      <c r="F26" s="71">
        <v>56566</v>
      </c>
      <c r="G26" s="78">
        <f t="shared" si="1"/>
        <v>7.168683172997106</v>
      </c>
      <c r="H26" s="71">
        <v>72655</v>
      </c>
      <c r="I26" s="84">
        <f t="shared" si="0"/>
        <v>-22.14438097859748</v>
      </c>
    </row>
    <row r="27" spans="1:9" ht="18" customHeight="1">
      <c r="A27" s="254"/>
      <c r="B27" s="255"/>
      <c r="C27" s="47" t="s">
        <v>10</v>
      </c>
      <c r="D27" s="31"/>
      <c r="E27" s="31"/>
      <c r="F27" s="73">
        <f>SUM(F9,F20:F26)</f>
        <v>789071</v>
      </c>
      <c r="G27" s="79">
        <f t="shared" si="1"/>
        <v>100</v>
      </c>
      <c r="H27" s="73">
        <f>SUM(H9,H20:H26)</f>
        <v>798319</v>
      </c>
      <c r="I27" s="85">
        <f t="shared" si="0"/>
        <v>-1.1584341597782322</v>
      </c>
    </row>
    <row r="28" spans="1:9" ht="18" customHeight="1">
      <c r="A28" s="254"/>
      <c r="B28" s="253" t="s">
        <v>89</v>
      </c>
      <c r="C28" s="55" t="s">
        <v>11</v>
      </c>
      <c r="D28" s="56"/>
      <c r="E28" s="56"/>
      <c r="F28" s="65">
        <v>381625</v>
      </c>
      <c r="G28" s="75">
        <f aca="true" t="shared" si="2" ref="G28:G45">F28/$F$45*100</f>
        <v>50.057320797087</v>
      </c>
      <c r="H28" s="65">
        <v>391582</v>
      </c>
      <c r="I28" s="86">
        <f t="shared" si="0"/>
        <v>-2.5427624354541267</v>
      </c>
    </row>
    <row r="29" spans="1:9" ht="18" customHeight="1">
      <c r="A29" s="254"/>
      <c r="B29" s="254"/>
      <c r="C29" s="7"/>
      <c r="D29" s="30" t="s">
        <v>12</v>
      </c>
      <c r="E29" s="43"/>
      <c r="F29" s="69">
        <v>223510</v>
      </c>
      <c r="G29" s="77">
        <f t="shared" si="2"/>
        <v>29.317554592484544</v>
      </c>
      <c r="H29" s="69">
        <v>220532</v>
      </c>
      <c r="I29" s="87">
        <f t="shared" si="0"/>
        <v>1.350370921226851</v>
      </c>
    </row>
    <row r="30" spans="1:9" ht="18" customHeight="1">
      <c r="A30" s="254"/>
      <c r="B30" s="254"/>
      <c r="C30" s="7"/>
      <c r="D30" s="30" t="s">
        <v>33</v>
      </c>
      <c r="E30" s="43"/>
      <c r="F30" s="69">
        <v>26477</v>
      </c>
      <c r="G30" s="77">
        <f t="shared" si="2"/>
        <v>3.4729582253376288</v>
      </c>
      <c r="H30" s="69">
        <v>25785</v>
      </c>
      <c r="I30" s="87">
        <f t="shared" si="0"/>
        <v>2.6837308512701163</v>
      </c>
    </row>
    <row r="31" spans="1:9" ht="18" customHeight="1">
      <c r="A31" s="254"/>
      <c r="B31" s="254"/>
      <c r="C31" s="19"/>
      <c r="D31" s="30" t="s">
        <v>13</v>
      </c>
      <c r="E31" s="43"/>
      <c r="F31" s="69">
        <v>131638</v>
      </c>
      <c r="G31" s="77">
        <f t="shared" si="2"/>
        <v>17.266807979264826</v>
      </c>
      <c r="H31" s="69">
        <v>145265</v>
      </c>
      <c r="I31" s="87">
        <f t="shared" si="0"/>
        <v>-9.380786837848065</v>
      </c>
    </row>
    <row r="32" spans="1:9" ht="18" customHeight="1">
      <c r="A32" s="254"/>
      <c r="B32" s="254"/>
      <c r="C32" s="50" t="s">
        <v>14</v>
      </c>
      <c r="D32" s="51"/>
      <c r="E32" s="51"/>
      <c r="F32" s="65">
        <v>234001</v>
      </c>
      <c r="G32" s="75">
        <f t="shared" si="2"/>
        <v>30.69364722918875</v>
      </c>
      <c r="H32" s="65">
        <v>244408</v>
      </c>
      <c r="I32" s="86">
        <f t="shared" si="0"/>
        <v>-4.258043926549049</v>
      </c>
    </row>
    <row r="33" spans="1:9" ht="18" customHeight="1">
      <c r="A33" s="254"/>
      <c r="B33" s="254"/>
      <c r="C33" s="7"/>
      <c r="D33" s="30" t="s">
        <v>15</v>
      </c>
      <c r="E33" s="43"/>
      <c r="F33" s="69">
        <v>27144</v>
      </c>
      <c r="G33" s="77">
        <f t="shared" si="2"/>
        <v>3.5604478629967367</v>
      </c>
      <c r="H33" s="69">
        <v>28678</v>
      </c>
      <c r="I33" s="87">
        <f t="shared" si="0"/>
        <v>-5.349048050770621</v>
      </c>
    </row>
    <row r="34" spans="1:9" ht="18" customHeight="1">
      <c r="A34" s="254"/>
      <c r="B34" s="254"/>
      <c r="C34" s="7"/>
      <c r="D34" s="30" t="s">
        <v>34</v>
      </c>
      <c r="E34" s="43"/>
      <c r="F34" s="69">
        <v>4301</v>
      </c>
      <c r="G34" s="77">
        <f t="shared" si="2"/>
        <v>0.564157318698385</v>
      </c>
      <c r="H34" s="69">
        <v>4308</v>
      </c>
      <c r="I34" s="87">
        <f t="shared" si="0"/>
        <v>-0.16248839368616652</v>
      </c>
    </row>
    <row r="35" spans="1:9" ht="18" customHeight="1">
      <c r="A35" s="254"/>
      <c r="B35" s="254"/>
      <c r="C35" s="7"/>
      <c r="D35" s="30" t="s">
        <v>35</v>
      </c>
      <c r="E35" s="43"/>
      <c r="F35" s="69">
        <v>185959</v>
      </c>
      <c r="G35" s="77">
        <f t="shared" si="2"/>
        <v>24.392032278036034</v>
      </c>
      <c r="H35" s="69">
        <v>192129</v>
      </c>
      <c r="I35" s="87">
        <f t="shared" si="0"/>
        <v>-3.2113840180295505</v>
      </c>
    </row>
    <row r="36" spans="1:9" ht="18" customHeight="1">
      <c r="A36" s="254"/>
      <c r="B36" s="254"/>
      <c r="C36" s="7"/>
      <c r="D36" s="30" t="s">
        <v>36</v>
      </c>
      <c r="E36" s="43"/>
      <c r="F36" s="69">
        <v>1536</v>
      </c>
      <c r="G36" s="77">
        <f t="shared" si="2"/>
        <v>0.20147538747284804</v>
      </c>
      <c r="H36" s="69">
        <v>1574</v>
      </c>
      <c r="I36" s="87">
        <f t="shared" si="0"/>
        <v>-2.414231257941546</v>
      </c>
    </row>
    <row r="37" spans="1:9" ht="18" customHeight="1">
      <c r="A37" s="254"/>
      <c r="B37" s="254"/>
      <c r="C37" s="7"/>
      <c r="D37" s="30" t="s">
        <v>16</v>
      </c>
      <c r="E37" s="43"/>
      <c r="F37" s="69">
        <v>10674</v>
      </c>
      <c r="G37" s="77">
        <f t="shared" si="2"/>
        <v>1.4000965402898307</v>
      </c>
      <c r="H37" s="69">
        <v>14091</v>
      </c>
      <c r="I37" s="87">
        <f t="shared" si="0"/>
        <v>-24.24952097083245</v>
      </c>
    </row>
    <row r="38" spans="1:9" ht="18" customHeight="1">
      <c r="A38" s="254"/>
      <c r="B38" s="254"/>
      <c r="C38" s="19"/>
      <c r="D38" s="30" t="s">
        <v>37</v>
      </c>
      <c r="E38" s="43"/>
      <c r="F38" s="69">
        <v>4387</v>
      </c>
      <c r="G38" s="77">
        <f t="shared" si="2"/>
        <v>0.5754378416949116</v>
      </c>
      <c r="H38" s="69">
        <v>3628</v>
      </c>
      <c r="I38" s="87">
        <f t="shared" si="0"/>
        <v>20.920617420066144</v>
      </c>
    </row>
    <row r="39" spans="1:9" ht="18" customHeight="1">
      <c r="A39" s="254"/>
      <c r="B39" s="254"/>
      <c r="C39" s="50" t="s">
        <v>17</v>
      </c>
      <c r="D39" s="51"/>
      <c r="E39" s="51"/>
      <c r="F39" s="65">
        <v>146750</v>
      </c>
      <c r="G39" s="75">
        <f t="shared" si="2"/>
        <v>19.24903197372425</v>
      </c>
      <c r="H39" s="65">
        <v>141701</v>
      </c>
      <c r="I39" s="86">
        <f t="shared" si="0"/>
        <v>3.5631364633982754</v>
      </c>
    </row>
    <row r="40" spans="1:9" ht="18" customHeight="1">
      <c r="A40" s="254"/>
      <c r="B40" s="254"/>
      <c r="C40" s="7"/>
      <c r="D40" s="52" t="s">
        <v>18</v>
      </c>
      <c r="E40" s="53"/>
      <c r="F40" s="67">
        <v>140924</v>
      </c>
      <c r="G40" s="76">
        <f t="shared" si="2"/>
        <v>18.484842125145597</v>
      </c>
      <c r="H40" s="67">
        <v>138356</v>
      </c>
      <c r="I40" s="88">
        <f t="shared" si="0"/>
        <v>1.8560814131660441</v>
      </c>
    </row>
    <row r="41" spans="1:9" ht="18" customHeight="1">
      <c r="A41" s="254"/>
      <c r="B41" s="254"/>
      <c r="C41" s="7"/>
      <c r="D41" s="16"/>
      <c r="E41" s="104" t="s">
        <v>92</v>
      </c>
      <c r="F41" s="69">
        <v>103522</v>
      </c>
      <c r="G41" s="77">
        <f t="shared" si="2"/>
        <v>13.578863972632927</v>
      </c>
      <c r="H41" s="69">
        <v>101356</v>
      </c>
      <c r="I41" s="89">
        <f t="shared" si="0"/>
        <v>2.1370219819250913</v>
      </c>
    </row>
    <row r="42" spans="1:9" ht="18" customHeight="1">
      <c r="A42" s="254"/>
      <c r="B42" s="254"/>
      <c r="C42" s="7"/>
      <c r="D42" s="33"/>
      <c r="E42" s="32" t="s">
        <v>38</v>
      </c>
      <c r="F42" s="69">
        <v>37402</v>
      </c>
      <c r="G42" s="77">
        <f t="shared" si="2"/>
        <v>4.905978152512671</v>
      </c>
      <c r="H42" s="69">
        <v>37000</v>
      </c>
      <c r="I42" s="89">
        <f t="shared" si="0"/>
        <v>1.086486486486482</v>
      </c>
    </row>
    <row r="43" spans="1:9" ht="18" customHeight="1">
      <c r="A43" s="254"/>
      <c r="B43" s="254"/>
      <c r="C43" s="7"/>
      <c r="D43" s="30" t="s">
        <v>39</v>
      </c>
      <c r="E43" s="54"/>
      <c r="F43" s="69">
        <v>5827</v>
      </c>
      <c r="G43" s="77">
        <f t="shared" si="2"/>
        <v>0.7643210174507068</v>
      </c>
      <c r="H43" s="69">
        <v>3345</v>
      </c>
      <c r="I43" s="159">
        <f t="shared" si="0"/>
        <v>74.20029895366218</v>
      </c>
    </row>
    <row r="44" spans="1:9" ht="18" customHeight="1">
      <c r="A44" s="254"/>
      <c r="B44" s="254"/>
      <c r="C44" s="11"/>
      <c r="D44" s="48" t="s">
        <v>40</v>
      </c>
      <c r="E44" s="49"/>
      <c r="F44" s="73">
        <v>0</v>
      </c>
      <c r="G44" s="79">
        <f t="shared" si="2"/>
        <v>0</v>
      </c>
      <c r="H44" s="73">
        <v>0</v>
      </c>
      <c r="I44" s="84" t="e">
        <f t="shared" si="0"/>
        <v>#DIV/0!</v>
      </c>
    </row>
    <row r="45" spans="1:9" ht="18" customHeight="1">
      <c r="A45" s="255"/>
      <c r="B45" s="255"/>
      <c r="C45" s="11" t="s">
        <v>19</v>
      </c>
      <c r="D45" s="12"/>
      <c r="E45" s="12"/>
      <c r="F45" s="74">
        <f>SUM(F28,F32,F39)</f>
        <v>762376</v>
      </c>
      <c r="G45" s="79">
        <f t="shared" si="2"/>
        <v>100</v>
      </c>
      <c r="H45" s="74">
        <f>SUM(H28,H32,H39)</f>
        <v>777691</v>
      </c>
      <c r="I45" s="160">
        <f t="shared" si="0"/>
        <v>-1.9692911451977713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14" sqref="F1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102" t="s">
        <v>248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233</v>
      </c>
      <c r="F6" s="167" t="s">
        <v>234</v>
      </c>
      <c r="G6" s="167" t="s">
        <v>235</v>
      </c>
      <c r="H6" s="167" t="s">
        <v>236</v>
      </c>
      <c r="I6" s="167" t="s">
        <v>243</v>
      </c>
    </row>
    <row r="7" spans="1:9" ht="27" customHeight="1">
      <c r="A7" s="295" t="s">
        <v>117</v>
      </c>
      <c r="B7" s="55" t="s">
        <v>118</v>
      </c>
      <c r="C7" s="56"/>
      <c r="D7" s="93" t="s">
        <v>119</v>
      </c>
      <c r="E7" s="169">
        <v>792521</v>
      </c>
      <c r="F7" s="169">
        <v>828730</v>
      </c>
      <c r="G7" s="169">
        <v>778056</v>
      </c>
      <c r="H7" s="169">
        <v>798319</v>
      </c>
      <c r="I7" s="169">
        <v>789071</v>
      </c>
    </row>
    <row r="8" spans="1:9" ht="27" customHeight="1">
      <c r="A8" s="254"/>
      <c r="B8" s="9"/>
      <c r="C8" s="30" t="s">
        <v>120</v>
      </c>
      <c r="D8" s="91" t="s">
        <v>42</v>
      </c>
      <c r="E8" s="170">
        <v>438506</v>
      </c>
      <c r="F8" s="170">
        <v>438567</v>
      </c>
      <c r="G8" s="170">
        <v>449188</v>
      </c>
      <c r="H8" s="171">
        <v>476301</v>
      </c>
      <c r="I8" s="171">
        <v>475813</v>
      </c>
    </row>
    <row r="9" spans="1:9" ht="27" customHeight="1">
      <c r="A9" s="254"/>
      <c r="B9" s="44" t="s">
        <v>121</v>
      </c>
      <c r="C9" s="43"/>
      <c r="D9" s="94"/>
      <c r="E9" s="172">
        <v>764923</v>
      </c>
      <c r="F9" s="172">
        <v>798660</v>
      </c>
      <c r="G9" s="172">
        <v>756816</v>
      </c>
      <c r="H9" s="173">
        <v>777691</v>
      </c>
      <c r="I9" s="173">
        <v>762376</v>
      </c>
    </row>
    <row r="10" spans="1:9" ht="27" customHeight="1">
      <c r="A10" s="254"/>
      <c r="B10" s="44" t="s">
        <v>122</v>
      </c>
      <c r="C10" s="43"/>
      <c r="D10" s="94"/>
      <c r="E10" s="172">
        <v>27598</v>
      </c>
      <c r="F10" s="172">
        <v>30070</v>
      </c>
      <c r="G10" s="172">
        <v>21240</v>
      </c>
      <c r="H10" s="173">
        <v>20628</v>
      </c>
      <c r="I10" s="173">
        <v>26694</v>
      </c>
    </row>
    <row r="11" spans="1:9" ht="27" customHeight="1">
      <c r="A11" s="254"/>
      <c r="B11" s="44" t="s">
        <v>123</v>
      </c>
      <c r="C11" s="43"/>
      <c r="D11" s="94"/>
      <c r="E11" s="172">
        <v>23772</v>
      </c>
      <c r="F11" s="172">
        <v>26239</v>
      </c>
      <c r="G11" s="172">
        <v>17140</v>
      </c>
      <c r="H11" s="173">
        <v>16034</v>
      </c>
      <c r="I11" s="173">
        <v>21352</v>
      </c>
    </row>
    <row r="12" spans="1:9" ht="27" customHeight="1">
      <c r="A12" s="254"/>
      <c r="B12" s="44" t="s">
        <v>124</v>
      </c>
      <c r="C12" s="43"/>
      <c r="D12" s="94"/>
      <c r="E12" s="172">
        <v>3826</v>
      </c>
      <c r="F12" s="172">
        <v>3830</v>
      </c>
      <c r="G12" s="172">
        <v>4100</v>
      </c>
      <c r="H12" s="173">
        <v>4595</v>
      </c>
      <c r="I12" s="173">
        <v>5343</v>
      </c>
    </row>
    <row r="13" spans="1:9" ht="27" customHeight="1">
      <c r="A13" s="254"/>
      <c r="B13" s="44" t="s">
        <v>125</v>
      </c>
      <c r="C13" s="43"/>
      <c r="D13" s="99"/>
      <c r="E13" s="174">
        <v>-1349</v>
      </c>
      <c r="F13" s="174">
        <v>5</v>
      </c>
      <c r="G13" s="174">
        <v>270</v>
      </c>
      <c r="H13" s="175">
        <v>494</v>
      </c>
      <c r="I13" s="175">
        <v>748</v>
      </c>
    </row>
    <row r="14" spans="1:9" ht="27" customHeight="1">
      <c r="A14" s="254"/>
      <c r="B14" s="101" t="s">
        <v>126</v>
      </c>
      <c r="C14" s="53"/>
      <c r="D14" s="99"/>
      <c r="E14" s="174">
        <v>0.1</v>
      </c>
      <c r="F14" s="174">
        <v>0</v>
      </c>
      <c r="G14" s="174">
        <v>0</v>
      </c>
      <c r="H14" s="175">
        <v>0</v>
      </c>
      <c r="I14" s="251">
        <v>0</v>
      </c>
    </row>
    <row r="15" spans="1:9" ht="27" customHeight="1">
      <c r="A15" s="254"/>
      <c r="B15" s="45" t="s">
        <v>127</v>
      </c>
      <c r="C15" s="46"/>
      <c r="D15" s="176"/>
      <c r="E15" s="177">
        <v>1202</v>
      </c>
      <c r="F15" s="177">
        <v>1904</v>
      </c>
      <c r="G15" s="177">
        <v>296</v>
      </c>
      <c r="H15" s="178">
        <v>526</v>
      </c>
      <c r="I15" s="178">
        <v>764</v>
      </c>
    </row>
    <row r="16" spans="1:9" ht="27" customHeight="1">
      <c r="A16" s="254"/>
      <c r="B16" s="179" t="s">
        <v>128</v>
      </c>
      <c r="C16" s="180"/>
      <c r="D16" s="181" t="s">
        <v>43</v>
      </c>
      <c r="E16" s="182">
        <v>88779</v>
      </c>
      <c r="F16" s="182">
        <v>101248</v>
      </c>
      <c r="G16" s="182">
        <v>85683</v>
      </c>
      <c r="H16" s="183">
        <v>81296</v>
      </c>
      <c r="I16" s="183">
        <v>75833</v>
      </c>
    </row>
    <row r="17" spans="1:9" ht="27" customHeight="1">
      <c r="A17" s="254"/>
      <c r="B17" s="44" t="s">
        <v>129</v>
      </c>
      <c r="C17" s="43"/>
      <c r="D17" s="91" t="s">
        <v>44</v>
      </c>
      <c r="E17" s="172">
        <v>66040</v>
      </c>
      <c r="F17" s="172">
        <v>55188</v>
      </c>
      <c r="G17" s="172">
        <v>48882</v>
      </c>
      <c r="H17" s="173">
        <v>64585</v>
      </c>
      <c r="I17" s="173">
        <v>59750</v>
      </c>
    </row>
    <row r="18" spans="1:9" ht="27" customHeight="1">
      <c r="A18" s="254"/>
      <c r="B18" s="44" t="s">
        <v>130</v>
      </c>
      <c r="C18" s="43"/>
      <c r="D18" s="91" t="s">
        <v>45</v>
      </c>
      <c r="E18" s="172">
        <v>1675767</v>
      </c>
      <c r="F18" s="172">
        <v>1686087</v>
      </c>
      <c r="G18" s="172">
        <v>1672861</v>
      </c>
      <c r="H18" s="173">
        <v>1648629</v>
      </c>
      <c r="I18" s="173">
        <v>1636543</v>
      </c>
    </row>
    <row r="19" spans="1:9" ht="27" customHeight="1">
      <c r="A19" s="254"/>
      <c r="B19" s="44" t="s">
        <v>131</v>
      </c>
      <c r="C19" s="43"/>
      <c r="D19" s="91" t="s">
        <v>132</v>
      </c>
      <c r="E19" s="172">
        <f>E17+E18-E16</f>
        <v>1653028</v>
      </c>
      <c r="F19" s="172">
        <f>F17+F18-F16</f>
        <v>1640027</v>
      </c>
      <c r="G19" s="172">
        <f>G17+G18-G16</f>
        <v>1636060</v>
      </c>
      <c r="H19" s="172">
        <f>H17+H18-H16</f>
        <v>1631918</v>
      </c>
      <c r="I19" s="172">
        <f>I17+I18-I16</f>
        <v>1620460</v>
      </c>
    </row>
    <row r="20" spans="1:9" ht="27" customHeight="1">
      <c r="A20" s="254"/>
      <c r="B20" s="44" t="s">
        <v>133</v>
      </c>
      <c r="C20" s="43"/>
      <c r="D20" s="94" t="s">
        <v>134</v>
      </c>
      <c r="E20" s="184">
        <f>E18/E8</f>
        <v>3.8215372195591395</v>
      </c>
      <c r="F20" s="184">
        <f>F18/F8</f>
        <v>3.844536866658914</v>
      </c>
      <c r="G20" s="184">
        <f>G18/G8</f>
        <v>3.724188981005726</v>
      </c>
      <c r="H20" s="184">
        <f>H18/H8</f>
        <v>3.4613175282017044</v>
      </c>
      <c r="I20" s="184">
        <f>I18/I8</f>
        <v>3.439466765304857</v>
      </c>
    </row>
    <row r="21" spans="1:9" ht="27" customHeight="1">
      <c r="A21" s="254"/>
      <c r="B21" s="44" t="s">
        <v>135</v>
      </c>
      <c r="C21" s="43"/>
      <c r="D21" s="94" t="s">
        <v>136</v>
      </c>
      <c r="E21" s="184">
        <f>E19/E8</f>
        <v>3.769681600707858</v>
      </c>
      <c r="F21" s="184">
        <f>F19/F8</f>
        <v>3.7395130048544463</v>
      </c>
      <c r="G21" s="184">
        <f>G19/G8</f>
        <v>3.6422611467804127</v>
      </c>
      <c r="H21" s="184">
        <f>H19/H8</f>
        <v>3.4262325714201736</v>
      </c>
      <c r="I21" s="184">
        <f>I19/I8</f>
        <v>3.4056656711775424</v>
      </c>
    </row>
    <row r="22" spans="1:9" ht="27" customHeight="1">
      <c r="A22" s="254"/>
      <c r="B22" s="44" t="s">
        <v>137</v>
      </c>
      <c r="C22" s="43"/>
      <c r="D22" s="94" t="s">
        <v>138</v>
      </c>
      <c r="E22" s="172">
        <f>E18/E24*1000000</f>
        <v>982139.110395829</v>
      </c>
      <c r="F22" s="172">
        <f>F18/F24*1000000</f>
        <v>988187.4904028855</v>
      </c>
      <c r="G22" s="172">
        <f>G18/G24*1000000</f>
        <v>980435.9522271752</v>
      </c>
      <c r="H22" s="172">
        <f>H18/H24*1000000</f>
        <v>1000274.2423902287</v>
      </c>
      <c r="I22" s="172">
        <f>I18/I24*1000000</f>
        <v>992941.2921063696</v>
      </c>
    </row>
    <row r="23" spans="1:9" ht="27" customHeight="1">
      <c r="A23" s="254"/>
      <c r="B23" s="44" t="s">
        <v>139</v>
      </c>
      <c r="C23" s="43"/>
      <c r="D23" s="94" t="s">
        <v>140</v>
      </c>
      <c r="E23" s="172">
        <f>E19/E24*1000000</f>
        <v>968812.1614636142</v>
      </c>
      <c r="F23" s="172">
        <f>F19/F24*1000000</f>
        <v>961192.4920380579</v>
      </c>
      <c r="G23" s="172">
        <f>G19/G24*1000000</f>
        <v>958867.4994520121</v>
      </c>
      <c r="H23" s="172">
        <f>H19/H24*1000000</f>
        <v>990135.16145414</v>
      </c>
      <c r="I23" s="172">
        <f>I19/I24*1000000</f>
        <v>983183.2382080322</v>
      </c>
    </row>
    <row r="24" spans="1:9" ht="27" customHeight="1">
      <c r="A24" s="254"/>
      <c r="B24" s="185" t="s">
        <v>141</v>
      </c>
      <c r="C24" s="186"/>
      <c r="D24" s="187" t="s">
        <v>142</v>
      </c>
      <c r="E24" s="177">
        <v>1706242</v>
      </c>
      <c r="F24" s="177">
        <f>E24</f>
        <v>1706242</v>
      </c>
      <c r="G24" s="178">
        <f>F24</f>
        <v>1706242</v>
      </c>
      <c r="H24" s="178">
        <v>1648177</v>
      </c>
      <c r="I24" s="178">
        <f>H24</f>
        <v>1648177</v>
      </c>
    </row>
    <row r="25" spans="1:9" ht="27" customHeight="1">
      <c r="A25" s="254"/>
      <c r="B25" s="10" t="s">
        <v>143</v>
      </c>
      <c r="C25" s="188"/>
      <c r="D25" s="189"/>
      <c r="E25" s="170">
        <v>472896</v>
      </c>
      <c r="F25" s="170">
        <v>472087</v>
      </c>
      <c r="G25" s="170">
        <v>472408</v>
      </c>
      <c r="H25" s="190">
        <v>481038</v>
      </c>
      <c r="I25" s="190">
        <v>476564</v>
      </c>
    </row>
    <row r="26" spans="1:9" ht="27" customHeight="1">
      <c r="A26" s="254"/>
      <c r="B26" s="191" t="s">
        <v>144</v>
      </c>
      <c r="C26" s="192"/>
      <c r="D26" s="193"/>
      <c r="E26" s="194">
        <v>0.29</v>
      </c>
      <c r="F26" s="194">
        <v>0.298</v>
      </c>
      <c r="G26" s="194">
        <v>0.306</v>
      </c>
      <c r="H26" s="195">
        <v>0.321</v>
      </c>
      <c r="I26" s="195">
        <v>0.333</v>
      </c>
    </row>
    <row r="27" spans="1:9" ht="27" customHeight="1">
      <c r="A27" s="254"/>
      <c r="B27" s="191" t="s">
        <v>145</v>
      </c>
      <c r="C27" s="192"/>
      <c r="D27" s="193"/>
      <c r="E27" s="196">
        <v>0.8</v>
      </c>
      <c r="F27" s="196">
        <v>0.8</v>
      </c>
      <c r="G27" s="196">
        <v>0.9</v>
      </c>
      <c r="H27" s="197">
        <v>1</v>
      </c>
      <c r="I27" s="197">
        <v>1.1</v>
      </c>
    </row>
    <row r="28" spans="1:9" ht="27" customHeight="1">
      <c r="A28" s="254"/>
      <c r="B28" s="191" t="s">
        <v>146</v>
      </c>
      <c r="C28" s="192"/>
      <c r="D28" s="193"/>
      <c r="E28" s="196">
        <v>97</v>
      </c>
      <c r="F28" s="196">
        <v>95.6</v>
      </c>
      <c r="G28" s="196">
        <v>97.1</v>
      </c>
      <c r="H28" s="197">
        <v>96.8</v>
      </c>
      <c r="I28" s="197">
        <v>97</v>
      </c>
    </row>
    <row r="29" spans="1:9" ht="27" customHeight="1">
      <c r="A29" s="254"/>
      <c r="B29" s="198" t="s">
        <v>147</v>
      </c>
      <c r="C29" s="199"/>
      <c r="D29" s="200"/>
      <c r="E29" s="201">
        <v>27.5</v>
      </c>
      <c r="F29" s="201">
        <v>28.1</v>
      </c>
      <c r="G29" s="201">
        <v>30</v>
      </c>
      <c r="H29" s="202">
        <v>32.8</v>
      </c>
      <c r="I29" s="202">
        <v>31.3</v>
      </c>
    </row>
    <row r="30" spans="1:9" ht="27" customHeight="1">
      <c r="A30" s="254"/>
      <c r="B30" s="295" t="s">
        <v>148</v>
      </c>
      <c r="C30" s="25" t="s">
        <v>149</v>
      </c>
      <c r="D30" s="203"/>
      <c r="E30" s="204">
        <v>0</v>
      </c>
      <c r="F30" s="204">
        <v>0</v>
      </c>
      <c r="G30" s="204">
        <v>0</v>
      </c>
      <c r="H30" s="205">
        <v>0</v>
      </c>
      <c r="I30" s="205">
        <v>0</v>
      </c>
    </row>
    <row r="31" spans="1:9" ht="27" customHeight="1">
      <c r="A31" s="254"/>
      <c r="B31" s="254"/>
      <c r="C31" s="191" t="s">
        <v>150</v>
      </c>
      <c r="D31" s="193"/>
      <c r="E31" s="196">
        <v>0</v>
      </c>
      <c r="F31" s="196">
        <v>0</v>
      </c>
      <c r="G31" s="196">
        <v>0</v>
      </c>
      <c r="H31" s="197">
        <v>0</v>
      </c>
      <c r="I31" s="197">
        <v>0</v>
      </c>
    </row>
    <row r="32" spans="1:9" ht="27" customHeight="1">
      <c r="A32" s="254"/>
      <c r="B32" s="254"/>
      <c r="C32" s="191" t="s">
        <v>151</v>
      </c>
      <c r="D32" s="193"/>
      <c r="E32" s="196">
        <v>16.7</v>
      </c>
      <c r="F32" s="196">
        <v>16.3</v>
      </c>
      <c r="G32" s="196">
        <v>15.6</v>
      </c>
      <c r="H32" s="197">
        <v>14.7</v>
      </c>
      <c r="I32" s="197">
        <v>13.8</v>
      </c>
    </row>
    <row r="33" spans="1:9" ht="27" customHeight="1">
      <c r="A33" s="255"/>
      <c r="B33" s="255"/>
      <c r="C33" s="198" t="s">
        <v>152</v>
      </c>
      <c r="D33" s="200"/>
      <c r="E33" s="201">
        <v>235.6</v>
      </c>
      <c r="F33" s="201">
        <v>231</v>
      </c>
      <c r="G33" s="201">
        <v>226.4</v>
      </c>
      <c r="H33" s="206">
        <v>216.2</v>
      </c>
      <c r="I33" s="206">
        <v>220.5</v>
      </c>
    </row>
    <row r="34" spans="1:9" ht="27" customHeight="1">
      <c r="A34" s="2" t="s">
        <v>244</v>
      </c>
      <c r="B34" s="8"/>
      <c r="C34" s="8"/>
      <c r="D34" s="8"/>
      <c r="E34" s="207"/>
      <c r="F34" s="207"/>
      <c r="G34" s="207"/>
      <c r="H34" s="207"/>
      <c r="I34" s="208"/>
    </row>
    <row r="35" ht="27" customHeight="1">
      <c r="A35" s="13" t="s">
        <v>111</v>
      </c>
    </row>
    <row r="36" ht="13.5">
      <c r="A36" s="20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32" sqref="H3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278" t="s">
        <v>49</v>
      </c>
      <c r="B6" s="279"/>
      <c r="C6" s="279"/>
      <c r="D6" s="279"/>
      <c r="E6" s="280"/>
      <c r="F6" s="260" t="s">
        <v>256</v>
      </c>
      <c r="G6" s="261"/>
      <c r="H6" s="260" t="s">
        <v>257</v>
      </c>
      <c r="I6" s="261"/>
      <c r="J6" s="260"/>
      <c r="K6" s="261"/>
      <c r="L6" s="260"/>
      <c r="M6" s="261"/>
      <c r="N6" s="260"/>
      <c r="O6" s="261"/>
    </row>
    <row r="7" spans="1:15" ht="15.75" customHeight="1">
      <c r="A7" s="281"/>
      <c r="B7" s="282"/>
      <c r="C7" s="282"/>
      <c r="D7" s="282"/>
      <c r="E7" s="283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248" t="s">
        <v>2</v>
      </c>
    </row>
    <row r="8" spans="1:25" ht="15.75" customHeight="1">
      <c r="A8" s="268" t="s">
        <v>83</v>
      </c>
      <c r="B8" s="55" t="s">
        <v>50</v>
      </c>
      <c r="C8" s="56"/>
      <c r="D8" s="56"/>
      <c r="E8" s="93" t="s">
        <v>41</v>
      </c>
      <c r="F8" s="110">
        <v>19380</v>
      </c>
      <c r="G8" s="110">
        <v>19014</v>
      </c>
      <c r="H8" s="110">
        <v>165</v>
      </c>
      <c r="I8" s="110">
        <v>170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90"/>
      <c r="B9" s="8"/>
      <c r="C9" s="30" t="s">
        <v>51</v>
      </c>
      <c r="D9" s="43"/>
      <c r="E9" s="91" t="s">
        <v>42</v>
      </c>
      <c r="F9" s="70">
        <v>19380</v>
      </c>
      <c r="G9" s="70">
        <v>19008</v>
      </c>
      <c r="H9" s="70">
        <v>165</v>
      </c>
      <c r="I9" s="70">
        <v>170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90"/>
      <c r="B10" s="10"/>
      <c r="C10" s="30" t="s">
        <v>52</v>
      </c>
      <c r="D10" s="43"/>
      <c r="E10" s="91" t="s">
        <v>43</v>
      </c>
      <c r="F10" s="70">
        <v>0</v>
      </c>
      <c r="G10" s="70">
        <v>6</v>
      </c>
      <c r="H10" s="70">
        <v>0</v>
      </c>
      <c r="I10" s="70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90"/>
      <c r="B11" s="50" t="s">
        <v>53</v>
      </c>
      <c r="C11" s="63"/>
      <c r="D11" s="63"/>
      <c r="E11" s="90" t="s">
        <v>44</v>
      </c>
      <c r="F11" s="120">
        <v>18241</v>
      </c>
      <c r="G11" s="120">
        <v>17903</v>
      </c>
      <c r="H11" s="120">
        <v>148</v>
      </c>
      <c r="I11" s="120">
        <v>148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90"/>
      <c r="B12" s="7"/>
      <c r="C12" s="30" t="s">
        <v>54</v>
      </c>
      <c r="D12" s="43"/>
      <c r="E12" s="91" t="s">
        <v>45</v>
      </c>
      <c r="F12" s="70">
        <v>18236</v>
      </c>
      <c r="G12" s="70">
        <v>17897</v>
      </c>
      <c r="H12" s="120">
        <v>148</v>
      </c>
      <c r="I12" s="120">
        <v>148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90"/>
      <c r="B13" s="8"/>
      <c r="C13" s="52" t="s">
        <v>55</v>
      </c>
      <c r="D13" s="53"/>
      <c r="E13" s="95" t="s">
        <v>46</v>
      </c>
      <c r="F13" s="68">
        <v>5</v>
      </c>
      <c r="G13" s="68">
        <v>6</v>
      </c>
      <c r="H13" s="118">
        <v>0</v>
      </c>
      <c r="I13" s="118">
        <v>0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90"/>
      <c r="B14" s="44" t="s">
        <v>56</v>
      </c>
      <c r="C14" s="43"/>
      <c r="D14" s="43"/>
      <c r="E14" s="91" t="s">
        <v>154</v>
      </c>
      <c r="F14" s="69">
        <f aca="true" t="shared" si="0" ref="F14:O15">F9-F12</f>
        <v>1144</v>
      </c>
      <c r="G14" s="69">
        <f>G9-G12</f>
        <v>1111</v>
      </c>
      <c r="H14" s="69">
        <f t="shared" si="0"/>
        <v>17</v>
      </c>
      <c r="I14" s="69">
        <f t="shared" si="0"/>
        <v>22</v>
      </c>
      <c r="J14" s="69">
        <f t="shared" si="0"/>
        <v>0</v>
      </c>
      <c r="K14" s="127">
        <f t="shared" si="0"/>
        <v>0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90"/>
      <c r="B15" s="44" t="s">
        <v>57</v>
      </c>
      <c r="C15" s="43"/>
      <c r="D15" s="43"/>
      <c r="E15" s="91" t="s">
        <v>155</v>
      </c>
      <c r="F15" s="69">
        <f t="shared" si="0"/>
        <v>-5</v>
      </c>
      <c r="G15" s="69">
        <f>G10-G13</f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127">
        <f t="shared" si="0"/>
        <v>0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90"/>
      <c r="B16" s="44" t="s">
        <v>58</v>
      </c>
      <c r="C16" s="43"/>
      <c r="D16" s="43"/>
      <c r="E16" s="91" t="s">
        <v>156</v>
      </c>
      <c r="F16" s="69">
        <f aca="true" t="shared" si="1" ref="F16:O16">F8-F11</f>
        <v>1139</v>
      </c>
      <c r="G16" s="69">
        <f>G8-G11</f>
        <v>1111</v>
      </c>
      <c r="H16" s="69">
        <f t="shared" si="1"/>
        <v>17</v>
      </c>
      <c r="I16" s="69">
        <f t="shared" si="1"/>
        <v>22</v>
      </c>
      <c r="J16" s="69">
        <f t="shared" si="1"/>
        <v>0</v>
      </c>
      <c r="K16" s="127">
        <f t="shared" si="1"/>
        <v>0</v>
      </c>
      <c r="L16" s="69">
        <f t="shared" si="1"/>
        <v>0</v>
      </c>
      <c r="M16" s="127">
        <f t="shared" si="1"/>
        <v>0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90"/>
      <c r="B17" s="44" t="s">
        <v>59</v>
      </c>
      <c r="C17" s="43"/>
      <c r="D17" s="43"/>
      <c r="E17" s="34"/>
      <c r="F17" s="252">
        <v>8468</v>
      </c>
      <c r="G17" s="119">
        <v>9553</v>
      </c>
      <c r="H17" s="118">
        <v>402</v>
      </c>
      <c r="I17" s="118">
        <v>419</v>
      </c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91"/>
      <c r="B18" s="47" t="s">
        <v>60</v>
      </c>
      <c r="C18" s="31"/>
      <c r="D18" s="31"/>
      <c r="E18" s="17"/>
      <c r="F18" s="129">
        <v>0</v>
      </c>
      <c r="G18" s="129">
        <v>0</v>
      </c>
      <c r="H18" s="131">
        <v>0</v>
      </c>
      <c r="I18" s="131">
        <v>0</v>
      </c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90" t="s">
        <v>84</v>
      </c>
      <c r="B19" s="50" t="s">
        <v>61</v>
      </c>
      <c r="C19" s="51"/>
      <c r="D19" s="51"/>
      <c r="E19" s="96"/>
      <c r="F19" s="65">
        <v>918</v>
      </c>
      <c r="G19" s="65">
        <v>1120</v>
      </c>
      <c r="H19" s="66">
        <v>435</v>
      </c>
      <c r="I19" s="66">
        <v>135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90"/>
      <c r="B20" s="19"/>
      <c r="C20" s="30" t="s">
        <v>62</v>
      </c>
      <c r="D20" s="43"/>
      <c r="E20" s="91"/>
      <c r="F20" s="69">
        <v>181</v>
      </c>
      <c r="G20" s="69">
        <v>331</v>
      </c>
      <c r="H20" s="70">
        <v>342</v>
      </c>
      <c r="I20" s="70">
        <v>90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90"/>
      <c r="B21" s="9" t="s">
        <v>63</v>
      </c>
      <c r="C21" s="63"/>
      <c r="D21" s="63"/>
      <c r="E21" s="90" t="s">
        <v>157</v>
      </c>
      <c r="F21" s="137">
        <v>918</v>
      </c>
      <c r="G21" s="137">
        <v>1120</v>
      </c>
      <c r="H21" s="120">
        <v>425</v>
      </c>
      <c r="I21" s="120">
        <v>135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90"/>
      <c r="B22" s="50" t="s">
        <v>64</v>
      </c>
      <c r="C22" s="51"/>
      <c r="D22" s="51"/>
      <c r="E22" s="96" t="s">
        <v>158</v>
      </c>
      <c r="F22" s="65">
        <v>1545</v>
      </c>
      <c r="G22" s="65">
        <v>1779</v>
      </c>
      <c r="H22" s="66">
        <v>625</v>
      </c>
      <c r="I22" s="66">
        <v>179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90"/>
      <c r="B23" s="7" t="s">
        <v>65</v>
      </c>
      <c r="C23" s="52" t="s">
        <v>66</v>
      </c>
      <c r="D23" s="53"/>
      <c r="E23" s="95"/>
      <c r="F23" s="67">
        <v>804</v>
      </c>
      <c r="G23" s="67">
        <v>966</v>
      </c>
      <c r="H23" s="68">
        <v>58</v>
      </c>
      <c r="I23" s="68">
        <v>57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90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-627</v>
      </c>
      <c r="G24" s="69">
        <f>G21-G22</f>
        <v>-659</v>
      </c>
      <c r="H24" s="69">
        <f t="shared" si="2"/>
        <v>-200</v>
      </c>
      <c r="I24" s="69">
        <f t="shared" si="2"/>
        <v>-44</v>
      </c>
      <c r="J24" s="69">
        <f t="shared" si="2"/>
        <v>0</v>
      </c>
      <c r="K24" s="127">
        <f t="shared" si="2"/>
        <v>0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90"/>
      <c r="B25" s="101" t="s">
        <v>67</v>
      </c>
      <c r="C25" s="53"/>
      <c r="D25" s="53"/>
      <c r="E25" s="292" t="s">
        <v>161</v>
      </c>
      <c r="F25" s="273">
        <v>627</v>
      </c>
      <c r="G25" s="273">
        <v>659</v>
      </c>
      <c r="H25" s="264">
        <v>200</v>
      </c>
      <c r="I25" s="264">
        <v>44</v>
      </c>
      <c r="J25" s="264"/>
      <c r="K25" s="266"/>
      <c r="L25" s="264"/>
      <c r="M25" s="266"/>
      <c r="N25" s="264"/>
      <c r="O25" s="266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90"/>
      <c r="B26" s="9" t="s">
        <v>68</v>
      </c>
      <c r="C26" s="63"/>
      <c r="D26" s="63"/>
      <c r="E26" s="293"/>
      <c r="F26" s="274"/>
      <c r="G26" s="274"/>
      <c r="H26" s="265"/>
      <c r="I26" s="265"/>
      <c r="J26" s="265"/>
      <c r="K26" s="267"/>
      <c r="L26" s="265"/>
      <c r="M26" s="267"/>
      <c r="N26" s="265"/>
      <c r="O26" s="267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91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73">
        <f>G24+G25</f>
        <v>0</v>
      </c>
      <c r="H27" s="73">
        <f t="shared" si="3"/>
        <v>0</v>
      </c>
      <c r="I27" s="73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84" t="s">
        <v>69</v>
      </c>
      <c r="B30" s="285"/>
      <c r="C30" s="285"/>
      <c r="D30" s="285"/>
      <c r="E30" s="286"/>
      <c r="F30" s="262" t="s">
        <v>254</v>
      </c>
      <c r="G30" s="263"/>
      <c r="H30" s="262" t="s">
        <v>255</v>
      </c>
      <c r="I30" s="263"/>
      <c r="J30" s="262"/>
      <c r="K30" s="263"/>
      <c r="L30" s="262"/>
      <c r="M30" s="263"/>
      <c r="N30" s="262"/>
      <c r="O30" s="263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87"/>
      <c r="B31" s="288"/>
      <c r="C31" s="288"/>
      <c r="D31" s="288"/>
      <c r="E31" s="289"/>
      <c r="F31" s="109" t="s">
        <v>246</v>
      </c>
      <c r="G31" s="38" t="s">
        <v>2</v>
      </c>
      <c r="H31" s="109" t="s">
        <v>246</v>
      </c>
      <c r="I31" s="38" t="s">
        <v>2</v>
      </c>
      <c r="J31" s="109" t="s">
        <v>246</v>
      </c>
      <c r="K31" s="38" t="s">
        <v>2</v>
      </c>
      <c r="L31" s="109" t="s">
        <v>246</v>
      </c>
      <c r="M31" s="38" t="s">
        <v>2</v>
      </c>
      <c r="N31" s="109" t="s">
        <v>246</v>
      </c>
      <c r="O31" s="210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68" t="s">
        <v>85</v>
      </c>
      <c r="B32" s="55" t="s">
        <v>50</v>
      </c>
      <c r="C32" s="56"/>
      <c r="D32" s="56"/>
      <c r="E32" s="15" t="s">
        <v>41</v>
      </c>
      <c r="F32" s="66">
        <v>2656</v>
      </c>
      <c r="G32" s="66">
        <f>G33+G35</f>
        <v>2821</v>
      </c>
      <c r="H32" s="110">
        <v>8</v>
      </c>
      <c r="I32" s="110">
        <v>12</v>
      </c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69"/>
      <c r="B33" s="8"/>
      <c r="C33" s="52" t="s">
        <v>70</v>
      </c>
      <c r="D33" s="53"/>
      <c r="E33" s="99"/>
      <c r="F33" s="68">
        <v>1997</v>
      </c>
      <c r="G33" s="68">
        <v>1938</v>
      </c>
      <c r="H33" s="68">
        <v>0</v>
      </c>
      <c r="I33" s="68">
        <v>0</v>
      </c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69"/>
      <c r="B34" s="8"/>
      <c r="C34" s="24"/>
      <c r="D34" s="30" t="s">
        <v>71</v>
      </c>
      <c r="E34" s="94"/>
      <c r="F34" s="70">
        <v>1893</v>
      </c>
      <c r="G34" s="70">
        <v>1938</v>
      </c>
      <c r="H34" s="70">
        <v>0</v>
      </c>
      <c r="I34" s="70">
        <v>0</v>
      </c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69"/>
      <c r="B35" s="10"/>
      <c r="C35" s="62" t="s">
        <v>72</v>
      </c>
      <c r="D35" s="63"/>
      <c r="E35" s="100"/>
      <c r="F35" s="120">
        <v>659</v>
      </c>
      <c r="G35" s="120">
        <v>883</v>
      </c>
      <c r="H35" s="120">
        <v>8</v>
      </c>
      <c r="I35" s="120">
        <v>12</v>
      </c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69"/>
      <c r="B36" s="50" t="s">
        <v>53</v>
      </c>
      <c r="C36" s="51"/>
      <c r="D36" s="51"/>
      <c r="E36" s="15" t="s">
        <v>42</v>
      </c>
      <c r="F36" s="66">
        <v>1057</v>
      </c>
      <c r="G36" s="66">
        <f>G37+G38</f>
        <v>1168</v>
      </c>
      <c r="H36" s="66">
        <v>8</v>
      </c>
      <c r="I36" s="66">
        <v>12</v>
      </c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69"/>
      <c r="B37" s="8"/>
      <c r="C37" s="30" t="s">
        <v>73</v>
      </c>
      <c r="D37" s="43"/>
      <c r="E37" s="94"/>
      <c r="F37" s="70">
        <v>703</v>
      </c>
      <c r="G37" s="70">
        <v>708</v>
      </c>
      <c r="H37" s="70">
        <v>0</v>
      </c>
      <c r="I37" s="70">
        <v>0</v>
      </c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69"/>
      <c r="B38" s="10"/>
      <c r="C38" s="30" t="s">
        <v>74</v>
      </c>
      <c r="D38" s="43"/>
      <c r="E38" s="94"/>
      <c r="F38" s="69">
        <v>354</v>
      </c>
      <c r="G38" s="69">
        <v>460</v>
      </c>
      <c r="H38" s="70">
        <v>8</v>
      </c>
      <c r="I38" s="70">
        <v>12</v>
      </c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70"/>
      <c r="B39" s="11" t="s">
        <v>75</v>
      </c>
      <c r="C39" s="12"/>
      <c r="D39" s="12"/>
      <c r="E39" s="98" t="s">
        <v>165</v>
      </c>
      <c r="F39" s="73">
        <f aca="true" t="shared" si="4" ref="F39:O39">F32-F36</f>
        <v>1599</v>
      </c>
      <c r="G39" s="73">
        <f>G32-G36</f>
        <v>1653</v>
      </c>
      <c r="H39" s="73">
        <f t="shared" si="4"/>
        <v>0</v>
      </c>
      <c r="I39" s="73">
        <f t="shared" si="4"/>
        <v>0</v>
      </c>
      <c r="J39" s="73">
        <f t="shared" si="4"/>
        <v>0</v>
      </c>
      <c r="K39" s="139">
        <f t="shared" si="4"/>
        <v>0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68" t="s">
        <v>86</v>
      </c>
      <c r="B40" s="50" t="s">
        <v>76</v>
      </c>
      <c r="C40" s="51"/>
      <c r="D40" s="51"/>
      <c r="E40" s="15" t="s">
        <v>44</v>
      </c>
      <c r="F40" s="65">
        <v>3271</v>
      </c>
      <c r="G40" s="65">
        <v>3117</v>
      </c>
      <c r="H40" s="66">
        <v>165</v>
      </c>
      <c r="I40" s="66">
        <v>200</v>
      </c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71"/>
      <c r="B41" s="10"/>
      <c r="C41" s="30" t="s">
        <v>77</v>
      </c>
      <c r="D41" s="43"/>
      <c r="E41" s="94"/>
      <c r="F41" s="153">
        <v>2404</v>
      </c>
      <c r="G41" s="153">
        <v>2457</v>
      </c>
      <c r="H41" s="151">
        <v>0</v>
      </c>
      <c r="I41" s="151">
        <v>0</v>
      </c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71"/>
      <c r="B42" s="50" t="s">
        <v>64</v>
      </c>
      <c r="C42" s="51"/>
      <c r="D42" s="51"/>
      <c r="E42" s="15" t="s">
        <v>45</v>
      </c>
      <c r="F42" s="65">
        <v>4718</v>
      </c>
      <c r="G42" s="65">
        <v>4799</v>
      </c>
      <c r="H42" s="66">
        <v>165</v>
      </c>
      <c r="I42" s="66">
        <v>200</v>
      </c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71"/>
      <c r="B43" s="10"/>
      <c r="C43" s="30" t="s">
        <v>78</v>
      </c>
      <c r="D43" s="43"/>
      <c r="E43" s="94"/>
      <c r="F43" s="69">
        <v>3619</v>
      </c>
      <c r="G43" s="69">
        <v>3668</v>
      </c>
      <c r="H43" s="70">
        <v>165</v>
      </c>
      <c r="I43" s="70">
        <v>200</v>
      </c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72"/>
      <c r="B44" s="47" t="s">
        <v>75</v>
      </c>
      <c r="C44" s="31"/>
      <c r="D44" s="31"/>
      <c r="E44" s="98" t="s">
        <v>166</v>
      </c>
      <c r="F44" s="129">
        <f aca="true" t="shared" si="5" ref="F44:O44">F40-F42</f>
        <v>-1447</v>
      </c>
      <c r="G44" s="129">
        <f>G40-G42</f>
        <v>-1682</v>
      </c>
      <c r="H44" s="129">
        <f t="shared" si="5"/>
        <v>0</v>
      </c>
      <c r="I44" s="129">
        <f t="shared" si="5"/>
        <v>0</v>
      </c>
      <c r="J44" s="129">
        <f t="shared" si="5"/>
        <v>0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75" t="s">
        <v>87</v>
      </c>
      <c r="B45" s="25" t="s">
        <v>79</v>
      </c>
      <c r="C45" s="20"/>
      <c r="D45" s="20"/>
      <c r="E45" s="97" t="s">
        <v>167</v>
      </c>
      <c r="F45" s="154">
        <f aca="true" t="shared" si="6" ref="F45:O45">F39+F44</f>
        <v>152</v>
      </c>
      <c r="G45" s="154">
        <f>G39+G44</f>
        <v>-29</v>
      </c>
      <c r="H45" s="154">
        <f t="shared" si="6"/>
        <v>0</v>
      </c>
      <c r="I45" s="154">
        <f t="shared" si="6"/>
        <v>0</v>
      </c>
      <c r="J45" s="154">
        <f t="shared" si="6"/>
        <v>0</v>
      </c>
      <c r="K45" s="155">
        <f t="shared" si="6"/>
        <v>0</v>
      </c>
      <c r="L45" s="154">
        <f t="shared" si="6"/>
        <v>0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76"/>
      <c r="B46" s="44" t="s">
        <v>80</v>
      </c>
      <c r="C46" s="43"/>
      <c r="D46" s="43"/>
      <c r="E46" s="43"/>
      <c r="F46" s="153">
        <v>0</v>
      </c>
      <c r="G46" s="153">
        <v>0</v>
      </c>
      <c r="H46" s="151">
        <v>0</v>
      </c>
      <c r="I46" s="151">
        <v>0</v>
      </c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76"/>
      <c r="B47" s="44" t="s">
        <v>81</v>
      </c>
      <c r="C47" s="43"/>
      <c r="D47" s="43"/>
      <c r="E47" s="43"/>
      <c r="F47" s="70">
        <v>217</v>
      </c>
      <c r="G47" s="70">
        <v>66</v>
      </c>
      <c r="H47" s="70">
        <v>0</v>
      </c>
      <c r="I47" s="70">
        <v>0</v>
      </c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77"/>
      <c r="B48" s="47" t="s">
        <v>82</v>
      </c>
      <c r="C48" s="31"/>
      <c r="D48" s="31"/>
      <c r="E48" s="31"/>
      <c r="F48" s="74">
        <v>217</v>
      </c>
      <c r="G48" s="74">
        <v>66</v>
      </c>
      <c r="H48" s="74">
        <v>0</v>
      </c>
      <c r="I48" s="74">
        <v>0</v>
      </c>
      <c r="J48" s="74"/>
      <c r="K48" s="158"/>
      <c r="L48" s="74"/>
      <c r="M48" s="156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SheetLayoutView="85" zoomScalePageLayoutView="0" workbookViewId="0" topLeftCell="A1">
      <selection activeCell="F45" sqref="F45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1" t="s">
        <v>260</v>
      </c>
      <c r="D1" s="212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3"/>
      <c r="B5" s="213" t="s">
        <v>247</v>
      </c>
      <c r="C5" s="213"/>
      <c r="D5" s="213"/>
      <c r="H5" s="37"/>
      <c r="L5" s="37"/>
      <c r="N5" s="37" t="s">
        <v>170</v>
      </c>
    </row>
    <row r="6" spans="1:14" ht="15" customHeight="1">
      <c r="A6" s="214"/>
      <c r="B6" s="215"/>
      <c r="C6" s="215"/>
      <c r="D6" s="215"/>
      <c r="E6" s="298" t="s">
        <v>258</v>
      </c>
      <c r="F6" s="299"/>
      <c r="G6" s="298" t="s">
        <v>259</v>
      </c>
      <c r="H6" s="299"/>
      <c r="I6" s="216"/>
      <c r="J6" s="217"/>
      <c r="K6" s="298"/>
      <c r="L6" s="299"/>
      <c r="M6" s="298"/>
      <c r="N6" s="299"/>
    </row>
    <row r="7" spans="1:14" ht="15" customHeight="1">
      <c r="A7" s="59"/>
      <c r="B7" s="60"/>
      <c r="C7" s="60"/>
      <c r="D7" s="60"/>
      <c r="E7" s="218" t="s">
        <v>246</v>
      </c>
      <c r="F7" s="219" t="s">
        <v>2</v>
      </c>
      <c r="G7" s="218" t="s">
        <v>246</v>
      </c>
      <c r="H7" s="219" t="s">
        <v>2</v>
      </c>
      <c r="I7" s="218" t="s">
        <v>246</v>
      </c>
      <c r="J7" s="219" t="s">
        <v>2</v>
      </c>
      <c r="K7" s="218" t="s">
        <v>246</v>
      </c>
      <c r="L7" s="219" t="s">
        <v>2</v>
      </c>
      <c r="M7" s="218" t="s">
        <v>246</v>
      </c>
      <c r="N7" s="249" t="s">
        <v>2</v>
      </c>
    </row>
    <row r="8" spans="1:14" ht="18" customHeight="1">
      <c r="A8" s="253" t="s">
        <v>171</v>
      </c>
      <c r="B8" s="220" t="s">
        <v>172</v>
      </c>
      <c r="C8" s="221"/>
      <c r="D8" s="221"/>
      <c r="E8" s="222">
        <v>1</v>
      </c>
      <c r="F8" s="222">
        <v>1</v>
      </c>
      <c r="G8" s="222">
        <v>1</v>
      </c>
      <c r="H8" s="222">
        <v>1</v>
      </c>
      <c r="I8" s="222"/>
      <c r="J8" s="223"/>
      <c r="K8" s="222"/>
      <c r="L8" s="224"/>
      <c r="M8" s="222"/>
      <c r="N8" s="224"/>
    </row>
    <row r="9" spans="1:14" ht="18" customHeight="1">
      <c r="A9" s="254"/>
      <c r="B9" s="253" t="s">
        <v>173</v>
      </c>
      <c r="C9" s="179" t="s">
        <v>174</v>
      </c>
      <c r="D9" s="180"/>
      <c r="E9" s="225">
        <v>21</v>
      </c>
      <c r="F9" s="225">
        <v>21</v>
      </c>
      <c r="G9" s="225">
        <v>6908</v>
      </c>
      <c r="H9" s="225">
        <v>6908</v>
      </c>
      <c r="I9" s="225"/>
      <c r="J9" s="226"/>
      <c r="K9" s="225"/>
      <c r="L9" s="227"/>
      <c r="M9" s="225"/>
      <c r="N9" s="227"/>
    </row>
    <row r="10" spans="1:14" ht="18" customHeight="1">
      <c r="A10" s="254"/>
      <c r="B10" s="254"/>
      <c r="C10" s="44" t="s">
        <v>175</v>
      </c>
      <c r="D10" s="43"/>
      <c r="E10" s="228">
        <v>21</v>
      </c>
      <c r="F10" s="228">
        <v>21</v>
      </c>
      <c r="G10" s="228">
        <v>6908</v>
      </c>
      <c r="H10" s="228">
        <v>6908</v>
      </c>
      <c r="I10" s="228"/>
      <c r="J10" s="229"/>
      <c r="K10" s="228"/>
      <c r="L10" s="230"/>
      <c r="M10" s="228"/>
      <c r="N10" s="230"/>
    </row>
    <row r="11" spans="1:14" ht="18" customHeight="1">
      <c r="A11" s="254"/>
      <c r="B11" s="254"/>
      <c r="C11" s="44" t="s">
        <v>176</v>
      </c>
      <c r="D11" s="43"/>
      <c r="E11" s="228">
        <v>0</v>
      </c>
      <c r="F11" s="228">
        <v>0</v>
      </c>
      <c r="G11" s="228">
        <v>0</v>
      </c>
      <c r="H11" s="228">
        <v>0</v>
      </c>
      <c r="I11" s="228"/>
      <c r="J11" s="229"/>
      <c r="K11" s="228"/>
      <c r="L11" s="230"/>
      <c r="M11" s="228"/>
      <c r="N11" s="230"/>
    </row>
    <row r="12" spans="1:14" ht="18" customHeight="1">
      <c r="A12" s="254"/>
      <c r="B12" s="254"/>
      <c r="C12" s="44" t="s">
        <v>177</v>
      </c>
      <c r="D12" s="43"/>
      <c r="E12" s="228">
        <v>0</v>
      </c>
      <c r="F12" s="228">
        <v>0</v>
      </c>
      <c r="G12" s="228">
        <v>0</v>
      </c>
      <c r="H12" s="228">
        <v>0</v>
      </c>
      <c r="I12" s="228"/>
      <c r="J12" s="229"/>
      <c r="K12" s="228"/>
      <c r="L12" s="230"/>
      <c r="M12" s="228"/>
      <c r="N12" s="230"/>
    </row>
    <row r="13" spans="1:14" ht="18" customHeight="1">
      <c r="A13" s="254"/>
      <c r="B13" s="254"/>
      <c r="C13" s="44" t="s">
        <v>178</v>
      </c>
      <c r="D13" s="43"/>
      <c r="E13" s="228">
        <v>0</v>
      </c>
      <c r="F13" s="228">
        <v>0</v>
      </c>
      <c r="G13" s="228">
        <v>0</v>
      </c>
      <c r="H13" s="228">
        <v>0</v>
      </c>
      <c r="I13" s="228"/>
      <c r="J13" s="229"/>
      <c r="K13" s="228"/>
      <c r="L13" s="230"/>
      <c r="M13" s="228"/>
      <c r="N13" s="230"/>
    </row>
    <row r="14" spans="1:14" ht="18" customHeight="1">
      <c r="A14" s="255"/>
      <c r="B14" s="255"/>
      <c r="C14" s="47" t="s">
        <v>179</v>
      </c>
      <c r="D14" s="31"/>
      <c r="E14" s="231">
        <v>0</v>
      </c>
      <c r="F14" s="231">
        <v>0</v>
      </c>
      <c r="G14" s="231">
        <v>0</v>
      </c>
      <c r="H14" s="231">
        <v>0</v>
      </c>
      <c r="I14" s="231"/>
      <c r="J14" s="232"/>
      <c r="K14" s="231"/>
      <c r="L14" s="233"/>
      <c r="M14" s="231"/>
      <c r="N14" s="233"/>
    </row>
    <row r="15" spans="1:14" ht="18" customHeight="1">
      <c r="A15" s="295" t="s">
        <v>180</v>
      </c>
      <c r="B15" s="253" t="s">
        <v>181</v>
      </c>
      <c r="C15" s="179" t="s">
        <v>182</v>
      </c>
      <c r="D15" s="180"/>
      <c r="E15" s="234">
        <v>4205</v>
      </c>
      <c r="F15" s="234">
        <v>5567</v>
      </c>
      <c r="G15" s="234">
        <v>7876</v>
      </c>
      <c r="H15" s="234">
        <v>6252</v>
      </c>
      <c r="I15" s="234"/>
      <c r="J15" s="235"/>
      <c r="K15" s="234"/>
      <c r="L15" s="155"/>
      <c r="M15" s="234"/>
      <c r="N15" s="155"/>
    </row>
    <row r="16" spans="1:14" ht="18" customHeight="1">
      <c r="A16" s="254"/>
      <c r="B16" s="254"/>
      <c r="C16" s="44" t="s">
        <v>183</v>
      </c>
      <c r="D16" s="43"/>
      <c r="E16" s="70">
        <v>6559</v>
      </c>
      <c r="F16" s="70">
        <v>5878</v>
      </c>
      <c r="G16" s="70">
        <v>27972</v>
      </c>
      <c r="H16" s="70">
        <v>27528</v>
      </c>
      <c r="I16" s="70"/>
      <c r="J16" s="116"/>
      <c r="K16" s="70"/>
      <c r="L16" s="127"/>
      <c r="M16" s="70"/>
      <c r="N16" s="127"/>
    </row>
    <row r="17" spans="1:14" ht="18" customHeight="1">
      <c r="A17" s="254"/>
      <c r="B17" s="254"/>
      <c r="C17" s="44" t="s">
        <v>184</v>
      </c>
      <c r="D17" s="43"/>
      <c r="E17" s="70">
        <v>0</v>
      </c>
      <c r="F17" s="70">
        <v>0</v>
      </c>
      <c r="G17" s="70">
        <v>0</v>
      </c>
      <c r="H17" s="70">
        <v>0</v>
      </c>
      <c r="I17" s="70"/>
      <c r="J17" s="116"/>
      <c r="K17" s="70"/>
      <c r="L17" s="127"/>
      <c r="M17" s="70"/>
      <c r="N17" s="127"/>
    </row>
    <row r="18" spans="1:14" ht="18" customHeight="1">
      <c r="A18" s="254"/>
      <c r="B18" s="255"/>
      <c r="C18" s="47" t="s">
        <v>185</v>
      </c>
      <c r="D18" s="31"/>
      <c r="E18" s="73">
        <v>10764</v>
      </c>
      <c r="F18" s="73">
        <v>11444</v>
      </c>
      <c r="G18" s="73">
        <v>35848</v>
      </c>
      <c r="H18" s="73">
        <v>33781</v>
      </c>
      <c r="I18" s="73"/>
      <c r="J18" s="236"/>
      <c r="K18" s="73"/>
      <c r="L18" s="236"/>
      <c r="M18" s="73"/>
      <c r="N18" s="236"/>
    </row>
    <row r="19" spans="1:14" ht="18" customHeight="1">
      <c r="A19" s="254"/>
      <c r="B19" s="253" t="s">
        <v>186</v>
      </c>
      <c r="C19" s="179" t="s">
        <v>187</v>
      </c>
      <c r="D19" s="180"/>
      <c r="E19" s="154">
        <v>307</v>
      </c>
      <c r="F19" s="154">
        <v>466</v>
      </c>
      <c r="G19" s="154">
        <v>332</v>
      </c>
      <c r="H19" s="154">
        <v>294</v>
      </c>
      <c r="I19" s="154"/>
      <c r="J19" s="155"/>
      <c r="K19" s="154"/>
      <c r="L19" s="155"/>
      <c r="M19" s="154"/>
      <c r="N19" s="155"/>
    </row>
    <row r="20" spans="1:14" ht="18" customHeight="1">
      <c r="A20" s="254"/>
      <c r="B20" s="254"/>
      <c r="C20" s="44" t="s">
        <v>188</v>
      </c>
      <c r="D20" s="43"/>
      <c r="E20" s="69">
        <v>13351</v>
      </c>
      <c r="F20" s="69">
        <v>13894</v>
      </c>
      <c r="G20" s="69">
        <v>521</v>
      </c>
      <c r="H20" s="69">
        <v>1</v>
      </c>
      <c r="I20" s="69"/>
      <c r="J20" s="127"/>
      <c r="K20" s="69"/>
      <c r="L20" s="127"/>
      <c r="M20" s="69"/>
      <c r="N20" s="127"/>
    </row>
    <row r="21" spans="1:14" s="241" customFormat="1" ht="18" customHeight="1">
      <c r="A21" s="254"/>
      <c r="B21" s="254"/>
      <c r="C21" s="237" t="s">
        <v>189</v>
      </c>
      <c r="D21" s="238"/>
      <c r="E21" s="239">
        <v>0</v>
      </c>
      <c r="F21" s="239">
        <v>0</v>
      </c>
      <c r="G21" s="239">
        <v>28088</v>
      </c>
      <c r="H21" s="239">
        <v>26578</v>
      </c>
      <c r="I21" s="239"/>
      <c r="J21" s="240"/>
      <c r="K21" s="239"/>
      <c r="L21" s="240"/>
      <c r="M21" s="239"/>
      <c r="N21" s="240"/>
    </row>
    <row r="22" spans="1:14" ht="18" customHeight="1">
      <c r="A22" s="254"/>
      <c r="B22" s="255"/>
      <c r="C22" s="11" t="s">
        <v>190</v>
      </c>
      <c r="D22" s="12"/>
      <c r="E22" s="73">
        <v>13658</v>
      </c>
      <c r="F22" s="73">
        <v>14361</v>
      </c>
      <c r="G22" s="73">
        <v>28941</v>
      </c>
      <c r="H22" s="73">
        <v>26873</v>
      </c>
      <c r="I22" s="73"/>
      <c r="J22" s="139"/>
      <c r="K22" s="73"/>
      <c r="L22" s="139"/>
      <c r="M22" s="73"/>
      <c r="N22" s="139"/>
    </row>
    <row r="23" spans="1:14" ht="18" customHeight="1">
      <c r="A23" s="254"/>
      <c r="B23" s="253" t="s">
        <v>191</v>
      </c>
      <c r="C23" s="179" t="s">
        <v>192</v>
      </c>
      <c r="D23" s="180"/>
      <c r="E23" s="154">
        <v>21</v>
      </c>
      <c r="F23" s="154">
        <v>21</v>
      </c>
      <c r="G23" s="154">
        <v>6908</v>
      </c>
      <c r="H23" s="154">
        <v>6908</v>
      </c>
      <c r="I23" s="154"/>
      <c r="J23" s="155"/>
      <c r="K23" s="154"/>
      <c r="L23" s="155"/>
      <c r="M23" s="154"/>
      <c r="N23" s="155"/>
    </row>
    <row r="24" spans="1:14" ht="18" customHeight="1">
      <c r="A24" s="254"/>
      <c r="B24" s="254"/>
      <c r="C24" s="44" t="s">
        <v>193</v>
      </c>
      <c r="D24" s="43"/>
      <c r="E24" s="69">
        <v>-2914</v>
      </c>
      <c r="F24" s="69">
        <v>-2937</v>
      </c>
      <c r="G24" s="69">
        <v>0</v>
      </c>
      <c r="H24" s="69">
        <v>0</v>
      </c>
      <c r="I24" s="69"/>
      <c r="J24" s="127"/>
      <c r="K24" s="69"/>
      <c r="L24" s="127"/>
      <c r="M24" s="69"/>
      <c r="N24" s="127"/>
    </row>
    <row r="25" spans="1:14" ht="18" customHeight="1">
      <c r="A25" s="254"/>
      <c r="B25" s="254"/>
      <c r="C25" s="44" t="s">
        <v>194</v>
      </c>
      <c r="D25" s="43"/>
      <c r="E25" s="69">
        <v>0</v>
      </c>
      <c r="F25" s="69">
        <v>0</v>
      </c>
      <c r="G25" s="69">
        <v>0</v>
      </c>
      <c r="H25" s="69">
        <v>0</v>
      </c>
      <c r="I25" s="69"/>
      <c r="J25" s="127"/>
      <c r="K25" s="69"/>
      <c r="L25" s="127"/>
      <c r="M25" s="69"/>
      <c r="N25" s="127"/>
    </row>
    <row r="26" spans="1:14" ht="18" customHeight="1">
      <c r="A26" s="254"/>
      <c r="B26" s="255"/>
      <c r="C26" s="45" t="s">
        <v>195</v>
      </c>
      <c r="D26" s="46"/>
      <c r="E26" s="71">
        <v>-2893</v>
      </c>
      <c r="F26" s="71">
        <v>-2916</v>
      </c>
      <c r="G26" s="71">
        <v>6908</v>
      </c>
      <c r="H26" s="71">
        <v>6908</v>
      </c>
      <c r="I26" s="157"/>
      <c r="J26" s="139"/>
      <c r="K26" s="71"/>
      <c r="L26" s="139"/>
      <c r="M26" s="71"/>
      <c r="N26" s="139"/>
    </row>
    <row r="27" spans="1:14" ht="18" customHeight="1">
      <c r="A27" s="255"/>
      <c r="B27" s="47" t="s">
        <v>196</v>
      </c>
      <c r="C27" s="31"/>
      <c r="D27" s="31"/>
      <c r="E27" s="242">
        <v>10764</v>
      </c>
      <c r="F27" s="242">
        <v>11444</v>
      </c>
      <c r="G27" s="73">
        <v>35848</v>
      </c>
      <c r="H27" s="73">
        <v>33781</v>
      </c>
      <c r="I27" s="242"/>
      <c r="J27" s="139"/>
      <c r="K27" s="73"/>
      <c r="L27" s="139"/>
      <c r="M27" s="73"/>
      <c r="N27" s="139"/>
    </row>
    <row r="28" spans="1:14" ht="18" customHeight="1">
      <c r="A28" s="253" t="s">
        <v>197</v>
      </c>
      <c r="B28" s="253" t="s">
        <v>198</v>
      </c>
      <c r="C28" s="179" t="s">
        <v>199</v>
      </c>
      <c r="D28" s="243" t="s">
        <v>41</v>
      </c>
      <c r="E28" s="154">
        <v>997</v>
      </c>
      <c r="F28" s="154">
        <v>996</v>
      </c>
      <c r="G28" s="154">
        <v>2469</v>
      </c>
      <c r="H28" s="154">
        <v>2423</v>
      </c>
      <c r="I28" s="154"/>
      <c r="J28" s="155"/>
      <c r="K28" s="154"/>
      <c r="L28" s="155"/>
      <c r="M28" s="154"/>
      <c r="N28" s="155"/>
    </row>
    <row r="29" spans="1:14" ht="18" customHeight="1">
      <c r="A29" s="254"/>
      <c r="B29" s="254"/>
      <c r="C29" s="44" t="s">
        <v>200</v>
      </c>
      <c r="D29" s="244" t="s">
        <v>42</v>
      </c>
      <c r="E29" s="69">
        <v>807</v>
      </c>
      <c r="F29" s="69">
        <v>849</v>
      </c>
      <c r="G29" s="69">
        <v>736</v>
      </c>
      <c r="H29" s="69">
        <v>623</v>
      </c>
      <c r="I29" s="69"/>
      <c r="J29" s="127"/>
      <c r="K29" s="69"/>
      <c r="L29" s="127"/>
      <c r="M29" s="69"/>
      <c r="N29" s="127"/>
    </row>
    <row r="30" spans="1:14" ht="18" customHeight="1">
      <c r="A30" s="254"/>
      <c r="B30" s="254"/>
      <c r="C30" s="44" t="s">
        <v>201</v>
      </c>
      <c r="D30" s="244" t="s">
        <v>202</v>
      </c>
      <c r="E30" s="69">
        <v>77</v>
      </c>
      <c r="F30" s="69">
        <v>75</v>
      </c>
      <c r="G30" s="70">
        <v>228</v>
      </c>
      <c r="H30" s="70">
        <v>267</v>
      </c>
      <c r="I30" s="69"/>
      <c r="J30" s="127"/>
      <c r="K30" s="69"/>
      <c r="L30" s="127"/>
      <c r="M30" s="69"/>
      <c r="N30" s="127"/>
    </row>
    <row r="31" spans="1:15" ht="18" customHeight="1">
      <c r="A31" s="254"/>
      <c r="B31" s="254"/>
      <c r="C31" s="11" t="s">
        <v>203</v>
      </c>
      <c r="D31" s="245" t="s">
        <v>204</v>
      </c>
      <c r="E31" s="73">
        <f aca="true" t="shared" si="0" ref="E31:N31">E28-E29-E30</f>
        <v>113</v>
      </c>
      <c r="F31" s="73">
        <f t="shared" si="0"/>
        <v>72</v>
      </c>
      <c r="G31" s="73">
        <f t="shared" si="0"/>
        <v>1505</v>
      </c>
      <c r="H31" s="73">
        <f t="shared" si="0"/>
        <v>1533</v>
      </c>
      <c r="I31" s="73">
        <f t="shared" si="0"/>
        <v>0</v>
      </c>
      <c r="J31" s="246">
        <f t="shared" si="0"/>
        <v>0</v>
      </c>
      <c r="K31" s="73">
        <f t="shared" si="0"/>
        <v>0</v>
      </c>
      <c r="L31" s="246">
        <f t="shared" si="0"/>
        <v>0</v>
      </c>
      <c r="M31" s="73">
        <f t="shared" si="0"/>
        <v>0</v>
      </c>
      <c r="N31" s="236">
        <f t="shared" si="0"/>
        <v>0</v>
      </c>
      <c r="O31" s="7"/>
    </row>
    <row r="32" spans="1:14" ht="18" customHeight="1">
      <c r="A32" s="254"/>
      <c r="B32" s="254"/>
      <c r="C32" s="179" t="s">
        <v>205</v>
      </c>
      <c r="D32" s="243" t="s">
        <v>206</v>
      </c>
      <c r="E32" s="154">
        <v>8</v>
      </c>
      <c r="F32" s="154">
        <v>21</v>
      </c>
      <c r="G32" s="154">
        <v>6</v>
      </c>
      <c r="H32" s="154">
        <v>5</v>
      </c>
      <c r="I32" s="154"/>
      <c r="J32" s="155"/>
      <c r="K32" s="154"/>
      <c r="L32" s="155"/>
      <c r="M32" s="154"/>
      <c r="N32" s="155"/>
    </row>
    <row r="33" spans="1:14" ht="18" customHeight="1">
      <c r="A33" s="254"/>
      <c r="B33" s="254"/>
      <c r="C33" s="44" t="s">
        <v>207</v>
      </c>
      <c r="D33" s="244" t="s">
        <v>208</v>
      </c>
      <c r="E33" s="69">
        <v>98</v>
      </c>
      <c r="F33" s="69">
        <v>98</v>
      </c>
      <c r="G33" s="69">
        <v>229</v>
      </c>
      <c r="H33" s="69">
        <v>229</v>
      </c>
      <c r="I33" s="69"/>
      <c r="J33" s="127"/>
      <c r="K33" s="69"/>
      <c r="L33" s="127"/>
      <c r="M33" s="69"/>
      <c r="N33" s="127"/>
    </row>
    <row r="34" spans="1:14" ht="18" customHeight="1">
      <c r="A34" s="254"/>
      <c r="B34" s="255"/>
      <c r="C34" s="11" t="s">
        <v>209</v>
      </c>
      <c r="D34" s="245" t="s">
        <v>210</v>
      </c>
      <c r="E34" s="73">
        <f aca="true" t="shared" si="1" ref="E34:N34">E31+E32-E33</f>
        <v>23</v>
      </c>
      <c r="F34" s="73">
        <f t="shared" si="1"/>
        <v>-5</v>
      </c>
      <c r="G34" s="73">
        <f t="shared" si="1"/>
        <v>1282</v>
      </c>
      <c r="H34" s="73">
        <f>H31+H32-H33</f>
        <v>1309</v>
      </c>
      <c r="I34" s="73">
        <f t="shared" si="1"/>
        <v>0</v>
      </c>
      <c r="J34" s="139">
        <f t="shared" si="1"/>
        <v>0</v>
      </c>
      <c r="K34" s="73">
        <f t="shared" si="1"/>
        <v>0</v>
      </c>
      <c r="L34" s="139">
        <f t="shared" si="1"/>
        <v>0</v>
      </c>
      <c r="M34" s="73">
        <f t="shared" si="1"/>
        <v>0</v>
      </c>
      <c r="N34" s="139">
        <f t="shared" si="1"/>
        <v>0</v>
      </c>
    </row>
    <row r="35" spans="1:14" ht="18" customHeight="1">
      <c r="A35" s="254"/>
      <c r="B35" s="253" t="s">
        <v>211</v>
      </c>
      <c r="C35" s="179" t="s">
        <v>212</v>
      </c>
      <c r="D35" s="243" t="s">
        <v>213</v>
      </c>
      <c r="E35" s="154">
        <v>0</v>
      </c>
      <c r="F35" s="154">
        <v>2</v>
      </c>
      <c r="G35" s="154">
        <v>0</v>
      </c>
      <c r="H35" s="154">
        <v>1</v>
      </c>
      <c r="I35" s="154"/>
      <c r="J35" s="155"/>
      <c r="K35" s="154"/>
      <c r="L35" s="155"/>
      <c r="M35" s="154"/>
      <c r="N35" s="155"/>
    </row>
    <row r="36" spans="1:14" ht="18" customHeight="1">
      <c r="A36" s="254"/>
      <c r="B36" s="254"/>
      <c r="C36" s="44" t="s">
        <v>214</v>
      </c>
      <c r="D36" s="244" t="s">
        <v>215</v>
      </c>
      <c r="E36" s="69">
        <v>0</v>
      </c>
      <c r="F36" s="250">
        <v>0</v>
      </c>
      <c r="G36" s="69">
        <v>0</v>
      </c>
      <c r="H36" s="69">
        <v>0</v>
      </c>
      <c r="I36" s="69"/>
      <c r="J36" s="127"/>
      <c r="K36" s="69"/>
      <c r="L36" s="127"/>
      <c r="M36" s="69"/>
      <c r="N36" s="127"/>
    </row>
    <row r="37" spans="1:14" ht="18" customHeight="1">
      <c r="A37" s="254"/>
      <c r="B37" s="254"/>
      <c r="C37" s="44" t="s">
        <v>216</v>
      </c>
      <c r="D37" s="244" t="s">
        <v>217</v>
      </c>
      <c r="E37" s="69">
        <f aca="true" t="shared" si="2" ref="E37:N37">E34+E35-E36</f>
        <v>23</v>
      </c>
      <c r="F37" s="69">
        <f t="shared" si="2"/>
        <v>-3</v>
      </c>
      <c r="G37" s="69">
        <f t="shared" si="2"/>
        <v>1282</v>
      </c>
      <c r="H37" s="69">
        <f t="shared" si="2"/>
        <v>1310</v>
      </c>
      <c r="I37" s="69">
        <f t="shared" si="2"/>
        <v>0</v>
      </c>
      <c r="J37" s="127">
        <f t="shared" si="2"/>
        <v>0</v>
      </c>
      <c r="K37" s="69">
        <f t="shared" si="2"/>
        <v>0</v>
      </c>
      <c r="L37" s="127">
        <f t="shared" si="2"/>
        <v>0</v>
      </c>
      <c r="M37" s="69">
        <f t="shared" si="2"/>
        <v>0</v>
      </c>
      <c r="N37" s="127">
        <f t="shared" si="2"/>
        <v>0</v>
      </c>
    </row>
    <row r="38" spans="1:14" ht="18" customHeight="1">
      <c r="A38" s="254"/>
      <c r="B38" s="254"/>
      <c r="C38" s="44" t="s">
        <v>218</v>
      </c>
      <c r="D38" s="244" t="s">
        <v>219</v>
      </c>
      <c r="E38" s="69">
        <v>0</v>
      </c>
      <c r="F38" s="69">
        <v>0</v>
      </c>
      <c r="G38" s="69">
        <v>0</v>
      </c>
      <c r="H38" s="69">
        <v>0</v>
      </c>
      <c r="I38" s="69"/>
      <c r="J38" s="127"/>
      <c r="K38" s="69"/>
      <c r="L38" s="127"/>
      <c r="M38" s="69"/>
      <c r="N38" s="127"/>
    </row>
    <row r="39" spans="1:14" ht="18" customHeight="1">
      <c r="A39" s="254"/>
      <c r="B39" s="254"/>
      <c r="C39" s="44" t="s">
        <v>220</v>
      </c>
      <c r="D39" s="244" t="s">
        <v>221</v>
      </c>
      <c r="E39" s="69">
        <v>0</v>
      </c>
      <c r="F39" s="69">
        <v>0</v>
      </c>
      <c r="G39" s="69">
        <v>1282</v>
      </c>
      <c r="H39" s="69">
        <v>1310</v>
      </c>
      <c r="I39" s="69"/>
      <c r="J39" s="127"/>
      <c r="K39" s="69"/>
      <c r="L39" s="127"/>
      <c r="M39" s="69"/>
      <c r="N39" s="127"/>
    </row>
    <row r="40" spans="1:14" ht="18" customHeight="1">
      <c r="A40" s="254"/>
      <c r="B40" s="254"/>
      <c r="C40" s="44" t="s">
        <v>222</v>
      </c>
      <c r="D40" s="244" t="s">
        <v>223</v>
      </c>
      <c r="E40" s="69">
        <v>0</v>
      </c>
      <c r="F40" s="69">
        <v>0</v>
      </c>
      <c r="G40" s="69">
        <v>0</v>
      </c>
      <c r="H40" s="69">
        <v>0</v>
      </c>
      <c r="I40" s="69"/>
      <c r="J40" s="127"/>
      <c r="K40" s="69"/>
      <c r="L40" s="127"/>
      <c r="M40" s="69"/>
      <c r="N40" s="127"/>
    </row>
    <row r="41" spans="1:14" ht="18" customHeight="1">
      <c r="A41" s="254"/>
      <c r="B41" s="254"/>
      <c r="C41" s="191" t="s">
        <v>224</v>
      </c>
      <c r="D41" s="244" t="s">
        <v>225</v>
      </c>
      <c r="E41" s="69">
        <f aca="true" t="shared" si="3" ref="E41:N41">E34+E35-E36-E40</f>
        <v>23</v>
      </c>
      <c r="F41" s="69">
        <f t="shared" si="3"/>
        <v>-3</v>
      </c>
      <c r="G41" s="69">
        <f t="shared" si="3"/>
        <v>1282</v>
      </c>
      <c r="H41" s="69">
        <f t="shared" si="3"/>
        <v>1310</v>
      </c>
      <c r="I41" s="69">
        <f t="shared" si="3"/>
        <v>0</v>
      </c>
      <c r="J41" s="127">
        <f t="shared" si="3"/>
        <v>0</v>
      </c>
      <c r="K41" s="69">
        <f t="shared" si="3"/>
        <v>0</v>
      </c>
      <c r="L41" s="127">
        <f t="shared" si="3"/>
        <v>0</v>
      </c>
      <c r="M41" s="69">
        <f t="shared" si="3"/>
        <v>0</v>
      </c>
      <c r="N41" s="127">
        <f t="shared" si="3"/>
        <v>0</v>
      </c>
    </row>
    <row r="42" spans="1:14" ht="18" customHeight="1">
      <c r="A42" s="254"/>
      <c r="B42" s="254"/>
      <c r="C42" s="296" t="s">
        <v>226</v>
      </c>
      <c r="D42" s="297"/>
      <c r="E42" s="70">
        <f aca="true" t="shared" si="4" ref="E42:N42">E37+E38-E39-E40</f>
        <v>23</v>
      </c>
      <c r="F42" s="70">
        <f t="shared" si="4"/>
        <v>-3</v>
      </c>
      <c r="G42" s="70">
        <f>G37+G38-G39-G40</f>
        <v>0</v>
      </c>
      <c r="H42" s="70">
        <f t="shared" si="4"/>
        <v>0</v>
      </c>
      <c r="I42" s="70">
        <f t="shared" si="4"/>
        <v>0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7">
        <f t="shared" si="4"/>
        <v>0</v>
      </c>
    </row>
    <row r="43" spans="1:14" ht="18" customHeight="1">
      <c r="A43" s="254"/>
      <c r="B43" s="254"/>
      <c r="C43" s="44" t="s">
        <v>227</v>
      </c>
      <c r="D43" s="244" t="s">
        <v>228</v>
      </c>
      <c r="E43" s="69">
        <v>0</v>
      </c>
      <c r="F43" s="69">
        <v>0</v>
      </c>
      <c r="G43" s="69">
        <v>0</v>
      </c>
      <c r="H43" s="69">
        <v>0</v>
      </c>
      <c r="I43" s="69"/>
      <c r="J43" s="127"/>
      <c r="K43" s="69"/>
      <c r="L43" s="127"/>
      <c r="M43" s="69"/>
      <c r="N43" s="127"/>
    </row>
    <row r="44" spans="1:14" ht="18" customHeight="1">
      <c r="A44" s="255"/>
      <c r="B44" s="255"/>
      <c r="C44" s="11" t="s">
        <v>229</v>
      </c>
      <c r="D44" s="98" t="s">
        <v>230</v>
      </c>
      <c r="E44" s="73">
        <f aca="true" t="shared" si="5" ref="E44:N44">E41+E43</f>
        <v>23</v>
      </c>
      <c r="F44" s="73">
        <f t="shared" si="5"/>
        <v>-3</v>
      </c>
      <c r="G44" s="73">
        <f t="shared" si="5"/>
        <v>1282</v>
      </c>
      <c r="H44" s="73">
        <f t="shared" si="5"/>
        <v>1310</v>
      </c>
      <c r="I44" s="73">
        <f t="shared" si="5"/>
        <v>0</v>
      </c>
      <c r="J44" s="139">
        <f t="shared" si="5"/>
        <v>0</v>
      </c>
      <c r="K44" s="73">
        <f t="shared" si="5"/>
        <v>0</v>
      </c>
      <c r="L44" s="139">
        <f t="shared" si="5"/>
        <v>0</v>
      </c>
      <c r="M44" s="73">
        <f t="shared" si="5"/>
        <v>0</v>
      </c>
      <c r="N44" s="139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7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2018-08-24T02:24:36Z</cp:lastPrinted>
  <dcterms:created xsi:type="dcterms:W3CDTF">1999-07-06T05:17:05Z</dcterms:created>
  <dcterms:modified xsi:type="dcterms:W3CDTF">2018-10-29T08:28:38Z</dcterms:modified>
  <cp:category/>
  <cp:version/>
  <cp:contentType/>
  <cp:contentStatus/>
</cp:coreProperties>
</file>