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<sst xmlns="http://schemas.openxmlformats.org/spreadsheetml/2006/main" count="442" uniqueCount="272">
  <si>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</si>
  <si>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</si>
  <si>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</si>
  <si>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</si>
  <si>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</si>
  <si>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</si>
  <si>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</si>
  <si>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</si>
  <si>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</si>
  <si>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</si>
  <si>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</si>
  <si>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</si>
  <si>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</si>
  <si>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</si>
  <si>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</si>
  <si>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</si>
  <si>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</si>
  <si>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</si>
  <si>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</si>
  <si>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</si>
  <si>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</si>
  <si>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</si>
  <si>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</si>
  <si>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</si>
  <si>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</si>
  <si>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</si>
  <si>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</si>
  <si>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</si>
  <si>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</si>
  <si>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</si>
  <si>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</si>
  <si>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</si>
  <si>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</si>
  <si>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</si>
  <si>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</si>
  <si>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</si>
  <si>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</si>
  <si>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</si>
  <si>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</si>
  <si>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</si>
  <si>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</si>
  <si>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</si>
  <si>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</si>
  <si>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</si>
  <si>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</si>
  <si>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</si>
  <si>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</si>
  <si>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</si>
  <si>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</si>
  <si>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</si>
  <si>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</si>
  <si>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</si>
  <si>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</si>
  <si>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</si>
  <si>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</si>
  <si>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</si>
  <si>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</si>
  <si>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</si>
  <si>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</si>
  <si>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</si>
  <si>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</si>
  <si>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</si>
  <si>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</si>
  <si>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</si>
  <si>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</si>
  <si>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</si>
  <si>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</si>
  <si>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</si>
  <si>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</si>
  <si>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</si>
  <si>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</si>
  <si>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</si>
  <si>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</si>
  <si>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</si>
  <si>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</si>
  <si>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</si>
  <si>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</si>
  <si>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</si>
  <si>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</si>
  <si>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</si>
  <si>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</si>
  <si>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</si>
  <si>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</si>
  <si>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</si>
  <si>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</si>
  <si>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</si>
  <si>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</si>
  <si>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</si>
  <si>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</si>
  <si>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</si>
  <si>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</si>
  <si>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</si>
  <si>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</si>
  <si>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</si>
  <si>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</si>
  <si>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</si>
  <si>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</si>
  <si>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</si>
  <si>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</si>
  <si>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</si>
  <si>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</si>
  <si>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</si>
  <si>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</si>
  <si>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</si>
  <si>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</si>
  <si>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</si>
  <si>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</si>
  <si>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</si>
  <si>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</si>
  <si>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</si>
  <si>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</si>
  <si>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</si>
  <si>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</si>
  <si>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</si>
  <si>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</si>
  <si>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</si>
  <si>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</si>
  <si>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</si>
  <si>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</si>
  <si>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</si>
  <si>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</si>
  <si>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</si>
  <si>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</si>
  <si>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</si>
  <si>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</si>
  <si>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</si>
  <si>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</si>
  <si>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</si>
  <si>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</si>
  <si>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</si>
  <si>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</si>
  <si>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</si>
  <si>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</si>
  <si>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</si>
  <si>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</si>
  <si>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</si>
  <si>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</si>
  <si>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</si>
  <si>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</si>
  <si>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</si>
  <si>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</si>
  <si>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</si>
  <si>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</si>
  <si>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</si>
  <si>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</si>
  <si>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</si>
  <si>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</si>
  <si>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</si>
  <si>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</si>
  <si>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</si>
  <si>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</si>
  <si>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</si>
  <si>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</si>
  <si>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</si>
  <si>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</si>
  <si>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</si>
  <si>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</si>
  <si>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</si>
  <si>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</si>
  <si>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</si>
  <si>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</si>
  <si>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</si>
  <si>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</si>
  <si>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</si>
  <si>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</si>
  <si>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</si>
  <si>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</si>
  <si>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</si>
  <si>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</si>
  <si>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</si>
  <si>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</si>
  <si>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</si>
  <si>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</si>
  <si>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</si>
  <si>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</si>
  <si>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</si>
  <si>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</si>
  <si>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</si>
  <si>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</si>
  <si>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</si>
  <si>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</si>
  <si>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</si>
  <si>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</si>
  <si>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</si>
  <si>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</si>
  <si>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</si>
  <si>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</si>
  <si>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</si>
  <si>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</si>
  <si>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</si>
  <si>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</si>
  <si>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</si>
  <si>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</si>
  <si>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</si>
  <si>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</si>
  <si>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</si>
  <si>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</si>
  <si>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</si>
  <si>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</si>
  <si>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</si>
  <si>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</si>
  <si>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</si>
  <si>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</si>
  <si>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</si>
  <si>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</si>
  <si>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</si>
  <si>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</si>
  <si>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</si>
  <si>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</si>
  <si>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</si>
  <si>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</si>
  <si>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</si>
  <si>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</si>
  <si>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</si>
  <si>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</si>
  <si>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</si>
  <si>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</si>
  <si>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</si>
  <si>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</si>
  <si>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</si>
  <si>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</si>
  <si>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</si>
  <si>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</si>
  <si>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</si>
  <si>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</si>
  <si>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</si>
  <si>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</si>
  <si>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</si>
  <si>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</si>
  <si>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</si>
  <si>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</si>
  <si>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</si>
  <si>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</si>
  <si>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</si>
  <si>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</si>
  <si>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</si>
  <si>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</si>
  <si>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</si>
  <si>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</si>
  <si>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</si>
  <si>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</si>
  <si>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</si>
  <si>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</si>
  <si>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</si>
  <si>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</si>
  <si>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</si>
  <si>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</si>
  <si>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</si>
  <si>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</si>
  <si>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電気事業</t>
  </si>
  <si>
    <t>工業用水道事業</t>
  </si>
  <si>
    <t>病院事業</t>
  </si>
  <si>
    <t>下水道事業（流域）</t>
  </si>
  <si>
    <t>下水道事業（特定環境保全）</t>
  </si>
  <si>
    <t>港湾整備事業</t>
  </si>
  <si>
    <t>宅地造成事業（臨海土地造成）</t>
  </si>
  <si>
    <t>下水道事業（漁業集落排水）</t>
  </si>
  <si>
    <t>流域下水道事業</t>
  </si>
  <si>
    <t>　※令和２年度から法適用へ移行</t>
  </si>
  <si>
    <t>岩手県</t>
  </si>
  <si>
    <t>岩手県</t>
  </si>
  <si>
    <t>岩手県</t>
  </si>
  <si>
    <t>電気事業</t>
  </si>
  <si>
    <t>工業用水道事業</t>
  </si>
  <si>
    <t>病院事業</t>
  </si>
  <si>
    <t>下水道事業（流域）</t>
  </si>
  <si>
    <t>下水道事業（特定環境保全）</t>
  </si>
  <si>
    <t>港湾整備事業</t>
  </si>
  <si>
    <t>宅地造成事業（臨海土地造成）</t>
  </si>
  <si>
    <t>下水道事業（漁業集落排水）</t>
  </si>
  <si>
    <t>土地開発公社</t>
  </si>
  <si>
    <t>ＩＧＲいわて銀河鉄道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</si>
</sst>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03" fontId="52" fillId="0" borderId="0" xfId="0" applyNumberFormat="1" applyFon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 shrinkToFit="1"/>
    </xf>
    <xf numFmtId="203" fontId="0" fillId="0" borderId="65" xfId="0" applyNumberFormat="1" applyFont="1" applyBorder="1" applyAlignment="1">
      <alignment horizontal="center" vertical="center" shrinkToFit="1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27</xdr:row>
      <xdr:rowOff>28575</xdr:rowOff>
    </xdr:from>
    <xdr:to>
      <xdr:col>11</xdr:col>
      <xdr:colOff>152400</xdr:colOff>
      <xdr:row>28</xdr:row>
      <xdr:rowOff>190500</xdr:rowOff>
    </xdr:to>
    <xdr:sp>
      <xdr:nvSpPr>
        <xdr:cNvPr id="1" name="直線矢印コネクタ 2"/>
        <xdr:cNvSpPr>
          <a:spLocks/>
        </xdr:cNvSpPr>
      </xdr:nvSpPr>
      <xdr:spPr>
        <a:xfrm flipV="1">
          <a:off x="5076825" y="5629275"/>
          <a:ext cx="6657975" cy="361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2" sqref="G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260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162744</v>
      </c>
      <c r="G9" s="75">
        <f>F9/$F$27*100</f>
        <v>17.81557165736355</v>
      </c>
      <c r="H9" s="66">
        <v>164545</v>
      </c>
      <c r="I9" s="80">
        <f>(F9/H9-1)*100</f>
        <v>-1.094533410313292</v>
      </c>
      <c r="K9" s="108"/>
    </row>
    <row r="10" spans="1:9" ht="18" customHeight="1">
      <c r="A10" s="257"/>
      <c r="B10" s="257"/>
      <c r="C10" s="7"/>
      <c r="D10" s="52" t="s">
        <v>23</v>
      </c>
      <c r="E10" s="53"/>
      <c r="F10" s="67">
        <v>41131</v>
      </c>
      <c r="G10" s="76">
        <f aca="true" t="shared" si="0" ref="G10:G27">F10/$F$27*100</f>
        <v>4.50260702599801</v>
      </c>
      <c r="H10" s="68">
        <v>43392</v>
      </c>
      <c r="I10" s="81">
        <f aca="true" t="shared" si="1" ref="I10:I27">(F10/H10-1)*100</f>
        <v>-5.21063790560472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f>37490-137</f>
        <v>37353</v>
      </c>
      <c r="G11" s="77">
        <f t="shared" si="0"/>
        <v>4.08902969152473</v>
      </c>
      <c r="H11" s="70">
        <v>37312</v>
      </c>
      <c r="I11" s="82">
        <f t="shared" si="1"/>
        <v>0.10988421955402394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3641</v>
      </c>
      <c r="G12" s="77">
        <f t="shared" si="0"/>
        <v>0.3985799562777164</v>
      </c>
      <c r="H12" s="70">
        <v>5777</v>
      </c>
      <c r="I12" s="82">
        <f t="shared" si="1"/>
        <v>-36.97420806647048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137</v>
      </c>
      <c r="G13" s="77">
        <f t="shared" si="0"/>
        <v>0.014997378195563623</v>
      </c>
      <c r="H13" s="70">
        <v>303</v>
      </c>
      <c r="I13" s="82">
        <f t="shared" si="1"/>
        <v>-54.78547854785478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26299</v>
      </c>
      <c r="G14" s="75">
        <f t="shared" si="0"/>
        <v>2.878949263979034</v>
      </c>
      <c r="H14" s="66">
        <v>29610</v>
      </c>
      <c r="I14" s="83">
        <f t="shared" si="1"/>
        <v>-11.182033096926713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1145</v>
      </c>
      <c r="G15" s="77">
        <f t="shared" si="0"/>
        <v>0.12534305134248427</v>
      </c>
      <c r="H15" s="70">
        <v>1200</v>
      </c>
      <c r="I15" s="82">
        <f t="shared" si="1"/>
        <v>-4.583333333333329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25154</v>
      </c>
      <c r="G16" s="76">
        <f t="shared" si="0"/>
        <v>2.75360621263655</v>
      </c>
      <c r="H16" s="68">
        <v>28410</v>
      </c>
      <c r="I16" s="81">
        <f t="shared" si="1"/>
        <v>-11.460753255895806</v>
      </c>
      <c r="K16" s="109"/>
    </row>
    <row r="17" spans="1:9" ht="18" customHeight="1">
      <c r="A17" s="257"/>
      <c r="B17" s="257"/>
      <c r="C17" s="7"/>
      <c r="D17" s="259" t="s">
        <v>30</v>
      </c>
      <c r="E17" s="260"/>
      <c r="F17" s="67">
        <v>56792</v>
      </c>
      <c r="G17" s="76">
        <f t="shared" si="0"/>
        <v>6.217015346587221</v>
      </c>
      <c r="H17" s="68">
        <v>50794</v>
      </c>
      <c r="I17" s="81">
        <f t="shared" si="1"/>
        <v>11.808481316690944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2511</v>
      </c>
      <c r="G18" s="77">
        <f t="shared" si="0"/>
        <v>0.2748789536427756</v>
      </c>
      <c r="H18" s="70">
        <v>2557</v>
      </c>
      <c r="I18" s="82">
        <f t="shared" si="1"/>
        <v>-1.798983183418068</v>
      </c>
    </row>
    <row r="19" spans="1:26" ht="18" customHeight="1">
      <c r="A19" s="257"/>
      <c r="B19" s="257"/>
      <c r="C19" s="10"/>
      <c r="D19" s="261" t="s">
        <v>95</v>
      </c>
      <c r="E19" s="262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24338</v>
      </c>
      <c r="G20" s="77">
        <f t="shared" si="0"/>
        <v>2.6642787629461857</v>
      </c>
      <c r="H20" s="70">
        <v>24976</v>
      </c>
      <c r="I20" s="82">
        <f t="shared" si="1"/>
        <v>-2.5544522741832165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297312</v>
      </c>
      <c r="G21" s="77">
        <f t="shared" si="0"/>
        <v>32.546719022477454</v>
      </c>
      <c r="H21" s="70">
        <v>281973</v>
      </c>
      <c r="I21" s="82">
        <f t="shared" si="1"/>
        <v>5.4398825419454955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7927</v>
      </c>
      <c r="G22" s="77">
        <f t="shared" si="0"/>
        <v>0.8677680069798016</v>
      </c>
      <c r="H22" s="70">
        <v>8287</v>
      </c>
      <c r="I22" s="82">
        <f t="shared" si="1"/>
        <v>-4.3441534934234305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163629</v>
      </c>
      <c r="G23" s="77">
        <f t="shared" si="0"/>
        <v>17.912452531108613</v>
      </c>
      <c r="H23" s="70">
        <v>184688</v>
      </c>
      <c r="I23" s="82">
        <f t="shared" si="1"/>
        <v>-11.402473360478215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1013</v>
      </c>
      <c r="G24" s="77">
        <f t="shared" si="0"/>
        <v>0.11089302271610182</v>
      </c>
      <c r="H24" s="70">
        <v>1075</v>
      </c>
      <c r="I24" s="82">
        <f t="shared" si="1"/>
        <v>-5.767441860465117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75713</v>
      </c>
      <c r="G25" s="77">
        <f t="shared" si="0"/>
        <v>8.288295586282544</v>
      </c>
      <c r="H25" s="70">
        <v>73095</v>
      </c>
      <c r="I25" s="82">
        <f t="shared" si="1"/>
        <v>3.581640331075997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180817</v>
      </c>
      <c r="G26" s="78">
        <f t="shared" si="0"/>
        <v>19.794021410125747</v>
      </c>
      <c r="H26" s="72">
        <v>183782</v>
      </c>
      <c r="I26" s="84">
        <f t="shared" si="1"/>
        <v>-1.6133244822670312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913493</v>
      </c>
      <c r="G27" s="79">
        <f t="shared" si="0"/>
        <v>100</v>
      </c>
      <c r="H27" s="73">
        <f>SUM(H9,H20:H26)</f>
        <v>922421</v>
      </c>
      <c r="I27" s="85">
        <f t="shared" si="1"/>
        <v>-0.9678877649142881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292748</v>
      </c>
      <c r="G28" s="75">
        <f>F28/$F$45*100</f>
        <v>32.047098335728904</v>
      </c>
      <c r="H28" s="65">
        <v>300982</v>
      </c>
      <c r="I28" s="86">
        <f>(F28/H28-1)*100</f>
        <v>-2.735711770139082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178232</v>
      </c>
      <c r="G29" s="77">
        <f aca="true" t="shared" si="2" ref="G29:G45">F29/$F$45*100</f>
        <v>19.511041682859094</v>
      </c>
      <c r="H29" s="69">
        <v>181470</v>
      </c>
      <c r="I29" s="87">
        <f aca="true" t="shared" si="3" ref="I29:I45">(F29/H29-1)*100</f>
        <v>-1.7843169669917947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13138</v>
      </c>
      <c r="G30" s="77">
        <f t="shared" si="2"/>
        <v>1.4382157279804006</v>
      </c>
      <c r="H30" s="69">
        <v>13582</v>
      </c>
      <c r="I30" s="87">
        <f t="shared" si="3"/>
        <v>-3.269032543071715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101378</v>
      </c>
      <c r="G31" s="77">
        <f t="shared" si="2"/>
        <v>11.09784092488941</v>
      </c>
      <c r="H31" s="69">
        <v>105930</v>
      </c>
      <c r="I31" s="87">
        <f t="shared" si="3"/>
        <v>-4.297177381289529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f>353513+300</f>
        <v>353813</v>
      </c>
      <c r="G32" s="75">
        <f t="shared" si="2"/>
        <v>38.73187862413833</v>
      </c>
      <c r="H32" s="65">
        <v>356342</v>
      </c>
      <c r="I32" s="86">
        <f t="shared" si="3"/>
        <v>-0.7097114569711072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28403</v>
      </c>
      <c r="G33" s="77">
        <f t="shared" si="2"/>
        <v>3.109273962690464</v>
      </c>
      <c r="H33" s="69">
        <v>29959</v>
      </c>
      <c r="I33" s="87">
        <f t="shared" si="3"/>
        <v>-5.193764811909607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13459</v>
      </c>
      <c r="G34" s="77">
        <f t="shared" si="2"/>
        <v>1.4733555703218306</v>
      </c>
      <c r="H34" s="69">
        <v>12935</v>
      </c>
      <c r="I34" s="87">
        <f t="shared" si="3"/>
        <v>4.0510243525318845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165883</v>
      </c>
      <c r="G35" s="77">
        <f t="shared" si="2"/>
        <v>18.159197716895477</v>
      </c>
      <c r="H35" s="69">
        <v>165862</v>
      </c>
      <c r="I35" s="87">
        <f t="shared" si="3"/>
        <v>0.012661127925617244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7394</v>
      </c>
      <c r="G36" s="77">
        <f t="shared" si="2"/>
        <v>0.8094205429050906</v>
      </c>
      <c r="H36" s="69">
        <v>8492</v>
      </c>
      <c r="I36" s="87">
        <f t="shared" si="3"/>
        <v>-12.929816297691943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3889</v>
      </c>
      <c r="G37" s="77">
        <f t="shared" si="2"/>
        <v>0.4257284949091017</v>
      </c>
      <c r="H37" s="69">
        <v>3892</v>
      </c>
      <c r="I37" s="87">
        <f t="shared" si="3"/>
        <v>-0.07708119218911014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134485</v>
      </c>
      <c r="G38" s="77">
        <f t="shared" si="2"/>
        <v>14.722061362265501</v>
      </c>
      <c r="H38" s="69">
        <v>134902</v>
      </c>
      <c r="I38" s="87">
        <f t="shared" si="3"/>
        <v>-0.30911328223450774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266932</v>
      </c>
      <c r="G39" s="75">
        <f t="shared" si="2"/>
        <v>29.221023040132764</v>
      </c>
      <c r="H39" s="65">
        <v>265097</v>
      </c>
      <c r="I39" s="86">
        <f t="shared" si="3"/>
        <v>0.6921994590659342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216458</v>
      </c>
      <c r="G40" s="76">
        <f t="shared" si="2"/>
        <v>23.69563860916285</v>
      </c>
      <c r="H40" s="67">
        <v>185696</v>
      </c>
      <c r="I40" s="88">
        <f t="shared" si="3"/>
        <v>16.565784938824745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181572</v>
      </c>
      <c r="G41" s="77">
        <f t="shared" si="2"/>
        <v>19.876671195072102</v>
      </c>
      <c r="H41" s="69">
        <v>155948</v>
      </c>
      <c r="I41" s="89">
        <f t="shared" si="3"/>
        <v>16.43111806499602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34886</v>
      </c>
      <c r="G42" s="77">
        <f t="shared" si="2"/>
        <v>3.8189674140907486</v>
      </c>
      <c r="H42" s="69">
        <v>29748</v>
      </c>
      <c r="I42" s="89">
        <f t="shared" si="3"/>
        <v>17.2717493613016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50474</v>
      </c>
      <c r="G43" s="77">
        <f t="shared" si="2"/>
        <v>5.525384430969915</v>
      </c>
      <c r="H43" s="69">
        <v>79401</v>
      </c>
      <c r="I43" s="89">
        <f t="shared" si="3"/>
        <v>-36.4315310890291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913493</v>
      </c>
      <c r="G45" s="85">
        <f t="shared" si="2"/>
        <v>100</v>
      </c>
      <c r="H45" s="74">
        <f>SUM(H28,H32,H39)</f>
        <v>922421</v>
      </c>
      <c r="I45" s="85">
        <f t="shared" si="3"/>
        <v>-0.9678877649142881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2" t="s">
        <v>49</v>
      </c>
      <c r="B6" s="283"/>
      <c r="C6" s="283"/>
      <c r="D6" s="283"/>
      <c r="E6" s="284"/>
      <c r="F6" s="263" t="s">
        <v>249</v>
      </c>
      <c r="G6" s="264"/>
      <c r="H6" s="263" t="s">
        <v>250</v>
      </c>
      <c r="I6" s="264"/>
      <c r="J6" s="263" t="s">
        <v>251</v>
      </c>
      <c r="K6" s="264"/>
      <c r="L6" s="263" t="s">
        <v>257</v>
      </c>
      <c r="M6" s="264"/>
      <c r="N6" s="271"/>
      <c r="O6" s="264"/>
    </row>
    <row r="7" spans="1:15" ht="15.75" customHeight="1">
      <c r="A7" s="285"/>
      <c r="B7" s="286"/>
      <c r="C7" s="286"/>
      <c r="D7" s="286"/>
      <c r="E7" s="287"/>
      <c r="F7" s="110" t="s">
        <v>238</v>
      </c>
      <c r="G7" s="38" t="s">
        <v>2</v>
      </c>
      <c r="H7" s="110" t="s">
        <v>240</v>
      </c>
      <c r="I7" s="38" t="s">
        <v>2</v>
      </c>
      <c r="J7" s="110" t="s">
        <v>241</v>
      </c>
      <c r="K7" s="38" t="s">
        <v>2</v>
      </c>
      <c r="L7" s="110" t="s">
        <v>241</v>
      </c>
      <c r="M7" s="38" t="s">
        <v>2</v>
      </c>
      <c r="N7" s="110" t="s">
        <v>241</v>
      </c>
      <c r="O7" s="253" t="s">
        <v>2</v>
      </c>
    </row>
    <row r="8" spans="1:25" ht="15.75" customHeight="1">
      <c r="A8" s="272" t="s">
        <v>83</v>
      </c>
      <c r="B8" s="55" t="s">
        <v>50</v>
      </c>
      <c r="C8" s="56"/>
      <c r="D8" s="56"/>
      <c r="E8" s="93" t="s">
        <v>41</v>
      </c>
      <c r="F8" s="111">
        <v>7495</v>
      </c>
      <c r="G8" s="112">
        <v>6928</v>
      </c>
      <c r="H8" s="111">
        <v>1156</v>
      </c>
      <c r="I8" s="113">
        <v>1060</v>
      </c>
      <c r="J8" s="111">
        <v>114092</v>
      </c>
      <c r="K8" s="114">
        <v>110306</v>
      </c>
      <c r="L8" s="111">
        <v>9803</v>
      </c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4"/>
      <c r="B9" s="8"/>
      <c r="C9" s="30" t="s">
        <v>51</v>
      </c>
      <c r="D9" s="43"/>
      <c r="E9" s="91" t="s">
        <v>42</v>
      </c>
      <c r="F9" s="70">
        <v>7495</v>
      </c>
      <c r="G9" s="116">
        <v>6928</v>
      </c>
      <c r="H9" s="70">
        <v>1156</v>
      </c>
      <c r="I9" s="117">
        <v>1060</v>
      </c>
      <c r="J9" s="70">
        <v>114092</v>
      </c>
      <c r="K9" s="118">
        <v>110306</v>
      </c>
      <c r="L9" s="70">
        <v>9803</v>
      </c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4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4"/>
      <c r="B11" s="50" t="s">
        <v>53</v>
      </c>
      <c r="C11" s="63"/>
      <c r="D11" s="63"/>
      <c r="E11" s="90" t="s">
        <v>44</v>
      </c>
      <c r="F11" s="121">
        <v>6117</v>
      </c>
      <c r="G11" s="122">
        <v>6547</v>
      </c>
      <c r="H11" s="121">
        <v>854</v>
      </c>
      <c r="I11" s="123">
        <v>940</v>
      </c>
      <c r="J11" s="121">
        <v>112568</v>
      </c>
      <c r="K11" s="124">
        <v>108785</v>
      </c>
      <c r="L11" s="121">
        <v>9720</v>
      </c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4"/>
      <c r="B12" s="7"/>
      <c r="C12" s="30" t="s">
        <v>54</v>
      </c>
      <c r="D12" s="43"/>
      <c r="E12" s="91" t="s">
        <v>45</v>
      </c>
      <c r="F12" s="70">
        <v>6117</v>
      </c>
      <c r="G12" s="116">
        <v>6547</v>
      </c>
      <c r="H12" s="121">
        <v>854</v>
      </c>
      <c r="I12" s="117">
        <v>940</v>
      </c>
      <c r="J12" s="121">
        <v>112568</v>
      </c>
      <c r="K12" s="118">
        <v>108785</v>
      </c>
      <c r="L12" s="70">
        <v>9617</v>
      </c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4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103</v>
      </c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4"/>
      <c r="B14" s="44" t="s">
        <v>56</v>
      </c>
      <c r="C14" s="43"/>
      <c r="D14" s="43"/>
      <c r="E14" s="91" t="s">
        <v>97</v>
      </c>
      <c r="F14" s="69">
        <f aca="true" t="shared" si="0" ref="F14:O14">F9-F12</f>
        <v>1378</v>
      </c>
      <c r="G14" s="128">
        <f t="shared" si="0"/>
        <v>381</v>
      </c>
      <c r="H14" s="69">
        <f t="shared" si="0"/>
        <v>302</v>
      </c>
      <c r="I14" s="128">
        <f t="shared" si="0"/>
        <v>120</v>
      </c>
      <c r="J14" s="69">
        <f t="shared" si="0"/>
        <v>1524</v>
      </c>
      <c r="K14" s="128">
        <f t="shared" si="0"/>
        <v>1521</v>
      </c>
      <c r="L14" s="69">
        <f t="shared" si="0"/>
        <v>186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4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8">
        <f t="shared" si="1"/>
        <v>0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 t="shared" si="1"/>
        <v>-103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4"/>
      <c r="B16" s="44" t="s">
        <v>58</v>
      </c>
      <c r="C16" s="43"/>
      <c r="D16" s="43"/>
      <c r="E16" s="91" t="s">
        <v>99</v>
      </c>
      <c r="F16" s="67">
        <f aca="true" t="shared" si="2" ref="F16:O16">F8-F11</f>
        <v>1378</v>
      </c>
      <c r="G16" s="125">
        <f t="shared" si="2"/>
        <v>381</v>
      </c>
      <c r="H16" s="67">
        <f t="shared" si="2"/>
        <v>302</v>
      </c>
      <c r="I16" s="125">
        <f t="shared" si="2"/>
        <v>120</v>
      </c>
      <c r="J16" s="67">
        <f t="shared" si="2"/>
        <v>1524</v>
      </c>
      <c r="K16" s="125">
        <f t="shared" si="2"/>
        <v>1521</v>
      </c>
      <c r="L16" s="67">
        <f t="shared" si="2"/>
        <v>83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4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>
        <v>46981</v>
      </c>
      <c r="K17" s="118">
        <v>46239</v>
      </c>
      <c r="L17" s="70">
        <v>0</v>
      </c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5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4" t="s">
        <v>84</v>
      </c>
      <c r="B19" s="50" t="s">
        <v>61</v>
      </c>
      <c r="C19" s="51"/>
      <c r="D19" s="51"/>
      <c r="E19" s="96"/>
      <c r="F19" s="65">
        <v>49</v>
      </c>
      <c r="G19" s="135">
        <v>62</v>
      </c>
      <c r="H19" s="66">
        <v>3548</v>
      </c>
      <c r="I19" s="136">
        <v>1378</v>
      </c>
      <c r="J19" s="66">
        <v>14741</v>
      </c>
      <c r="K19" s="137">
        <v>16838</v>
      </c>
      <c r="L19" s="66">
        <v>2202</v>
      </c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4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3548</v>
      </c>
      <c r="I20" s="117">
        <v>1378</v>
      </c>
      <c r="J20" s="70">
        <v>6980</v>
      </c>
      <c r="K20" s="120">
        <v>8689</v>
      </c>
      <c r="L20" s="70">
        <v>556</v>
      </c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4"/>
      <c r="B21" s="9" t="s">
        <v>63</v>
      </c>
      <c r="C21" s="63"/>
      <c r="D21" s="63"/>
      <c r="E21" s="90" t="s">
        <v>100</v>
      </c>
      <c r="F21" s="138">
        <v>49</v>
      </c>
      <c r="G21" s="139">
        <v>62</v>
      </c>
      <c r="H21" s="121">
        <v>3548</v>
      </c>
      <c r="I21" s="123">
        <v>1378</v>
      </c>
      <c r="J21" s="121">
        <v>14741</v>
      </c>
      <c r="K21" s="124">
        <v>16838</v>
      </c>
      <c r="L21" s="121">
        <v>2202</v>
      </c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4"/>
      <c r="B22" s="50" t="s">
        <v>64</v>
      </c>
      <c r="C22" s="51"/>
      <c r="D22" s="51"/>
      <c r="E22" s="96" t="s">
        <v>101</v>
      </c>
      <c r="F22" s="65">
        <v>2402</v>
      </c>
      <c r="G22" s="135">
        <v>2038</v>
      </c>
      <c r="H22" s="66">
        <v>3844</v>
      </c>
      <c r="I22" s="136">
        <v>1694</v>
      </c>
      <c r="J22" s="66">
        <v>22138</v>
      </c>
      <c r="K22" s="137">
        <v>24891</v>
      </c>
      <c r="L22" s="66">
        <v>3217</v>
      </c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4"/>
      <c r="B23" s="7" t="s">
        <v>65</v>
      </c>
      <c r="C23" s="52" t="s">
        <v>66</v>
      </c>
      <c r="D23" s="53"/>
      <c r="E23" s="95"/>
      <c r="F23" s="67">
        <v>476</v>
      </c>
      <c r="G23" s="125">
        <v>546</v>
      </c>
      <c r="H23" s="68">
        <v>271</v>
      </c>
      <c r="I23" s="126">
        <v>267</v>
      </c>
      <c r="J23" s="68">
        <v>12857</v>
      </c>
      <c r="K23" s="127">
        <v>13796</v>
      </c>
      <c r="L23" s="68">
        <v>1001</v>
      </c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4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-2353</v>
      </c>
      <c r="G24" s="128">
        <f t="shared" si="3"/>
        <v>-1976</v>
      </c>
      <c r="H24" s="69">
        <f t="shared" si="3"/>
        <v>-296</v>
      </c>
      <c r="I24" s="128">
        <f t="shared" si="3"/>
        <v>-316</v>
      </c>
      <c r="J24" s="69">
        <f t="shared" si="3"/>
        <v>-7397</v>
      </c>
      <c r="K24" s="128">
        <f t="shared" si="3"/>
        <v>-8053</v>
      </c>
      <c r="L24" s="69">
        <f t="shared" si="3"/>
        <v>-1015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4"/>
      <c r="B25" s="101" t="s">
        <v>67</v>
      </c>
      <c r="C25" s="53"/>
      <c r="D25" s="53"/>
      <c r="E25" s="296" t="s">
        <v>104</v>
      </c>
      <c r="F25" s="277">
        <v>2353</v>
      </c>
      <c r="G25" s="269">
        <v>1976</v>
      </c>
      <c r="H25" s="267">
        <v>296</v>
      </c>
      <c r="I25" s="269">
        <v>316</v>
      </c>
      <c r="J25" s="267">
        <v>7397</v>
      </c>
      <c r="K25" s="269">
        <v>8053</v>
      </c>
      <c r="L25" s="267">
        <v>1015</v>
      </c>
      <c r="M25" s="269"/>
      <c r="N25" s="267"/>
      <c r="O25" s="269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4"/>
      <c r="B26" s="9" t="s">
        <v>68</v>
      </c>
      <c r="C26" s="63"/>
      <c r="D26" s="63"/>
      <c r="E26" s="297"/>
      <c r="F26" s="278"/>
      <c r="G26" s="270"/>
      <c r="H26" s="268"/>
      <c r="I26" s="270"/>
      <c r="J26" s="268"/>
      <c r="K26" s="270"/>
      <c r="L26" s="268"/>
      <c r="M26" s="270"/>
      <c r="N26" s="268"/>
      <c r="O26" s="270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5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>J24+J25</f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255" t="s">
        <v>258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8" t="s">
        <v>69</v>
      </c>
      <c r="B30" s="289"/>
      <c r="C30" s="289"/>
      <c r="D30" s="289"/>
      <c r="E30" s="290"/>
      <c r="F30" s="265" t="s">
        <v>252</v>
      </c>
      <c r="G30" s="266"/>
      <c r="H30" s="265" t="s">
        <v>253</v>
      </c>
      <c r="I30" s="266"/>
      <c r="J30" s="265" t="s">
        <v>254</v>
      </c>
      <c r="K30" s="266"/>
      <c r="L30" s="265" t="s">
        <v>255</v>
      </c>
      <c r="M30" s="266"/>
      <c r="N30" s="265" t="s">
        <v>256</v>
      </c>
      <c r="O30" s="266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1"/>
      <c r="B31" s="292"/>
      <c r="C31" s="292"/>
      <c r="D31" s="292"/>
      <c r="E31" s="293"/>
      <c r="F31" s="110" t="s">
        <v>241</v>
      </c>
      <c r="G31" s="144" t="s">
        <v>2</v>
      </c>
      <c r="H31" s="110" t="s">
        <v>241</v>
      </c>
      <c r="I31" s="144" t="s">
        <v>2</v>
      </c>
      <c r="J31" s="110" t="s">
        <v>241</v>
      </c>
      <c r="K31" s="145" t="s">
        <v>2</v>
      </c>
      <c r="L31" s="110" t="s">
        <v>241</v>
      </c>
      <c r="M31" s="144" t="s">
        <v>2</v>
      </c>
      <c r="N31" s="110" t="s">
        <v>241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2" t="s">
        <v>85</v>
      </c>
      <c r="B32" s="55" t="s">
        <v>50</v>
      </c>
      <c r="C32" s="56"/>
      <c r="D32" s="56"/>
      <c r="E32" s="15" t="s">
        <v>41</v>
      </c>
      <c r="F32" s="66"/>
      <c r="G32" s="148">
        <v>4571</v>
      </c>
      <c r="H32" s="111">
        <v>31</v>
      </c>
      <c r="I32" s="113">
        <v>34</v>
      </c>
      <c r="J32" s="111">
        <v>277</v>
      </c>
      <c r="K32" s="114">
        <v>254</v>
      </c>
      <c r="L32" s="66">
        <v>7</v>
      </c>
      <c r="M32" s="148">
        <v>7</v>
      </c>
      <c r="N32" s="111">
        <v>1</v>
      </c>
      <c r="O32" s="149">
        <v>1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3"/>
      <c r="B33" s="8"/>
      <c r="C33" s="52" t="s">
        <v>70</v>
      </c>
      <c r="D33" s="53"/>
      <c r="E33" s="99"/>
      <c r="F33" s="68"/>
      <c r="G33" s="151">
        <v>4247</v>
      </c>
      <c r="H33" s="68">
        <v>0</v>
      </c>
      <c r="I33" s="126">
        <v>0</v>
      </c>
      <c r="J33" s="68">
        <v>277</v>
      </c>
      <c r="K33" s="127">
        <v>254</v>
      </c>
      <c r="L33" s="68">
        <v>0</v>
      </c>
      <c r="M33" s="151">
        <v>0</v>
      </c>
      <c r="N33" s="68">
        <v>0</v>
      </c>
      <c r="O33" s="125">
        <v>0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3"/>
      <c r="B34" s="8"/>
      <c r="C34" s="24"/>
      <c r="D34" s="30" t="s">
        <v>71</v>
      </c>
      <c r="E34" s="94"/>
      <c r="F34" s="70"/>
      <c r="G34" s="116">
        <v>0</v>
      </c>
      <c r="H34" s="70">
        <v>0</v>
      </c>
      <c r="I34" s="117">
        <v>0</v>
      </c>
      <c r="J34" s="70">
        <v>277</v>
      </c>
      <c r="K34" s="118">
        <v>254</v>
      </c>
      <c r="L34" s="70">
        <v>0</v>
      </c>
      <c r="M34" s="116">
        <v>0</v>
      </c>
      <c r="N34" s="70">
        <v>0</v>
      </c>
      <c r="O34" s="128">
        <v>0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3"/>
      <c r="B35" s="10"/>
      <c r="C35" s="62" t="s">
        <v>72</v>
      </c>
      <c r="D35" s="63"/>
      <c r="E35" s="100"/>
      <c r="F35" s="121"/>
      <c r="G35" s="122">
        <v>324</v>
      </c>
      <c r="H35" s="121">
        <v>31</v>
      </c>
      <c r="I35" s="123">
        <v>34</v>
      </c>
      <c r="J35" s="152">
        <v>0</v>
      </c>
      <c r="K35" s="153">
        <v>0</v>
      </c>
      <c r="L35" s="121">
        <v>7</v>
      </c>
      <c r="M35" s="122">
        <v>7</v>
      </c>
      <c r="N35" s="121">
        <v>1</v>
      </c>
      <c r="O35" s="139">
        <v>1</v>
      </c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3"/>
      <c r="B36" s="50" t="s">
        <v>53</v>
      </c>
      <c r="C36" s="51"/>
      <c r="D36" s="51"/>
      <c r="E36" s="15" t="s">
        <v>42</v>
      </c>
      <c r="F36" s="65"/>
      <c r="G36" s="125">
        <v>4080</v>
      </c>
      <c r="H36" s="66">
        <v>31</v>
      </c>
      <c r="I36" s="136">
        <v>34</v>
      </c>
      <c r="J36" s="66">
        <v>175</v>
      </c>
      <c r="K36" s="137">
        <v>150</v>
      </c>
      <c r="L36" s="66">
        <v>7</v>
      </c>
      <c r="M36" s="148">
        <v>7</v>
      </c>
      <c r="N36" s="66">
        <v>1</v>
      </c>
      <c r="O36" s="135">
        <v>1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3"/>
      <c r="B37" s="8"/>
      <c r="C37" s="30" t="s">
        <v>73</v>
      </c>
      <c r="D37" s="43"/>
      <c r="E37" s="94"/>
      <c r="F37" s="69"/>
      <c r="G37" s="128">
        <v>3723</v>
      </c>
      <c r="H37" s="70">
        <v>0</v>
      </c>
      <c r="I37" s="117">
        <v>0</v>
      </c>
      <c r="J37" s="70">
        <v>101</v>
      </c>
      <c r="K37" s="118">
        <v>75</v>
      </c>
      <c r="L37" s="70">
        <v>7</v>
      </c>
      <c r="M37" s="116">
        <v>7</v>
      </c>
      <c r="N37" s="70">
        <v>0</v>
      </c>
      <c r="O37" s="128">
        <v>0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3"/>
      <c r="B38" s="10"/>
      <c r="C38" s="30" t="s">
        <v>74</v>
      </c>
      <c r="D38" s="43"/>
      <c r="E38" s="94"/>
      <c r="F38" s="69"/>
      <c r="G38" s="128">
        <v>357</v>
      </c>
      <c r="H38" s="70">
        <v>31</v>
      </c>
      <c r="I38" s="117">
        <v>34</v>
      </c>
      <c r="J38" s="70">
        <v>74</v>
      </c>
      <c r="K38" s="153">
        <v>75</v>
      </c>
      <c r="L38" s="70">
        <v>0</v>
      </c>
      <c r="M38" s="116">
        <v>0</v>
      </c>
      <c r="N38" s="70">
        <v>1</v>
      </c>
      <c r="O38" s="128">
        <v>1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4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O39">G32-G36</f>
        <v>491</v>
      </c>
      <c r="H39" s="73">
        <f t="shared" si="5"/>
        <v>0</v>
      </c>
      <c r="I39" s="140">
        <f t="shared" si="5"/>
        <v>0</v>
      </c>
      <c r="J39" s="73">
        <f t="shared" si="5"/>
        <v>102</v>
      </c>
      <c r="K39" s="140">
        <f t="shared" si="5"/>
        <v>104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2" t="s">
        <v>86</v>
      </c>
      <c r="B40" s="50" t="s">
        <v>76</v>
      </c>
      <c r="C40" s="51"/>
      <c r="D40" s="51"/>
      <c r="E40" s="15" t="s">
        <v>44</v>
      </c>
      <c r="F40" s="65"/>
      <c r="G40" s="135">
        <v>1994</v>
      </c>
      <c r="H40" s="66">
        <v>143</v>
      </c>
      <c r="I40" s="136">
        <v>141</v>
      </c>
      <c r="J40" s="66">
        <v>974</v>
      </c>
      <c r="K40" s="137">
        <v>1578</v>
      </c>
      <c r="L40" s="66">
        <v>9</v>
      </c>
      <c r="M40" s="148">
        <v>10</v>
      </c>
      <c r="N40" s="66">
        <v>3</v>
      </c>
      <c r="O40" s="135">
        <v>3</v>
      </c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5"/>
      <c r="B41" s="10"/>
      <c r="C41" s="30" t="s">
        <v>77</v>
      </c>
      <c r="D41" s="43"/>
      <c r="E41" s="94"/>
      <c r="F41" s="154"/>
      <c r="G41" s="155">
        <v>166</v>
      </c>
      <c r="H41" s="152">
        <v>0</v>
      </c>
      <c r="I41" s="153">
        <v>0</v>
      </c>
      <c r="J41" s="70">
        <v>552</v>
      </c>
      <c r="K41" s="118">
        <v>1065</v>
      </c>
      <c r="L41" s="70">
        <v>0</v>
      </c>
      <c r="M41" s="116">
        <v>0</v>
      </c>
      <c r="N41" s="70">
        <v>0</v>
      </c>
      <c r="O41" s="128">
        <v>0</v>
      </c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5"/>
      <c r="B42" s="50" t="s">
        <v>64</v>
      </c>
      <c r="C42" s="51"/>
      <c r="D42" s="51"/>
      <c r="E42" s="15" t="s">
        <v>45</v>
      </c>
      <c r="F42" s="65"/>
      <c r="G42" s="135">
        <v>3056</v>
      </c>
      <c r="H42" s="66">
        <v>143</v>
      </c>
      <c r="I42" s="136">
        <v>141</v>
      </c>
      <c r="J42" s="66">
        <v>1075</v>
      </c>
      <c r="K42" s="137">
        <v>1682</v>
      </c>
      <c r="L42" s="66">
        <v>9</v>
      </c>
      <c r="M42" s="148">
        <v>10</v>
      </c>
      <c r="N42" s="66">
        <v>3</v>
      </c>
      <c r="O42" s="135">
        <v>3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5"/>
      <c r="B43" s="10"/>
      <c r="C43" s="30" t="s">
        <v>78</v>
      </c>
      <c r="D43" s="43"/>
      <c r="E43" s="94"/>
      <c r="F43" s="69"/>
      <c r="G43" s="128">
        <v>1092</v>
      </c>
      <c r="H43" s="70">
        <v>143</v>
      </c>
      <c r="I43" s="117">
        <v>141</v>
      </c>
      <c r="J43" s="152">
        <v>635</v>
      </c>
      <c r="K43" s="153">
        <v>726</v>
      </c>
      <c r="L43" s="70">
        <v>9</v>
      </c>
      <c r="M43" s="116">
        <v>10</v>
      </c>
      <c r="N43" s="70">
        <v>3</v>
      </c>
      <c r="O43" s="128">
        <v>3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6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6" ref="G44:O44">G40-G42</f>
        <v>-1062</v>
      </c>
      <c r="H44" s="130">
        <f t="shared" si="6"/>
        <v>0</v>
      </c>
      <c r="I44" s="131">
        <f t="shared" si="6"/>
        <v>0</v>
      </c>
      <c r="J44" s="130">
        <f t="shared" si="6"/>
        <v>-101</v>
      </c>
      <c r="K44" s="131">
        <f t="shared" si="6"/>
        <v>-104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9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-571</v>
      </c>
      <c r="H45" s="156">
        <f t="shared" si="7"/>
        <v>0</v>
      </c>
      <c r="I45" s="157">
        <f t="shared" si="7"/>
        <v>0</v>
      </c>
      <c r="J45" s="156">
        <f t="shared" si="7"/>
        <v>1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0"/>
      <c r="B46" s="44" t="s">
        <v>80</v>
      </c>
      <c r="C46" s="43"/>
      <c r="D46" s="43"/>
      <c r="E46" s="43"/>
      <c r="F46" s="154"/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>
        <v>0</v>
      </c>
      <c r="M46" s="116">
        <v>0</v>
      </c>
      <c r="N46" s="152">
        <v>0</v>
      </c>
      <c r="O46" s="129">
        <v>0</v>
      </c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0"/>
      <c r="B47" s="44" t="s">
        <v>81</v>
      </c>
      <c r="C47" s="43"/>
      <c r="D47" s="43"/>
      <c r="E47" s="43"/>
      <c r="F47" s="69"/>
      <c r="G47" s="128">
        <v>616</v>
      </c>
      <c r="H47" s="70">
        <v>0</v>
      </c>
      <c r="I47" s="117">
        <v>0</v>
      </c>
      <c r="J47" s="70">
        <v>0</v>
      </c>
      <c r="K47" s="118">
        <v>0</v>
      </c>
      <c r="L47" s="70">
        <v>0</v>
      </c>
      <c r="M47" s="116">
        <v>0</v>
      </c>
      <c r="N47" s="70">
        <v>0</v>
      </c>
      <c r="O47" s="128">
        <v>0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1"/>
      <c r="B48" s="47" t="s">
        <v>82</v>
      </c>
      <c r="C48" s="31"/>
      <c r="D48" s="31"/>
      <c r="E48" s="31"/>
      <c r="F48" s="74"/>
      <c r="G48" s="158">
        <v>616</v>
      </c>
      <c r="H48" s="74">
        <v>0</v>
      </c>
      <c r="I48" s="159">
        <v>0</v>
      </c>
      <c r="J48" s="74">
        <v>0</v>
      </c>
      <c r="K48" s="160">
        <v>0</v>
      </c>
      <c r="L48" s="74">
        <v>0</v>
      </c>
      <c r="M48" s="158">
        <v>0</v>
      </c>
      <c r="N48" s="74">
        <v>0</v>
      </c>
      <c r="O48" s="140">
        <v>0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2"/>
  <headerFooter alignWithMargins="0">
    <oddHeader>&amp;R&amp;"明朝,斜体"&amp;9都道府県－2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7" sqref="F2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261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161124</v>
      </c>
      <c r="G9" s="75">
        <f>F9/$F$27*100</f>
        <v>15.605048658030125</v>
      </c>
      <c r="H9" s="66">
        <v>155952</v>
      </c>
      <c r="I9" s="80">
        <f aca="true" t="shared" si="0" ref="I9:I45">(F9/H9-1)*100</f>
        <v>3.316405047706983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42569</v>
      </c>
      <c r="G10" s="76">
        <f aca="true" t="shared" si="1" ref="G10:G27">F10/$F$27*100</f>
        <v>4.122857652017604</v>
      </c>
      <c r="H10" s="68">
        <v>41945</v>
      </c>
      <c r="I10" s="81">
        <f t="shared" si="0"/>
        <v>1.4876624150673479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37092</v>
      </c>
      <c r="G11" s="77">
        <f t="shared" si="1"/>
        <v>3.5924037686729062</v>
      </c>
      <c r="H11" s="70">
        <v>36917</v>
      </c>
      <c r="I11" s="82">
        <f t="shared" si="0"/>
        <v>0.4740363518162427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5477</v>
      </c>
      <c r="G12" s="77">
        <f t="shared" si="1"/>
        <v>0.5304538833446972</v>
      </c>
      <c r="H12" s="70">
        <v>5028</v>
      </c>
      <c r="I12" s="82">
        <f t="shared" si="0"/>
        <v>8.929992044550517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0</v>
      </c>
      <c r="G13" s="77">
        <f t="shared" si="1"/>
        <v>0</v>
      </c>
      <c r="H13" s="70">
        <v>0</v>
      </c>
      <c r="I13" s="82" t="e">
        <f t="shared" si="0"/>
        <v>#DIV/0!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28353</v>
      </c>
      <c r="G14" s="75">
        <f t="shared" si="1"/>
        <v>2.746021353746978</v>
      </c>
      <c r="H14" s="66">
        <v>26829</v>
      </c>
      <c r="I14" s="83">
        <f t="shared" si="0"/>
        <v>5.680420440568046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1204</v>
      </c>
      <c r="G15" s="77">
        <f t="shared" si="1"/>
        <v>0.116608814231699</v>
      </c>
      <c r="H15" s="70">
        <v>1212</v>
      </c>
      <c r="I15" s="82">
        <f t="shared" si="0"/>
        <v>-0.660066006600657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27149</v>
      </c>
      <c r="G16" s="76">
        <f t="shared" si="1"/>
        <v>2.6294125395152794</v>
      </c>
      <c r="H16" s="68">
        <v>25617</v>
      </c>
      <c r="I16" s="81">
        <f t="shared" si="0"/>
        <v>5.980403638208998</v>
      </c>
    </row>
    <row r="17" spans="1:9" ht="18" customHeight="1">
      <c r="A17" s="257"/>
      <c r="B17" s="257"/>
      <c r="C17" s="7"/>
      <c r="D17" s="261" t="s">
        <v>30</v>
      </c>
      <c r="E17" s="298"/>
      <c r="F17" s="67">
        <v>48666</v>
      </c>
      <c r="G17" s="76">
        <f t="shared" si="1"/>
        <v>4.713359263621149</v>
      </c>
      <c r="H17" s="68">
        <v>45710</v>
      </c>
      <c r="I17" s="81">
        <f t="shared" si="0"/>
        <v>6.466856267775101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2610</v>
      </c>
      <c r="G18" s="77">
        <f t="shared" si="1"/>
        <v>0.25278156573482924</v>
      </c>
      <c r="H18" s="70">
        <v>2204</v>
      </c>
      <c r="I18" s="82">
        <f t="shared" si="0"/>
        <v>18.421052631578938</v>
      </c>
    </row>
    <row r="19" spans="1:9" ht="18" customHeight="1">
      <c r="A19" s="257"/>
      <c r="B19" s="257"/>
      <c r="C19" s="10"/>
      <c r="D19" s="261" t="s">
        <v>95</v>
      </c>
      <c r="E19" s="26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24268</v>
      </c>
      <c r="G20" s="77">
        <f t="shared" si="1"/>
        <v>2.3503843054608566</v>
      </c>
      <c r="H20" s="70">
        <v>21893</v>
      </c>
      <c r="I20" s="82">
        <f t="shared" si="0"/>
        <v>10.84821632485269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286260</v>
      </c>
      <c r="G21" s="77">
        <f t="shared" si="1"/>
        <v>27.72461724415794</v>
      </c>
      <c r="H21" s="70">
        <v>289831</v>
      </c>
      <c r="I21" s="82">
        <f t="shared" si="0"/>
        <v>-1.2320973256829015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7712</v>
      </c>
      <c r="G22" s="77">
        <f t="shared" si="1"/>
        <v>0.7469162586003844</v>
      </c>
      <c r="H22" s="70">
        <v>7889</v>
      </c>
      <c r="I22" s="82">
        <f t="shared" si="0"/>
        <v>-2.2436303714032158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194447</v>
      </c>
      <c r="G23" s="77">
        <f t="shared" si="1"/>
        <v>18.832420349594</v>
      </c>
      <c r="H23" s="70">
        <v>198707</v>
      </c>
      <c r="I23" s="82">
        <f t="shared" si="0"/>
        <v>-2.1438600552572407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1980</v>
      </c>
      <c r="G24" s="77">
        <f t="shared" si="1"/>
        <v>0.19176532572987046</v>
      </c>
      <c r="H24" s="70">
        <v>1805</v>
      </c>
      <c r="I24" s="82">
        <f t="shared" si="0"/>
        <v>9.695290858725759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79512</v>
      </c>
      <c r="G25" s="77">
        <f t="shared" si="1"/>
        <v>7.700830595673465</v>
      </c>
      <c r="H25" s="70">
        <v>76423</v>
      </c>
      <c r="I25" s="82">
        <f t="shared" si="0"/>
        <v>4.041976891773413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277209</v>
      </c>
      <c r="G26" s="78">
        <f t="shared" si="1"/>
        <v>26.848017262753366</v>
      </c>
      <c r="H26" s="72">
        <v>322373</v>
      </c>
      <c r="I26" s="84">
        <f t="shared" si="0"/>
        <v>-14.00985814568838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1032512</v>
      </c>
      <c r="G27" s="79">
        <f t="shared" si="1"/>
        <v>100</v>
      </c>
      <c r="H27" s="73">
        <f>SUM(H9,H20:H26)</f>
        <v>1074873</v>
      </c>
      <c r="I27" s="85">
        <f t="shared" si="0"/>
        <v>-3.941023730245341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302364</v>
      </c>
      <c r="G28" s="75">
        <f aca="true" t="shared" si="2" ref="G28:G45">F28/$F$45*100</f>
        <v>31.570110905305537</v>
      </c>
      <c r="H28" s="65">
        <v>309599</v>
      </c>
      <c r="I28" s="86">
        <f t="shared" si="0"/>
        <v>-2.3368938530163197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177158</v>
      </c>
      <c r="G29" s="77">
        <f t="shared" si="2"/>
        <v>18.497234154072967</v>
      </c>
      <c r="H29" s="69">
        <v>176378</v>
      </c>
      <c r="I29" s="87">
        <f t="shared" si="0"/>
        <v>0.44223202440214493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12825</v>
      </c>
      <c r="G30" s="77">
        <f t="shared" si="2"/>
        <v>1.3390703667121202</v>
      </c>
      <c r="H30" s="69">
        <v>12654</v>
      </c>
      <c r="I30" s="87">
        <f t="shared" si="0"/>
        <v>1.3513513513513598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112381</v>
      </c>
      <c r="G31" s="77">
        <f t="shared" si="2"/>
        <v>11.73380638452045</v>
      </c>
      <c r="H31" s="69">
        <v>120567</v>
      </c>
      <c r="I31" s="87">
        <f t="shared" si="0"/>
        <v>-6.789585873414783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362238</v>
      </c>
      <c r="G32" s="75">
        <f t="shared" si="2"/>
        <v>37.82161181263665</v>
      </c>
      <c r="H32" s="65">
        <v>370319</v>
      </c>
      <c r="I32" s="86">
        <f t="shared" si="0"/>
        <v>-2.1821726673489583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27774</v>
      </c>
      <c r="G33" s="77">
        <f t="shared" si="2"/>
        <v>2.8999095801218266</v>
      </c>
      <c r="H33" s="69">
        <v>28066</v>
      </c>
      <c r="I33" s="87">
        <f t="shared" si="0"/>
        <v>-1.0404047602080801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13616</v>
      </c>
      <c r="G34" s="77">
        <f t="shared" si="2"/>
        <v>1.4216594240274643</v>
      </c>
      <c r="H34" s="69">
        <v>15080</v>
      </c>
      <c r="I34" s="87">
        <f t="shared" si="0"/>
        <v>-9.708222811671085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159333</v>
      </c>
      <c r="G35" s="77">
        <f t="shared" si="2"/>
        <v>16.63610906349647</v>
      </c>
      <c r="H35" s="69">
        <v>166407</v>
      </c>
      <c r="I35" s="87">
        <f t="shared" si="0"/>
        <v>-4.251023093980422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8642</v>
      </c>
      <c r="G36" s="77">
        <f t="shared" si="2"/>
        <v>0.9023193847271846</v>
      </c>
      <c r="H36" s="69">
        <v>2059</v>
      </c>
      <c r="I36" s="87">
        <f t="shared" si="0"/>
        <v>319.7183098591549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28063</v>
      </c>
      <c r="G37" s="77">
        <f t="shared" si="2"/>
        <v>2.9300843431611874</v>
      </c>
      <c r="H37" s="69">
        <v>30791</v>
      </c>
      <c r="I37" s="87">
        <f t="shared" si="0"/>
        <v>-8.859731739794096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124810</v>
      </c>
      <c r="G38" s="77">
        <f t="shared" si="2"/>
        <v>13.031530017102513</v>
      </c>
      <c r="H38" s="69">
        <v>127916</v>
      </c>
      <c r="I38" s="87">
        <f t="shared" si="0"/>
        <v>-2.428155977360147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293152</v>
      </c>
      <c r="G39" s="75">
        <f t="shared" si="2"/>
        <v>30.608277282057816</v>
      </c>
      <c r="H39" s="65">
        <v>307066</v>
      </c>
      <c r="I39" s="86">
        <f t="shared" si="0"/>
        <v>-4.531273407019986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212644</v>
      </c>
      <c r="G40" s="76">
        <f t="shared" si="2"/>
        <v>22.202360940283207</v>
      </c>
      <c r="H40" s="67">
        <v>224764</v>
      </c>
      <c r="I40" s="88">
        <f t="shared" si="0"/>
        <v>-5.392322613941736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184490</v>
      </c>
      <c r="G41" s="77">
        <f t="shared" si="2"/>
        <v>19.262775201147686</v>
      </c>
      <c r="H41" s="69">
        <v>194799</v>
      </c>
      <c r="I41" s="89">
        <f t="shared" si="0"/>
        <v>-5.292121622800938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28154</v>
      </c>
      <c r="G42" s="77">
        <f t="shared" si="2"/>
        <v>2.939585739135519</v>
      </c>
      <c r="H42" s="69">
        <v>29965</v>
      </c>
      <c r="I42" s="89">
        <f t="shared" si="0"/>
        <v>-6.043717670615722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80508</v>
      </c>
      <c r="G43" s="77">
        <f t="shared" si="2"/>
        <v>8.40591634177461</v>
      </c>
      <c r="H43" s="67">
        <v>82302</v>
      </c>
      <c r="I43" s="161">
        <f t="shared" si="0"/>
        <v>-2.1797769191514216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957754</v>
      </c>
      <c r="G45" s="79">
        <f t="shared" si="2"/>
        <v>100</v>
      </c>
      <c r="H45" s="74">
        <f>SUM(H28,H32,H39)</f>
        <v>986984</v>
      </c>
      <c r="I45" s="162">
        <f t="shared" si="0"/>
        <v>-2.9615475022898075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5" sqref="K5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261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244</v>
      </c>
    </row>
    <row r="7" spans="1:9" ht="27" customHeight="1">
      <c r="A7" s="299" t="s">
        <v>117</v>
      </c>
      <c r="B7" s="55" t="s">
        <v>118</v>
      </c>
      <c r="C7" s="56"/>
      <c r="D7" s="93" t="s">
        <v>119</v>
      </c>
      <c r="E7" s="171">
        <v>1082554</v>
      </c>
      <c r="F7" s="172">
        <v>1131942</v>
      </c>
      <c r="G7" s="172">
        <v>1129942</v>
      </c>
      <c r="H7" s="172">
        <v>1074873</v>
      </c>
      <c r="I7" s="172">
        <v>1032512</v>
      </c>
    </row>
    <row r="8" spans="1:9" ht="27" customHeight="1">
      <c r="A8" s="257"/>
      <c r="B8" s="9"/>
      <c r="C8" s="30" t="s">
        <v>120</v>
      </c>
      <c r="D8" s="91" t="s">
        <v>42</v>
      </c>
      <c r="E8" s="173">
        <v>437448</v>
      </c>
      <c r="F8" s="173">
        <v>478114</v>
      </c>
      <c r="G8" s="173">
        <v>485629</v>
      </c>
      <c r="H8" s="173">
        <v>468035</v>
      </c>
      <c r="I8" s="174">
        <v>472086</v>
      </c>
    </row>
    <row r="9" spans="1:9" ht="27" customHeight="1">
      <c r="A9" s="257"/>
      <c r="B9" s="44" t="s">
        <v>121</v>
      </c>
      <c r="C9" s="43"/>
      <c r="D9" s="94"/>
      <c r="E9" s="175">
        <v>975109</v>
      </c>
      <c r="F9" s="175">
        <v>1017540</v>
      </c>
      <c r="G9" s="175">
        <v>1011193</v>
      </c>
      <c r="H9" s="175">
        <v>986984</v>
      </c>
      <c r="I9" s="176">
        <v>957754</v>
      </c>
    </row>
    <row r="10" spans="1:9" ht="27" customHeight="1">
      <c r="A10" s="257"/>
      <c r="B10" s="44" t="s">
        <v>122</v>
      </c>
      <c r="C10" s="43"/>
      <c r="D10" s="94"/>
      <c r="E10" s="175">
        <v>107445</v>
      </c>
      <c r="F10" s="175">
        <v>114402</v>
      </c>
      <c r="G10" s="175">
        <v>118748</v>
      </c>
      <c r="H10" s="175">
        <v>87889</v>
      </c>
      <c r="I10" s="176">
        <v>74758</v>
      </c>
    </row>
    <row r="11" spans="1:9" ht="27" customHeight="1">
      <c r="A11" s="257"/>
      <c r="B11" s="44" t="s">
        <v>123</v>
      </c>
      <c r="C11" s="43"/>
      <c r="D11" s="94"/>
      <c r="E11" s="175">
        <v>81273</v>
      </c>
      <c r="F11" s="175">
        <v>88986</v>
      </c>
      <c r="G11" s="175">
        <v>96916</v>
      </c>
      <c r="H11" s="175">
        <v>63574</v>
      </c>
      <c r="I11" s="176">
        <v>55706</v>
      </c>
    </row>
    <row r="12" spans="1:9" ht="27" customHeight="1">
      <c r="A12" s="257"/>
      <c r="B12" s="44" t="s">
        <v>124</v>
      </c>
      <c r="C12" s="43"/>
      <c r="D12" s="94"/>
      <c r="E12" s="175">
        <v>26172</v>
      </c>
      <c r="F12" s="175">
        <v>25416</v>
      </c>
      <c r="G12" s="175">
        <v>21832</v>
      </c>
      <c r="H12" s="175">
        <v>24315</v>
      </c>
      <c r="I12" s="176">
        <v>19051</v>
      </c>
    </row>
    <row r="13" spans="1:9" ht="27" customHeight="1">
      <c r="A13" s="257"/>
      <c r="B13" s="44" t="s">
        <v>125</v>
      </c>
      <c r="C13" s="43"/>
      <c r="D13" s="99"/>
      <c r="E13" s="177">
        <v>11</v>
      </c>
      <c r="F13" s="177">
        <v>-756</v>
      </c>
      <c r="G13" s="177">
        <v>-3583</v>
      </c>
      <c r="H13" s="177">
        <v>2483</v>
      </c>
      <c r="I13" s="178">
        <v>-5264</v>
      </c>
    </row>
    <row r="14" spans="1:9" ht="27" customHeight="1">
      <c r="A14" s="257"/>
      <c r="B14" s="101" t="s">
        <v>126</v>
      </c>
      <c r="C14" s="53"/>
      <c r="D14" s="99"/>
      <c r="E14" s="177">
        <v>282</v>
      </c>
      <c r="F14" s="177">
        <v>805</v>
      </c>
      <c r="G14" s="177">
        <v>0</v>
      </c>
      <c r="H14" s="177">
        <v>0</v>
      </c>
      <c r="I14" s="178">
        <v>0</v>
      </c>
    </row>
    <row r="15" spans="1:9" ht="27" customHeight="1">
      <c r="A15" s="257"/>
      <c r="B15" s="45" t="s">
        <v>127</v>
      </c>
      <c r="C15" s="46"/>
      <c r="D15" s="179"/>
      <c r="E15" s="180">
        <v>-2120</v>
      </c>
      <c r="F15" s="180">
        <v>-739</v>
      </c>
      <c r="G15" s="180">
        <v>-9138</v>
      </c>
      <c r="H15" s="180">
        <v>509</v>
      </c>
      <c r="I15" s="181">
        <v>-3134</v>
      </c>
    </row>
    <row r="16" spans="1:9" ht="27" customHeight="1">
      <c r="A16" s="257"/>
      <c r="B16" s="182" t="s">
        <v>128</v>
      </c>
      <c r="C16" s="183"/>
      <c r="D16" s="184" t="s">
        <v>43</v>
      </c>
      <c r="E16" s="185">
        <v>232130</v>
      </c>
      <c r="F16" s="185">
        <v>178279</v>
      </c>
      <c r="G16" s="185">
        <v>137313</v>
      </c>
      <c r="H16" s="185">
        <v>116984</v>
      </c>
      <c r="I16" s="186">
        <v>97065</v>
      </c>
    </row>
    <row r="17" spans="1:9" ht="27" customHeight="1">
      <c r="A17" s="257"/>
      <c r="B17" s="44" t="s">
        <v>129</v>
      </c>
      <c r="C17" s="43"/>
      <c r="D17" s="91" t="s">
        <v>44</v>
      </c>
      <c r="E17" s="175">
        <v>277585</v>
      </c>
      <c r="F17" s="175">
        <v>358028</v>
      </c>
      <c r="G17" s="175">
        <v>299454</v>
      </c>
      <c r="H17" s="175">
        <v>414441</v>
      </c>
      <c r="I17" s="176">
        <v>295339</v>
      </c>
    </row>
    <row r="18" spans="1:9" ht="27" customHeight="1">
      <c r="A18" s="257"/>
      <c r="B18" s="44" t="s">
        <v>130</v>
      </c>
      <c r="C18" s="43"/>
      <c r="D18" s="91" t="s">
        <v>45</v>
      </c>
      <c r="E18" s="175">
        <v>1472969</v>
      </c>
      <c r="F18" s="175">
        <v>1432144</v>
      </c>
      <c r="G18" s="175">
        <v>1400544</v>
      </c>
      <c r="H18" s="175">
        <v>1368750</v>
      </c>
      <c r="I18" s="176">
        <v>1347437</v>
      </c>
    </row>
    <row r="19" spans="1:9" ht="27" customHeight="1">
      <c r="A19" s="257"/>
      <c r="B19" s="44" t="s">
        <v>131</v>
      </c>
      <c r="C19" s="43"/>
      <c r="D19" s="91" t="s">
        <v>132</v>
      </c>
      <c r="E19" s="175">
        <f>E17+E18-E16</f>
        <v>1518424</v>
      </c>
      <c r="F19" s="175">
        <f>F17+F18-F16</f>
        <v>1611893</v>
      </c>
      <c r="G19" s="175">
        <f>G17+G18-G16</f>
        <v>1562685</v>
      </c>
      <c r="H19" s="175">
        <f>H17+H18-H16</f>
        <v>1666207</v>
      </c>
      <c r="I19" s="175">
        <f>I17+I18-I16</f>
        <v>1545711</v>
      </c>
    </row>
    <row r="20" spans="1:9" ht="27" customHeight="1">
      <c r="A20" s="257"/>
      <c r="B20" s="44" t="s">
        <v>133</v>
      </c>
      <c r="C20" s="43"/>
      <c r="D20" s="94" t="s">
        <v>134</v>
      </c>
      <c r="E20" s="187">
        <f>E18/E8</f>
        <v>3.3671864998811287</v>
      </c>
      <c r="F20" s="187">
        <f>F18/F8</f>
        <v>2.9954027700506574</v>
      </c>
      <c r="G20" s="187">
        <f>G18/G8</f>
        <v>2.8839793340183557</v>
      </c>
      <c r="H20" s="187">
        <f>H18/H8</f>
        <v>2.924460777505956</v>
      </c>
      <c r="I20" s="187">
        <f>I18/I8</f>
        <v>2.854219358337252</v>
      </c>
    </row>
    <row r="21" spans="1:9" ht="27" customHeight="1">
      <c r="A21" s="257"/>
      <c r="B21" s="44" t="s">
        <v>135</v>
      </c>
      <c r="C21" s="43"/>
      <c r="D21" s="94" t="s">
        <v>136</v>
      </c>
      <c r="E21" s="187">
        <f>E19/E8</f>
        <v>3.471095993123754</v>
      </c>
      <c r="F21" s="187">
        <f>F19/F8</f>
        <v>3.371357040371125</v>
      </c>
      <c r="G21" s="187">
        <f>G19/G8</f>
        <v>3.21785766500765</v>
      </c>
      <c r="H21" s="187">
        <f>H19/H8</f>
        <v>3.560005127821637</v>
      </c>
      <c r="I21" s="187">
        <f>I19/I8</f>
        <v>3.2742148676300507</v>
      </c>
    </row>
    <row r="22" spans="1:9" ht="27" customHeight="1">
      <c r="A22" s="257"/>
      <c r="B22" s="44" t="s">
        <v>137</v>
      </c>
      <c r="C22" s="43"/>
      <c r="D22" s="94" t="s">
        <v>138</v>
      </c>
      <c r="E22" s="175">
        <f>E18/E24*1000000</f>
        <v>1107373.0948534259</v>
      </c>
      <c r="F22" s="175">
        <f>F18/F24*1000000</f>
        <v>1119217.5018013527</v>
      </c>
      <c r="G22" s="175">
        <f>G18/G24*1000000</f>
        <v>1094522.1687504004</v>
      </c>
      <c r="H22" s="175">
        <f>H18/H24*1000000</f>
        <v>1069675.2251104647</v>
      </c>
      <c r="I22" s="175">
        <f>I18/I24*1000000</f>
        <v>1053019.160765055</v>
      </c>
    </row>
    <row r="23" spans="1:9" ht="27" customHeight="1">
      <c r="A23" s="257"/>
      <c r="B23" s="44" t="s">
        <v>139</v>
      </c>
      <c r="C23" s="43"/>
      <c r="D23" s="94" t="s">
        <v>140</v>
      </c>
      <c r="E23" s="175">
        <f>E19/E24*1000000</f>
        <v>1141546.0095763851</v>
      </c>
      <c r="F23" s="175">
        <f>F19/F24*1000000</f>
        <v>1259690.9644777954</v>
      </c>
      <c r="G23" s="175">
        <f>G19/G24*1000000</f>
        <v>1221235.0167318697</v>
      </c>
      <c r="H23" s="175">
        <f>H19/H24*1000000</f>
        <v>1302137.2404059411</v>
      </c>
      <c r="I23" s="175">
        <f>I19/I24*1000000</f>
        <v>1207969.8716936777</v>
      </c>
    </row>
    <row r="24" spans="1:9" ht="27" customHeight="1">
      <c r="A24" s="257"/>
      <c r="B24" s="188" t="s">
        <v>141</v>
      </c>
      <c r="C24" s="189"/>
      <c r="D24" s="190" t="s">
        <v>142</v>
      </c>
      <c r="E24" s="180">
        <v>1330147</v>
      </c>
      <c r="F24" s="180">
        <v>1279594</v>
      </c>
      <c r="G24" s="180">
        <f>F24</f>
        <v>1279594</v>
      </c>
      <c r="H24" s="181">
        <f>G24</f>
        <v>1279594</v>
      </c>
      <c r="I24" s="181">
        <f>H24</f>
        <v>1279594</v>
      </c>
    </row>
    <row r="25" spans="1:9" ht="27" customHeight="1">
      <c r="A25" s="257"/>
      <c r="B25" s="10" t="s">
        <v>143</v>
      </c>
      <c r="C25" s="191"/>
      <c r="D25" s="192"/>
      <c r="E25" s="173">
        <v>398035</v>
      </c>
      <c r="F25" s="173">
        <v>406527</v>
      </c>
      <c r="G25" s="173">
        <v>401253</v>
      </c>
      <c r="H25" s="173">
        <v>398812</v>
      </c>
      <c r="I25" s="193">
        <v>396972</v>
      </c>
    </row>
    <row r="26" spans="1:9" ht="27" customHeight="1">
      <c r="A26" s="257"/>
      <c r="B26" s="194" t="s">
        <v>144</v>
      </c>
      <c r="C26" s="195"/>
      <c r="D26" s="196"/>
      <c r="E26" s="197">
        <v>0.318</v>
      </c>
      <c r="F26" s="197">
        <v>0.34116</v>
      </c>
      <c r="G26" s="197">
        <v>0.35156</v>
      </c>
      <c r="H26" s="197">
        <v>0.36241</v>
      </c>
      <c r="I26" s="198">
        <v>0.36255</v>
      </c>
    </row>
    <row r="27" spans="1:9" ht="27" customHeight="1">
      <c r="A27" s="257"/>
      <c r="B27" s="194" t="s">
        <v>145</v>
      </c>
      <c r="C27" s="195"/>
      <c r="D27" s="196"/>
      <c r="E27" s="199">
        <v>6.6</v>
      </c>
      <c r="F27" s="199">
        <v>6.3</v>
      </c>
      <c r="G27" s="199">
        <v>5.4</v>
      </c>
      <c r="H27" s="199">
        <v>6.1</v>
      </c>
      <c r="I27" s="200">
        <v>4.8</v>
      </c>
    </row>
    <row r="28" spans="1:9" ht="27" customHeight="1">
      <c r="A28" s="257"/>
      <c r="B28" s="194" t="s">
        <v>146</v>
      </c>
      <c r="C28" s="195"/>
      <c r="D28" s="196"/>
      <c r="E28" s="199">
        <v>97.6</v>
      </c>
      <c r="F28" s="199">
        <v>97.4</v>
      </c>
      <c r="G28" s="199">
        <v>96.9</v>
      </c>
      <c r="H28" s="199">
        <v>97.6</v>
      </c>
      <c r="I28" s="200">
        <v>96.2</v>
      </c>
    </row>
    <row r="29" spans="1:9" ht="27" customHeight="1">
      <c r="A29" s="257"/>
      <c r="B29" s="201" t="s">
        <v>147</v>
      </c>
      <c r="C29" s="202"/>
      <c r="D29" s="203"/>
      <c r="E29" s="204">
        <v>46.1</v>
      </c>
      <c r="F29" s="204">
        <v>46.4</v>
      </c>
      <c r="G29" s="204">
        <v>45.3</v>
      </c>
      <c r="H29" s="204">
        <v>45.3</v>
      </c>
      <c r="I29" s="205">
        <v>43.3</v>
      </c>
    </row>
    <row r="30" spans="1:9" ht="27" customHeight="1">
      <c r="A30" s="257"/>
      <c r="B30" s="299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7"/>
      <c r="B31" s="25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7"/>
      <c r="B32" s="257"/>
      <c r="C32" s="194" t="s">
        <v>151</v>
      </c>
      <c r="D32" s="196"/>
      <c r="E32" s="199">
        <v>20.4</v>
      </c>
      <c r="F32" s="199">
        <v>20.5</v>
      </c>
      <c r="G32" s="199">
        <v>19.5</v>
      </c>
      <c r="H32" s="199">
        <v>18.2</v>
      </c>
      <c r="I32" s="200">
        <v>16.7</v>
      </c>
    </row>
    <row r="33" spans="1:9" ht="27" customHeight="1">
      <c r="A33" s="258"/>
      <c r="B33" s="258"/>
      <c r="C33" s="201" t="s">
        <v>152</v>
      </c>
      <c r="D33" s="203"/>
      <c r="E33" s="204">
        <v>236.3</v>
      </c>
      <c r="F33" s="204">
        <v>224.6</v>
      </c>
      <c r="G33" s="204">
        <v>229.4</v>
      </c>
      <c r="H33" s="204">
        <v>224.2</v>
      </c>
      <c r="I33" s="209">
        <v>218.3</v>
      </c>
    </row>
    <row r="34" spans="1:9" ht="27" customHeight="1">
      <c r="A34" s="2" t="s">
        <v>245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2" sqref="G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261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248</v>
      </c>
      <c r="B5" s="31"/>
      <c r="C5" s="31"/>
      <c r="D5" s="31"/>
      <c r="K5" s="37"/>
      <c r="O5" s="37" t="s">
        <v>48</v>
      </c>
    </row>
    <row r="6" spans="1:15" ht="15.75" customHeight="1">
      <c r="A6" s="282" t="s">
        <v>49</v>
      </c>
      <c r="B6" s="283"/>
      <c r="C6" s="283"/>
      <c r="D6" s="283"/>
      <c r="E6" s="284"/>
      <c r="F6" s="271" t="s">
        <v>262</v>
      </c>
      <c r="G6" s="264"/>
      <c r="H6" s="271" t="s">
        <v>263</v>
      </c>
      <c r="I6" s="264"/>
      <c r="J6" s="271" t="s">
        <v>264</v>
      </c>
      <c r="K6" s="264"/>
      <c r="L6" s="271"/>
      <c r="M6" s="264"/>
      <c r="N6" s="271"/>
      <c r="O6" s="264"/>
    </row>
    <row r="7" spans="1:15" ht="15.75" customHeight="1">
      <c r="A7" s="285"/>
      <c r="B7" s="286"/>
      <c r="C7" s="286"/>
      <c r="D7" s="286"/>
      <c r="E7" s="287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253" t="s">
        <v>2</v>
      </c>
    </row>
    <row r="8" spans="1:25" ht="15.75" customHeight="1">
      <c r="A8" s="272" t="s">
        <v>83</v>
      </c>
      <c r="B8" s="55" t="s">
        <v>50</v>
      </c>
      <c r="C8" s="56"/>
      <c r="D8" s="56"/>
      <c r="E8" s="93" t="s">
        <v>41</v>
      </c>
      <c r="F8" s="111">
        <v>6500</v>
      </c>
      <c r="G8" s="112">
        <v>5477</v>
      </c>
      <c r="H8" s="111">
        <v>911</v>
      </c>
      <c r="I8" s="113">
        <v>909</v>
      </c>
      <c r="J8" s="111">
        <v>107146</v>
      </c>
      <c r="K8" s="114">
        <v>103996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4"/>
      <c r="B9" s="8"/>
      <c r="C9" s="30" t="s">
        <v>51</v>
      </c>
      <c r="D9" s="43"/>
      <c r="E9" s="91" t="s">
        <v>42</v>
      </c>
      <c r="F9" s="70">
        <v>6500</v>
      </c>
      <c r="G9" s="116">
        <v>5477</v>
      </c>
      <c r="H9" s="70">
        <v>911</v>
      </c>
      <c r="I9" s="117">
        <v>909</v>
      </c>
      <c r="J9" s="70">
        <v>106828</v>
      </c>
      <c r="K9" s="118">
        <v>103996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4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318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4"/>
      <c r="B11" s="50" t="s">
        <v>53</v>
      </c>
      <c r="C11" s="63"/>
      <c r="D11" s="63"/>
      <c r="E11" s="90" t="s">
        <v>44</v>
      </c>
      <c r="F11" s="121">
        <v>5349</v>
      </c>
      <c r="G11" s="122">
        <v>4105</v>
      </c>
      <c r="H11" s="121">
        <v>806</v>
      </c>
      <c r="I11" s="123">
        <v>837</v>
      </c>
      <c r="J11" s="121">
        <v>108507</v>
      </c>
      <c r="K11" s="124">
        <v>104491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4"/>
      <c r="B12" s="7"/>
      <c r="C12" s="30" t="s">
        <v>54</v>
      </c>
      <c r="D12" s="43"/>
      <c r="E12" s="91" t="s">
        <v>45</v>
      </c>
      <c r="F12" s="70">
        <v>5349</v>
      </c>
      <c r="G12" s="116">
        <v>4105</v>
      </c>
      <c r="H12" s="121">
        <v>806</v>
      </c>
      <c r="I12" s="117">
        <v>837</v>
      </c>
      <c r="J12" s="121">
        <v>106218</v>
      </c>
      <c r="K12" s="118">
        <v>103915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4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0</v>
      </c>
      <c r="I13" s="120">
        <v>0</v>
      </c>
      <c r="J13" s="119">
        <v>2289</v>
      </c>
      <c r="K13" s="120">
        <v>576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4"/>
      <c r="B14" s="44" t="s">
        <v>56</v>
      </c>
      <c r="C14" s="43"/>
      <c r="D14" s="43"/>
      <c r="E14" s="91" t="s">
        <v>154</v>
      </c>
      <c r="F14" s="69">
        <f aca="true" t="shared" si="0" ref="F14:O15">F9-F12</f>
        <v>1151</v>
      </c>
      <c r="G14" s="128">
        <f t="shared" si="0"/>
        <v>1372</v>
      </c>
      <c r="H14" s="69">
        <f t="shared" si="0"/>
        <v>105</v>
      </c>
      <c r="I14" s="128">
        <f t="shared" si="0"/>
        <v>72</v>
      </c>
      <c r="J14" s="69">
        <f t="shared" si="0"/>
        <v>610</v>
      </c>
      <c r="K14" s="128">
        <f t="shared" si="0"/>
        <v>81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4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0</v>
      </c>
      <c r="J15" s="69">
        <f t="shared" si="0"/>
        <v>-1971</v>
      </c>
      <c r="K15" s="128">
        <f t="shared" si="0"/>
        <v>-576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4"/>
      <c r="B16" s="44" t="s">
        <v>58</v>
      </c>
      <c r="C16" s="43"/>
      <c r="D16" s="43"/>
      <c r="E16" s="91" t="s">
        <v>156</v>
      </c>
      <c r="F16" s="69">
        <f aca="true" t="shared" si="1" ref="F16:O16">F8-F11</f>
        <v>1151</v>
      </c>
      <c r="G16" s="128">
        <f t="shared" si="1"/>
        <v>1372</v>
      </c>
      <c r="H16" s="69">
        <f t="shared" si="1"/>
        <v>105</v>
      </c>
      <c r="I16" s="128">
        <f t="shared" si="1"/>
        <v>72</v>
      </c>
      <c r="J16" s="69">
        <f t="shared" si="1"/>
        <v>-1361</v>
      </c>
      <c r="K16" s="128">
        <f t="shared" si="1"/>
        <v>-495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4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0</v>
      </c>
      <c r="I17" s="120">
        <v>0</v>
      </c>
      <c r="J17" s="70">
        <v>47835</v>
      </c>
      <c r="K17" s="118">
        <v>46474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5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4" t="s">
        <v>84</v>
      </c>
      <c r="B19" s="50" t="s">
        <v>61</v>
      </c>
      <c r="C19" s="51"/>
      <c r="D19" s="51"/>
      <c r="E19" s="96"/>
      <c r="F19" s="65">
        <v>282</v>
      </c>
      <c r="G19" s="135">
        <v>1694</v>
      </c>
      <c r="H19" s="66">
        <v>342</v>
      </c>
      <c r="I19" s="136">
        <v>421</v>
      </c>
      <c r="J19" s="66">
        <v>16457</v>
      </c>
      <c r="K19" s="137">
        <v>19540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4"/>
      <c r="B20" s="19"/>
      <c r="C20" s="30" t="s">
        <v>62</v>
      </c>
      <c r="D20" s="43"/>
      <c r="E20" s="91"/>
      <c r="F20" s="69">
        <v>0</v>
      </c>
      <c r="G20" s="128">
        <v>864</v>
      </c>
      <c r="H20" s="70">
        <v>341</v>
      </c>
      <c r="I20" s="117">
        <v>366</v>
      </c>
      <c r="J20" s="70">
        <v>8923</v>
      </c>
      <c r="K20" s="120">
        <v>7854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4"/>
      <c r="B21" s="9" t="s">
        <v>63</v>
      </c>
      <c r="C21" s="63"/>
      <c r="D21" s="63"/>
      <c r="E21" s="90" t="s">
        <v>157</v>
      </c>
      <c r="F21" s="138">
        <v>282</v>
      </c>
      <c r="G21" s="139">
        <v>1694</v>
      </c>
      <c r="H21" s="121">
        <v>342</v>
      </c>
      <c r="I21" s="123">
        <v>421</v>
      </c>
      <c r="J21" s="121">
        <v>15466</v>
      </c>
      <c r="K21" s="124">
        <v>19374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4"/>
      <c r="B22" s="50" t="s">
        <v>64</v>
      </c>
      <c r="C22" s="51"/>
      <c r="D22" s="51"/>
      <c r="E22" s="96" t="s">
        <v>158</v>
      </c>
      <c r="F22" s="65">
        <v>1462</v>
      </c>
      <c r="G22" s="135">
        <v>5874</v>
      </c>
      <c r="H22" s="66">
        <v>1099</v>
      </c>
      <c r="I22" s="136">
        <v>813</v>
      </c>
      <c r="J22" s="66">
        <v>22162</v>
      </c>
      <c r="K22" s="137">
        <v>26760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4"/>
      <c r="B23" s="7" t="s">
        <v>65</v>
      </c>
      <c r="C23" s="52" t="s">
        <v>66</v>
      </c>
      <c r="D23" s="53"/>
      <c r="E23" s="95"/>
      <c r="F23" s="67">
        <v>414</v>
      </c>
      <c r="G23" s="125">
        <v>313</v>
      </c>
      <c r="H23" s="68">
        <v>284</v>
      </c>
      <c r="I23" s="126">
        <v>306</v>
      </c>
      <c r="J23" s="68">
        <v>12780</v>
      </c>
      <c r="K23" s="127">
        <v>12674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4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-1180</v>
      </c>
      <c r="G24" s="128">
        <f t="shared" si="2"/>
        <v>-4180</v>
      </c>
      <c r="H24" s="69">
        <f t="shared" si="2"/>
        <v>-757</v>
      </c>
      <c r="I24" s="128">
        <f t="shared" si="2"/>
        <v>-392</v>
      </c>
      <c r="J24" s="69">
        <f t="shared" si="2"/>
        <v>-6696</v>
      </c>
      <c r="K24" s="128">
        <f t="shared" si="2"/>
        <v>-7386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4"/>
      <c r="B25" s="101" t="s">
        <v>67</v>
      </c>
      <c r="C25" s="53"/>
      <c r="D25" s="53"/>
      <c r="E25" s="296" t="s">
        <v>161</v>
      </c>
      <c r="F25" s="277">
        <v>1180</v>
      </c>
      <c r="G25" s="269">
        <v>4180</v>
      </c>
      <c r="H25" s="267">
        <v>353</v>
      </c>
      <c r="I25" s="269">
        <v>392</v>
      </c>
      <c r="J25" s="267">
        <v>6139</v>
      </c>
      <c r="K25" s="269">
        <v>6395</v>
      </c>
      <c r="L25" s="267"/>
      <c r="M25" s="269"/>
      <c r="N25" s="267"/>
      <c r="O25" s="269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4"/>
      <c r="B26" s="9" t="s">
        <v>68</v>
      </c>
      <c r="C26" s="63"/>
      <c r="D26" s="63"/>
      <c r="E26" s="297"/>
      <c r="F26" s="278"/>
      <c r="G26" s="270"/>
      <c r="H26" s="268"/>
      <c r="I26" s="270"/>
      <c r="J26" s="268"/>
      <c r="K26" s="270"/>
      <c r="L26" s="268"/>
      <c r="M26" s="270"/>
      <c r="N26" s="268"/>
      <c r="O26" s="270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5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-404</v>
      </c>
      <c r="I27" s="140">
        <f t="shared" si="3"/>
        <v>0</v>
      </c>
      <c r="J27" s="73">
        <f t="shared" si="3"/>
        <v>-557</v>
      </c>
      <c r="K27" s="140">
        <f t="shared" si="3"/>
        <v>-991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8" t="s">
        <v>69</v>
      </c>
      <c r="B30" s="289"/>
      <c r="C30" s="289"/>
      <c r="D30" s="289"/>
      <c r="E30" s="290"/>
      <c r="F30" s="300" t="s">
        <v>265</v>
      </c>
      <c r="G30" s="301"/>
      <c r="H30" s="300" t="s">
        <v>266</v>
      </c>
      <c r="I30" s="301"/>
      <c r="J30" s="300" t="s">
        <v>267</v>
      </c>
      <c r="K30" s="301"/>
      <c r="L30" s="300" t="s">
        <v>268</v>
      </c>
      <c r="M30" s="301"/>
      <c r="N30" s="300" t="s">
        <v>269</v>
      </c>
      <c r="O30" s="30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91"/>
      <c r="B31" s="292"/>
      <c r="C31" s="292"/>
      <c r="D31" s="292"/>
      <c r="E31" s="293"/>
      <c r="F31" s="110" t="s">
        <v>246</v>
      </c>
      <c r="G31" s="38" t="s">
        <v>2</v>
      </c>
      <c r="H31" s="110" t="s">
        <v>246</v>
      </c>
      <c r="I31" s="38" t="s">
        <v>2</v>
      </c>
      <c r="J31" s="110" t="s">
        <v>246</v>
      </c>
      <c r="K31" s="38" t="s">
        <v>2</v>
      </c>
      <c r="L31" s="110" t="s">
        <v>246</v>
      </c>
      <c r="M31" s="38" t="s">
        <v>2</v>
      </c>
      <c r="N31" s="110" t="s">
        <v>246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2" t="s">
        <v>85</v>
      </c>
      <c r="B32" s="55" t="s">
        <v>50</v>
      </c>
      <c r="C32" s="56"/>
      <c r="D32" s="56"/>
      <c r="E32" s="15" t="s">
        <v>41</v>
      </c>
      <c r="F32" s="66">
        <v>4548</v>
      </c>
      <c r="G32" s="148">
        <v>4416</v>
      </c>
      <c r="H32" s="111">
        <v>0</v>
      </c>
      <c r="I32" s="113">
        <v>0</v>
      </c>
      <c r="J32" s="111">
        <v>345</v>
      </c>
      <c r="K32" s="114">
        <v>265</v>
      </c>
      <c r="L32" s="66">
        <v>32</v>
      </c>
      <c r="M32" s="148">
        <v>51</v>
      </c>
      <c r="N32" s="111">
        <v>0</v>
      </c>
      <c r="O32" s="149">
        <v>0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73"/>
      <c r="B33" s="8"/>
      <c r="C33" s="52" t="s">
        <v>70</v>
      </c>
      <c r="D33" s="53"/>
      <c r="E33" s="99"/>
      <c r="F33" s="68">
        <v>4167</v>
      </c>
      <c r="G33" s="151">
        <v>4131</v>
      </c>
      <c r="H33" s="68">
        <v>0</v>
      </c>
      <c r="I33" s="126">
        <v>0</v>
      </c>
      <c r="J33" s="68">
        <v>310</v>
      </c>
      <c r="K33" s="127">
        <v>242</v>
      </c>
      <c r="L33" s="68">
        <v>8</v>
      </c>
      <c r="M33" s="151">
        <v>37</v>
      </c>
      <c r="N33" s="68">
        <v>0</v>
      </c>
      <c r="O33" s="125">
        <v>0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73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0</v>
      </c>
      <c r="I34" s="117">
        <v>0</v>
      </c>
      <c r="J34" s="70">
        <v>309</v>
      </c>
      <c r="K34" s="118">
        <v>241</v>
      </c>
      <c r="L34" s="70">
        <v>8</v>
      </c>
      <c r="M34" s="116">
        <v>37</v>
      </c>
      <c r="N34" s="70">
        <v>0</v>
      </c>
      <c r="O34" s="128">
        <v>0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73"/>
      <c r="B35" s="10"/>
      <c r="C35" s="62" t="s">
        <v>72</v>
      </c>
      <c r="D35" s="63"/>
      <c r="E35" s="100"/>
      <c r="F35" s="121">
        <v>380</v>
      </c>
      <c r="G35" s="122">
        <v>285</v>
      </c>
      <c r="H35" s="121">
        <v>0</v>
      </c>
      <c r="I35" s="123">
        <v>0</v>
      </c>
      <c r="J35" s="152">
        <v>36</v>
      </c>
      <c r="K35" s="153">
        <v>24</v>
      </c>
      <c r="L35" s="121">
        <v>23</v>
      </c>
      <c r="M35" s="122">
        <v>14</v>
      </c>
      <c r="N35" s="121">
        <v>0</v>
      </c>
      <c r="O35" s="139">
        <v>0</v>
      </c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73"/>
      <c r="B36" s="50" t="s">
        <v>53</v>
      </c>
      <c r="C36" s="51"/>
      <c r="D36" s="51"/>
      <c r="E36" s="15" t="s">
        <v>42</v>
      </c>
      <c r="F36" s="66">
        <v>4013</v>
      </c>
      <c r="G36" s="148">
        <v>4110</v>
      </c>
      <c r="H36" s="66">
        <v>0</v>
      </c>
      <c r="I36" s="136">
        <v>0</v>
      </c>
      <c r="J36" s="66">
        <v>119</v>
      </c>
      <c r="K36" s="137">
        <v>119</v>
      </c>
      <c r="L36" s="66">
        <v>2</v>
      </c>
      <c r="M36" s="148">
        <v>10</v>
      </c>
      <c r="N36" s="66">
        <v>0</v>
      </c>
      <c r="O36" s="135">
        <v>0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73"/>
      <c r="B37" s="8"/>
      <c r="C37" s="30" t="s">
        <v>73</v>
      </c>
      <c r="D37" s="43"/>
      <c r="E37" s="94"/>
      <c r="F37" s="70">
        <v>3701</v>
      </c>
      <c r="G37" s="116">
        <v>3727</v>
      </c>
      <c r="H37" s="70">
        <v>0</v>
      </c>
      <c r="I37" s="117">
        <v>0</v>
      </c>
      <c r="J37" s="70">
        <v>44</v>
      </c>
      <c r="K37" s="118">
        <v>31</v>
      </c>
      <c r="L37" s="70">
        <v>1</v>
      </c>
      <c r="M37" s="116">
        <v>4</v>
      </c>
      <c r="N37" s="70">
        <v>0</v>
      </c>
      <c r="O37" s="128">
        <v>0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73"/>
      <c r="B38" s="10"/>
      <c r="C38" s="30" t="s">
        <v>74</v>
      </c>
      <c r="D38" s="43"/>
      <c r="E38" s="94"/>
      <c r="F38" s="69">
        <v>312</v>
      </c>
      <c r="G38" s="128">
        <v>383</v>
      </c>
      <c r="H38" s="70">
        <v>0</v>
      </c>
      <c r="I38" s="117">
        <v>0</v>
      </c>
      <c r="J38" s="70">
        <v>76</v>
      </c>
      <c r="K38" s="153">
        <v>88</v>
      </c>
      <c r="L38" s="70">
        <v>1</v>
      </c>
      <c r="M38" s="116">
        <v>6</v>
      </c>
      <c r="N38" s="70">
        <v>0</v>
      </c>
      <c r="O38" s="128">
        <v>0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74"/>
      <c r="B39" s="11" t="s">
        <v>75</v>
      </c>
      <c r="C39" s="12"/>
      <c r="D39" s="12"/>
      <c r="E39" s="98" t="s">
        <v>165</v>
      </c>
      <c r="F39" s="73">
        <f aca="true" t="shared" si="4" ref="F39:O39">F32-F36</f>
        <v>535</v>
      </c>
      <c r="G39" s="140">
        <f t="shared" si="4"/>
        <v>306</v>
      </c>
      <c r="H39" s="73">
        <f t="shared" si="4"/>
        <v>0</v>
      </c>
      <c r="I39" s="140">
        <f t="shared" si="4"/>
        <v>0</v>
      </c>
      <c r="J39" s="73">
        <f>J32-J36</f>
        <v>226</v>
      </c>
      <c r="K39" s="140">
        <f t="shared" si="4"/>
        <v>146</v>
      </c>
      <c r="L39" s="73">
        <f t="shared" si="4"/>
        <v>30</v>
      </c>
      <c r="M39" s="140">
        <f t="shared" si="4"/>
        <v>41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2" t="s">
        <v>86</v>
      </c>
      <c r="B40" s="50" t="s">
        <v>76</v>
      </c>
      <c r="C40" s="51"/>
      <c r="D40" s="51"/>
      <c r="E40" s="15" t="s">
        <v>44</v>
      </c>
      <c r="F40" s="65">
        <v>2015</v>
      </c>
      <c r="G40" s="135">
        <v>2994</v>
      </c>
      <c r="H40" s="66">
        <v>175</v>
      </c>
      <c r="I40" s="136">
        <v>175</v>
      </c>
      <c r="J40" s="66">
        <v>1362</v>
      </c>
      <c r="K40" s="137">
        <v>1831</v>
      </c>
      <c r="L40" s="66">
        <v>139</v>
      </c>
      <c r="M40" s="148">
        <v>277</v>
      </c>
      <c r="N40" s="66">
        <v>4</v>
      </c>
      <c r="O40" s="135">
        <v>4</v>
      </c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75"/>
      <c r="B41" s="10"/>
      <c r="C41" s="30" t="s">
        <v>77</v>
      </c>
      <c r="D41" s="43"/>
      <c r="E41" s="94"/>
      <c r="F41" s="154">
        <v>375</v>
      </c>
      <c r="G41" s="155">
        <v>427</v>
      </c>
      <c r="H41" s="152">
        <v>0</v>
      </c>
      <c r="I41" s="153">
        <v>0</v>
      </c>
      <c r="J41" s="70">
        <v>784</v>
      </c>
      <c r="K41" s="118">
        <v>936</v>
      </c>
      <c r="L41" s="70">
        <v>0</v>
      </c>
      <c r="M41" s="116">
        <v>0</v>
      </c>
      <c r="N41" s="70">
        <v>0</v>
      </c>
      <c r="O41" s="128">
        <v>0</v>
      </c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75"/>
      <c r="B42" s="50" t="s">
        <v>64</v>
      </c>
      <c r="C42" s="51"/>
      <c r="D42" s="51"/>
      <c r="E42" s="15" t="s">
        <v>45</v>
      </c>
      <c r="F42" s="65">
        <v>2400</v>
      </c>
      <c r="G42" s="135">
        <v>3868</v>
      </c>
      <c r="H42" s="66">
        <v>175</v>
      </c>
      <c r="I42" s="136">
        <v>175</v>
      </c>
      <c r="J42" s="66">
        <v>1772</v>
      </c>
      <c r="K42" s="137">
        <v>2456</v>
      </c>
      <c r="L42" s="66">
        <v>154</v>
      </c>
      <c r="M42" s="148">
        <v>314</v>
      </c>
      <c r="N42" s="66">
        <v>4</v>
      </c>
      <c r="O42" s="135">
        <v>4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75"/>
      <c r="B43" s="10"/>
      <c r="C43" s="30" t="s">
        <v>78</v>
      </c>
      <c r="D43" s="43"/>
      <c r="E43" s="94"/>
      <c r="F43" s="69">
        <v>1103</v>
      </c>
      <c r="G43" s="128">
        <v>1108</v>
      </c>
      <c r="H43" s="70">
        <v>138</v>
      </c>
      <c r="I43" s="117">
        <v>135</v>
      </c>
      <c r="J43" s="152">
        <v>836</v>
      </c>
      <c r="K43" s="153">
        <v>1019</v>
      </c>
      <c r="L43" s="70">
        <v>154</v>
      </c>
      <c r="M43" s="116">
        <v>314</v>
      </c>
      <c r="N43" s="70">
        <v>3</v>
      </c>
      <c r="O43" s="128">
        <v>2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76"/>
      <c r="B44" s="47" t="s">
        <v>75</v>
      </c>
      <c r="C44" s="31"/>
      <c r="D44" s="31"/>
      <c r="E44" s="98" t="s">
        <v>166</v>
      </c>
      <c r="F44" s="130">
        <f aca="true" t="shared" si="5" ref="F44:O44">F40-F42</f>
        <v>-385</v>
      </c>
      <c r="G44" s="131">
        <f t="shared" si="5"/>
        <v>-874</v>
      </c>
      <c r="H44" s="130">
        <f t="shared" si="5"/>
        <v>0</v>
      </c>
      <c r="I44" s="131">
        <f t="shared" si="5"/>
        <v>0</v>
      </c>
      <c r="J44" s="130">
        <f t="shared" si="5"/>
        <v>-410</v>
      </c>
      <c r="K44" s="131">
        <f t="shared" si="5"/>
        <v>-625</v>
      </c>
      <c r="L44" s="130">
        <f t="shared" si="5"/>
        <v>-15</v>
      </c>
      <c r="M44" s="131">
        <f t="shared" si="5"/>
        <v>-37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9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O45">F39+F44</f>
        <v>150</v>
      </c>
      <c r="G45" s="157">
        <f t="shared" si="6"/>
        <v>-568</v>
      </c>
      <c r="H45" s="156">
        <f t="shared" si="6"/>
        <v>0</v>
      </c>
      <c r="I45" s="157">
        <f t="shared" si="6"/>
        <v>0</v>
      </c>
      <c r="J45" s="156">
        <f t="shared" si="6"/>
        <v>-184</v>
      </c>
      <c r="K45" s="157">
        <f t="shared" si="6"/>
        <v>-479</v>
      </c>
      <c r="L45" s="156">
        <f t="shared" si="6"/>
        <v>15</v>
      </c>
      <c r="M45" s="157">
        <f t="shared" si="6"/>
        <v>4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80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>
        <v>0</v>
      </c>
      <c r="M46" s="116">
        <v>0</v>
      </c>
      <c r="N46" s="152">
        <v>0</v>
      </c>
      <c r="O46" s="129">
        <v>0</v>
      </c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80"/>
      <c r="B47" s="44" t="s">
        <v>81</v>
      </c>
      <c r="C47" s="43"/>
      <c r="D47" s="43"/>
      <c r="E47" s="43"/>
      <c r="F47" s="70">
        <v>1244</v>
      </c>
      <c r="G47" s="116">
        <v>1080</v>
      </c>
      <c r="H47" s="70">
        <v>0</v>
      </c>
      <c r="I47" s="117">
        <v>0</v>
      </c>
      <c r="J47" s="70">
        <v>176</v>
      </c>
      <c r="K47" s="118">
        <v>356</v>
      </c>
      <c r="L47" s="70">
        <v>15</v>
      </c>
      <c r="M47" s="116">
        <v>4</v>
      </c>
      <c r="N47" s="70">
        <v>0</v>
      </c>
      <c r="O47" s="128">
        <v>0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81"/>
      <c r="B48" s="47" t="s">
        <v>82</v>
      </c>
      <c r="C48" s="31"/>
      <c r="D48" s="31"/>
      <c r="E48" s="31"/>
      <c r="F48" s="74">
        <v>735</v>
      </c>
      <c r="G48" s="158">
        <v>714</v>
      </c>
      <c r="H48" s="74">
        <v>0</v>
      </c>
      <c r="I48" s="159">
        <v>0</v>
      </c>
      <c r="J48" s="74">
        <v>152</v>
      </c>
      <c r="K48" s="160">
        <v>356</v>
      </c>
      <c r="L48" s="74">
        <v>15</v>
      </c>
      <c r="M48" s="158">
        <v>4</v>
      </c>
      <c r="N48" s="74">
        <v>0</v>
      </c>
      <c r="O48" s="140">
        <v>0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J3" sqref="J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261</v>
      </c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247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04" t="s">
        <v>270</v>
      </c>
      <c r="F6" s="305"/>
      <c r="G6" s="304" t="s">
        <v>271</v>
      </c>
      <c r="H6" s="305"/>
      <c r="I6" s="221"/>
      <c r="J6" s="222"/>
      <c r="K6" s="304"/>
      <c r="L6" s="305"/>
      <c r="M6" s="304"/>
      <c r="N6" s="305"/>
    </row>
    <row r="7" spans="1:14" ht="15" customHeight="1">
      <c r="A7" s="59"/>
      <c r="B7" s="60"/>
      <c r="C7" s="60"/>
      <c r="D7" s="60"/>
      <c r="E7" s="223" t="s">
        <v>246</v>
      </c>
      <c r="F7" s="224" t="s">
        <v>2</v>
      </c>
      <c r="G7" s="223" t="s">
        <v>246</v>
      </c>
      <c r="H7" s="224" t="s">
        <v>2</v>
      </c>
      <c r="I7" s="223" t="s">
        <v>246</v>
      </c>
      <c r="J7" s="224" t="s">
        <v>2</v>
      </c>
      <c r="K7" s="223" t="s">
        <v>246</v>
      </c>
      <c r="L7" s="224" t="s">
        <v>2</v>
      </c>
      <c r="M7" s="223" t="s">
        <v>246</v>
      </c>
      <c r="N7" s="254" t="s">
        <v>2</v>
      </c>
    </row>
    <row r="8" spans="1:14" ht="18" customHeight="1">
      <c r="A8" s="256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>
        <v>49</v>
      </c>
      <c r="H8" s="229">
        <v>49</v>
      </c>
      <c r="I8" s="227"/>
      <c r="J8" s="228"/>
      <c r="K8" s="227"/>
      <c r="L8" s="229"/>
      <c r="M8" s="227"/>
      <c r="N8" s="229"/>
    </row>
    <row r="9" spans="1:14" ht="18" customHeight="1">
      <c r="A9" s="257"/>
      <c r="B9" s="256" t="s">
        <v>173</v>
      </c>
      <c r="C9" s="182" t="s">
        <v>174</v>
      </c>
      <c r="D9" s="183"/>
      <c r="E9" s="230">
        <v>30</v>
      </c>
      <c r="F9" s="231">
        <v>30</v>
      </c>
      <c r="G9" s="230">
        <v>1850</v>
      </c>
      <c r="H9" s="232">
        <v>1850</v>
      </c>
      <c r="I9" s="230"/>
      <c r="J9" s="231"/>
      <c r="K9" s="230"/>
      <c r="L9" s="232"/>
      <c r="M9" s="230"/>
      <c r="N9" s="232"/>
    </row>
    <row r="10" spans="1:14" ht="18" customHeight="1">
      <c r="A10" s="257"/>
      <c r="B10" s="257"/>
      <c r="C10" s="44" t="s">
        <v>175</v>
      </c>
      <c r="D10" s="43"/>
      <c r="E10" s="233">
        <v>30</v>
      </c>
      <c r="F10" s="234">
        <v>30</v>
      </c>
      <c r="G10" s="233">
        <v>1000</v>
      </c>
      <c r="H10" s="235">
        <v>1000</v>
      </c>
      <c r="I10" s="233"/>
      <c r="J10" s="234"/>
      <c r="K10" s="233"/>
      <c r="L10" s="235"/>
      <c r="M10" s="233"/>
      <c r="N10" s="235"/>
    </row>
    <row r="11" spans="1:14" ht="18" customHeight="1">
      <c r="A11" s="257"/>
      <c r="B11" s="257"/>
      <c r="C11" s="44" t="s">
        <v>176</v>
      </c>
      <c r="D11" s="43"/>
      <c r="E11" s="233">
        <v>0</v>
      </c>
      <c r="F11" s="234">
        <v>0</v>
      </c>
      <c r="G11" s="233">
        <v>7000</v>
      </c>
      <c r="H11" s="235">
        <v>7000</v>
      </c>
      <c r="I11" s="233"/>
      <c r="J11" s="234"/>
      <c r="K11" s="233"/>
      <c r="L11" s="235"/>
      <c r="M11" s="233"/>
      <c r="N11" s="235"/>
    </row>
    <row r="12" spans="1:14" ht="18" customHeight="1">
      <c r="A12" s="257"/>
      <c r="B12" s="257"/>
      <c r="C12" s="44" t="s">
        <v>177</v>
      </c>
      <c r="D12" s="43"/>
      <c r="E12" s="233">
        <v>0</v>
      </c>
      <c r="F12" s="234">
        <v>0</v>
      </c>
      <c r="G12" s="233">
        <v>150</v>
      </c>
      <c r="H12" s="235">
        <v>150</v>
      </c>
      <c r="I12" s="233"/>
      <c r="J12" s="234"/>
      <c r="K12" s="233"/>
      <c r="L12" s="235"/>
      <c r="M12" s="233"/>
      <c r="N12" s="235"/>
    </row>
    <row r="13" spans="1:14" ht="18" customHeight="1">
      <c r="A13" s="257"/>
      <c r="B13" s="257"/>
      <c r="C13" s="44" t="s">
        <v>178</v>
      </c>
      <c r="D13" s="43"/>
      <c r="E13" s="233">
        <v>0</v>
      </c>
      <c r="F13" s="234">
        <v>0</v>
      </c>
      <c r="G13" s="233">
        <v>0</v>
      </c>
      <c r="H13" s="235">
        <v>0</v>
      </c>
      <c r="I13" s="233"/>
      <c r="J13" s="234"/>
      <c r="K13" s="233"/>
      <c r="L13" s="235"/>
      <c r="M13" s="233"/>
      <c r="N13" s="235"/>
    </row>
    <row r="14" spans="1:14" ht="18" customHeight="1">
      <c r="A14" s="258"/>
      <c r="B14" s="258"/>
      <c r="C14" s="47" t="s">
        <v>179</v>
      </c>
      <c r="D14" s="31"/>
      <c r="E14" s="236">
        <v>0</v>
      </c>
      <c r="F14" s="237">
        <v>0</v>
      </c>
      <c r="G14" s="236">
        <v>0</v>
      </c>
      <c r="H14" s="238">
        <v>0</v>
      </c>
      <c r="I14" s="236"/>
      <c r="J14" s="237"/>
      <c r="K14" s="236"/>
      <c r="L14" s="238"/>
      <c r="M14" s="236"/>
      <c r="N14" s="238"/>
    </row>
    <row r="15" spans="1:14" ht="18" customHeight="1">
      <c r="A15" s="299" t="s">
        <v>180</v>
      </c>
      <c r="B15" s="256" t="s">
        <v>181</v>
      </c>
      <c r="C15" s="182" t="s">
        <v>182</v>
      </c>
      <c r="D15" s="183"/>
      <c r="E15" s="239">
        <v>4304</v>
      </c>
      <c r="F15" s="240">
        <v>4391</v>
      </c>
      <c r="G15" s="239">
        <v>1589</v>
      </c>
      <c r="H15" s="157">
        <v>1768</v>
      </c>
      <c r="I15" s="239"/>
      <c r="J15" s="240"/>
      <c r="K15" s="239"/>
      <c r="L15" s="157"/>
      <c r="M15" s="239"/>
      <c r="N15" s="157"/>
    </row>
    <row r="16" spans="1:14" ht="18" customHeight="1">
      <c r="A16" s="257"/>
      <c r="B16" s="257"/>
      <c r="C16" s="44" t="s">
        <v>183</v>
      </c>
      <c r="D16" s="43"/>
      <c r="E16" s="70">
        <v>7102</v>
      </c>
      <c r="F16" s="117">
        <v>7102</v>
      </c>
      <c r="G16" s="70">
        <v>4322</v>
      </c>
      <c r="H16" s="128">
        <v>4070</v>
      </c>
      <c r="I16" s="70"/>
      <c r="J16" s="117"/>
      <c r="K16" s="70"/>
      <c r="L16" s="128"/>
      <c r="M16" s="70"/>
      <c r="N16" s="128"/>
    </row>
    <row r="17" spans="1:14" ht="18" customHeight="1">
      <c r="A17" s="257"/>
      <c r="B17" s="257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/>
      <c r="J17" s="117"/>
      <c r="K17" s="70"/>
      <c r="L17" s="128"/>
      <c r="M17" s="70"/>
      <c r="N17" s="128"/>
    </row>
    <row r="18" spans="1:14" ht="18" customHeight="1">
      <c r="A18" s="257"/>
      <c r="B18" s="258"/>
      <c r="C18" s="47" t="s">
        <v>185</v>
      </c>
      <c r="D18" s="31"/>
      <c r="E18" s="73">
        <v>11406</v>
      </c>
      <c r="F18" s="241">
        <v>11493</v>
      </c>
      <c r="G18" s="73">
        <v>5911</v>
      </c>
      <c r="H18" s="241">
        <v>5837</v>
      </c>
      <c r="I18" s="73"/>
      <c r="J18" s="241"/>
      <c r="K18" s="73"/>
      <c r="L18" s="241"/>
      <c r="M18" s="73"/>
      <c r="N18" s="241"/>
    </row>
    <row r="19" spans="1:14" ht="18" customHeight="1">
      <c r="A19" s="257"/>
      <c r="B19" s="256" t="s">
        <v>186</v>
      </c>
      <c r="C19" s="182" t="s">
        <v>187</v>
      </c>
      <c r="D19" s="183"/>
      <c r="E19" s="156">
        <v>358</v>
      </c>
      <c r="F19" s="157">
        <v>655</v>
      </c>
      <c r="G19" s="156">
        <v>2718</v>
      </c>
      <c r="H19" s="157">
        <v>2679</v>
      </c>
      <c r="I19" s="156"/>
      <c r="J19" s="157"/>
      <c r="K19" s="156"/>
      <c r="L19" s="157"/>
      <c r="M19" s="156"/>
      <c r="N19" s="157"/>
    </row>
    <row r="20" spans="1:14" ht="18" customHeight="1">
      <c r="A20" s="257"/>
      <c r="B20" s="257"/>
      <c r="C20" s="44" t="s">
        <v>188</v>
      </c>
      <c r="D20" s="43"/>
      <c r="E20" s="69">
        <v>1821</v>
      </c>
      <c r="F20" s="128">
        <v>1619</v>
      </c>
      <c r="G20" s="69">
        <v>630</v>
      </c>
      <c r="H20" s="128">
        <v>694</v>
      </c>
      <c r="I20" s="69"/>
      <c r="J20" s="128"/>
      <c r="K20" s="69"/>
      <c r="L20" s="128"/>
      <c r="M20" s="69"/>
      <c r="N20" s="128"/>
    </row>
    <row r="21" spans="1:14" s="246" customFormat="1" ht="18" customHeight="1">
      <c r="A21" s="257"/>
      <c r="B21" s="257"/>
      <c r="C21" s="242" t="s">
        <v>189</v>
      </c>
      <c r="D21" s="243"/>
      <c r="E21" s="244">
        <v>0</v>
      </c>
      <c r="F21" s="245">
        <v>0</v>
      </c>
      <c r="G21" s="244">
        <v>0</v>
      </c>
      <c r="H21" s="245">
        <v>0</v>
      </c>
      <c r="I21" s="244"/>
      <c r="J21" s="245"/>
      <c r="K21" s="244"/>
      <c r="L21" s="245"/>
      <c r="M21" s="244"/>
      <c r="N21" s="245"/>
    </row>
    <row r="22" spans="1:14" ht="18" customHeight="1">
      <c r="A22" s="257"/>
      <c r="B22" s="258"/>
      <c r="C22" s="11" t="s">
        <v>190</v>
      </c>
      <c r="D22" s="12"/>
      <c r="E22" s="73">
        <v>2179</v>
      </c>
      <c r="F22" s="140">
        <v>2274</v>
      </c>
      <c r="G22" s="73">
        <v>3348</v>
      </c>
      <c r="H22" s="140">
        <v>3373</v>
      </c>
      <c r="I22" s="73"/>
      <c r="J22" s="140"/>
      <c r="K22" s="73"/>
      <c r="L22" s="140"/>
      <c r="M22" s="73"/>
      <c r="N22" s="140"/>
    </row>
    <row r="23" spans="1:14" ht="18" customHeight="1">
      <c r="A23" s="257"/>
      <c r="B23" s="256" t="s">
        <v>191</v>
      </c>
      <c r="C23" s="182" t="s">
        <v>192</v>
      </c>
      <c r="D23" s="183"/>
      <c r="E23" s="156">
        <v>30</v>
      </c>
      <c r="F23" s="157">
        <v>30</v>
      </c>
      <c r="G23" s="156">
        <v>1850</v>
      </c>
      <c r="H23" s="157">
        <v>1850</v>
      </c>
      <c r="I23" s="156"/>
      <c r="J23" s="157"/>
      <c r="K23" s="156"/>
      <c r="L23" s="157"/>
      <c r="M23" s="156"/>
      <c r="N23" s="157"/>
    </row>
    <row r="24" spans="1:14" ht="18" customHeight="1">
      <c r="A24" s="257"/>
      <c r="B24" s="257"/>
      <c r="C24" s="44" t="s">
        <v>193</v>
      </c>
      <c r="D24" s="43"/>
      <c r="E24" s="69">
        <v>9197</v>
      </c>
      <c r="F24" s="128">
        <v>9189</v>
      </c>
      <c r="G24" s="69">
        <v>713</v>
      </c>
      <c r="H24" s="128">
        <v>614</v>
      </c>
      <c r="I24" s="69"/>
      <c r="J24" s="128"/>
      <c r="K24" s="69"/>
      <c r="L24" s="128"/>
      <c r="M24" s="69"/>
      <c r="N24" s="128"/>
    </row>
    <row r="25" spans="1:14" ht="18" customHeight="1">
      <c r="A25" s="257"/>
      <c r="B25" s="257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4" ht="18" customHeight="1">
      <c r="A26" s="257"/>
      <c r="B26" s="258"/>
      <c r="C26" s="45" t="s">
        <v>195</v>
      </c>
      <c r="D26" s="46"/>
      <c r="E26" s="71">
        <v>9227</v>
      </c>
      <c r="F26" s="140">
        <v>9219</v>
      </c>
      <c r="G26" s="71">
        <v>2563</v>
      </c>
      <c r="H26" s="140">
        <v>2464</v>
      </c>
      <c r="I26" s="159"/>
      <c r="J26" s="140"/>
      <c r="K26" s="71"/>
      <c r="L26" s="140"/>
      <c r="M26" s="71"/>
      <c r="N26" s="140"/>
    </row>
    <row r="27" spans="1:14" ht="18" customHeight="1">
      <c r="A27" s="258"/>
      <c r="B27" s="47" t="s">
        <v>196</v>
      </c>
      <c r="C27" s="31"/>
      <c r="D27" s="31"/>
      <c r="E27" s="247">
        <v>11406</v>
      </c>
      <c r="F27" s="140">
        <v>11493</v>
      </c>
      <c r="G27" s="73">
        <v>5911</v>
      </c>
      <c r="H27" s="140">
        <v>5837</v>
      </c>
      <c r="I27" s="247"/>
      <c r="J27" s="140"/>
      <c r="K27" s="73"/>
      <c r="L27" s="140"/>
      <c r="M27" s="73"/>
      <c r="N27" s="140"/>
    </row>
    <row r="28" spans="1:14" ht="18" customHeight="1">
      <c r="A28" s="256" t="s">
        <v>197</v>
      </c>
      <c r="B28" s="256" t="s">
        <v>198</v>
      </c>
      <c r="C28" s="182" t="s">
        <v>199</v>
      </c>
      <c r="D28" s="248" t="s">
        <v>41</v>
      </c>
      <c r="E28" s="156">
        <v>562</v>
      </c>
      <c r="F28" s="157">
        <v>1585</v>
      </c>
      <c r="G28" s="156">
        <v>4435</v>
      </c>
      <c r="H28" s="157">
        <v>4321</v>
      </c>
      <c r="I28" s="156"/>
      <c r="J28" s="157"/>
      <c r="K28" s="156"/>
      <c r="L28" s="157"/>
      <c r="M28" s="156"/>
      <c r="N28" s="157"/>
    </row>
    <row r="29" spans="1:14" ht="18" customHeight="1">
      <c r="A29" s="257"/>
      <c r="B29" s="257"/>
      <c r="C29" s="44" t="s">
        <v>200</v>
      </c>
      <c r="D29" s="249" t="s">
        <v>42</v>
      </c>
      <c r="E29" s="69">
        <v>554</v>
      </c>
      <c r="F29" s="128">
        <v>1549</v>
      </c>
      <c r="G29" s="69">
        <v>4532</v>
      </c>
      <c r="H29" s="128">
        <v>4395</v>
      </c>
      <c r="I29" s="69"/>
      <c r="J29" s="128"/>
      <c r="K29" s="69"/>
      <c r="L29" s="128"/>
      <c r="M29" s="69"/>
      <c r="N29" s="128"/>
    </row>
    <row r="30" spans="1:14" ht="18" customHeight="1">
      <c r="A30" s="257"/>
      <c r="B30" s="257"/>
      <c r="C30" s="44" t="s">
        <v>201</v>
      </c>
      <c r="D30" s="249" t="s">
        <v>202</v>
      </c>
      <c r="E30" s="69">
        <v>99</v>
      </c>
      <c r="F30" s="128">
        <v>111</v>
      </c>
      <c r="G30" s="70">
        <v>0</v>
      </c>
      <c r="H30" s="128">
        <v>0</v>
      </c>
      <c r="I30" s="69"/>
      <c r="J30" s="128"/>
      <c r="K30" s="69"/>
      <c r="L30" s="128"/>
      <c r="M30" s="69"/>
      <c r="N30" s="128"/>
    </row>
    <row r="31" spans="1:15" ht="18" customHeight="1">
      <c r="A31" s="257"/>
      <c r="B31" s="257"/>
      <c r="C31" s="11" t="s">
        <v>203</v>
      </c>
      <c r="D31" s="250" t="s">
        <v>204</v>
      </c>
      <c r="E31" s="73">
        <f aca="true" t="shared" si="0" ref="E31:N31">E28-E29-E30</f>
        <v>-91</v>
      </c>
      <c r="F31" s="241">
        <f t="shared" si="0"/>
        <v>-75</v>
      </c>
      <c r="G31" s="73">
        <f t="shared" si="0"/>
        <v>-97</v>
      </c>
      <c r="H31" s="241">
        <f t="shared" si="0"/>
        <v>-74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4" ht="18" customHeight="1">
      <c r="A32" s="257"/>
      <c r="B32" s="257"/>
      <c r="C32" s="182" t="s">
        <v>205</v>
      </c>
      <c r="D32" s="248" t="s">
        <v>206</v>
      </c>
      <c r="E32" s="156">
        <v>99</v>
      </c>
      <c r="F32" s="157">
        <v>96</v>
      </c>
      <c r="G32" s="156">
        <v>21</v>
      </c>
      <c r="H32" s="157">
        <v>16</v>
      </c>
      <c r="I32" s="156"/>
      <c r="J32" s="157"/>
      <c r="K32" s="156"/>
      <c r="L32" s="157"/>
      <c r="M32" s="156"/>
      <c r="N32" s="157"/>
    </row>
    <row r="33" spans="1:14" ht="18" customHeight="1">
      <c r="A33" s="257"/>
      <c r="B33" s="257"/>
      <c r="C33" s="44" t="s">
        <v>207</v>
      </c>
      <c r="D33" s="249" t="s">
        <v>208</v>
      </c>
      <c r="E33" s="69">
        <v>0</v>
      </c>
      <c r="F33" s="128">
        <v>0</v>
      </c>
      <c r="G33" s="69">
        <v>13</v>
      </c>
      <c r="H33" s="128">
        <v>9</v>
      </c>
      <c r="I33" s="69"/>
      <c r="J33" s="128"/>
      <c r="K33" s="69"/>
      <c r="L33" s="128"/>
      <c r="M33" s="69"/>
      <c r="N33" s="128"/>
    </row>
    <row r="34" spans="1:14" ht="18" customHeight="1">
      <c r="A34" s="257"/>
      <c r="B34" s="258"/>
      <c r="C34" s="11" t="s">
        <v>209</v>
      </c>
      <c r="D34" s="250" t="s">
        <v>210</v>
      </c>
      <c r="E34" s="73">
        <f aca="true" t="shared" si="1" ref="E34:N34">E31+E32-E33</f>
        <v>8</v>
      </c>
      <c r="F34" s="140">
        <f t="shared" si="1"/>
        <v>21</v>
      </c>
      <c r="G34" s="73">
        <f t="shared" si="1"/>
        <v>-89</v>
      </c>
      <c r="H34" s="140">
        <f t="shared" si="1"/>
        <v>-67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7"/>
      <c r="B35" s="256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>
        <v>337</v>
      </c>
      <c r="H35" s="157">
        <v>825</v>
      </c>
      <c r="I35" s="156"/>
      <c r="J35" s="157"/>
      <c r="K35" s="156"/>
      <c r="L35" s="157"/>
      <c r="M35" s="156"/>
      <c r="N35" s="157"/>
    </row>
    <row r="36" spans="1:14" ht="18" customHeight="1">
      <c r="A36" s="257"/>
      <c r="B36" s="257"/>
      <c r="C36" s="44" t="s">
        <v>214</v>
      </c>
      <c r="D36" s="249" t="s">
        <v>215</v>
      </c>
      <c r="E36" s="69">
        <v>0</v>
      </c>
      <c r="F36" s="128">
        <v>0</v>
      </c>
      <c r="G36" s="69">
        <v>76</v>
      </c>
      <c r="H36" s="128">
        <v>770</v>
      </c>
      <c r="I36" s="69"/>
      <c r="J36" s="128"/>
      <c r="K36" s="69"/>
      <c r="L36" s="128"/>
      <c r="M36" s="69"/>
      <c r="N36" s="128"/>
    </row>
    <row r="37" spans="1:14" ht="18" customHeight="1">
      <c r="A37" s="257"/>
      <c r="B37" s="257"/>
      <c r="C37" s="44" t="s">
        <v>216</v>
      </c>
      <c r="D37" s="249" t="s">
        <v>217</v>
      </c>
      <c r="E37" s="69">
        <f aca="true" t="shared" si="2" ref="E37:N37">E34+E35-E36</f>
        <v>8</v>
      </c>
      <c r="F37" s="128">
        <f t="shared" si="2"/>
        <v>21</v>
      </c>
      <c r="G37" s="69">
        <f t="shared" si="2"/>
        <v>172</v>
      </c>
      <c r="H37" s="128">
        <f t="shared" si="2"/>
        <v>-12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7"/>
      <c r="B38" s="257"/>
      <c r="C38" s="44" t="s">
        <v>218</v>
      </c>
      <c r="D38" s="249" t="s">
        <v>219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57"/>
      <c r="B39" s="257"/>
      <c r="C39" s="44" t="s">
        <v>220</v>
      </c>
      <c r="D39" s="249" t="s">
        <v>221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57"/>
      <c r="B40" s="257"/>
      <c r="C40" s="44" t="s">
        <v>222</v>
      </c>
      <c r="D40" s="249" t="s">
        <v>223</v>
      </c>
      <c r="E40" s="69">
        <v>0</v>
      </c>
      <c r="F40" s="128">
        <v>0</v>
      </c>
      <c r="G40" s="69">
        <v>73</v>
      </c>
      <c r="H40" s="128">
        <v>5</v>
      </c>
      <c r="I40" s="69"/>
      <c r="J40" s="128"/>
      <c r="K40" s="69"/>
      <c r="L40" s="128"/>
      <c r="M40" s="69"/>
      <c r="N40" s="128"/>
    </row>
    <row r="41" spans="1:14" ht="18" customHeight="1">
      <c r="A41" s="257"/>
      <c r="B41" s="257"/>
      <c r="C41" s="194" t="s">
        <v>224</v>
      </c>
      <c r="D41" s="249" t="s">
        <v>225</v>
      </c>
      <c r="E41" s="69">
        <f aca="true" t="shared" si="3" ref="E41:N41">E34+E35-E36-E40</f>
        <v>8</v>
      </c>
      <c r="F41" s="128">
        <f t="shared" si="3"/>
        <v>21</v>
      </c>
      <c r="G41" s="69">
        <f t="shared" si="3"/>
        <v>99</v>
      </c>
      <c r="H41" s="128">
        <f t="shared" si="3"/>
        <v>-17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7"/>
      <c r="B42" s="257"/>
      <c r="C42" s="302" t="s">
        <v>226</v>
      </c>
      <c r="D42" s="303"/>
      <c r="E42" s="70">
        <f aca="true" t="shared" si="4" ref="E42:N42">E37+E38-E39-E40</f>
        <v>8</v>
      </c>
      <c r="F42" s="116">
        <f t="shared" si="4"/>
        <v>21</v>
      </c>
      <c r="G42" s="70">
        <f t="shared" si="4"/>
        <v>99</v>
      </c>
      <c r="H42" s="116">
        <f t="shared" si="4"/>
        <v>-17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7"/>
      <c r="B43" s="257"/>
      <c r="C43" s="44" t="s">
        <v>227</v>
      </c>
      <c r="D43" s="249" t="s">
        <v>228</v>
      </c>
      <c r="E43" s="69">
        <v>0</v>
      </c>
      <c r="F43" s="128">
        <v>0</v>
      </c>
      <c r="G43" s="69">
        <v>614</v>
      </c>
      <c r="H43" s="128">
        <v>631</v>
      </c>
      <c r="I43" s="69"/>
      <c r="J43" s="128"/>
      <c r="K43" s="69"/>
      <c r="L43" s="128"/>
      <c r="M43" s="69"/>
      <c r="N43" s="128"/>
    </row>
    <row r="44" spans="1:14" ht="18" customHeight="1">
      <c r="A44" s="258"/>
      <c r="B44" s="258"/>
      <c r="C44" s="11" t="s">
        <v>229</v>
      </c>
      <c r="D44" s="98" t="s">
        <v>230</v>
      </c>
      <c r="E44" s="73">
        <f aca="true" t="shared" si="5" ref="E44:N44">E41+E43</f>
        <v>8</v>
      </c>
      <c r="F44" s="140">
        <f t="shared" si="5"/>
        <v>21</v>
      </c>
      <c r="G44" s="73">
        <f t="shared" si="5"/>
        <v>713</v>
      </c>
      <c r="H44" s="140">
        <f t="shared" si="5"/>
        <v>614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2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2020-09-17T06:27:31Z</cp:lastPrinted>
  <dcterms:created xsi:type="dcterms:W3CDTF">1999-07-06T05:17:05Z</dcterms:created>
  <dcterms:modified xsi:type="dcterms:W3CDTF">2020-09-18T01:35:56Z</dcterms:modified>
  <cp:category/>
  <cp:version/>
  <cp:contentType/>
  <cp:contentStatus/>
</cp:coreProperties>
</file>