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64.98.12\zaisei4\700 その他班業務\700 各種照会\R2(2020)\20200930_都道府県及び指定都市の財政状況について（地方債協会）\03_回答\"/>
    </mc:Choice>
  </mc:AlternateContent>
  <bookViews>
    <workbookView xWindow="-120" yWindow="-120" windowWidth="29040" windowHeight="15840" tabRatio="663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6" l="1"/>
  <c r="H24" i="6"/>
  <c r="G24" i="6"/>
  <c r="H27" i="2" l="1"/>
  <c r="F42" i="8" l="1"/>
  <c r="F44" i="8"/>
  <c r="E22" i="6" l="1"/>
  <c r="I22" i="6" l="1"/>
  <c r="F22" i="6"/>
  <c r="E19" i="6"/>
  <c r="E23" i="6"/>
  <c r="H45" i="5"/>
  <c r="F45" i="5"/>
  <c r="G35" i="5" s="1"/>
  <c r="H27" i="5"/>
  <c r="I27" i="5" s="1"/>
  <c r="F27" i="5"/>
  <c r="G9" i="5" s="1"/>
  <c r="F44" i="4"/>
  <c r="F39" i="4"/>
  <c r="F45" i="4"/>
  <c r="F27" i="2"/>
  <c r="G10" i="2" s="1"/>
  <c r="H45" i="2"/>
  <c r="F45" i="2"/>
  <c r="G33" i="2" s="1"/>
  <c r="N31" i="8"/>
  <c r="N34" i="8"/>
  <c r="M31" i="8"/>
  <c r="M34" i="8"/>
  <c r="M41" i="8"/>
  <c r="M44" i="8"/>
  <c r="L31" i="8"/>
  <c r="L34" i="8"/>
  <c r="K31" i="8"/>
  <c r="K34" i="8"/>
  <c r="K37" i="8"/>
  <c r="K42" i="8"/>
  <c r="J31" i="8"/>
  <c r="J34" i="8"/>
  <c r="J37" i="8" s="1"/>
  <c r="J42" i="8" s="1"/>
  <c r="I31" i="8"/>
  <c r="I34" i="8" s="1"/>
  <c r="H31" i="8"/>
  <c r="H34" i="8"/>
  <c r="H37" i="8" s="1"/>
  <c r="H42" i="8" s="1"/>
  <c r="G31" i="8"/>
  <c r="G34" i="8"/>
  <c r="G41" i="8" s="1"/>
  <c r="G44" i="8" s="1"/>
  <c r="F31" i="8"/>
  <c r="F34" i="8" s="1"/>
  <c r="E31" i="8"/>
  <c r="E34" i="8" s="1"/>
  <c r="O44" i="7"/>
  <c r="O45" i="7"/>
  <c r="N44" i="7"/>
  <c r="M44" i="7"/>
  <c r="L44" i="7"/>
  <c r="K44" i="7"/>
  <c r="J44" i="7"/>
  <c r="I44" i="7"/>
  <c r="I45" i="7" s="1"/>
  <c r="H44" i="7"/>
  <c r="G44" i="7"/>
  <c r="F44" i="7"/>
  <c r="O39" i="7"/>
  <c r="N39" i="7"/>
  <c r="N45" i="7"/>
  <c r="M39" i="7"/>
  <c r="M45" i="7"/>
  <c r="L39" i="7"/>
  <c r="L45" i="7" s="1"/>
  <c r="K39" i="7"/>
  <c r="J39" i="7"/>
  <c r="J45" i="7" s="1"/>
  <c r="I39" i="7"/>
  <c r="H39" i="7"/>
  <c r="H45" i="7"/>
  <c r="G39" i="7"/>
  <c r="G45" i="7" s="1"/>
  <c r="F39" i="7"/>
  <c r="O24" i="7"/>
  <c r="O27" i="7"/>
  <c r="N24" i="7"/>
  <c r="N27" i="7"/>
  <c r="M24" i="7"/>
  <c r="M27" i="7" s="1"/>
  <c r="L24" i="7"/>
  <c r="L27" i="7" s="1"/>
  <c r="K24" i="7"/>
  <c r="K27" i="7" s="1"/>
  <c r="J24" i="7"/>
  <c r="J27" i="7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G22" i="6"/>
  <c r="I20" i="6"/>
  <c r="H20" i="6"/>
  <c r="G20" i="6"/>
  <c r="F20" i="6"/>
  <c r="E20" i="6"/>
  <c r="I19" i="6"/>
  <c r="H19" i="6"/>
  <c r="H21" i="6" s="1"/>
  <c r="G19" i="6"/>
  <c r="G23" i="6" s="1"/>
  <c r="G21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G27" i="5"/>
  <c r="I26" i="5"/>
  <c r="I25" i="5"/>
  <c r="I24" i="5"/>
  <c r="I23" i="5"/>
  <c r="I22" i="5"/>
  <c r="I21" i="5"/>
  <c r="G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O45" i="4"/>
  <c r="N39" i="4"/>
  <c r="N45" i="4"/>
  <c r="N44" i="4"/>
  <c r="M39" i="4"/>
  <c r="M45" i="4" s="1"/>
  <c r="M44" i="4"/>
  <c r="L39" i="4"/>
  <c r="L44" i="4"/>
  <c r="L45" i="4"/>
  <c r="K39" i="4"/>
  <c r="K44" i="4"/>
  <c r="K45" i="4"/>
  <c r="J39" i="4"/>
  <c r="J44" i="4"/>
  <c r="J45" i="4" s="1"/>
  <c r="I39" i="4"/>
  <c r="I45" i="4" s="1"/>
  <c r="I44" i="4"/>
  <c r="H39" i="4"/>
  <c r="H44" i="4"/>
  <c r="H45" i="4"/>
  <c r="G39" i="4"/>
  <c r="G44" i="4"/>
  <c r="G45" i="4"/>
  <c r="O24" i="4"/>
  <c r="O27" i="4"/>
  <c r="N24" i="4"/>
  <c r="N27" i="4" s="1"/>
  <c r="M24" i="4"/>
  <c r="M27" i="4" s="1"/>
  <c r="L24" i="4"/>
  <c r="L27" i="4"/>
  <c r="K24" i="4"/>
  <c r="K27" i="4"/>
  <c r="J24" i="4"/>
  <c r="J27" i="4" s="1"/>
  <c r="I24" i="4"/>
  <c r="I27" i="4" s="1"/>
  <c r="H24" i="4"/>
  <c r="H27" i="4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10" i="5"/>
  <c r="G12" i="5"/>
  <c r="G14" i="5"/>
  <c r="G16" i="5"/>
  <c r="G18" i="5"/>
  <c r="G20" i="5"/>
  <c r="G22" i="5"/>
  <c r="G24" i="5"/>
  <c r="G26" i="5"/>
  <c r="G23" i="5"/>
  <c r="G25" i="5"/>
  <c r="K41" i="8"/>
  <c r="K44" i="8"/>
  <c r="M37" i="8"/>
  <c r="M42" i="8"/>
  <c r="E21" i="6"/>
  <c r="H22" i="6"/>
  <c r="F23" i="6"/>
  <c r="L41" i="8"/>
  <c r="L44" i="8"/>
  <c r="L37" i="8"/>
  <c r="L42" i="8"/>
  <c r="J41" i="8"/>
  <c r="J44" i="8"/>
  <c r="N41" i="8"/>
  <c r="N44" i="8"/>
  <c r="N37" i="8"/>
  <c r="N42" i="8"/>
  <c r="G41" i="5"/>
  <c r="I21" i="6"/>
  <c r="G31" i="5"/>
  <c r="G33" i="5"/>
  <c r="G37" i="5"/>
  <c r="I45" i="5"/>
  <c r="G45" i="5"/>
  <c r="G28" i="5"/>
  <c r="G30" i="5"/>
  <c r="G32" i="5"/>
  <c r="G34" i="5"/>
  <c r="G36" i="5"/>
  <c r="G38" i="5"/>
  <c r="G40" i="5"/>
  <c r="G42" i="5"/>
  <c r="I41" i="8" l="1"/>
  <c r="I44" i="8" s="1"/>
  <c r="I37" i="8"/>
  <c r="I42" i="8" s="1"/>
  <c r="G37" i="8"/>
  <c r="G42" i="8" s="1"/>
  <c r="E41" i="8"/>
  <c r="E44" i="8" s="1"/>
  <c r="E37" i="8"/>
  <c r="E42" i="8" s="1"/>
  <c r="G29" i="5"/>
  <c r="G43" i="5"/>
  <c r="G39" i="5"/>
  <c r="G44" i="5"/>
  <c r="G15" i="5"/>
  <c r="G13" i="5"/>
  <c r="G19" i="5"/>
  <c r="G11" i="5"/>
  <c r="G17" i="5"/>
  <c r="G30" i="2"/>
  <c r="G37" i="2"/>
  <c r="G44" i="2"/>
  <c r="G40" i="2"/>
  <c r="G34" i="2"/>
  <c r="G29" i="2"/>
  <c r="G39" i="2"/>
  <c r="G32" i="2"/>
  <c r="I45" i="2"/>
  <c r="G36" i="2"/>
  <c r="G31" i="2"/>
  <c r="G42" i="2"/>
  <c r="G38" i="2"/>
  <c r="G28" i="2"/>
  <c r="G45" i="2"/>
  <c r="G35" i="2"/>
  <c r="G41" i="2"/>
  <c r="G43" i="2"/>
  <c r="G26" i="2"/>
  <c r="G9" i="2"/>
  <c r="G11" i="2"/>
  <c r="G13" i="2"/>
  <c r="I27" i="2"/>
  <c r="G15" i="2"/>
  <c r="G21" i="2"/>
  <c r="G22" i="2"/>
  <c r="G16" i="2"/>
  <c r="G14" i="2"/>
  <c r="G18" i="2"/>
  <c r="G19" i="2"/>
  <c r="G17" i="2"/>
  <c r="G25" i="2"/>
  <c r="G27" i="2"/>
  <c r="G24" i="2"/>
  <c r="G23" i="2"/>
  <c r="G12" i="2"/>
  <c r="G20" i="2"/>
  <c r="F45" i="7"/>
  <c r="H41" i="8"/>
  <c r="H44" i="8" s="1"/>
  <c r="F37" i="8"/>
  <c r="F41" i="8"/>
  <c r="I23" i="6"/>
  <c r="H23" i="6"/>
  <c r="K45" i="7"/>
</calcChain>
</file>

<file path=xl/sharedStrings.xml><?xml version="1.0" encoding="utf-8"?>
<sst xmlns="http://schemas.openxmlformats.org/spreadsheetml/2006/main" count="442" uniqueCount="262">
  <si>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</si>
  <si>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</si>
  <si>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</si>
  <si>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</si>
  <si>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</si>
  <si>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</si>
  <si>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</si>
  <si>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</si>
  <si>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</si>
  <si>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</si>
  <si>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</si>
  <si>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</si>
  <si>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</si>
  <si>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</si>
  <si>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</si>
  <si>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</si>
  <si>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</si>
  <si>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</si>
  <si>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</si>
  <si>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</si>
  <si>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</si>
  <si>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</si>
  <si>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</si>
  <si>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</si>
  <si>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</si>
  <si>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</si>
  <si>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</si>
  <si>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</si>
  <si>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</si>
  <si>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</si>
  <si>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</si>
  <si>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</si>
  <si>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</si>
  <si>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</si>
  <si>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</si>
  <si>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</si>
  <si>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</si>
  <si>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</si>
  <si>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</si>
  <si>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</si>
  <si>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</si>
  <si>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</si>
  <si>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</si>
  <si>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</si>
  <si>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</si>
  <si>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</si>
  <si>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</si>
  <si>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</si>
  <si>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</si>
  <si>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</si>
  <si>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</si>
  <si>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</si>
  <si>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</si>
  <si>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</si>
  <si>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</si>
  <si>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</si>
  <si>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</si>
  <si>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</si>
  <si>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</si>
  <si>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</si>
  <si>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</si>
  <si>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</si>
  <si>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</si>
  <si>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</si>
  <si>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</si>
  <si>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</si>
  <si>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</si>
  <si>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</si>
  <si>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</si>
  <si>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</si>
  <si>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</si>
  <si>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</si>
  <si>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</si>
  <si>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</si>
  <si>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</si>
  <si>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</si>
  <si>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</si>
  <si>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</si>
  <si>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</si>
  <si>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</si>
  <si>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</si>
  <si>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</si>
  <si>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</si>
  <si>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</si>
  <si>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</si>
  <si>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</si>
  <si>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</si>
  <si>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</si>
  <si>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</si>
  <si>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</si>
  <si>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</si>
  <si>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</si>
  <si>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</si>
  <si>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</si>
  <si>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</si>
  <si>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</si>
  <si>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</si>
  <si>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</si>
  <si>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</si>
  <si>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</si>
  <si>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</si>
  <si>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</si>
  <si>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</si>
  <si>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</si>
  <si>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</si>
  <si>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</si>
  <si>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</si>
  <si>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</si>
  <si>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</si>
  <si>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</si>
  <si>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</si>
  <si>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</si>
  <si>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</si>
  <si>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</si>
  <si>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</si>
  <si>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</si>
  <si>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</si>
  <si>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</si>
  <si>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</si>
  <si>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</si>
  <si>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</si>
  <si>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</si>
  <si>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</si>
  <si>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</si>
  <si>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</si>
  <si>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</si>
  <si>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</si>
  <si>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</si>
  <si>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</si>
  <si>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</si>
  <si>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</si>
  <si>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</si>
  <si>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</si>
  <si>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</si>
  <si>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</si>
  <si>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</si>
  <si>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</si>
  <si>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</si>
  <si>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</si>
  <si>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</si>
  <si>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</si>
  <si>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</si>
  <si>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</si>
  <si>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</si>
  <si>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</si>
  <si>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</si>
  <si>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</si>
  <si>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</si>
  <si>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</si>
  <si>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</si>
  <si>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</si>
  <si>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</si>
  <si>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</si>
  <si>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</si>
  <si>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</si>
  <si>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</si>
  <si>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</si>
  <si>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</si>
  <si>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</si>
  <si>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</si>
  <si>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</si>
  <si>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</si>
  <si>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</si>
  <si>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</si>
  <si>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</si>
  <si>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</si>
  <si>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</si>
  <si>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</si>
  <si>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</si>
  <si>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</si>
  <si>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</si>
  <si>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</si>
  <si>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</si>
  <si>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</si>
  <si>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</si>
  <si>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</si>
  <si>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</si>
  <si>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</si>
  <si>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</si>
  <si>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</si>
  <si>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</si>
  <si>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</si>
  <si>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</si>
  <si>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</si>
  <si>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</si>
  <si>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</si>
  <si>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</si>
  <si>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</si>
  <si>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</si>
  <si>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</si>
  <si>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</si>
  <si>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</si>
  <si>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</si>
  <si>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</si>
  <si>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</si>
  <si>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</si>
  <si>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</si>
  <si>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</si>
  <si>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</si>
  <si>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</si>
  <si>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</si>
  <si>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</si>
  <si>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</si>
  <si>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</si>
  <si>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</si>
  <si>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</si>
  <si>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</si>
  <si>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</si>
  <si>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</si>
  <si>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</si>
  <si>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</si>
  <si>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</si>
  <si>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</si>
  <si>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</si>
  <si>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</si>
  <si>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</si>
  <si>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</si>
  <si>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</si>
  <si>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</si>
  <si>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</si>
  <si>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</si>
  <si>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</si>
  <si>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</si>
  <si>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</si>
  <si>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</si>
  <si>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</si>
  <si>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</si>
  <si>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</si>
  <si>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</si>
  <si>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</si>
  <si>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</si>
  <si>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</si>
  <si>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</si>
  <si>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26年度</t>
    <rPh sb="2" eb="4">
      <t>ネンド</t>
    </rPh>
    <phoneticPr fontId="14"/>
  </si>
  <si>
    <t>27年度</t>
    <rPh sb="2" eb="4">
      <t>ネンド</t>
    </rPh>
    <phoneticPr fontId="14"/>
  </si>
  <si>
    <t>28年度</t>
    <rPh sb="2" eb="4">
      <t>ネンド</t>
    </rPh>
    <phoneticPr fontId="14"/>
  </si>
  <si>
    <t>29年度</t>
    <rPh sb="2" eb="4">
      <t>ネンド</t>
    </rPh>
    <phoneticPr fontId="14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</si>
  <si>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9"/>
  </si>
  <si>
    <t>令和２年度</t>
    <rPh sb="0" eb="1">
      <t>レイ</t>
    </rPh>
    <rPh sb="1" eb="2">
      <t>ワ</t>
    </rPh>
    <phoneticPr fontId="9"/>
  </si>
  <si>
    <t>(令和２年度予算ﾍﾞｰｽ）</t>
    <rPh sb="1" eb="2">
      <t>レイ</t>
    </rPh>
    <rPh sb="2" eb="3">
      <t>ワ</t>
    </rPh>
    <rPh sb="6" eb="8">
      <t>ヨサン</t>
    </rPh>
    <phoneticPr fontId="14"/>
  </si>
  <si>
    <t>令和２年度</t>
    <rPh sb="0" eb="1">
      <t>レイ</t>
    </rPh>
    <rPh sb="1" eb="2">
      <t>ワ</t>
    </rPh>
    <rPh sb="3" eb="5">
      <t>ネンド</t>
    </rPh>
    <phoneticPr fontId="9"/>
  </si>
  <si>
    <t>令和２年度</t>
    <rPh sb="0" eb="2">
      <t>レイワ</t>
    </rPh>
    <rPh sb="3" eb="5">
      <t>ネンド</t>
    </rPh>
    <rPh sb="4" eb="5">
      <t>ド</t>
    </rPh>
    <phoneticPr fontId="9"/>
  </si>
  <si>
    <t>（1）平成30年度普通会計決算の状況</t>
    <phoneticPr fontId="16"/>
  </si>
  <si>
    <t>平成30年度</t>
    <phoneticPr fontId="16"/>
  </si>
  <si>
    <t>30年度</t>
    <rPh sb="2" eb="4">
      <t>ネンド</t>
    </rPh>
    <phoneticPr fontId="14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</si>
  <si>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</si>
  <si>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30年度</t>
    <phoneticPr fontId="16"/>
  </si>
  <si>
    <t>(平成30年度決算額）</t>
    <phoneticPr fontId="16"/>
  </si>
  <si>
    <t>(平成30年度決算ﾍﾞｰｽ）</t>
    <phoneticPr fontId="16"/>
  </si>
  <si>
    <t>上水道事業会計</t>
    <rPh sb="0" eb="3">
      <t>ジョウスイドウ</t>
    </rPh>
    <rPh sb="3" eb="5">
      <t>ジギョウ</t>
    </rPh>
    <rPh sb="5" eb="7">
      <t>カイケイ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</si>
  <si>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</si>
  <si>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工業用水道会計</t>
    <rPh sb="0" eb="3">
      <t>コウギョウヨウ</t>
    </rPh>
    <rPh sb="3" eb="5">
      <t>スイドウ</t>
    </rPh>
    <rPh sb="5" eb="7">
      <t>カイケイ</t>
    </rPh>
    <phoneticPr fontId="9"/>
  </si>
  <si>
    <t>造成土地管理事業会計</t>
    <rPh sb="0" eb="2">
      <t>ゾウセイ</t>
    </rPh>
    <rPh sb="2" eb="4">
      <t>トチ</t>
    </rPh>
    <rPh sb="4" eb="6">
      <t>カンリ</t>
    </rPh>
    <rPh sb="6" eb="8">
      <t>ジギョウ</t>
    </rPh>
    <rPh sb="8" eb="10">
      <t>カイケイ</t>
    </rPh>
    <phoneticPr fontId="9"/>
  </si>
  <si>
    <t>流域下水道事業会計</t>
    <rPh sb="0" eb="2">
      <t>リュウイキ</t>
    </rPh>
    <rPh sb="2" eb="5">
      <t>ゲスイドウ</t>
    </rPh>
    <rPh sb="5" eb="7">
      <t>ジギョウ</t>
    </rPh>
    <rPh sb="7" eb="9">
      <t>カイケイ</t>
    </rPh>
    <phoneticPr fontId="9"/>
  </si>
  <si>
    <t>港湾整備事業会計</t>
    <rPh sb="0" eb="2">
      <t>コウワン</t>
    </rPh>
    <rPh sb="2" eb="4">
      <t>セイビ</t>
    </rPh>
    <rPh sb="4" eb="6">
      <t>ジギョウ</t>
    </rPh>
    <rPh sb="6" eb="8">
      <t>カイケイ</t>
    </rPh>
    <phoneticPr fontId="9"/>
  </si>
  <si>
    <t>土地区画整理事業会計</t>
    <rPh sb="0" eb="2">
      <t>トチ</t>
    </rPh>
    <rPh sb="2" eb="4">
      <t>クカク</t>
    </rPh>
    <rPh sb="4" eb="6">
      <t>セイリ</t>
    </rPh>
    <rPh sb="8" eb="10">
      <t>カイケイ</t>
    </rPh>
    <phoneticPr fontId="9"/>
  </si>
  <si>
    <t>工業団地整備事業会計</t>
    <rPh sb="0" eb="2">
      <t>コウギョウ</t>
    </rPh>
    <rPh sb="2" eb="4">
      <t>ダンチ</t>
    </rPh>
    <rPh sb="4" eb="6">
      <t>セイビ</t>
    </rPh>
    <rPh sb="6" eb="8">
      <t>ジギョウ</t>
    </rPh>
    <rPh sb="8" eb="10">
      <t>カイケイ</t>
    </rPh>
    <phoneticPr fontId="9"/>
  </si>
  <si>
    <t>土地開発公社</t>
    <rPh sb="0" eb="2">
      <t>トチ</t>
    </rPh>
    <rPh sb="2" eb="4">
      <t>カイハツ</t>
    </rPh>
    <rPh sb="4" eb="6">
      <t>コウシャ</t>
    </rPh>
    <phoneticPr fontId="18"/>
  </si>
  <si>
    <t>道路公社</t>
    <rPh sb="0" eb="2">
      <t>ドウロ</t>
    </rPh>
    <rPh sb="2" eb="4">
      <t>コウシャ</t>
    </rPh>
    <phoneticPr fontId="18"/>
  </si>
  <si>
    <t>住宅供給公社</t>
    <rPh sb="0" eb="2">
      <t>ジュウタク</t>
    </rPh>
    <rPh sb="2" eb="4">
      <t>キョウキュウ</t>
    </rPh>
    <rPh sb="4" eb="6">
      <t>コウシャ</t>
    </rPh>
    <phoneticPr fontId="18"/>
  </si>
  <si>
    <t>千葉県</t>
    <rPh sb="0" eb="3">
      <t>チバケン</t>
    </rPh>
    <phoneticPr fontId="9"/>
  </si>
  <si>
    <t>千葉県</t>
    <rPh sb="0" eb="3">
      <t>チバケン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</si>
</sst>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0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55" xfId="0" applyNumberFormat="1" applyFill="1" applyBorder="1" applyAlignment="1">
      <alignment vertical="center"/>
    </xf>
    <xf numFmtId="177" fontId="2" fillId="0" borderId="55" xfId="1" applyNumberFormat="1" applyFill="1" applyBorder="1" applyAlignment="1">
      <alignment horizontal="right"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6" fontId="0" fillId="0" borderId="11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2" sqref="E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260</v>
      </c>
      <c r="F1" s="1"/>
    </row>
    <row r="3" spans="1:11" ht="14.25">
      <c r="A3" s="27" t="s">
        <v>93</v>
      </c>
    </row>
    <row r="5" spans="1:11">
      <c r="A5" s="58" t="s">
        <v>237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59" t="s">
        <v>88</v>
      </c>
      <c r="B9" s="259" t="s">
        <v>90</v>
      </c>
      <c r="C9" s="55" t="s">
        <v>4</v>
      </c>
      <c r="D9" s="56"/>
      <c r="E9" s="56"/>
      <c r="F9" s="65">
        <v>842577</v>
      </c>
      <c r="G9" s="75">
        <f>F9/$F$27*100</f>
        <v>45.861044752479131</v>
      </c>
      <c r="H9" s="66">
        <v>827835</v>
      </c>
      <c r="I9" s="80">
        <f>(F9/H9-1)*100</f>
        <v>1.7807896501114362</v>
      </c>
      <c r="K9" s="108"/>
    </row>
    <row r="10" spans="1:11" ht="18" customHeight="1">
      <c r="A10" s="260"/>
      <c r="B10" s="260"/>
      <c r="C10" s="7"/>
      <c r="D10" s="52" t="s">
        <v>23</v>
      </c>
      <c r="E10" s="53"/>
      <c r="F10" s="67">
        <v>283074</v>
      </c>
      <c r="G10" s="76">
        <f t="shared" ref="G10:G27" si="0">F10/$F$27*100</f>
        <v>15.407576259811599</v>
      </c>
      <c r="H10" s="68">
        <v>294169</v>
      </c>
      <c r="I10" s="81">
        <f t="shared" ref="I10:I27" si="1">(F10/H10-1)*100</f>
        <v>-3.7716414713990898</v>
      </c>
    </row>
    <row r="11" spans="1:11" ht="18" customHeight="1">
      <c r="A11" s="260"/>
      <c r="B11" s="260"/>
      <c r="C11" s="7"/>
      <c r="D11" s="16"/>
      <c r="E11" s="23" t="s">
        <v>24</v>
      </c>
      <c r="F11" s="69">
        <v>242249</v>
      </c>
      <c r="G11" s="77">
        <f t="shared" si="0"/>
        <v>13.185491925655835</v>
      </c>
      <c r="H11" s="70">
        <v>244195</v>
      </c>
      <c r="I11" s="82">
        <f t="shared" si="1"/>
        <v>-0.79690411351583945</v>
      </c>
    </row>
    <row r="12" spans="1:11" ht="18" customHeight="1">
      <c r="A12" s="260"/>
      <c r="B12" s="260"/>
      <c r="C12" s="7"/>
      <c r="D12" s="16"/>
      <c r="E12" s="23" t="s">
        <v>25</v>
      </c>
      <c r="F12" s="69">
        <v>12515</v>
      </c>
      <c r="G12" s="77">
        <f t="shared" si="0"/>
        <v>0.68118519147481627</v>
      </c>
      <c r="H12" s="70">
        <v>18970</v>
      </c>
      <c r="I12" s="82">
        <f t="shared" si="1"/>
        <v>-34.027411702688461</v>
      </c>
    </row>
    <row r="13" spans="1:11" ht="18" customHeight="1">
      <c r="A13" s="260"/>
      <c r="B13" s="260"/>
      <c r="C13" s="7"/>
      <c r="D13" s="33"/>
      <c r="E13" s="23" t="s">
        <v>26</v>
      </c>
      <c r="F13" s="69">
        <v>911</v>
      </c>
      <c r="G13" s="77">
        <f t="shared" si="0"/>
        <v>4.9585274425374158E-2</v>
      </c>
      <c r="H13" s="70">
        <v>1675</v>
      </c>
      <c r="I13" s="82">
        <f t="shared" si="1"/>
        <v>-45.611940298507456</v>
      </c>
    </row>
    <row r="14" spans="1:11" ht="18" customHeight="1">
      <c r="A14" s="260"/>
      <c r="B14" s="260"/>
      <c r="C14" s="7"/>
      <c r="D14" s="61" t="s">
        <v>27</v>
      </c>
      <c r="E14" s="51"/>
      <c r="F14" s="65">
        <v>145161</v>
      </c>
      <c r="G14" s="75">
        <f t="shared" si="0"/>
        <v>7.9010406376089328</v>
      </c>
      <c r="H14" s="66">
        <v>144288</v>
      </c>
      <c r="I14" s="83">
        <f t="shared" si="1"/>
        <v>0.60503992015967789</v>
      </c>
    </row>
    <row r="15" spans="1:11" ht="18" customHeight="1">
      <c r="A15" s="260"/>
      <c r="B15" s="260"/>
      <c r="C15" s="7"/>
      <c r="D15" s="16"/>
      <c r="E15" s="23" t="s">
        <v>28</v>
      </c>
      <c r="F15" s="69">
        <v>8161</v>
      </c>
      <c r="G15" s="77">
        <f t="shared" si="0"/>
        <v>0.44419914883148026</v>
      </c>
      <c r="H15" s="70">
        <v>8179</v>
      </c>
      <c r="I15" s="82">
        <f t="shared" si="1"/>
        <v>-0.22007580388800907</v>
      </c>
    </row>
    <row r="16" spans="1:11" ht="18" customHeight="1">
      <c r="A16" s="260"/>
      <c r="B16" s="260"/>
      <c r="C16" s="7"/>
      <c r="D16" s="16"/>
      <c r="E16" s="29" t="s">
        <v>29</v>
      </c>
      <c r="F16" s="67">
        <v>137000</v>
      </c>
      <c r="G16" s="76">
        <f t="shared" si="0"/>
        <v>7.456841488777453</v>
      </c>
      <c r="H16" s="68">
        <v>136109</v>
      </c>
      <c r="I16" s="81">
        <f t="shared" si="1"/>
        <v>0.65462239822495771</v>
      </c>
      <c r="K16" s="109"/>
    </row>
    <row r="17" spans="1:26" ht="18" customHeight="1">
      <c r="A17" s="260"/>
      <c r="B17" s="260"/>
      <c r="C17" s="7"/>
      <c r="D17" s="262" t="s">
        <v>30</v>
      </c>
      <c r="E17" s="263"/>
      <c r="F17" s="67">
        <v>266675</v>
      </c>
      <c r="G17" s="76">
        <f t="shared" si="0"/>
        <v>14.514986890654944</v>
      </c>
      <c r="H17" s="68">
        <v>236531</v>
      </c>
      <c r="I17" s="81">
        <f t="shared" si="1"/>
        <v>12.744206890428744</v>
      </c>
    </row>
    <row r="18" spans="1:26" ht="18" customHeight="1">
      <c r="A18" s="260"/>
      <c r="B18" s="260"/>
      <c r="C18" s="7"/>
      <c r="D18" s="264" t="s">
        <v>94</v>
      </c>
      <c r="E18" s="265"/>
      <c r="F18" s="69">
        <v>16942</v>
      </c>
      <c r="G18" s="77">
        <f t="shared" si="0"/>
        <v>0.92214458761217233</v>
      </c>
      <c r="H18" s="70">
        <v>17794</v>
      </c>
      <c r="I18" s="82">
        <f t="shared" si="1"/>
        <v>-4.7881308306170656</v>
      </c>
    </row>
    <row r="19" spans="1:26" ht="18" customHeight="1">
      <c r="A19" s="260"/>
      <c r="B19" s="260"/>
      <c r="C19" s="10"/>
      <c r="D19" s="264" t="s">
        <v>95</v>
      </c>
      <c r="E19" s="265"/>
      <c r="F19" s="107"/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60"/>
      <c r="B20" s="260"/>
      <c r="C20" s="44" t="s">
        <v>5</v>
      </c>
      <c r="D20" s="43"/>
      <c r="E20" s="43"/>
      <c r="F20" s="69">
        <v>102701</v>
      </c>
      <c r="G20" s="77">
        <f t="shared" si="0"/>
        <v>5.5899640710871044</v>
      </c>
      <c r="H20" s="70">
        <v>96630</v>
      </c>
      <c r="I20" s="82">
        <f t="shared" si="1"/>
        <v>6.2827279312842821</v>
      </c>
    </row>
    <row r="21" spans="1:26" ht="18" customHeight="1">
      <c r="A21" s="260"/>
      <c r="B21" s="260"/>
      <c r="C21" s="44" t="s">
        <v>6</v>
      </c>
      <c r="D21" s="43"/>
      <c r="E21" s="43"/>
      <c r="F21" s="69">
        <v>186000</v>
      </c>
      <c r="G21" s="77">
        <f t="shared" si="0"/>
        <v>10.12388698476355</v>
      </c>
      <c r="H21" s="70">
        <v>175000</v>
      </c>
      <c r="I21" s="82">
        <f t="shared" si="1"/>
        <v>6.2857142857142945</v>
      </c>
    </row>
    <row r="22" spans="1:26" ht="18" customHeight="1">
      <c r="A22" s="260"/>
      <c r="B22" s="260"/>
      <c r="C22" s="44" t="s">
        <v>31</v>
      </c>
      <c r="D22" s="43"/>
      <c r="E22" s="43"/>
      <c r="F22" s="69">
        <v>35344</v>
      </c>
      <c r="G22" s="77">
        <f t="shared" si="0"/>
        <v>1.923756245104747</v>
      </c>
      <c r="H22" s="70">
        <v>34952</v>
      </c>
      <c r="I22" s="82">
        <f t="shared" si="1"/>
        <v>1.121538109407183</v>
      </c>
    </row>
    <row r="23" spans="1:26" ht="18" customHeight="1">
      <c r="A23" s="260"/>
      <c r="B23" s="260"/>
      <c r="C23" s="44" t="s">
        <v>7</v>
      </c>
      <c r="D23" s="43"/>
      <c r="E23" s="43"/>
      <c r="F23" s="69">
        <v>172323</v>
      </c>
      <c r="G23" s="77">
        <f t="shared" si="0"/>
        <v>9.3794547143839218</v>
      </c>
      <c r="H23" s="70">
        <v>167661</v>
      </c>
      <c r="I23" s="82">
        <f t="shared" si="1"/>
        <v>2.7806108755166647</v>
      </c>
    </row>
    <row r="24" spans="1:26" ht="18" customHeight="1">
      <c r="A24" s="260"/>
      <c r="B24" s="260"/>
      <c r="C24" s="44" t="s">
        <v>32</v>
      </c>
      <c r="D24" s="43"/>
      <c r="E24" s="43"/>
      <c r="F24" s="69">
        <v>4533</v>
      </c>
      <c r="G24" s="77">
        <f t="shared" si="0"/>
        <v>0.24672892312867298</v>
      </c>
      <c r="H24" s="70">
        <v>4396</v>
      </c>
      <c r="I24" s="82">
        <f t="shared" si="1"/>
        <v>3.1164695177434032</v>
      </c>
    </row>
    <row r="25" spans="1:26" ht="18" customHeight="1">
      <c r="A25" s="260"/>
      <c r="B25" s="260"/>
      <c r="C25" s="44" t="s">
        <v>8</v>
      </c>
      <c r="D25" s="43"/>
      <c r="E25" s="43"/>
      <c r="F25" s="69">
        <v>180097</v>
      </c>
      <c r="G25" s="77">
        <f t="shared" si="0"/>
        <v>9.8025896467471014</v>
      </c>
      <c r="H25" s="70">
        <v>189420</v>
      </c>
      <c r="I25" s="82">
        <f t="shared" si="1"/>
        <v>-4.92186675113504</v>
      </c>
    </row>
    <row r="26" spans="1:26" ht="18" customHeight="1">
      <c r="A26" s="260"/>
      <c r="B26" s="260"/>
      <c r="C26" s="45" t="s">
        <v>9</v>
      </c>
      <c r="D26" s="46"/>
      <c r="E26" s="46"/>
      <c r="F26" s="71">
        <v>313664</v>
      </c>
      <c r="G26" s="78">
        <f t="shared" si="0"/>
        <v>17.072574662305776</v>
      </c>
      <c r="H26" s="72">
        <v>283488</v>
      </c>
      <c r="I26" s="84">
        <f t="shared" si="1"/>
        <v>10.644542273394286</v>
      </c>
    </row>
    <row r="27" spans="1:26" ht="18" customHeight="1">
      <c r="A27" s="260"/>
      <c r="B27" s="261"/>
      <c r="C27" s="47" t="s">
        <v>10</v>
      </c>
      <c r="D27" s="31"/>
      <c r="E27" s="31"/>
      <c r="F27" s="73">
        <f>SUM(F9,F20:F26)</f>
        <v>1837239</v>
      </c>
      <c r="G27" s="79">
        <f t="shared" si="0"/>
        <v>100</v>
      </c>
      <c r="H27" s="73">
        <f>SUM(H9,H20:H26)</f>
        <v>1779382</v>
      </c>
      <c r="I27" s="85">
        <f t="shared" si="1"/>
        <v>3.2515221576929543</v>
      </c>
    </row>
    <row r="28" spans="1:26" ht="18" customHeight="1">
      <c r="A28" s="260"/>
      <c r="B28" s="259" t="s">
        <v>89</v>
      </c>
      <c r="C28" s="55" t="s">
        <v>11</v>
      </c>
      <c r="D28" s="56"/>
      <c r="E28" s="56"/>
      <c r="F28" s="65">
        <v>805684</v>
      </c>
      <c r="G28" s="75">
        <f>F28/$F$45*100</f>
        <v>43.852977212001271</v>
      </c>
      <c r="H28" s="65">
        <v>791103</v>
      </c>
      <c r="I28" s="86">
        <f>(F28/H28-1)*100</f>
        <v>1.8431228297705937</v>
      </c>
    </row>
    <row r="29" spans="1:26" ht="18" customHeight="1">
      <c r="A29" s="260"/>
      <c r="B29" s="260"/>
      <c r="C29" s="7"/>
      <c r="D29" s="30" t="s">
        <v>12</v>
      </c>
      <c r="E29" s="43"/>
      <c r="F29" s="69">
        <v>536863</v>
      </c>
      <c r="G29" s="77">
        <f t="shared" ref="G29:G45" si="2">F29/$F$45*100</f>
        <v>29.221184614522116</v>
      </c>
      <c r="H29" s="69">
        <v>530750</v>
      </c>
      <c r="I29" s="87">
        <f t="shared" ref="I29:I45" si="3">(F29/H29-1)*100</f>
        <v>1.151766368346685</v>
      </c>
    </row>
    <row r="30" spans="1:26" ht="18" customHeight="1">
      <c r="A30" s="260"/>
      <c r="B30" s="260"/>
      <c r="C30" s="7"/>
      <c r="D30" s="30" t="s">
        <v>33</v>
      </c>
      <c r="E30" s="43"/>
      <c r="F30" s="69">
        <v>40522</v>
      </c>
      <c r="G30" s="77">
        <f t="shared" si="2"/>
        <v>2.205592195680584</v>
      </c>
      <c r="H30" s="69">
        <v>40401</v>
      </c>
      <c r="I30" s="87">
        <f t="shared" si="3"/>
        <v>0.29949753718967465</v>
      </c>
    </row>
    <row r="31" spans="1:26" ht="18" customHeight="1">
      <c r="A31" s="260"/>
      <c r="B31" s="260"/>
      <c r="C31" s="19"/>
      <c r="D31" s="30" t="s">
        <v>13</v>
      </c>
      <c r="E31" s="43"/>
      <c r="F31" s="69">
        <v>228299</v>
      </c>
      <c r="G31" s="77">
        <f t="shared" si="2"/>
        <v>12.426200401798567</v>
      </c>
      <c r="H31" s="69">
        <v>219952</v>
      </c>
      <c r="I31" s="87">
        <f t="shared" si="3"/>
        <v>3.7949188913944942</v>
      </c>
    </row>
    <row r="32" spans="1:26" ht="18" customHeight="1">
      <c r="A32" s="260"/>
      <c r="B32" s="260"/>
      <c r="C32" s="50" t="s">
        <v>14</v>
      </c>
      <c r="D32" s="51"/>
      <c r="E32" s="51"/>
      <c r="F32" s="65">
        <v>853117</v>
      </c>
      <c r="G32" s="75">
        <f t="shared" si="2"/>
        <v>46.434731681615723</v>
      </c>
      <c r="H32" s="65">
        <v>810373</v>
      </c>
      <c r="I32" s="86">
        <f t="shared" si="3"/>
        <v>5.2746081125605082</v>
      </c>
    </row>
    <row r="33" spans="1:9" ht="18" customHeight="1">
      <c r="A33" s="260"/>
      <c r="B33" s="260"/>
      <c r="C33" s="7"/>
      <c r="D33" s="30" t="s">
        <v>15</v>
      </c>
      <c r="E33" s="43"/>
      <c r="F33" s="69">
        <v>79388</v>
      </c>
      <c r="G33" s="77">
        <f t="shared" si="2"/>
        <v>4.3210491394968207</v>
      </c>
      <c r="H33" s="69">
        <v>72924</v>
      </c>
      <c r="I33" s="87">
        <f t="shared" si="3"/>
        <v>8.8640228182765632</v>
      </c>
    </row>
    <row r="34" spans="1:9" ht="18" customHeight="1">
      <c r="A34" s="260"/>
      <c r="B34" s="260"/>
      <c r="C34" s="7"/>
      <c r="D34" s="30" t="s">
        <v>34</v>
      </c>
      <c r="E34" s="43"/>
      <c r="F34" s="69">
        <v>2704</v>
      </c>
      <c r="G34" s="77">
        <f t="shared" si="2"/>
        <v>0.14717736777849807</v>
      </c>
      <c r="H34" s="69">
        <v>2453</v>
      </c>
      <c r="I34" s="87">
        <f t="shared" si="3"/>
        <v>10.232368528332646</v>
      </c>
    </row>
    <row r="35" spans="1:9" ht="18" customHeight="1">
      <c r="A35" s="260"/>
      <c r="B35" s="260"/>
      <c r="C35" s="7"/>
      <c r="D35" s="30" t="s">
        <v>35</v>
      </c>
      <c r="E35" s="43"/>
      <c r="F35" s="69">
        <v>535253</v>
      </c>
      <c r="G35" s="77">
        <f t="shared" si="2"/>
        <v>29.133553119654003</v>
      </c>
      <c r="H35" s="69">
        <v>531999</v>
      </c>
      <c r="I35" s="87">
        <f t="shared" si="3"/>
        <v>0.61165528506632594</v>
      </c>
    </row>
    <row r="36" spans="1:9" ht="18" customHeight="1">
      <c r="A36" s="260"/>
      <c r="B36" s="260"/>
      <c r="C36" s="7"/>
      <c r="D36" s="30" t="s">
        <v>36</v>
      </c>
      <c r="E36" s="43"/>
      <c r="F36" s="69">
        <v>36054</v>
      </c>
      <c r="G36" s="77">
        <f t="shared" si="2"/>
        <v>1.9624011900465861</v>
      </c>
      <c r="H36" s="69">
        <v>3448</v>
      </c>
      <c r="I36" s="87">
        <f t="shared" si="3"/>
        <v>945.6496519721577</v>
      </c>
    </row>
    <row r="37" spans="1:9" ht="18" customHeight="1">
      <c r="A37" s="260"/>
      <c r="B37" s="260"/>
      <c r="C37" s="7"/>
      <c r="D37" s="30" t="s">
        <v>16</v>
      </c>
      <c r="E37" s="43"/>
      <c r="F37" s="69">
        <v>4116</v>
      </c>
      <c r="G37" s="77">
        <f t="shared" si="2"/>
        <v>0.22403182166283209</v>
      </c>
      <c r="H37" s="69">
        <v>4036</v>
      </c>
      <c r="I37" s="87">
        <f t="shared" si="3"/>
        <v>1.9821605550049526</v>
      </c>
    </row>
    <row r="38" spans="1:9" ht="18" customHeight="1">
      <c r="A38" s="260"/>
      <c r="B38" s="260"/>
      <c r="C38" s="19"/>
      <c r="D38" s="30" t="s">
        <v>37</v>
      </c>
      <c r="E38" s="43"/>
      <c r="F38" s="69">
        <v>195452</v>
      </c>
      <c r="G38" s="77">
        <f t="shared" si="2"/>
        <v>10.638354617989275</v>
      </c>
      <c r="H38" s="69">
        <v>195363</v>
      </c>
      <c r="I38" s="87">
        <f t="shared" si="3"/>
        <v>4.5556220983500317E-2</v>
      </c>
    </row>
    <row r="39" spans="1:9" ht="18" customHeight="1">
      <c r="A39" s="260"/>
      <c r="B39" s="260"/>
      <c r="C39" s="50" t="s">
        <v>17</v>
      </c>
      <c r="D39" s="51"/>
      <c r="E39" s="51"/>
      <c r="F39" s="65">
        <v>178438</v>
      </c>
      <c r="G39" s="75">
        <f t="shared" si="2"/>
        <v>9.7122911063830024</v>
      </c>
      <c r="H39" s="65">
        <v>177906</v>
      </c>
      <c r="I39" s="86">
        <f t="shared" si="3"/>
        <v>0.29903432149562814</v>
      </c>
    </row>
    <row r="40" spans="1:9" ht="18" customHeight="1">
      <c r="A40" s="260"/>
      <c r="B40" s="260"/>
      <c r="C40" s="7"/>
      <c r="D40" s="52" t="s">
        <v>18</v>
      </c>
      <c r="E40" s="53"/>
      <c r="F40" s="67">
        <v>176399</v>
      </c>
      <c r="G40" s="76">
        <f t="shared" si="2"/>
        <v>9.6013093560500291</v>
      </c>
      <c r="H40" s="67">
        <v>175901</v>
      </c>
      <c r="I40" s="88">
        <f t="shared" si="3"/>
        <v>0.28311379696532857</v>
      </c>
    </row>
    <row r="41" spans="1:9" ht="18" customHeight="1">
      <c r="A41" s="260"/>
      <c r="B41" s="260"/>
      <c r="C41" s="7"/>
      <c r="D41" s="16"/>
      <c r="E41" s="104" t="s">
        <v>92</v>
      </c>
      <c r="F41" s="69">
        <v>94630</v>
      </c>
      <c r="G41" s="77">
        <f t="shared" si="2"/>
        <v>5.1506635772482507</v>
      </c>
      <c r="H41" s="69">
        <v>94377</v>
      </c>
      <c r="I41" s="89">
        <f t="shared" si="3"/>
        <v>0.26807378916473557</v>
      </c>
    </row>
    <row r="42" spans="1:9" ht="18" customHeight="1">
      <c r="A42" s="260"/>
      <c r="B42" s="260"/>
      <c r="C42" s="7"/>
      <c r="D42" s="33"/>
      <c r="E42" s="32" t="s">
        <v>38</v>
      </c>
      <c r="F42" s="69">
        <v>81769</v>
      </c>
      <c r="G42" s="77">
        <f t="shared" si="2"/>
        <v>4.4506457788017784</v>
      </c>
      <c r="H42" s="69">
        <v>81524</v>
      </c>
      <c r="I42" s="89">
        <f t="shared" si="3"/>
        <v>0.30052499877337713</v>
      </c>
    </row>
    <row r="43" spans="1:9" ht="18" customHeight="1">
      <c r="A43" s="260"/>
      <c r="B43" s="260"/>
      <c r="C43" s="7"/>
      <c r="D43" s="30" t="s">
        <v>39</v>
      </c>
      <c r="E43" s="54"/>
      <c r="F43" s="69">
        <v>2039</v>
      </c>
      <c r="G43" s="77">
        <f t="shared" si="2"/>
        <v>0.11098175033297246</v>
      </c>
      <c r="H43" s="69">
        <v>2005</v>
      </c>
      <c r="I43" s="89">
        <f t="shared" si="3"/>
        <v>1.6957605985037372</v>
      </c>
    </row>
    <row r="44" spans="1:9" ht="18" customHeight="1">
      <c r="A44" s="260"/>
      <c r="B44" s="260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61"/>
      <c r="B45" s="261"/>
      <c r="C45" s="11" t="s">
        <v>19</v>
      </c>
      <c r="D45" s="12"/>
      <c r="E45" s="12"/>
      <c r="F45" s="74">
        <f>SUM(F28,F32,F39)</f>
        <v>1837239</v>
      </c>
      <c r="G45" s="85">
        <f t="shared" si="2"/>
        <v>100</v>
      </c>
      <c r="H45" s="74">
        <f>SUM(H28,H32,H39)</f>
        <v>1779382</v>
      </c>
      <c r="I45" s="85">
        <f t="shared" si="3"/>
        <v>3.2515221576929543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I21" sqref="I21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260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239</v>
      </c>
      <c r="B5" s="31"/>
      <c r="C5" s="31"/>
      <c r="D5" s="31"/>
      <c r="K5" s="37"/>
      <c r="O5" s="37" t="s">
        <v>48</v>
      </c>
    </row>
    <row r="6" spans="1:25" ht="15.95" customHeight="1">
      <c r="A6" s="269" t="s">
        <v>49</v>
      </c>
      <c r="B6" s="270"/>
      <c r="C6" s="270"/>
      <c r="D6" s="270"/>
      <c r="E6" s="271"/>
      <c r="F6" s="290" t="s">
        <v>249</v>
      </c>
      <c r="G6" s="291"/>
      <c r="H6" s="290" t="s">
        <v>250</v>
      </c>
      <c r="I6" s="291"/>
      <c r="J6" s="290" t="s">
        <v>251</v>
      </c>
      <c r="K6" s="291"/>
      <c r="L6" s="302" t="s">
        <v>252</v>
      </c>
      <c r="M6" s="291"/>
      <c r="N6" s="301" t="s">
        <v>253</v>
      </c>
      <c r="O6" s="291"/>
    </row>
    <row r="7" spans="1:25" ht="15.95" customHeight="1">
      <c r="A7" s="272"/>
      <c r="B7" s="273"/>
      <c r="C7" s="273"/>
      <c r="D7" s="273"/>
      <c r="E7" s="274"/>
      <c r="F7" s="110" t="s">
        <v>238</v>
      </c>
      <c r="G7" s="38" t="s">
        <v>2</v>
      </c>
      <c r="H7" s="110" t="s">
        <v>240</v>
      </c>
      <c r="I7" s="38" t="s">
        <v>2</v>
      </c>
      <c r="J7" s="110" t="s">
        <v>241</v>
      </c>
      <c r="K7" s="38" t="s">
        <v>2</v>
      </c>
      <c r="L7" s="110" t="s">
        <v>241</v>
      </c>
      <c r="M7" s="38" t="s">
        <v>2</v>
      </c>
      <c r="N7" s="110" t="s">
        <v>241</v>
      </c>
      <c r="O7" s="253" t="s">
        <v>2</v>
      </c>
    </row>
    <row r="8" spans="1:25" ht="15.95" customHeight="1">
      <c r="A8" s="281" t="s">
        <v>83</v>
      </c>
      <c r="B8" s="55" t="s">
        <v>50</v>
      </c>
      <c r="C8" s="56"/>
      <c r="D8" s="56"/>
      <c r="E8" s="93" t="s">
        <v>41</v>
      </c>
      <c r="F8" s="111">
        <v>83678</v>
      </c>
      <c r="G8" s="112">
        <v>81298</v>
      </c>
      <c r="H8" s="111">
        <v>48431</v>
      </c>
      <c r="I8" s="113">
        <v>46115</v>
      </c>
      <c r="J8" s="111">
        <v>13759</v>
      </c>
      <c r="K8" s="114">
        <v>13727</v>
      </c>
      <c r="L8" s="111">
        <v>10307</v>
      </c>
      <c r="M8" s="113">
        <v>10710</v>
      </c>
      <c r="N8" s="111">
        <v>35587</v>
      </c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82"/>
      <c r="B9" s="8"/>
      <c r="C9" s="30" t="s">
        <v>51</v>
      </c>
      <c r="D9" s="43"/>
      <c r="E9" s="91" t="s">
        <v>42</v>
      </c>
      <c r="F9" s="70">
        <v>83678</v>
      </c>
      <c r="G9" s="116">
        <v>81298</v>
      </c>
      <c r="H9" s="70">
        <v>48342</v>
      </c>
      <c r="I9" s="117">
        <v>45771</v>
      </c>
      <c r="J9" s="70">
        <v>13759</v>
      </c>
      <c r="K9" s="118">
        <v>13727</v>
      </c>
      <c r="L9" s="70">
        <v>10307</v>
      </c>
      <c r="M9" s="117">
        <v>10710</v>
      </c>
      <c r="N9" s="70">
        <v>35587</v>
      </c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82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89</v>
      </c>
      <c r="I10" s="117">
        <v>344</v>
      </c>
      <c r="J10" s="119">
        <v>0</v>
      </c>
      <c r="K10" s="120">
        <v>0</v>
      </c>
      <c r="L10" s="70">
        <v>0</v>
      </c>
      <c r="M10" s="117">
        <v>0</v>
      </c>
      <c r="N10" s="70">
        <v>0</v>
      </c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82"/>
      <c r="B11" s="50" t="s">
        <v>53</v>
      </c>
      <c r="C11" s="63"/>
      <c r="D11" s="63"/>
      <c r="E11" s="90" t="s">
        <v>44</v>
      </c>
      <c r="F11" s="121">
        <v>78268</v>
      </c>
      <c r="G11" s="122">
        <v>75894</v>
      </c>
      <c r="H11" s="121">
        <v>50437</v>
      </c>
      <c r="I11" s="123">
        <v>47109</v>
      </c>
      <c r="J11" s="121">
        <v>12911</v>
      </c>
      <c r="K11" s="124">
        <v>13081</v>
      </c>
      <c r="L11" s="121">
        <v>12495</v>
      </c>
      <c r="M11" s="123">
        <v>13590</v>
      </c>
      <c r="N11" s="121">
        <v>35587</v>
      </c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82"/>
      <c r="B12" s="7"/>
      <c r="C12" s="30" t="s">
        <v>54</v>
      </c>
      <c r="D12" s="43"/>
      <c r="E12" s="91" t="s">
        <v>45</v>
      </c>
      <c r="F12" s="70">
        <v>78147</v>
      </c>
      <c r="G12" s="116">
        <v>75772</v>
      </c>
      <c r="H12" s="121">
        <v>50437</v>
      </c>
      <c r="I12" s="117">
        <v>47109</v>
      </c>
      <c r="J12" s="121">
        <v>12861</v>
      </c>
      <c r="K12" s="118">
        <v>13031</v>
      </c>
      <c r="L12" s="70">
        <v>12445</v>
      </c>
      <c r="M12" s="117">
        <v>13540</v>
      </c>
      <c r="N12" s="70">
        <v>35587</v>
      </c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82"/>
      <c r="B13" s="8"/>
      <c r="C13" s="52" t="s">
        <v>55</v>
      </c>
      <c r="D13" s="53"/>
      <c r="E13" s="95" t="s">
        <v>46</v>
      </c>
      <c r="F13" s="67">
        <v>21</v>
      </c>
      <c r="G13" s="125">
        <v>21</v>
      </c>
      <c r="H13" s="119">
        <v>0</v>
      </c>
      <c r="I13" s="120">
        <v>0</v>
      </c>
      <c r="J13" s="119">
        <v>0</v>
      </c>
      <c r="K13" s="120">
        <v>0</v>
      </c>
      <c r="L13" s="68"/>
      <c r="M13" s="126">
        <v>0</v>
      </c>
      <c r="N13" s="68">
        <v>0</v>
      </c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82"/>
      <c r="B14" s="44" t="s">
        <v>56</v>
      </c>
      <c r="C14" s="43"/>
      <c r="D14" s="43"/>
      <c r="E14" s="91" t="s">
        <v>97</v>
      </c>
      <c r="F14" s="69">
        <f t="shared" ref="F14:O14" si="0">F9-F12</f>
        <v>5531</v>
      </c>
      <c r="G14" s="128">
        <f t="shared" si="0"/>
        <v>5526</v>
      </c>
      <c r="H14" s="69">
        <f t="shared" si="0"/>
        <v>-2095</v>
      </c>
      <c r="I14" s="128">
        <f t="shared" si="0"/>
        <v>-1338</v>
      </c>
      <c r="J14" s="69">
        <f t="shared" si="0"/>
        <v>898</v>
      </c>
      <c r="K14" s="128">
        <f t="shared" si="0"/>
        <v>696</v>
      </c>
      <c r="L14" s="69">
        <f t="shared" si="0"/>
        <v>-2138</v>
      </c>
      <c r="M14" s="128">
        <f t="shared" si="0"/>
        <v>-2830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82"/>
      <c r="B15" s="44" t="s">
        <v>57</v>
      </c>
      <c r="C15" s="43"/>
      <c r="D15" s="43"/>
      <c r="E15" s="91" t="s">
        <v>98</v>
      </c>
      <c r="F15" s="69">
        <f t="shared" ref="F15:O15" si="1">F10-F13</f>
        <v>-21</v>
      </c>
      <c r="G15" s="128">
        <f t="shared" si="1"/>
        <v>-21</v>
      </c>
      <c r="H15" s="69">
        <f t="shared" si="1"/>
        <v>89</v>
      </c>
      <c r="I15" s="128">
        <f t="shared" si="1"/>
        <v>344</v>
      </c>
      <c r="J15" s="69">
        <f t="shared" si="1"/>
        <v>0</v>
      </c>
      <c r="K15" s="128">
        <f t="shared" si="1"/>
        <v>0</v>
      </c>
      <c r="L15" s="69">
        <f t="shared" si="1"/>
        <v>0</v>
      </c>
      <c r="M15" s="128">
        <f t="shared" si="1"/>
        <v>0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82"/>
      <c r="B16" s="44" t="s">
        <v>58</v>
      </c>
      <c r="C16" s="43"/>
      <c r="D16" s="43"/>
      <c r="E16" s="91" t="s">
        <v>99</v>
      </c>
      <c r="F16" s="67">
        <f t="shared" ref="F16:O16" si="2">F8-F11</f>
        <v>5410</v>
      </c>
      <c r="G16" s="125">
        <f t="shared" si="2"/>
        <v>5404</v>
      </c>
      <c r="H16" s="67">
        <f t="shared" si="2"/>
        <v>-2006</v>
      </c>
      <c r="I16" s="125">
        <f t="shared" si="2"/>
        <v>-994</v>
      </c>
      <c r="J16" s="67">
        <f t="shared" si="2"/>
        <v>848</v>
      </c>
      <c r="K16" s="125">
        <f t="shared" si="2"/>
        <v>646</v>
      </c>
      <c r="L16" s="67">
        <f t="shared" si="2"/>
        <v>-2188</v>
      </c>
      <c r="M16" s="125">
        <f t="shared" si="2"/>
        <v>-2880</v>
      </c>
      <c r="N16" s="67">
        <f t="shared" si="2"/>
        <v>0</v>
      </c>
      <c r="O16" s="125">
        <f t="shared" si="2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82"/>
      <c r="B17" s="44" t="s">
        <v>59</v>
      </c>
      <c r="C17" s="43"/>
      <c r="D17" s="43"/>
      <c r="E17" s="34"/>
      <c r="F17" s="69"/>
      <c r="G17" s="128"/>
      <c r="H17" s="119">
        <v>23759</v>
      </c>
      <c r="I17" s="120">
        <v>21753</v>
      </c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83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82" t="s">
        <v>84</v>
      </c>
      <c r="B19" s="50" t="s">
        <v>61</v>
      </c>
      <c r="C19" s="51"/>
      <c r="D19" s="51"/>
      <c r="E19" s="96"/>
      <c r="F19" s="65">
        <v>24567</v>
      </c>
      <c r="G19" s="149">
        <v>23729</v>
      </c>
      <c r="H19" s="65">
        <v>13297</v>
      </c>
      <c r="I19" s="149">
        <v>28058</v>
      </c>
      <c r="J19" s="66">
        <v>3397</v>
      </c>
      <c r="K19" s="137">
        <v>3695</v>
      </c>
      <c r="L19" s="66">
        <v>850</v>
      </c>
      <c r="M19" s="136">
        <v>850</v>
      </c>
      <c r="N19" s="66">
        <v>12034</v>
      </c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82"/>
      <c r="B20" s="19"/>
      <c r="C20" s="30" t="s">
        <v>62</v>
      </c>
      <c r="D20" s="43"/>
      <c r="E20" s="91"/>
      <c r="F20" s="69">
        <v>19000</v>
      </c>
      <c r="G20" s="128">
        <v>19000</v>
      </c>
      <c r="H20" s="69">
        <v>11429</v>
      </c>
      <c r="I20" s="128">
        <v>26523</v>
      </c>
      <c r="J20" s="70">
        <v>59</v>
      </c>
      <c r="K20" s="120">
        <v>389</v>
      </c>
      <c r="L20" s="70">
        <v>0</v>
      </c>
      <c r="M20" s="117">
        <v>0</v>
      </c>
      <c r="N20" s="70">
        <v>2679</v>
      </c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82"/>
      <c r="B21" s="9" t="s">
        <v>63</v>
      </c>
      <c r="C21" s="63"/>
      <c r="D21" s="63"/>
      <c r="E21" s="90" t="s">
        <v>100</v>
      </c>
      <c r="F21" s="138">
        <v>24567</v>
      </c>
      <c r="G21" s="139">
        <v>23729</v>
      </c>
      <c r="H21" s="138">
        <v>13297</v>
      </c>
      <c r="I21" s="139">
        <v>28058</v>
      </c>
      <c r="J21" s="121">
        <v>3397</v>
      </c>
      <c r="K21" s="124">
        <v>3695</v>
      </c>
      <c r="L21" s="121">
        <v>850</v>
      </c>
      <c r="M21" s="123">
        <v>850</v>
      </c>
      <c r="N21" s="121">
        <v>12034</v>
      </c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82"/>
      <c r="B22" s="50" t="s">
        <v>64</v>
      </c>
      <c r="C22" s="51"/>
      <c r="D22" s="51"/>
      <c r="E22" s="96" t="s">
        <v>101</v>
      </c>
      <c r="F22" s="65">
        <v>67870</v>
      </c>
      <c r="G22" s="135">
        <v>61551</v>
      </c>
      <c r="H22" s="65">
        <v>14749</v>
      </c>
      <c r="I22" s="135">
        <v>29323</v>
      </c>
      <c r="J22" s="66">
        <v>8230</v>
      </c>
      <c r="K22" s="137">
        <v>7092</v>
      </c>
      <c r="L22" s="66">
        <v>4287</v>
      </c>
      <c r="M22" s="136">
        <v>4555</v>
      </c>
      <c r="N22" s="66">
        <v>13294</v>
      </c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82"/>
      <c r="B23" s="7" t="s">
        <v>65</v>
      </c>
      <c r="C23" s="52" t="s">
        <v>66</v>
      </c>
      <c r="D23" s="53"/>
      <c r="E23" s="95"/>
      <c r="F23" s="67">
        <v>11427</v>
      </c>
      <c r="G23" s="255">
        <v>11072</v>
      </c>
      <c r="H23" s="256">
        <v>3112</v>
      </c>
      <c r="I23" s="255">
        <v>2560</v>
      </c>
      <c r="J23" s="68">
        <v>2329</v>
      </c>
      <c r="K23" s="127">
        <v>2380</v>
      </c>
      <c r="L23" s="68">
        <v>0</v>
      </c>
      <c r="M23" s="126">
        <v>0</v>
      </c>
      <c r="N23" s="68">
        <v>3619</v>
      </c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82"/>
      <c r="B24" s="44" t="s">
        <v>102</v>
      </c>
      <c r="C24" s="43"/>
      <c r="D24" s="43"/>
      <c r="E24" s="91" t="s">
        <v>103</v>
      </c>
      <c r="F24" s="69">
        <f t="shared" ref="F24:O24" si="3">F21-F22</f>
        <v>-43303</v>
      </c>
      <c r="G24" s="128">
        <f t="shared" si="3"/>
        <v>-37822</v>
      </c>
      <c r="H24" s="69">
        <f t="shared" si="3"/>
        <v>-1452</v>
      </c>
      <c r="I24" s="128">
        <f t="shared" si="3"/>
        <v>-1265</v>
      </c>
      <c r="J24" s="69">
        <f t="shared" si="3"/>
        <v>-4833</v>
      </c>
      <c r="K24" s="128">
        <f t="shared" si="3"/>
        <v>-3397</v>
      </c>
      <c r="L24" s="69">
        <f t="shared" si="3"/>
        <v>-3437</v>
      </c>
      <c r="M24" s="128">
        <f t="shared" si="3"/>
        <v>-3705</v>
      </c>
      <c r="N24" s="69">
        <f t="shared" si="3"/>
        <v>-1260</v>
      </c>
      <c r="O24" s="128">
        <f t="shared" si="3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82"/>
      <c r="B25" s="101" t="s">
        <v>67</v>
      </c>
      <c r="C25" s="53"/>
      <c r="D25" s="53"/>
      <c r="E25" s="284" t="s">
        <v>104</v>
      </c>
      <c r="F25" s="296">
        <v>43303</v>
      </c>
      <c r="G25" s="294">
        <v>37822</v>
      </c>
      <c r="H25" s="296">
        <v>1452</v>
      </c>
      <c r="I25" s="294">
        <v>1265</v>
      </c>
      <c r="J25" s="292">
        <v>4833</v>
      </c>
      <c r="K25" s="294">
        <v>3397</v>
      </c>
      <c r="L25" s="292">
        <v>3437</v>
      </c>
      <c r="M25" s="294">
        <v>3705</v>
      </c>
      <c r="N25" s="292">
        <v>1260</v>
      </c>
      <c r="O25" s="294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82"/>
      <c r="B26" s="9" t="s">
        <v>68</v>
      </c>
      <c r="C26" s="63"/>
      <c r="D26" s="63"/>
      <c r="E26" s="285"/>
      <c r="F26" s="297"/>
      <c r="G26" s="298"/>
      <c r="H26" s="297"/>
      <c r="I26" s="295"/>
      <c r="J26" s="293"/>
      <c r="K26" s="295"/>
      <c r="L26" s="293"/>
      <c r="M26" s="295"/>
      <c r="N26" s="293"/>
      <c r="O26" s="29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83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0</v>
      </c>
      <c r="N27" s="73">
        <f t="shared" si="4"/>
        <v>0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75" t="s">
        <v>69</v>
      </c>
      <c r="B30" s="276"/>
      <c r="C30" s="276"/>
      <c r="D30" s="276"/>
      <c r="E30" s="277"/>
      <c r="F30" s="299" t="s">
        <v>253</v>
      </c>
      <c r="G30" s="300"/>
      <c r="H30" s="299" t="s">
        <v>254</v>
      </c>
      <c r="I30" s="300"/>
      <c r="J30" s="299" t="s">
        <v>255</v>
      </c>
      <c r="K30" s="300"/>
      <c r="L30" s="299" t="s">
        <v>256</v>
      </c>
      <c r="M30" s="300"/>
      <c r="N30" s="299"/>
      <c r="O30" s="300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78"/>
      <c r="B31" s="279"/>
      <c r="C31" s="279"/>
      <c r="D31" s="279"/>
      <c r="E31" s="280"/>
      <c r="F31" s="110" t="s">
        <v>241</v>
      </c>
      <c r="G31" s="144" t="s">
        <v>2</v>
      </c>
      <c r="H31" s="110" t="s">
        <v>241</v>
      </c>
      <c r="I31" s="144" t="s">
        <v>2</v>
      </c>
      <c r="J31" s="110" t="s">
        <v>241</v>
      </c>
      <c r="K31" s="145" t="s">
        <v>2</v>
      </c>
      <c r="L31" s="110" t="s">
        <v>241</v>
      </c>
      <c r="M31" s="144" t="s">
        <v>2</v>
      </c>
      <c r="N31" s="110" t="s">
        <v>241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81" t="s">
        <v>85</v>
      </c>
      <c r="B32" s="55" t="s">
        <v>50</v>
      </c>
      <c r="C32" s="56"/>
      <c r="D32" s="56"/>
      <c r="E32" s="15" t="s">
        <v>41</v>
      </c>
      <c r="F32" s="66"/>
      <c r="G32" s="148">
        <v>19862</v>
      </c>
      <c r="H32" s="111">
        <v>1079</v>
      </c>
      <c r="I32" s="113">
        <v>1150</v>
      </c>
      <c r="J32" s="111">
        <v>162.19999999999999</v>
      </c>
      <c r="K32" s="114">
        <v>217</v>
      </c>
      <c r="L32" s="66"/>
      <c r="M32" s="148">
        <v>432</v>
      </c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286"/>
      <c r="B33" s="8"/>
      <c r="C33" s="52" t="s">
        <v>70</v>
      </c>
      <c r="D33" s="53"/>
      <c r="E33" s="99"/>
      <c r="F33" s="68"/>
      <c r="G33" s="151">
        <v>19723</v>
      </c>
      <c r="H33" s="68">
        <v>744</v>
      </c>
      <c r="I33" s="126">
        <v>806</v>
      </c>
      <c r="J33" s="68">
        <v>0</v>
      </c>
      <c r="K33" s="127"/>
      <c r="L33" s="68"/>
      <c r="M33" s="151">
        <v>432</v>
      </c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286"/>
      <c r="B34" s="8"/>
      <c r="C34" s="24"/>
      <c r="D34" s="30" t="s">
        <v>71</v>
      </c>
      <c r="E34" s="94"/>
      <c r="F34" s="70"/>
      <c r="G34" s="116"/>
      <c r="H34" s="70">
        <v>744</v>
      </c>
      <c r="I34" s="117">
        <v>806</v>
      </c>
      <c r="J34" s="70">
        <v>0</v>
      </c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286"/>
      <c r="B35" s="10"/>
      <c r="C35" s="62" t="s">
        <v>72</v>
      </c>
      <c r="D35" s="63"/>
      <c r="E35" s="100"/>
      <c r="F35" s="121"/>
      <c r="G35" s="122">
        <v>139</v>
      </c>
      <c r="H35" s="121">
        <v>335</v>
      </c>
      <c r="I35" s="123">
        <v>344</v>
      </c>
      <c r="J35" s="152">
        <v>162.19999999999999</v>
      </c>
      <c r="K35" s="153">
        <v>217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286"/>
      <c r="B36" s="50" t="s">
        <v>53</v>
      </c>
      <c r="C36" s="51"/>
      <c r="D36" s="51"/>
      <c r="E36" s="15" t="s">
        <v>42</v>
      </c>
      <c r="F36" s="65"/>
      <c r="G36" s="125">
        <v>19862</v>
      </c>
      <c r="H36" s="66">
        <v>705</v>
      </c>
      <c r="I36" s="136">
        <v>793</v>
      </c>
      <c r="J36" s="66">
        <v>162.19999999999999</v>
      </c>
      <c r="K36" s="137">
        <v>217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286"/>
      <c r="B37" s="8"/>
      <c r="C37" s="30" t="s">
        <v>73</v>
      </c>
      <c r="D37" s="43"/>
      <c r="E37" s="94"/>
      <c r="F37" s="69"/>
      <c r="G37" s="128">
        <v>19064</v>
      </c>
      <c r="H37" s="70">
        <v>650</v>
      </c>
      <c r="I37" s="117">
        <v>730</v>
      </c>
      <c r="J37" s="70">
        <v>0</v>
      </c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286"/>
      <c r="B38" s="10"/>
      <c r="C38" s="30" t="s">
        <v>74</v>
      </c>
      <c r="D38" s="43"/>
      <c r="E38" s="94"/>
      <c r="F38" s="69"/>
      <c r="G38" s="128">
        <v>798</v>
      </c>
      <c r="H38" s="70">
        <v>55</v>
      </c>
      <c r="I38" s="117">
        <v>63</v>
      </c>
      <c r="J38" s="70">
        <v>162.19999999999999</v>
      </c>
      <c r="K38" s="153">
        <v>217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287"/>
      <c r="B39" s="11" t="s">
        <v>75</v>
      </c>
      <c r="C39" s="12"/>
      <c r="D39" s="12"/>
      <c r="E39" s="98" t="s">
        <v>108</v>
      </c>
      <c r="F39" s="73">
        <f>F32-F36</f>
        <v>0</v>
      </c>
      <c r="G39" s="140">
        <f t="shared" ref="G39:O39" si="5">G32-G36</f>
        <v>0</v>
      </c>
      <c r="H39" s="73">
        <f t="shared" si="5"/>
        <v>374</v>
      </c>
      <c r="I39" s="140">
        <f t="shared" si="5"/>
        <v>357</v>
      </c>
      <c r="J39" s="73">
        <f t="shared" si="5"/>
        <v>0</v>
      </c>
      <c r="K39" s="140">
        <f t="shared" si="5"/>
        <v>0</v>
      </c>
      <c r="L39" s="73">
        <f t="shared" si="5"/>
        <v>0</v>
      </c>
      <c r="M39" s="140">
        <f t="shared" si="5"/>
        <v>432</v>
      </c>
      <c r="N39" s="73">
        <f t="shared" si="5"/>
        <v>0</v>
      </c>
      <c r="O39" s="140">
        <f t="shared" si="5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81" t="s">
        <v>86</v>
      </c>
      <c r="B40" s="50" t="s">
        <v>76</v>
      </c>
      <c r="C40" s="51"/>
      <c r="D40" s="51"/>
      <c r="E40" s="15" t="s">
        <v>44</v>
      </c>
      <c r="F40" s="65"/>
      <c r="G40" s="135">
        <v>15683</v>
      </c>
      <c r="H40" s="66">
        <v>1800</v>
      </c>
      <c r="I40" s="136">
        <v>1618</v>
      </c>
      <c r="J40" s="66">
        <v>7501.3</v>
      </c>
      <c r="K40" s="137">
        <v>9825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288"/>
      <c r="B41" s="10"/>
      <c r="C41" s="30" t="s">
        <v>77</v>
      </c>
      <c r="D41" s="43"/>
      <c r="E41" s="94"/>
      <c r="F41" s="154"/>
      <c r="G41" s="155">
        <v>2094</v>
      </c>
      <c r="H41" s="152">
        <v>1800</v>
      </c>
      <c r="I41" s="153">
        <v>1618</v>
      </c>
      <c r="J41" s="70">
        <v>5529.9</v>
      </c>
      <c r="K41" s="118">
        <v>7232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288"/>
      <c r="B42" s="50" t="s">
        <v>64</v>
      </c>
      <c r="C42" s="51"/>
      <c r="D42" s="51"/>
      <c r="E42" s="15" t="s">
        <v>45</v>
      </c>
      <c r="F42" s="65"/>
      <c r="G42" s="135">
        <v>15683</v>
      </c>
      <c r="H42" s="66">
        <v>2174</v>
      </c>
      <c r="I42" s="136">
        <v>1975</v>
      </c>
      <c r="J42" s="66">
        <v>7501.3</v>
      </c>
      <c r="K42" s="137">
        <v>9825</v>
      </c>
      <c r="L42" s="66">
        <v>54</v>
      </c>
      <c r="M42" s="148">
        <v>432</v>
      </c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288"/>
      <c r="B43" s="10"/>
      <c r="C43" s="30" t="s">
        <v>78</v>
      </c>
      <c r="D43" s="43"/>
      <c r="E43" s="94"/>
      <c r="F43" s="69"/>
      <c r="G43" s="128">
        <v>3574</v>
      </c>
      <c r="H43" s="70">
        <v>372</v>
      </c>
      <c r="I43" s="117">
        <v>350</v>
      </c>
      <c r="J43" s="152">
        <v>1.6</v>
      </c>
      <c r="K43" s="153">
        <v>2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289"/>
      <c r="B44" s="47" t="s">
        <v>75</v>
      </c>
      <c r="C44" s="31"/>
      <c r="D44" s="31"/>
      <c r="E44" s="98" t="s">
        <v>109</v>
      </c>
      <c r="F44" s="130">
        <f>F40-F42</f>
        <v>0</v>
      </c>
      <c r="G44" s="131">
        <f t="shared" ref="G44:O44" si="6">G40-G42</f>
        <v>0</v>
      </c>
      <c r="H44" s="130">
        <f t="shared" si="6"/>
        <v>-374</v>
      </c>
      <c r="I44" s="131">
        <f t="shared" si="6"/>
        <v>-357</v>
      </c>
      <c r="J44" s="130">
        <f t="shared" si="6"/>
        <v>0</v>
      </c>
      <c r="K44" s="131">
        <f t="shared" si="6"/>
        <v>0</v>
      </c>
      <c r="L44" s="130">
        <f t="shared" si="6"/>
        <v>-54</v>
      </c>
      <c r="M44" s="131">
        <f t="shared" si="6"/>
        <v>-432</v>
      </c>
      <c r="N44" s="130">
        <f t="shared" si="6"/>
        <v>0</v>
      </c>
      <c r="O44" s="131">
        <f t="shared" si="6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66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O45" si="7">G39+G44</f>
        <v>0</v>
      </c>
      <c r="H45" s="156">
        <f t="shared" si="7"/>
        <v>0</v>
      </c>
      <c r="I45" s="157">
        <f t="shared" si="7"/>
        <v>0</v>
      </c>
      <c r="J45" s="156">
        <f t="shared" si="7"/>
        <v>0</v>
      </c>
      <c r="K45" s="157">
        <f t="shared" si="7"/>
        <v>0</v>
      </c>
      <c r="L45" s="156">
        <f t="shared" si="7"/>
        <v>-54</v>
      </c>
      <c r="M45" s="157">
        <f t="shared" si="7"/>
        <v>0</v>
      </c>
      <c r="N45" s="156">
        <f t="shared" si="7"/>
        <v>0</v>
      </c>
      <c r="O45" s="157">
        <f t="shared" si="7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67"/>
      <c r="B46" s="44" t="s">
        <v>80</v>
      </c>
      <c r="C46" s="43"/>
      <c r="D46" s="43"/>
      <c r="E46" s="43"/>
      <c r="F46" s="154"/>
      <c r="G46" s="155"/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67"/>
      <c r="B47" s="44" t="s">
        <v>81</v>
      </c>
      <c r="C47" s="43"/>
      <c r="D47" s="43"/>
      <c r="E47" s="43"/>
      <c r="F47" s="69"/>
      <c r="G47" s="128"/>
      <c r="H47" s="70"/>
      <c r="I47" s="117"/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68"/>
      <c r="B48" s="47" t="s">
        <v>82</v>
      </c>
      <c r="C48" s="31"/>
      <c r="D48" s="31"/>
      <c r="E48" s="31"/>
      <c r="F48" s="74"/>
      <c r="G48" s="158"/>
      <c r="H48" s="74"/>
      <c r="I48" s="159"/>
      <c r="J48" s="74"/>
      <c r="K48" s="160"/>
      <c r="L48" s="74">
        <v>5570</v>
      </c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E2" sqref="E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261</v>
      </c>
      <c r="F1" s="1"/>
    </row>
    <row r="3" spans="1:9" ht="14.25">
      <c r="A3" s="27" t="s">
        <v>112</v>
      </c>
    </row>
    <row r="5" spans="1:9">
      <c r="A5" s="58" t="s">
        <v>242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243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59" t="s">
        <v>88</v>
      </c>
      <c r="B9" s="259" t="s">
        <v>90</v>
      </c>
      <c r="C9" s="55" t="s">
        <v>4</v>
      </c>
      <c r="D9" s="56"/>
      <c r="E9" s="56"/>
      <c r="F9" s="65">
        <v>819108</v>
      </c>
      <c r="G9" s="75">
        <f>F9/$F$27*100</f>
        <v>47.567385503442225</v>
      </c>
      <c r="H9" s="66">
        <v>820359</v>
      </c>
      <c r="I9" s="80">
        <f t="shared" ref="I9:I45" si="0">(F9/H9-1)*100</f>
        <v>-0.15249421289947884</v>
      </c>
    </row>
    <row r="10" spans="1:9" ht="18" customHeight="1">
      <c r="A10" s="260"/>
      <c r="B10" s="260"/>
      <c r="C10" s="7"/>
      <c r="D10" s="52" t="s">
        <v>23</v>
      </c>
      <c r="E10" s="53"/>
      <c r="F10" s="67">
        <v>291406</v>
      </c>
      <c r="G10" s="76">
        <f t="shared" ref="G10:G27" si="1">F10/$F$27*100</f>
        <v>16.922581076019387</v>
      </c>
      <c r="H10" s="68">
        <v>311708</v>
      </c>
      <c r="I10" s="81">
        <f t="shared" si="0"/>
        <v>-6.5131469195529146</v>
      </c>
    </row>
    <row r="11" spans="1:9" ht="18" customHeight="1">
      <c r="A11" s="260"/>
      <c r="B11" s="260"/>
      <c r="C11" s="7"/>
      <c r="D11" s="16"/>
      <c r="E11" s="23" t="s">
        <v>24</v>
      </c>
      <c r="F11" s="69">
        <v>245390</v>
      </c>
      <c r="G11" s="77">
        <f t="shared" si="1"/>
        <v>14.25033173731631</v>
      </c>
      <c r="H11" s="70">
        <v>261215</v>
      </c>
      <c r="I11" s="82">
        <f t="shared" si="0"/>
        <v>-6.0582278965603091</v>
      </c>
    </row>
    <row r="12" spans="1:9" ht="18" customHeight="1">
      <c r="A12" s="260"/>
      <c r="B12" s="260"/>
      <c r="C12" s="7"/>
      <c r="D12" s="16"/>
      <c r="E12" s="23" t="s">
        <v>25</v>
      </c>
      <c r="F12" s="69">
        <v>19389</v>
      </c>
      <c r="G12" s="77">
        <f t="shared" si="1"/>
        <v>1.1259614574955212</v>
      </c>
      <c r="H12" s="70">
        <v>18787</v>
      </c>
      <c r="I12" s="82">
        <f t="shared" si="0"/>
        <v>3.2043434289668493</v>
      </c>
    </row>
    <row r="13" spans="1:9" ht="18" customHeight="1">
      <c r="A13" s="260"/>
      <c r="B13" s="260"/>
      <c r="C13" s="7"/>
      <c r="D13" s="33"/>
      <c r="E13" s="23" t="s">
        <v>26</v>
      </c>
      <c r="F13" s="69">
        <v>2247</v>
      </c>
      <c r="G13" s="77">
        <f t="shared" si="1"/>
        <v>0.13048818376359977</v>
      </c>
      <c r="H13" s="70">
        <v>2387</v>
      </c>
      <c r="I13" s="82">
        <f t="shared" si="0"/>
        <v>-5.8651026392961825</v>
      </c>
    </row>
    <row r="14" spans="1:9" ht="18" customHeight="1">
      <c r="A14" s="260"/>
      <c r="B14" s="260"/>
      <c r="C14" s="7"/>
      <c r="D14" s="61" t="s">
        <v>27</v>
      </c>
      <c r="E14" s="51"/>
      <c r="F14" s="65">
        <v>146732</v>
      </c>
      <c r="G14" s="75">
        <f t="shared" si="1"/>
        <v>8.5210468090790048</v>
      </c>
      <c r="H14" s="66">
        <v>145476</v>
      </c>
      <c r="I14" s="83">
        <f t="shared" si="0"/>
        <v>0.86337265253375595</v>
      </c>
    </row>
    <row r="15" spans="1:9" ht="18" customHeight="1">
      <c r="A15" s="260"/>
      <c r="B15" s="260"/>
      <c r="C15" s="7"/>
      <c r="D15" s="16"/>
      <c r="E15" s="23" t="s">
        <v>28</v>
      </c>
      <c r="F15" s="69">
        <v>8083</v>
      </c>
      <c r="G15" s="77">
        <f t="shared" si="1"/>
        <v>0.46939741404591767</v>
      </c>
      <c r="H15" s="70">
        <v>7936</v>
      </c>
      <c r="I15" s="82">
        <f t="shared" si="0"/>
        <v>1.8523185483870996</v>
      </c>
    </row>
    <row r="16" spans="1:9" ht="18" customHeight="1">
      <c r="A16" s="260"/>
      <c r="B16" s="260"/>
      <c r="C16" s="7"/>
      <c r="D16" s="16"/>
      <c r="E16" s="29" t="s">
        <v>29</v>
      </c>
      <c r="F16" s="67">
        <v>138650</v>
      </c>
      <c r="G16" s="76">
        <f t="shared" si="1"/>
        <v>8.0517074672109956</v>
      </c>
      <c r="H16" s="68">
        <v>137540</v>
      </c>
      <c r="I16" s="81">
        <f t="shared" si="0"/>
        <v>0.80703795259560174</v>
      </c>
    </row>
    <row r="17" spans="1:9" ht="18" customHeight="1">
      <c r="A17" s="260"/>
      <c r="B17" s="260"/>
      <c r="C17" s="7"/>
      <c r="D17" s="264" t="s">
        <v>30</v>
      </c>
      <c r="E17" s="303"/>
      <c r="F17" s="67">
        <v>227657</v>
      </c>
      <c r="G17" s="76">
        <f t="shared" si="1"/>
        <v>13.220537806439625</v>
      </c>
      <c r="H17" s="68">
        <v>210742</v>
      </c>
      <c r="I17" s="81">
        <f t="shared" si="0"/>
        <v>8.0264019512009899</v>
      </c>
    </row>
    <row r="18" spans="1:9" ht="18" customHeight="1">
      <c r="A18" s="260"/>
      <c r="B18" s="260"/>
      <c r="C18" s="7"/>
      <c r="D18" s="264" t="s">
        <v>94</v>
      </c>
      <c r="E18" s="265"/>
      <c r="F18" s="69">
        <v>19016</v>
      </c>
      <c r="G18" s="77">
        <f t="shared" si="1"/>
        <v>1.1043005351351194</v>
      </c>
      <c r="H18" s="70">
        <v>18047</v>
      </c>
      <c r="I18" s="82">
        <f t="shared" si="0"/>
        <v>5.3693134593007175</v>
      </c>
    </row>
    <row r="19" spans="1:9" ht="18" customHeight="1">
      <c r="A19" s="260"/>
      <c r="B19" s="260"/>
      <c r="C19" s="10"/>
      <c r="D19" s="264" t="s">
        <v>95</v>
      </c>
      <c r="E19" s="265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60"/>
      <c r="B20" s="260"/>
      <c r="C20" s="44" t="s">
        <v>5</v>
      </c>
      <c r="D20" s="43"/>
      <c r="E20" s="43"/>
      <c r="F20" s="69">
        <v>93322</v>
      </c>
      <c r="G20" s="77">
        <f t="shared" si="1"/>
        <v>5.4194117869099498</v>
      </c>
      <c r="H20" s="70">
        <v>82961</v>
      </c>
      <c r="I20" s="82">
        <f t="shared" si="0"/>
        <v>12.489000855823829</v>
      </c>
    </row>
    <row r="21" spans="1:9" ht="18" customHeight="1">
      <c r="A21" s="260"/>
      <c r="B21" s="260"/>
      <c r="C21" s="44" t="s">
        <v>6</v>
      </c>
      <c r="D21" s="43"/>
      <c r="E21" s="43"/>
      <c r="F21" s="69">
        <v>179698</v>
      </c>
      <c r="G21" s="77">
        <f t="shared" si="1"/>
        <v>10.435454226057567</v>
      </c>
      <c r="H21" s="70">
        <v>176305</v>
      </c>
      <c r="I21" s="82">
        <f t="shared" si="0"/>
        <v>1.9245058279685701</v>
      </c>
    </row>
    <row r="22" spans="1:9" ht="18" customHeight="1">
      <c r="A22" s="260"/>
      <c r="B22" s="260"/>
      <c r="C22" s="44" t="s">
        <v>31</v>
      </c>
      <c r="D22" s="43"/>
      <c r="E22" s="43"/>
      <c r="F22" s="69">
        <v>34772</v>
      </c>
      <c r="G22" s="77">
        <f t="shared" si="1"/>
        <v>2.019285770283886</v>
      </c>
      <c r="H22" s="70">
        <v>34804</v>
      </c>
      <c r="I22" s="82">
        <f t="shared" si="0"/>
        <v>-9.1943454775311739E-2</v>
      </c>
    </row>
    <row r="23" spans="1:9" ht="18" customHeight="1">
      <c r="A23" s="260"/>
      <c r="B23" s="260"/>
      <c r="C23" s="44" t="s">
        <v>7</v>
      </c>
      <c r="D23" s="43"/>
      <c r="E23" s="43"/>
      <c r="F23" s="69">
        <v>154539</v>
      </c>
      <c r="G23" s="77">
        <f t="shared" si="1"/>
        <v>8.9744163020217833</v>
      </c>
      <c r="H23" s="70">
        <v>169614</v>
      </c>
      <c r="I23" s="82">
        <f t="shared" si="0"/>
        <v>-8.8878276557359683</v>
      </c>
    </row>
    <row r="24" spans="1:9" ht="18" customHeight="1">
      <c r="A24" s="260"/>
      <c r="B24" s="260"/>
      <c r="C24" s="44" t="s">
        <v>32</v>
      </c>
      <c r="D24" s="43"/>
      <c r="E24" s="43"/>
      <c r="F24" s="69">
        <v>4707</v>
      </c>
      <c r="G24" s="77">
        <f t="shared" si="1"/>
        <v>0.2733457414220134</v>
      </c>
      <c r="H24" s="70">
        <v>5955</v>
      </c>
      <c r="I24" s="82">
        <f t="shared" si="0"/>
        <v>-20.957178841309819</v>
      </c>
    </row>
    <row r="25" spans="1:9" ht="18" customHeight="1">
      <c r="A25" s="260"/>
      <c r="B25" s="260"/>
      <c r="C25" s="44" t="s">
        <v>8</v>
      </c>
      <c r="D25" s="43"/>
      <c r="E25" s="43"/>
      <c r="F25" s="69">
        <v>174653</v>
      </c>
      <c r="G25" s="77">
        <f t="shared" si="1"/>
        <v>10.142480088501999</v>
      </c>
      <c r="H25" s="70">
        <v>182135</v>
      </c>
      <c r="I25" s="82">
        <f t="shared" si="0"/>
        <v>-4.1079419112197035</v>
      </c>
    </row>
    <row r="26" spans="1:9" ht="18" customHeight="1">
      <c r="A26" s="260"/>
      <c r="B26" s="260"/>
      <c r="C26" s="45" t="s">
        <v>9</v>
      </c>
      <c r="D26" s="46"/>
      <c r="E26" s="46"/>
      <c r="F26" s="71">
        <v>261196</v>
      </c>
      <c r="G26" s="78">
        <f t="shared" si="1"/>
        <v>15.168220581360572</v>
      </c>
      <c r="H26" s="72">
        <v>226806</v>
      </c>
      <c r="I26" s="84">
        <f t="shared" si="0"/>
        <v>15.162738199165805</v>
      </c>
    </row>
    <row r="27" spans="1:9" ht="18" customHeight="1">
      <c r="A27" s="260"/>
      <c r="B27" s="261"/>
      <c r="C27" s="47" t="s">
        <v>10</v>
      </c>
      <c r="D27" s="31"/>
      <c r="E27" s="31"/>
      <c r="F27" s="73">
        <f>SUM(F9,F20:F26)</f>
        <v>1721995</v>
      </c>
      <c r="G27" s="79">
        <f t="shared" si="1"/>
        <v>100</v>
      </c>
      <c r="H27" s="73">
        <f>SUM(H9,H20:H26)</f>
        <v>1698939</v>
      </c>
      <c r="I27" s="85">
        <f t="shared" si="0"/>
        <v>1.3570822731127974</v>
      </c>
    </row>
    <row r="28" spans="1:9" ht="18" customHeight="1">
      <c r="A28" s="260"/>
      <c r="B28" s="259" t="s">
        <v>89</v>
      </c>
      <c r="C28" s="55" t="s">
        <v>11</v>
      </c>
      <c r="D28" s="56"/>
      <c r="E28" s="56"/>
      <c r="F28" s="65">
        <v>782101</v>
      </c>
      <c r="G28" s="75">
        <f t="shared" ref="G28:G45" si="2">F28/$F$45*100</f>
        <v>46.044727087758631</v>
      </c>
      <c r="H28" s="65">
        <v>783097</v>
      </c>
      <c r="I28" s="86">
        <f t="shared" si="0"/>
        <v>-0.12718730885190599</v>
      </c>
    </row>
    <row r="29" spans="1:9" ht="18" customHeight="1">
      <c r="A29" s="260"/>
      <c r="B29" s="260"/>
      <c r="C29" s="7"/>
      <c r="D29" s="30" t="s">
        <v>12</v>
      </c>
      <c r="E29" s="43"/>
      <c r="F29" s="69">
        <v>531138</v>
      </c>
      <c r="G29" s="77">
        <f t="shared" si="2"/>
        <v>31.269751932215843</v>
      </c>
      <c r="H29" s="69">
        <v>534161</v>
      </c>
      <c r="I29" s="87">
        <f t="shared" si="0"/>
        <v>-0.56593424080005894</v>
      </c>
    </row>
    <row r="30" spans="1:9" ht="18" customHeight="1">
      <c r="A30" s="260"/>
      <c r="B30" s="260"/>
      <c r="C30" s="7"/>
      <c r="D30" s="30" t="s">
        <v>33</v>
      </c>
      <c r="E30" s="43"/>
      <c r="F30" s="69">
        <v>38473</v>
      </c>
      <c r="G30" s="77">
        <f t="shared" si="2"/>
        <v>2.2650255980331666</v>
      </c>
      <c r="H30" s="69">
        <v>39071</v>
      </c>
      <c r="I30" s="87">
        <f t="shared" si="0"/>
        <v>-1.5305469529830362</v>
      </c>
    </row>
    <row r="31" spans="1:9" ht="18" customHeight="1">
      <c r="A31" s="260"/>
      <c r="B31" s="260"/>
      <c r="C31" s="19"/>
      <c r="D31" s="30" t="s">
        <v>13</v>
      </c>
      <c r="E31" s="43"/>
      <c r="F31" s="69">
        <v>212490</v>
      </c>
      <c r="G31" s="77">
        <f t="shared" si="2"/>
        <v>12.50994955750962</v>
      </c>
      <c r="H31" s="69">
        <v>209864</v>
      </c>
      <c r="I31" s="87">
        <f t="shared" si="0"/>
        <v>1.2512865474783696</v>
      </c>
    </row>
    <row r="32" spans="1:9" ht="18" customHeight="1">
      <c r="A32" s="260"/>
      <c r="B32" s="260"/>
      <c r="C32" s="50" t="s">
        <v>14</v>
      </c>
      <c r="D32" s="51"/>
      <c r="E32" s="51"/>
      <c r="F32" s="65">
        <v>777150</v>
      </c>
      <c r="G32" s="75">
        <f t="shared" si="2"/>
        <v>45.75324626391172</v>
      </c>
      <c r="H32" s="65">
        <v>746540</v>
      </c>
      <c r="I32" s="86">
        <f t="shared" si="0"/>
        <v>4.1002491494092741</v>
      </c>
    </row>
    <row r="33" spans="1:9" ht="18" customHeight="1">
      <c r="A33" s="260"/>
      <c r="B33" s="260"/>
      <c r="C33" s="7"/>
      <c r="D33" s="30" t="s">
        <v>15</v>
      </c>
      <c r="E33" s="43"/>
      <c r="F33" s="69">
        <v>63428</v>
      </c>
      <c r="G33" s="77">
        <f t="shared" si="2"/>
        <v>3.7342043415394612</v>
      </c>
      <c r="H33" s="69">
        <v>59436</v>
      </c>
      <c r="I33" s="87">
        <f t="shared" si="0"/>
        <v>6.7164681337909649</v>
      </c>
    </row>
    <row r="34" spans="1:9" ht="18" customHeight="1">
      <c r="A34" s="260"/>
      <c r="B34" s="260"/>
      <c r="C34" s="7"/>
      <c r="D34" s="30" t="s">
        <v>34</v>
      </c>
      <c r="E34" s="43"/>
      <c r="F34" s="69">
        <v>2466</v>
      </c>
      <c r="G34" s="77">
        <f t="shared" si="2"/>
        <v>0.14518111727054789</v>
      </c>
      <c r="H34" s="69">
        <v>2009</v>
      </c>
      <c r="I34" s="87">
        <f t="shared" si="0"/>
        <v>22.747635639621699</v>
      </c>
    </row>
    <row r="35" spans="1:9" ht="18" customHeight="1">
      <c r="A35" s="260"/>
      <c r="B35" s="260"/>
      <c r="C35" s="7"/>
      <c r="D35" s="30" t="s">
        <v>35</v>
      </c>
      <c r="E35" s="43"/>
      <c r="F35" s="69">
        <v>469721</v>
      </c>
      <c r="G35" s="77">
        <f t="shared" si="2"/>
        <v>27.653941437728726</v>
      </c>
      <c r="H35" s="69">
        <v>513735</v>
      </c>
      <c r="I35" s="87">
        <f t="shared" si="0"/>
        <v>-8.5674520910586249</v>
      </c>
    </row>
    <row r="36" spans="1:9" ht="18" customHeight="1">
      <c r="A36" s="260"/>
      <c r="B36" s="260"/>
      <c r="C36" s="7"/>
      <c r="D36" s="30" t="s">
        <v>36</v>
      </c>
      <c r="E36" s="43"/>
      <c r="F36" s="69">
        <v>35911</v>
      </c>
      <c r="G36" s="77">
        <f t="shared" si="2"/>
        <v>2.1141926611121837</v>
      </c>
      <c r="H36" s="69">
        <v>4099</v>
      </c>
      <c r="I36" s="87">
        <f t="shared" si="0"/>
        <v>776.09172969016834</v>
      </c>
    </row>
    <row r="37" spans="1:9" ht="18" customHeight="1">
      <c r="A37" s="260"/>
      <c r="B37" s="260"/>
      <c r="C37" s="7"/>
      <c r="D37" s="30" t="s">
        <v>16</v>
      </c>
      <c r="E37" s="43"/>
      <c r="F37" s="69">
        <v>76091</v>
      </c>
      <c r="G37" s="77">
        <f t="shared" si="2"/>
        <v>4.4797146773046475</v>
      </c>
      <c r="H37" s="69">
        <v>31767</v>
      </c>
      <c r="I37" s="87">
        <f t="shared" si="0"/>
        <v>139.52844146441277</v>
      </c>
    </row>
    <row r="38" spans="1:9" ht="18" customHeight="1">
      <c r="A38" s="260"/>
      <c r="B38" s="260"/>
      <c r="C38" s="19"/>
      <c r="D38" s="30" t="s">
        <v>37</v>
      </c>
      <c r="E38" s="43"/>
      <c r="F38" s="69">
        <v>129533</v>
      </c>
      <c r="G38" s="77">
        <f t="shared" si="2"/>
        <v>7.6260120289561559</v>
      </c>
      <c r="H38" s="69">
        <v>135495</v>
      </c>
      <c r="I38" s="87">
        <f t="shared" si="0"/>
        <v>-4.4001623676150459</v>
      </c>
    </row>
    <row r="39" spans="1:9" ht="18" customHeight="1">
      <c r="A39" s="260"/>
      <c r="B39" s="260"/>
      <c r="C39" s="50" t="s">
        <v>17</v>
      </c>
      <c r="D39" s="51"/>
      <c r="E39" s="51"/>
      <c r="F39" s="65">
        <v>139317</v>
      </c>
      <c r="G39" s="75">
        <f t="shared" si="2"/>
        <v>8.2020266483296531</v>
      </c>
      <c r="H39" s="65">
        <v>143460</v>
      </c>
      <c r="I39" s="86">
        <f t="shared" si="0"/>
        <v>-2.887913007109999</v>
      </c>
    </row>
    <row r="40" spans="1:9" ht="18" customHeight="1">
      <c r="A40" s="260"/>
      <c r="B40" s="260"/>
      <c r="C40" s="7"/>
      <c r="D40" s="52" t="s">
        <v>18</v>
      </c>
      <c r="E40" s="53"/>
      <c r="F40" s="67">
        <v>137478</v>
      </c>
      <c r="G40" s="76">
        <f t="shared" si="2"/>
        <v>8.0937589781510066</v>
      </c>
      <c r="H40" s="67">
        <v>142264</v>
      </c>
      <c r="I40" s="88">
        <f t="shared" si="0"/>
        <v>-3.3641680256424666</v>
      </c>
    </row>
    <row r="41" spans="1:9" ht="18" customHeight="1">
      <c r="A41" s="260"/>
      <c r="B41" s="260"/>
      <c r="C41" s="7"/>
      <c r="D41" s="16"/>
      <c r="E41" s="104" t="s">
        <v>92</v>
      </c>
      <c r="F41" s="69">
        <v>80955</v>
      </c>
      <c r="G41" s="77">
        <f t="shared" si="2"/>
        <v>4.7660735395933518</v>
      </c>
      <c r="H41" s="69">
        <v>90430</v>
      </c>
      <c r="I41" s="89">
        <f t="shared" si="0"/>
        <v>-10.477717571602341</v>
      </c>
    </row>
    <row r="42" spans="1:9" ht="18" customHeight="1">
      <c r="A42" s="260"/>
      <c r="B42" s="260"/>
      <c r="C42" s="7"/>
      <c r="D42" s="33"/>
      <c r="E42" s="32" t="s">
        <v>38</v>
      </c>
      <c r="F42" s="69">
        <v>56523</v>
      </c>
      <c r="G42" s="77">
        <f t="shared" si="2"/>
        <v>3.3276854385576558</v>
      </c>
      <c r="H42" s="69">
        <v>51834</v>
      </c>
      <c r="I42" s="89">
        <f t="shared" si="0"/>
        <v>9.0461859011459644</v>
      </c>
    </row>
    <row r="43" spans="1:9" ht="18" customHeight="1">
      <c r="A43" s="260"/>
      <c r="B43" s="260"/>
      <c r="C43" s="7"/>
      <c r="D43" s="30" t="s">
        <v>39</v>
      </c>
      <c r="E43" s="54"/>
      <c r="F43" s="69">
        <v>1839</v>
      </c>
      <c r="G43" s="77">
        <f t="shared" si="2"/>
        <v>0.10826767017864461</v>
      </c>
      <c r="H43" s="67">
        <v>1196</v>
      </c>
      <c r="I43" s="161">
        <f t="shared" si="0"/>
        <v>53.762541806020067</v>
      </c>
    </row>
    <row r="44" spans="1:9" ht="18" customHeight="1">
      <c r="A44" s="260"/>
      <c r="B44" s="260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61"/>
      <c r="B45" s="261"/>
      <c r="C45" s="11" t="s">
        <v>19</v>
      </c>
      <c r="D45" s="12"/>
      <c r="E45" s="12"/>
      <c r="F45" s="74">
        <f>SUM(F28,F32,F39)</f>
        <v>1698568</v>
      </c>
      <c r="G45" s="79">
        <f t="shared" si="2"/>
        <v>100</v>
      </c>
      <c r="H45" s="74">
        <f>SUM(H28,H32,H39)</f>
        <v>1673097</v>
      </c>
      <c r="I45" s="162">
        <f t="shared" si="0"/>
        <v>1.5223863290652062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28" activePane="bottomRight" state="frozen"/>
      <selection activeCell="L8" sqref="L8"/>
      <selection pane="topRight" activeCell="L8" sqref="L8"/>
      <selection pane="bottomLeft" activeCell="L8" sqref="L8"/>
      <selection pane="bottomRight" activeCell="I30" sqref="I30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3" t="s">
        <v>0</v>
      </c>
      <c r="B1" s="163"/>
      <c r="C1" s="102" t="s">
        <v>261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234</v>
      </c>
      <c r="G6" s="169" t="s">
        <v>235</v>
      </c>
      <c r="H6" s="169" t="s">
        <v>236</v>
      </c>
      <c r="I6" s="169" t="s">
        <v>244</v>
      </c>
    </row>
    <row r="7" spans="1:9" ht="27" customHeight="1">
      <c r="A7" s="304" t="s">
        <v>117</v>
      </c>
      <c r="B7" s="55" t="s">
        <v>118</v>
      </c>
      <c r="C7" s="56"/>
      <c r="D7" s="93" t="s">
        <v>119</v>
      </c>
      <c r="E7" s="171">
        <v>1658327</v>
      </c>
      <c r="F7" s="172">
        <v>1703674</v>
      </c>
      <c r="G7" s="172">
        <v>1659526</v>
      </c>
      <c r="H7" s="172">
        <v>1698939</v>
      </c>
      <c r="I7" s="172">
        <v>1721995</v>
      </c>
    </row>
    <row r="8" spans="1:9" ht="27" customHeight="1">
      <c r="A8" s="260"/>
      <c r="B8" s="9"/>
      <c r="C8" s="30" t="s">
        <v>120</v>
      </c>
      <c r="D8" s="91" t="s">
        <v>42</v>
      </c>
      <c r="E8" s="173">
        <v>983404</v>
      </c>
      <c r="F8" s="173">
        <v>1063858</v>
      </c>
      <c r="G8" s="173">
        <v>1046608</v>
      </c>
      <c r="H8" s="173">
        <v>1083908</v>
      </c>
      <c r="I8" s="174">
        <v>1115410</v>
      </c>
    </row>
    <row r="9" spans="1:9" ht="27" customHeight="1">
      <c r="A9" s="260"/>
      <c r="B9" s="44" t="s">
        <v>121</v>
      </c>
      <c r="C9" s="43"/>
      <c r="D9" s="94"/>
      <c r="E9" s="175">
        <v>1630913</v>
      </c>
      <c r="F9" s="175">
        <v>1687142</v>
      </c>
      <c r="G9" s="175">
        <v>1633756</v>
      </c>
      <c r="H9" s="175">
        <v>1673097</v>
      </c>
      <c r="I9" s="176">
        <v>1698568</v>
      </c>
    </row>
    <row r="10" spans="1:9" ht="27" customHeight="1">
      <c r="A10" s="260"/>
      <c r="B10" s="44" t="s">
        <v>122</v>
      </c>
      <c r="C10" s="43"/>
      <c r="D10" s="94"/>
      <c r="E10" s="175">
        <v>27414</v>
      </c>
      <c r="F10" s="175">
        <v>16532</v>
      </c>
      <c r="G10" s="175">
        <v>25770</v>
      </c>
      <c r="H10" s="175">
        <v>25842</v>
      </c>
      <c r="I10" s="176">
        <v>23428</v>
      </c>
    </row>
    <row r="11" spans="1:9" ht="27" customHeight="1">
      <c r="A11" s="260"/>
      <c r="B11" s="44" t="s">
        <v>123</v>
      </c>
      <c r="C11" s="43"/>
      <c r="D11" s="94"/>
      <c r="E11" s="175">
        <v>17586</v>
      </c>
      <c r="F11" s="175">
        <v>11103</v>
      </c>
      <c r="G11" s="175">
        <v>11171</v>
      </c>
      <c r="H11" s="175">
        <v>10016</v>
      </c>
      <c r="I11" s="176">
        <v>13597</v>
      </c>
    </row>
    <row r="12" spans="1:9" ht="27" customHeight="1">
      <c r="A12" s="260"/>
      <c r="B12" s="44" t="s">
        <v>124</v>
      </c>
      <c r="C12" s="43"/>
      <c r="D12" s="94"/>
      <c r="E12" s="175">
        <v>9827</v>
      </c>
      <c r="F12" s="175">
        <v>5429</v>
      </c>
      <c r="G12" s="175">
        <v>14599</v>
      </c>
      <c r="H12" s="175">
        <v>15826</v>
      </c>
      <c r="I12" s="176">
        <v>9831</v>
      </c>
    </row>
    <row r="13" spans="1:9" ht="27" customHeight="1">
      <c r="A13" s="260"/>
      <c r="B13" s="44" t="s">
        <v>125</v>
      </c>
      <c r="C13" s="43"/>
      <c r="D13" s="99"/>
      <c r="E13" s="177">
        <v>-4552</v>
      </c>
      <c r="F13" s="177">
        <v>-4398</v>
      </c>
      <c r="G13" s="177">
        <v>9170</v>
      </c>
      <c r="H13" s="177">
        <v>1227</v>
      </c>
      <c r="I13" s="178">
        <v>-5995</v>
      </c>
    </row>
    <row r="14" spans="1:9" ht="27" customHeight="1">
      <c r="A14" s="260"/>
      <c r="B14" s="101" t="s">
        <v>126</v>
      </c>
      <c r="C14" s="53"/>
      <c r="D14" s="99"/>
      <c r="E14" s="177">
        <v>13</v>
      </c>
      <c r="F14" s="177">
        <v>41</v>
      </c>
      <c r="G14" s="177">
        <v>14</v>
      </c>
      <c r="H14" s="177">
        <v>96</v>
      </c>
      <c r="I14" s="178">
        <v>409</v>
      </c>
    </row>
    <row r="15" spans="1:9" ht="27" customHeight="1">
      <c r="A15" s="260"/>
      <c r="B15" s="45" t="s">
        <v>127</v>
      </c>
      <c r="C15" s="46"/>
      <c r="D15" s="179"/>
      <c r="E15" s="180">
        <v>15574</v>
      </c>
      <c r="F15" s="180">
        <v>3865</v>
      </c>
      <c r="G15" s="180">
        <v>8993</v>
      </c>
      <c r="H15" s="180">
        <v>1332</v>
      </c>
      <c r="I15" s="181">
        <v>-5978</v>
      </c>
    </row>
    <row r="16" spans="1:9" ht="27" customHeight="1">
      <c r="A16" s="260"/>
      <c r="B16" s="182" t="s">
        <v>128</v>
      </c>
      <c r="C16" s="183"/>
      <c r="D16" s="184" t="s">
        <v>43</v>
      </c>
      <c r="E16" s="185">
        <v>189951</v>
      </c>
      <c r="F16" s="185">
        <v>208775</v>
      </c>
      <c r="G16" s="185">
        <v>202228</v>
      </c>
      <c r="H16" s="185">
        <v>212637</v>
      </c>
      <c r="I16" s="186">
        <v>261470</v>
      </c>
    </row>
    <row r="17" spans="1:9" ht="27" customHeight="1">
      <c r="A17" s="260"/>
      <c r="B17" s="44" t="s">
        <v>129</v>
      </c>
      <c r="C17" s="43"/>
      <c r="D17" s="91" t="s">
        <v>44</v>
      </c>
      <c r="E17" s="175">
        <v>90911</v>
      </c>
      <c r="F17" s="175">
        <v>111797</v>
      </c>
      <c r="G17" s="175">
        <v>125328</v>
      </c>
      <c r="H17" s="175">
        <v>124074</v>
      </c>
      <c r="I17" s="176">
        <v>138369</v>
      </c>
    </row>
    <row r="18" spans="1:9" ht="27" customHeight="1">
      <c r="A18" s="260"/>
      <c r="B18" s="44" t="s">
        <v>130</v>
      </c>
      <c r="C18" s="43"/>
      <c r="D18" s="91" t="s">
        <v>45</v>
      </c>
      <c r="E18" s="175">
        <v>3044061</v>
      </c>
      <c r="F18" s="175">
        <v>3077286</v>
      </c>
      <c r="G18" s="175">
        <v>3082334</v>
      </c>
      <c r="H18" s="175">
        <v>3089149</v>
      </c>
      <c r="I18" s="176">
        <v>3082918</v>
      </c>
    </row>
    <row r="19" spans="1:9" ht="27" customHeight="1">
      <c r="A19" s="260"/>
      <c r="B19" s="44" t="s">
        <v>131</v>
      </c>
      <c r="C19" s="43"/>
      <c r="D19" s="91" t="s">
        <v>132</v>
      </c>
      <c r="E19" s="175">
        <f>E17+E18-E16</f>
        <v>2945021</v>
      </c>
      <c r="F19" s="175">
        <f>F17+F18-F16</f>
        <v>2980308</v>
      </c>
      <c r="G19" s="175">
        <f>G17+G18-G16</f>
        <v>3005434</v>
      </c>
      <c r="H19" s="175">
        <f>H17+H18-H16</f>
        <v>3000586</v>
      </c>
      <c r="I19" s="175">
        <f>I17+I18-I16</f>
        <v>2959817</v>
      </c>
    </row>
    <row r="20" spans="1:9" ht="27" customHeight="1">
      <c r="A20" s="260"/>
      <c r="B20" s="44" t="s">
        <v>133</v>
      </c>
      <c r="C20" s="43"/>
      <c r="D20" s="94" t="s">
        <v>134</v>
      </c>
      <c r="E20" s="187">
        <f>E18/E8</f>
        <v>3.0954328027951892</v>
      </c>
      <c r="F20" s="187">
        <f>F18/F8</f>
        <v>2.8925721289871391</v>
      </c>
      <c r="G20" s="187">
        <f>G18/G8</f>
        <v>2.9450701695381651</v>
      </c>
      <c r="H20" s="187">
        <f>H18/H8</f>
        <v>2.8500103329802897</v>
      </c>
      <c r="I20" s="187">
        <f>I18/I8</f>
        <v>2.7639325449834589</v>
      </c>
    </row>
    <row r="21" spans="1:9" ht="27" customHeight="1">
      <c r="A21" s="260"/>
      <c r="B21" s="44" t="s">
        <v>135</v>
      </c>
      <c r="C21" s="43"/>
      <c r="D21" s="94" t="s">
        <v>136</v>
      </c>
      <c r="E21" s="187">
        <f>E19/E8</f>
        <v>2.9947213962928765</v>
      </c>
      <c r="F21" s="187">
        <f>F19/F8</f>
        <v>2.801415226468194</v>
      </c>
      <c r="G21" s="187">
        <f>G19/G8</f>
        <v>2.8715947135890421</v>
      </c>
      <c r="H21" s="187">
        <f>H19/H8</f>
        <v>2.7683032139259049</v>
      </c>
      <c r="I21" s="187">
        <f>I19/I8</f>
        <v>2.6535686429205403</v>
      </c>
    </row>
    <row r="22" spans="1:9" ht="27" customHeight="1">
      <c r="A22" s="260"/>
      <c r="B22" s="44" t="s">
        <v>137</v>
      </c>
      <c r="C22" s="43"/>
      <c r="D22" s="94" t="s">
        <v>138</v>
      </c>
      <c r="E22" s="175">
        <f>E18/E24*1000000</f>
        <v>489691.03592191421</v>
      </c>
      <c r="F22" s="175">
        <f>F18/F24*1000000</f>
        <v>494528.55094584863</v>
      </c>
      <c r="G22" s="175">
        <f>G18/G24*1000000</f>
        <v>495339.7788022047</v>
      </c>
      <c r="H22" s="175">
        <f>H18/H24*1000000</f>
        <v>496434.96854885027</v>
      </c>
      <c r="I22" s="175">
        <f>I18/I24*1000000</f>
        <v>495433.62925151375</v>
      </c>
    </row>
    <row r="23" spans="1:9" ht="27" customHeight="1">
      <c r="A23" s="260"/>
      <c r="B23" s="44" t="s">
        <v>139</v>
      </c>
      <c r="C23" s="43"/>
      <c r="D23" s="94" t="s">
        <v>140</v>
      </c>
      <c r="E23" s="175">
        <f>E19/E24*1000000</f>
        <v>473758.70072964753</v>
      </c>
      <c r="F23" s="175">
        <f>F19/F24*1000000</f>
        <v>478943.91246452887</v>
      </c>
      <c r="G23" s="175">
        <f>G19/G24*1000000</f>
        <v>482981.73162435519</v>
      </c>
      <c r="H23" s="175">
        <f>H19/H24*1000000</f>
        <v>482202.64433283103</v>
      </c>
      <c r="I23" s="175">
        <f>I19/I24*1000000</f>
        <v>475650.95089468086</v>
      </c>
    </row>
    <row r="24" spans="1:9" ht="27" customHeight="1">
      <c r="A24" s="260"/>
      <c r="B24" s="188" t="s">
        <v>141</v>
      </c>
      <c r="C24" s="189"/>
      <c r="D24" s="190" t="s">
        <v>142</v>
      </c>
      <c r="E24" s="257">
        <v>6216289</v>
      </c>
      <c r="F24" s="257">
        <v>6222666</v>
      </c>
      <c r="G24" s="257">
        <f>F24</f>
        <v>6222666</v>
      </c>
      <c r="H24" s="258">
        <f>G24</f>
        <v>6222666</v>
      </c>
      <c r="I24" s="258">
        <f>H24</f>
        <v>6222666</v>
      </c>
    </row>
    <row r="25" spans="1:9" ht="27" customHeight="1">
      <c r="A25" s="260"/>
      <c r="B25" s="10" t="s">
        <v>143</v>
      </c>
      <c r="C25" s="191"/>
      <c r="D25" s="192"/>
      <c r="E25" s="173">
        <v>1020593</v>
      </c>
      <c r="F25" s="173">
        <v>1055846</v>
      </c>
      <c r="G25" s="173">
        <v>1060922</v>
      </c>
      <c r="H25" s="173">
        <v>1046376</v>
      </c>
      <c r="I25" s="193">
        <v>1053814</v>
      </c>
    </row>
    <row r="26" spans="1:9" ht="27" customHeight="1">
      <c r="A26" s="260"/>
      <c r="B26" s="194" t="s">
        <v>144</v>
      </c>
      <c r="C26" s="195"/>
      <c r="D26" s="196"/>
      <c r="E26" s="197">
        <v>0.76400000000000001</v>
      </c>
      <c r="F26" s="197">
        <v>0.77700000000000002</v>
      </c>
      <c r="G26" s="197">
        <v>0.77800000000000002</v>
      </c>
      <c r="H26" s="197">
        <v>0.77900000000000003</v>
      </c>
      <c r="I26" s="198">
        <v>0.77700000000000002</v>
      </c>
    </row>
    <row r="27" spans="1:9" ht="27" customHeight="1">
      <c r="A27" s="260"/>
      <c r="B27" s="194" t="s">
        <v>145</v>
      </c>
      <c r="C27" s="195"/>
      <c r="D27" s="196"/>
      <c r="E27" s="199">
        <v>1</v>
      </c>
      <c r="F27" s="199">
        <v>0.5</v>
      </c>
      <c r="G27" s="199">
        <v>1.4</v>
      </c>
      <c r="H27" s="199">
        <v>1.5</v>
      </c>
      <c r="I27" s="200">
        <v>0.9</v>
      </c>
    </row>
    <row r="28" spans="1:9" ht="27" customHeight="1">
      <c r="A28" s="260"/>
      <c r="B28" s="194" t="s">
        <v>146</v>
      </c>
      <c r="C28" s="195"/>
      <c r="D28" s="196"/>
      <c r="E28" s="199">
        <v>92.7</v>
      </c>
      <c r="F28" s="199">
        <v>96.3</v>
      </c>
      <c r="G28" s="199">
        <v>97.1</v>
      </c>
      <c r="H28" s="199">
        <v>96.3</v>
      </c>
      <c r="I28" s="200">
        <v>95.8</v>
      </c>
    </row>
    <row r="29" spans="1:9" ht="27" customHeight="1">
      <c r="A29" s="260"/>
      <c r="B29" s="201" t="s">
        <v>147</v>
      </c>
      <c r="C29" s="202"/>
      <c r="D29" s="203"/>
      <c r="E29" s="204">
        <v>59.3</v>
      </c>
      <c r="F29" s="204">
        <v>62.4</v>
      </c>
      <c r="G29" s="204">
        <v>63.1</v>
      </c>
      <c r="H29" s="204">
        <v>63.8</v>
      </c>
      <c r="I29" s="205">
        <v>64.8</v>
      </c>
    </row>
    <row r="30" spans="1:9" ht="27" customHeight="1">
      <c r="A30" s="260"/>
      <c r="B30" s="304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60"/>
      <c r="B31" s="260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60"/>
      <c r="B32" s="260"/>
      <c r="C32" s="194" t="s">
        <v>151</v>
      </c>
      <c r="D32" s="196"/>
      <c r="E32" s="199">
        <v>11.2</v>
      </c>
      <c r="F32" s="199">
        <v>10.9</v>
      </c>
      <c r="G32" s="199">
        <v>10.4</v>
      </c>
      <c r="H32" s="199">
        <v>9.8000000000000007</v>
      </c>
      <c r="I32" s="200">
        <v>9.3000000000000007</v>
      </c>
    </row>
    <row r="33" spans="1:9" ht="27" customHeight="1">
      <c r="A33" s="261"/>
      <c r="B33" s="261"/>
      <c r="C33" s="201" t="s">
        <v>152</v>
      </c>
      <c r="D33" s="203"/>
      <c r="E33" s="204">
        <v>164.6</v>
      </c>
      <c r="F33" s="204">
        <v>155.69999999999999</v>
      </c>
      <c r="G33" s="204">
        <v>154.19999999999999</v>
      </c>
      <c r="H33" s="204">
        <v>151.30000000000001</v>
      </c>
      <c r="I33" s="209">
        <v>142.1</v>
      </c>
    </row>
    <row r="34" spans="1:9" ht="27" customHeight="1">
      <c r="A34" s="2" t="s">
        <v>245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261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248</v>
      </c>
      <c r="B5" s="31"/>
      <c r="C5" s="31"/>
      <c r="D5" s="31"/>
      <c r="K5" s="37"/>
      <c r="O5" s="37" t="s">
        <v>48</v>
      </c>
    </row>
    <row r="6" spans="1:25" ht="15.95" customHeight="1">
      <c r="A6" s="269" t="s">
        <v>49</v>
      </c>
      <c r="B6" s="270"/>
      <c r="C6" s="270"/>
      <c r="D6" s="270"/>
      <c r="E6" s="271"/>
      <c r="F6" s="302" t="s">
        <v>249</v>
      </c>
      <c r="G6" s="291"/>
      <c r="H6" s="302" t="s">
        <v>250</v>
      </c>
      <c r="I6" s="291"/>
      <c r="J6" s="302" t="s">
        <v>251</v>
      </c>
      <c r="K6" s="291"/>
      <c r="L6" s="302" t="s">
        <v>252</v>
      </c>
      <c r="M6" s="291"/>
      <c r="N6" s="290"/>
      <c r="O6" s="291"/>
    </row>
    <row r="7" spans="1:25" ht="15.95" customHeight="1">
      <c r="A7" s="272"/>
      <c r="B7" s="273"/>
      <c r="C7" s="273"/>
      <c r="D7" s="273"/>
      <c r="E7" s="274"/>
      <c r="F7" s="110" t="s">
        <v>246</v>
      </c>
      <c r="G7" s="38" t="s">
        <v>2</v>
      </c>
      <c r="H7" s="110" t="s">
        <v>246</v>
      </c>
      <c r="I7" s="38" t="s">
        <v>2</v>
      </c>
      <c r="J7" s="110" t="s">
        <v>246</v>
      </c>
      <c r="K7" s="38" t="s">
        <v>2</v>
      </c>
      <c r="L7" s="110" t="s">
        <v>246</v>
      </c>
      <c r="M7" s="38" t="s">
        <v>2</v>
      </c>
      <c r="N7" s="110" t="s">
        <v>246</v>
      </c>
      <c r="O7" s="253" t="s">
        <v>2</v>
      </c>
    </row>
    <row r="8" spans="1:25" ht="15.95" customHeight="1">
      <c r="A8" s="281" t="s">
        <v>83</v>
      </c>
      <c r="B8" s="55" t="s">
        <v>50</v>
      </c>
      <c r="C8" s="56"/>
      <c r="D8" s="56"/>
      <c r="E8" s="93" t="s">
        <v>41</v>
      </c>
      <c r="F8" s="111">
        <v>75872</v>
      </c>
      <c r="G8" s="112">
        <v>77746</v>
      </c>
      <c r="H8" s="111">
        <v>44692</v>
      </c>
      <c r="I8" s="113">
        <v>43750</v>
      </c>
      <c r="J8" s="111">
        <v>12760</v>
      </c>
      <c r="K8" s="114">
        <v>12798</v>
      </c>
      <c r="L8" s="111">
        <v>29590</v>
      </c>
      <c r="M8" s="113">
        <v>31596</v>
      </c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82"/>
      <c r="B9" s="8"/>
      <c r="C9" s="30" t="s">
        <v>51</v>
      </c>
      <c r="D9" s="43"/>
      <c r="E9" s="91" t="s">
        <v>42</v>
      </c>
      <c r="F9" s="70">
        <v>75871</v>
      </c>
      <c r="G9" s="116">
        <v>75436</v>
      </c>
      <c r="H9" s="70">
        <v>44335</v>
      </c>
      <c r="I9" s="117">
        <v>43140</v>
      </c>
      <c r="J9" s="70">
        <v>12748</v>
      </c>
      <c r="K9" s="118">
        <v>12740</v>
      </c>
      <c r="L9" s="70">
        <v>28560</v>
      </c>
      <c r="M9" s="117">
        <v>31009</v>
      </c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82"/>
      <c r="B10" s="10"/>
      <c r="C10" s="30" t="s">
        <v>52</v>
      </c>
      <c r="D10" s="43"/>
      <c r="E10" s="91" t="s">
        <v>43</v>
      </c>
      <c r="F10" s="70">
        <v>0.57999999999999996</v>
      </c>
      <c r="G10" s="116">
        <v>2309</v>
      </c>
      <c r="H10" s="70">
        <v>357</v>
      </c>
      <c r="I10" s="117">
        <v>610</v>
      </c>
      <c r="J10" s="119">
        <v>12</v>
      </c>
      <c r="K10" s="120">
        <v>57</v>
      </c>
      <c r="L10" s="70">
        <v>1030</v>
      </c>
      <c r="M10" s="117">
        <v>586</v>
      </c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82"/>
      <c r="B11" s="50" t="s">
        <v>53</v>
      </c>
      <c r="C11" s="63"/>
      <c r="D11" s="63"/>
      <c r="E11" s="90" t="s">
        <v>44</v>
      </c>
      <c r="F11" s="121">
        <v>66000</v>
      </c>
      <c r="G11" s="122">
        <v>63542</v>
      </c>
      <c r="H11" s="121">
        <v>46571</v>
      </c>
      <c r="I11" s="123">
        <v>45171</v>
      </c>
      <c r="J11" s="121">
        <v>11336</v>
      </c>
      <c r="K11" s="124">
        <v>11382</v>
      </c>
      <c r="L11" s="121">
        <v>25019</v>
      </c>
      <c r="M11" s="123">
        <v>38435</v>
      </c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82"/>
      <c r="B12" s="7"/>
      <c r="C12" s="30" t="s">
        <v>54</v>
      </c>
      <c r="D12" s="43"/>
      <c r="E12" s="91" t="s">
        <v>45</v>
      </c>
      <c r="F12" s="70">
        <v>65835</v>
      </c>
      <c r="G12" s="116">
        <v>63475</v>
      </c>
      <c r="H12" s="121">
        <v>46570</v>
      </c>
      <c r="I12" s="117">
        <v>45170</v>
      </c>
      <c r="J12" s="121">
        <v>11333</v>
      </c>
      <c r="K12" s="118">
        <v>11333</v>
      </c>
      <c r="L12" s="70">
        <v>24769</v>
      </c>
      <c r="M12" s="117">
        <v>37005</v>
      </c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82"/>
      <c r="B13" s="8"/>
      <c r="C13" s="52" t="s">
        <v>55</v>
      </c>
      <c r="D13" s="53"/>
      <c r="E13" s="95" t="s">
        <v>46</v>
      </c>
      <c r="F13" s="68">
        <v>165</v>
      </c>
      <c r="G13" s="151">
        <v>67</v>
      </c>
      <c r="H13" s="119">
        <v>1</v>
      </c>
      <c r="I13" s="120">
        <v>1</v>
      </c>
      <c r="J13" s="119">
        <v>3</v>
      </c>
      <c r="K13" s="120">
        <v>49</v>
      </c>
      <c r="L13" s="68">
        <v>250</v>
      </c>
      <c r="M13" s="126">
        <v>1429</v>
      </c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82"/>
      <c r="B14" s="44" t="s">
        <v>56</v>
      </c>
      <c r="C14" s="43"/>
      <c r="D14" s="43"/>
      <c r="E14" s="91" t="s">
        <v>154</v>
      </c>
      <c r="F14" s="69">
        <f t="shared" ref="F14:O15" si="0">F9-F12</f>
        <v>10036</v>
      </c>
      <c r="G14" s="128">
        <f t="shared" si="0"/>
        <v>11961</v>
      </c>
      <c r="H14" s="69">
        <f t="shared" si="0"/>
        <v>-2235</v>
      </c>
      <c r="I14" s="128">
        <f t="shared" si="0"/>
        <v>-2030</v>
      </c>
      <c r="J14" s="69">
        <f t="shared" si="0"/>
        <v>1415</v>
      </c>
      <c r="K14" s="128">
        <f t="shared" si="0"/>
        <v>1407</v>
      </c>
      <c r="L14" s="69">
        <f t="shared" si="0"/>
        <v>3791</v>
      </c>
      <c r="M14" s="128">
        <f t="shared" si="0"/>
        <v>-5996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82"/>
      <c r="B15" s="44" t="s">
        <v>57</v>
      </c>
      <c r="C15" s="43"/>
      <c r="D15" s="43"/>
      <c r="E15" s="91" t="s">
        <v>155</v>
      </c>
      <c r="F15" s="69">
        <f t="shared" si="0"/>
        <v>-164.42</v>
      </c>
      <c r="G15" s="128">
        <f t="shared" si="0"/>
        <v>2242</v>
      </c>
      <c r="H15" s="69">
        <f t="shared" si="0"/>
        <v>356</v>
      </c>
      <c r="I15" s="128">
        <f t="shared" si="0"/>
        <v>609</v>
      </c>
      <c r="J15" s="69">
        <f t="shared" si="0"/>
        <v>9</v>
      </c>
      <c r="K15" s="128">
        <f t="shared" si="0"/>
        <v>8</v>
      </c>
      <c r="L15" s="69">
        <f t="shared" si="0"/>
        <v>780</v>
      </c>
      <c r="M15" s="128">
        <f t="shared" si="0"/>
        <v>-843</v>
      </c>
      <c r="N15" s="69">
        <f t="shared" si="0"/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82"/>
      <c r="B16" s="44" t="s">
        <v>58</v>
      </c>
      <c r="C16" s="43"/>
      <c r="D16" s="43"/>
      <c r="E16" s="91" t="s">
        <v>156</v>
      </c>
      <c r="F16" s="69">
        <f t="shared" ref="F16:O16" si="1">F8-F11</f>
        <v>9872</v>
      </c>
      <c r="G16" s="128">
        <f t="shared" si="1"/>
        <v>14204</v>
      </c>
      <c r="H16" s="69">
        <f t="shared" si="1"/>
        <v>-1879</v>
      </c>
      <c r="I16" s="128">
        <f t="shared" si="1"/>
        <v>-1421</v>
      </c>
      <c r="J16" s="69">
        <f t="shared" si="1"/>
        <v>1424</v>
      </c>
      <c r="K16" s="128">
        <f t="shared" si="1"/>
        <v>1416</v>
      </c>
      <c r="L16" s="69">
        <f t="shared" si="1"/>
        <v>4571</v>
      </c>
      <c r="M16" s="128">
        <f t="shared" si="1"/>
        <v>-6839</v>
      </c>
      <c r="N16" s="69">
        <f t="shared" si="1"/>
        <v>0</v>
      </c>
      <c r="O16" s="128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82"/>
      <c r="B17" s="44" t="s">
        <v>59</v>
      </c>
      <c r="C17" s="43"/>
      <c r="D17" s="43"/>
      <c r="E17" s="34"/>
      <c r="F17" s="214"/>
      <c r="G17" s="215"/>
      <c r="H17" s="119">
        <v>20759</v>
      </c>
      <c r="I17" s="120">
        <v>18864</v>
      </c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83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82" t="s">
        <v>84</v>
      </c>
      <c r="B19" s="50" t="s">
        <v>61</v>
      </c>
      <c r="C19" s="51"/>
      <c r="D19" s="51"/>
      <c r="E19" s="96"/>
      <c r="F19" s="65">
        <v>11336</v>
      </c>
      <c r="G19" s="135">
        <v>12336</v>
      </c>
      <c r="H19" s="66">
        <v>5766</v>
      </c>
      <c r="I19" s="136">
        <v>3530</v>
      </c>
      <c r="J19" s="66">
        <v>3775</v>
      </c>
      <c r="K19" s="137">
        <v>3773</v>
      </c>
      <c r="L19" s="66">
        <v>3586</v>
      </c>
      <c r="M19" s="136">
        <v>700</v>
      </c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82"/>
      <c r="B20" s="19"/>
      <c r="C20" s="30" t="s">
        <v>62</v>
      </c>
      <c r="D20" s="43"/>
      <c r="E20" s="91"/>
      <c r="F20" s="69">
        <v>8000</v>
      </c>
      <c r="G20" s="128">
        <v>8000</v>
      </c>
      <c r="H20" s="70">
        <v>3980</v>
      </c>
      <c r="I20" s="117">
        <v>1677</v>
      </c>
      <c r="J20" s="70">
        <v>559</v>
      </c>
      <c r="K20" s="120">
        <v>446</v>
      </c>
      <c r="L20" s="70">
        <v>0</v>
      </c>
      <c r="M20" s="117">
        <v>0</v>
      </c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82"/>
      <c r="B21" s="9" t="s">
        <v>63</v>
      </c>
      <c r="C21" s="63"/>
      <c r="D21" s="63"/>
      <c r="E21" s="90" t="s">
        <v>157</v>
      </c>
      <c r="F21" s="138">
        <v>11336</v>
      </c>
      <c r="G21" s="139">
        <v>12336</v>
      </c>
      <c r="H21" s="121">
        <v>5766</v>
      </c>
      <c r="I21" s="123">
        <v>3530</v>
      </c>
      <c r="J21" s="121">
        <v>3775</v>
      </c>
      <c r="K21" s="124">
        <v>3773</v>
      </c>
      <c r="L21" s="121">
        <v>3586</v>
      </c>
      <c r="M21" s="123">
        <v>700</v>
      </c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82"/>
      <c r="B22" s="50" t="s">
        <v>64</v>
      </c>
      <c r="C22" s="51"/>
      <c r="D22" s="51"/>
      <c r="E22" s="96" t="s">
        <v>158</v>
      </c>
      <c r="F22" s="65">
        <v>47305</v>
      </c>
      <c r="G22" s="135">
        <v>43508</v>
      </c>
      <c r="H22" s="66">
        <v>7135</v>
      </c>
      <c r="I22" s="136">
        <v>5095</v>
      </c>
      <c r="J22" s="66">
        <v>5801</v>
      </c>
      <c r="K22" s="137">
        <v>7059</v>
      </c>
      <c r="L22" s="66">
        <v>53497</v>
      </c>
      <c r="M22" s="136">
        <v>4981</v>
      </c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82"/>
      <c r="B23" s="7" t="s">
        <v>65</v>
      </c>
      <c r="C23" s="52" t="s">
        <v>66</v>
      </c>
      <c r="D23" s="53"/>
      <c r="E23" s="95"/>
      <c r="F23" s="67">
        <v>12311</v>
      </c>
      <c r="G23" s="125">
        <v>11933</v>
      </c>
      <c r="H23" s="68">
        <v>3008</v>
      </c>
      <c r="I23" s="126">
        <v>3103</v>
      </c>
      <c r="J23" s="68">
        <v>2652</v>
      </c>
      <c r="K23" s="127">
        <v>3035</v>
      </c>
      <c r="L23" s="68">
        <v>0</v>
      </c>
      <c r="M23" s="126">
        <v>0</v>
      </c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82"/>
      <c r="B24" s="44" t="s">
        <v>159</v>
      </c>
      <c r="C24" s="43"/>
      <c r="D24" s="43"/>
      <c r="E24" s="91" t="s">
        <v>160</v>
      </c>
      <c r="F24" s="69">
        <f t="shared" ref="F24:O24" si="2">F21-F22</f>
        <v>-35969</v>
      </c>
      <c r="G24" s="128">
        <f t="shared" si="2"/>
        <v>-31172</v>
      </c>
      <c r="H24" s="69">
        <f t="shared" si="2"/>
        <v>-1369</v>
      </c>
      <c r="I24" s="128">
        <f t="shared" si="2"/>
        <v>-1565</v>
      </c>
      <c r="J24" s="69">
        <f t="shared" si="2"/>
        <v>-2026</v>
      </c>
      <c r="K24" s="128">
        <f t="shared" si="2"/>
        <v>-3286</v>
      </c>
      <c r="L24" s="69">
        <f t="shared" si="2"/>
        <v>-49911</v>
      </c>
      <c r="M24" s="128">
        <f t="shared" si="2"/>
        <v>-4281</v>
      </c>
      <c r="N24" s="69">
        <f t="shared" si="2"/>
        <v>0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82"/>
      <c r="B25" s="101" t="s">
        <v>67</v>
      </c>
      <c r="C25" s="53"/>
      <c r="D25" s="53"/>
      <c r="E25" s="284" t="s">
        <v>161</v>
      </c>
      <c r="F25" s="296">
        <v>35969</v>
      </c>
      <c r="G25" s="294">
        <v>31172</v>
      </c>
      <c r="H25" s="292">
        <v>1369</v>
      </c>
      <c r="I25" s="294">
        <v>1565</v>
      </c>
      <c r="J25" s="292">
        <v>2026</v>
      </c>
      <c r="K25" s="294">
        <v>3286</v>
      </c>
      <c r="L25" s="292">
        <v>49911</v>
      </c>
      <c r="M25" s="294">
        <v>4281</v>
      </c>
      <c r="N25" s="292"/>
      <c r="O25" s="294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82"/>
      <c r="B26" s="9" t="s">
        <v>68</v>
      </c>
      <c r="C26" s="63"/>
      <c r="D26" s="63"/>
      <c r="E26" s="285"/>
      <c r="F26" s="297"/>
      <c r="G26" s="295"/>
      <c r="H26" s="293"/>
      <c r="I26" s="295"/>
      <c r="J26" s="293"/>
      <c r="K26" s="295"/>
      <c r="L26" s="293"/>
      <c r="M26" s="295"/>
      <c r="N26" s="293"/>
      <c r="O26" s="29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83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75" t="s">
        <v>69</v>
      </c>
      <c r="B30" s="276"/>
      <c r="C30" s="276"/>
      <c r="D30" s="276"/>
      <c r="E30" s="277"/>
      <c r="F30" s="305" t="s">
        <v>253</v>
      </c>
      <c r="G30" s="300"/>
      <c r="H30" s="305" t="s">
        <v>254</v>
      </c>
      <c r="I30" s="300"/>
      <c r="J30" s="305" t="s">
        <v>255</v>
      </c>
      <c r="K30" s="300"/>
      <c r="L30" s="305" t="s">
        <v>256</v>
      </c>
      <c r="M30" s="300"/>
      <c r="N30" s="299"/>
      <c r="O30" s="300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78"/>
      <c r="B31" s="279"/>
      <c r="C31" s="279"/>
      <c r="D31" s="279"/>
      <c r="E31" s="280"/>
      <c r="F31" s="110" t="s">
        <v>246</v>
      </c>
      <c r="G31" s="38" t="s">
        <v>2</v>
      </c>
      <c r="H31" s="110" t="s">
        <v>246</v>
      </c>
      <c r="I31" s="38" t="s">
        <v>2</v>
      </c>
      <c r="J31" s="110" t="s">
        <v>246</v>
      </c>
      <c r="K31" s="38" t="s">
        <v>2</v>
      </c>
      <c r="L31" s="110" t="s">
        <v>246</v>
      </c>
      <c r="M31" s="38" t="s">
        <v>2</v>
      </c>
      <c r="N31" s="110" t="s">
        <v>246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281" t="s">
        <v>85</v>
      </c>
      <c r="B32" s="55" t="s">
        <v>50</v>
      </c>
      <c r="C32" s="56"/>
      <c r="D32" s="56"/>
      <c r="E32" s="15" t="s">
        <v>41</v>
      </c>
      <c r="F32" s="66">
        <v>20085</v>
      </c>
      <c r="G32" s="148">
        <v>20305</v>
      </c>
      <c r="H32" s="111">
        <v>1172</v>
      </c>
      <c r="I32" s="113">
        <v>1202</v>
      </c>
      <c r="J32" s="111">
        <v>10868.3</v>
      </c>
      <c r="K32" s="114">
        <v>4588</v>
      </c>
      <c r="L32" s="66">
        <v>11421</v>
      </c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286"/>
      <c r="B33" s="8"/>
      <c r="C33" s="52" t="s">
        <v>70</v>
      </c>
      <c r="D33" s="53"/>
      <c r="E33" s="99"/>
      <c r="F33" s="68">
        <v>19031</v>
      </c>
      <c r="G33" s="151">
        <v>18157</v>
      </c>
      <c r="H33" s="68">
        <v>799</v>
      </c>
      <c r="I33" s="126">
        <v>813</v>
      </c>
      <c r="J33" s="68">
        <v>10713.1</v>
      </c>
      <c r="K33" s="127">
        <v>4391</v>
      </c>
      <c r="L33" s="68">
        <v>11421</v>
      </c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286"/>
      <c r="B34" s="8"/>
      <c r="C34" s="24"/>
      <c r="D34" s="30" t="s">
        <v>71</v>
      </c>
      <c r="E34" s="94"/>
      <c r="F34" s="70">
        <v>0</v>
      </c>
      <c r="G34" s="116">
        <v>0</v>
      </c>
      <c r="H34" s="70">
        <v>799</v>
      </c>
      <c r="I34" s="117">
        <v>813</v>
      </c>
      <c r="J34" s="70">
        <v>10713.1</v>
      </c>
      <c r="K34" s="118">
        <v>4391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286"/>
      <c r="B35" s="10"/>
      <c r="C35" s="62" t="s">
        <v>72</v>
      </c>
      <c r="D35" s="63"/>
      <c r="E35" s="100"/>
      <c r="F35" s="121">
        <v>1054</v>
      </c>
      <c r="G35" s="122">
        <v>2148</v>
      </c>
      <c r="H35" s="121">
        <v>374</v>
      </c>
      <c r="I35" s="123">
        <v>389</v>
      </c>
      <c r="J35" s="152">
        <v>155.19999999999999</v>
      </c>
      <c r="K35" s="153">
        <v>197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286"/>
      <c r="B36" s="50" t="s">
        <v>53</v>
      </c>
      <c r="C36" s="51"/>
      <c r="D36" s="51"/>
      <c r="E36" s="15" t="s">
        <v>42</v>
      </c>
      <c r="F36" s="66">
        <v>17560</v>
      </c>
      <c r="G36" s="148">
        <v>18060</v>
      </c>
      <c r="H36" s="66">
        <v>661</v>
      </c>
      <c r="I36" s="136">
        <v>646</v>
      </c>
      <c r="J36" s="66">
        <v>159.4</v>
      </c>
      <c r="K36" s="137">
        <v>368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286"/>
      <c r="B37" s="8"/>
      <c r="C37" s="30" t="s">
        <v>73</v>
      </c>
      <c r="D37" s="43"/>
      <c r="E37" s="94"/>
      <c r="F37" s="70">
        <v>16790</v>
      </c>
      <c r="G37" s="116">
        <v>17094</v>
      </c>
      <c r="H37" s="70">
        <v>605</v>
      </c>
      <c r="I37" s="117">
        <v>583</v>
      </c>
      <c r="J37" s="70">
        <v>0</v>
      </c>
      <c r="K37" s="118">
        <v>0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286"/>
      <c r="B38" s="10"/>
      <c r="C38" s="30" t="s">
        <v>74</v>
      </c>
      <c r="D38" s="43"/>
      <c r="E38" s="94"/>
      <c r="F38" s="69">
        <v>771</v>
      </c>
      <c r="G38" s="128">
        <v>966</v>
      </c>
      <c r="H38" s="70">
        <v>57</v>
      </c>
      <c r="I38" s="117">
        <v>63</v>
      </c>
      <c r="J38" s="70">
        <v>159.4</v>
      </c>
      <c r="K38" s="153">
        <v>368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287"/>
      <c r="B39" s="11" t="s">
        <v>75</v>
      </c>
      <c r="C39" s="12"/>
      <c r="D39" s="12"/>
      <c r="E39" s="98" t="s">
        <v>165</v>
      </c>
      <c r="F39" s="73">
        <f t="shared" ref="F39:O39" si="4">F32-F36</f>
        <v>2525</v>
      </c>
      <c r="G39" s="140">
        <f t="shared" si="4"/>
        <v>2245</v>
      </c>
      <c r="H39" s="73">
        <f t="shared" si="4"/>
        <v>511</v>
      </c>
      <c r="I39" s="140">
        <f t="shared" si="4"/>
        <v>556</v>
      </c>
      <c r="J39" s="73">
        <f t="shared" si="4"/>
        <v>10708.9</v>
      </c>
      <c r="K39" s="140">
        <f t="shared" si="4"/>
        <v>4220</v>
      </c>
      <c r="L39" s="73">
        <f t="shared" si="4"/>
        <v>11421</v>
      </c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281" t="s">
        <v>86</v>
      </c>
      <c r="B40" s="50" t="s">
        <v>76</v>
      </c>
      <c r="C40" s="51"/>
      <c r="D40" s="51"/>
      <c r="E40" s="15" t="s">
        <v>44</v>
      </c>
      <c r="F40" s="65">
        <v>11476</v>
      </c>
      <c r="G40" s="135">
        <v>9753</v>
      </c>
      <c r="H40" s="66">
        <v>920</v>
      </c>
      <c r="I40" s="136">
        <v>594</v>
      </c>
      <c r="J40" s="66">
        <v>7785.2</v>
      </c>
      <c r="K40" s="137">
        <v>6904</v>
      </c>
      <c r="L40" s="66"/>
      <c r="M40" s="148">
        <v>1682</v>
      </c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288"/>
      <c r="B41" s="10"/>
      <c r="C41" s="30" t="s">
        <v>77</v>
      </c>
      <c r="D41" s="43"/>
      <c r="E41" s="94"/>
      <c r="F41" s="154">
        <v>2283</v>
      </c>
      <c r="G41" s="155">
        <v>1706</v>
      </c>
      <c r="H41" s="152">
        <v>920</v>
      </c>
      <c r="I41" s="153">
        <v>594</v>
      </c>
      <c r="J41" s="70">
        <v>2517.3000000000002</v>
      </c>
      <c r="K41" s="118">
        <v>4060</v>
      </c>
      <c r="L41" s="70"/>
      <c r="M41" s="116">
        <v>598</v>
      </c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288"/>
      <c r="B42" s="50" t="s">
        <v>64</v>
      </c>
      <c r="C42" s="51"/>
      <c r="D42" s="51"/>
      <c r="E42" s="15" t="s">
        <v>45</v>
      </c>
      <c r="F42" s="65">
        <v>13154</v>
      </c>
      <c r="G42" s="135">
        <v>11978</v>
      </c>
      <c r="H42" s="66">
        <v>1287</v>
      </c>
      <c r="I42" s="136">
        <v>996</v>
      </c>
      <c r="J42" s="66">
        <v>8597.5</v>
      </c>
      <c r="K42" s="137">
        <v>8647</v>
      </c>
      <c r="L42" s="66">
        <v>6083</v>
      </c>
      <c r="M42" s="148">
        <v>1682</v>
      </c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288"/>
      <c r="B43" s="10"/>
      <c r="C43" s="30" t="s">
        <v>78</v>
      </c>
      <c r="D43" s="43"/>
      <c r="E43" s="94"/>
      <c r="F43" s="69">
        <v>3674</v>
      </c>
      <c r="G43" s="128">
        <v>4294</v>
      </c>
      <c r="H43" s="70">
        <v>365</v>
      </c>
      <c r="I43" s="117">
        <v>379</v>
      </c>
      <c r="J43" s="152">
        <v>1.6</v>
      </c>
      <c r="K43" s="153">
        <v>2</v>
      </c>
      <c r="L43" s="70">
        <v>5967</v>
      </c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289"/>
      <c r="B44" s="47" t="s">
        <v>75</v>
      </c>
      <c r="C44" s="31"/>
      <c r="D44" s="31"/>
      <c r="E44" s="98" t="s">
        <v>166</v>
      </c>
      <c r="F44" s="130">
        <f t="shared" ref="F44:O44" si="5">F40-F42</f>
        <v>-1678</v>
      </c>
      <c r="G44" s="131">
        <f t="shared" si="5"/>
        <v>-2225</v>
      </c>
      <c r="H44" s="130">
        <f t="shared" si="5"/>
        <v>-367</v>
      </c>
      <c r="I44" s="131">
        <f t="shared" si="5"/>
        <v>-402</v>
      </c>
      <c r="J44" s="130">
        <f t="shared" si="5"/>
        <v>-812.30000000000018</v>
      </c>
      <c r="K44" s="131">
        <f t="shared" si="5"/>
        <v>-1743</v>
      </c>
      <c r="L44" s="130">
        <f t="shared" si="5"/>
        <v>-6083</v>
      </c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66" t="s">
        <v>87</v>
      </c>
      <c r="B45" s="25" t="s">
        <v>79</v>
      </c>
      <c r="C45" s="20"/>
      <c r="D45" s="20"/>
      <c r="E45" s="97" t="s">
        <v>167</v>
      </c>
      <c r="F45" s="156">
        <f t="shared" ref="F45:O45" si="6">F39+F44</f>
        <v>847</v>
      </c>
      <c r="G45" s="157">
        <f t="shared" si="6"/>
        <v>20</v>
      </c>
      <c r="H45" s="156">
        <f t="shared" si="6"/>
        <v>144</v>
      </c>
      <c r="I45" s="157">
        <f t="shared" si="6"/>
        <v>154</v>
      </c>
      <c r="J45" s="156">
        <f t="shared" si="6"/>
        <v>9896.5999999999985</v>
      </c>
      <c r="K45" s="157">
        <f t="shared" si="6"/>
        <v>2477</v>
      </c>
      <c r="L45" s="156">
        <f t="shared" si="6"/>
        <v>5338</v>
      </c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67"/>
      <c r="B46" s="44" t="s">
        <v>80</v>
      </c>
      <c r="C46" s="43"/>
      <c r="D46" s="43"/>
      <c r="E46" s="43"/>
      <c r="F46" s="154">
        <v>0</v>
      </c>
      <c r="G46" s="155">
        <v>0</v>
      </c>
      <c r="H46" s="152"/>
      <c r="I46" s="153">
        <v>0</v>
      </c>
      <c r="J46" s="152">
        <v>0</v>
      </c>
      <c r="K46" s="153">
        <v>0</v>
      </c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67"/>
      <c r="B47" s="44" t="s">
        <v>81</v>
      </c>
      <c r="C47" s="43"/>
      <c r="D47" s="43"/>
      <c r="E47" s="43"/>
      <c r="F47" s="70">
        <v>3166</v>
      </c>
      <c r="G47" s="116">
        <v>2319</v>
      </c>
      <c r="H47" s="70">
        <v>1528</v>
      </c>
      <c r="I47" s="117">
        <v>1385</v>
      </c>
      <c r="J47" s="70">
        <v>10159.5</v>
      </c>
      <c r="K47" s="118">
        <v>3289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68"/>
      <c r="B48" s="47" t="s">
        <v>82</v>
      </c>
      <c r="C48" s="31"/>
      <c r="D48" s="31"/>
      <c r="E48" s="31"/>
      <c r="F48" s="74">
        <v>1433</v>
      </c>
      <c r="G48" s="158">
        <v>1065</v>
      </c>
      <c r="H48" s="74">
        <v>1528</v>
      </c>
      <c r="I48" s="159">
        <v>1384</v>
      </c>
      <c r="J48" s="74">
        <v>9333.7999999999993</v>
      </c>
      <c r="K48" s="160">
        <v>3030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selection activeCell="E27" sqref="E27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3" t="s">
        <v>0</v>
      </c>
      <c r="B1" s="163"/>
      <c r="C1" s="216" t="s">
        <v>261</v>
      </c>
      <c r="D1" s="21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247</v>
      </c>
      <c r="C5" s="218"/>
      <c r="D5" s="218"/>
      <c r="H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306" t="s">
        <v>257</v>
      </c>
      <c r="F6" s="307"/>
      <c r="G6" s="306" t="s">
        <v>258</v>
      </c>
      <c r="H6" s="307"/>
      <c r="I6" s="221" t="s">
        <v>259</v>
      </c>
      <c r="J6" s="222"/>
      <c r="K6" s="306"/>
      <c r="L6" s="307"/>
      <c r="M6" s="306"/>
      <c r="N6" s="307"/>
    </row>
    <row r="7" spans="1:14" ht="15" customHeight="1">
      <c r="A7" s="59"/>
      <c r="B7" s="60"/>
      <c r="C7" s="60"/>
      <c r="D7" s="60"/>
      <c r="E7" s="223" t="s">
        <v>246</v>
      </c>
      <c r="F7" s="224" t="s">
        <v>2</v>
      </c>
      <c r="G7" s="223" t="s">
        <v>246</v>
      </c>
      <c r="H7" s="224" t="s">
        <v>2</v>
      </c>
      <c r="I7" s="223" t="s">
        <v>246</v>
      </c>
      <c r="J7" s="224" t="s">
        <v>2</v>
      </c>
      <c r="K7" s="223" t="s">
        <v>246</v>
      </c>
      <c r="L7" s="224" t="s">
        <v>2</v>
      </c>
      <c r="M7" s="223" t="s">
        <v>246</v>
      </c>
      <c r="N7" s="254" t="s">
        <v>2</v>
      </c>
    </row>
    <row r="8" spans="1:14" ht="18" customHeight="1">
      <c r="A8" s="259" t="s">
        <v>171</v>
      </c>
      <c r="B8" s="225" t="s">
        <v>172</v>
      </c>
      <c r="C8" s="226"/>
      <c r="D8" s="226"/>
      <c r="E8" s="227">
        <v>1</v>
      </c>
      <c r="F8" s="228">
        <v>1</v>
      </c>
      <c r="G8" s="227">
        <v>2</v>
      </c>
      <c r="H8" s="229">
        <v>2</v>
      </c>
      <c r="I8" s="227">
        <v>1</v>
      </c>
      <c r="J8" s="228">
        <v>1</v>
      </c>
      <c r="K8" s="227"/>
      <c r="L8" s="229"/>
      <c r="M8" s="227"/>
      <c r="N8" s="229"/>
    </row>
    <row r="9" spans="1:14" ht="18" customHeight="1">
      <c r="A9" s="260"/>
      <c r="B9" s="259" t="s">
        <v>173</v>
      </c>
      <c r="C9" s="182" t="s">
        <v>174</v>
      </c>
      <c r="D9" s="183"/>
      <c r="E9" s="230">
        <v>10</v>
      </c>
      <c r="F9" s="231">
        <v>10</v>
      </c>
      <c r="G9" s="230">
        <v>13451</v>
      </c>
      <c r="H9" s="232">
        <v>13451</v>
      </c>
      <c r="I9" s="230">
        <v>10</v>
      </c>
      <c r="J9" s="231">
        <v>10</v>
      </c>
      <c r="K9" s="230"/>
      <c r="L9" s="232"/>
      <c r="M9" s="230"/>
      <c r="N9" s="232"/>
    </row>
    <row r="10" spans="1:14" ht="18" customHeight="1">
      <c r="A10" s="260"/>
      <c r="B10" s="260"/>
      <c r="C10" s="44" t="s">
        <v>175</v>
      </c>
      <c r="D10" s="43"/>
      <c r="E10" s="233">
        <v>10</v>
      </c>
      <c r="F10" s="234">
        <v>10</v>
      </c>
      <c r="G10" s="233">
        <v>11710</v>
      </c>
      <c r="H10" s="235">
        <v>11710</v>
      </c>
      <c r="I10" s="233">
        <v>10</v>
      </c>
      <c r="J10" s="234">
        <v>10</v>
      </c>
      <c r="K10" s="233"/>
      <c r="L10" s="235"/>
      <c r="M10" s="233"/>
      <c r="N10" s="235"/>
    </row>
    <row r="11" spans="1:14" ht="18" customHeight="1">
      <c r="A11" s="260"/>
      <c r="B11" s="260"/>
      <c r="C11" s="44" t="s">
        <v>176</v>
      </c>
      <c r="D11" s="43"/>
      <c r="E11" s="233"/>
      <c r="F11" s="234">
        <v>0</v>
      </c>
      <c r="G11" s="233">
        <v>1741</v>
      </c>
      <c r="H11" s="235">
        <v>1741</v>
      </c>
      <c r="I11" s="233"/>
      <c r="J11" s="234">
        <v>0</v>
      </c>
      <c r="K11" s="233"/>
      <c r="L11" s="235"/>
      <c r="M11" s="233"/>
      <c r="N11" s="235"/>
    </row>
    <row r="12" spans="1:14" ht="18" customHeight="1">
      <c r="A12" s="260"/>
      <c r="B12" s="260"/>
      <c r="C12" s="44" t="s">
        <v>177</v>
      </c>
      <c r="D12" s="43"/>
      <c r="E12" s="233"/>
      <c r="F12" s="234">
        <v>0</v>
      </c>
      <c r="G12" s="233"/>
      <c r="H12" s="235">
        <v>0</v>
      </c>
      <c r="I12" s="233"/>
      <c r="J12" s="234">
        <v>0</v>
      </c>
      <c r="K12" s="233"/>
      <c r="L12" s="235"/>
      <c r="M12" s="233"/>
      <c r="N12" s="235"/>
    </row>
    <row r="13" spans="1:14" ht="18" customHeight="1">
      <c r="A13" s="260"/>
      <c r="B13" s="260"/>
      <c r="C13" s="44" t="s">
        <v>178</v>
      </c>
      <c r="D13" s="43"/>
      <c r="E13" s="233"/>
      <c r="F13" s="234">
        <v>0</v>
      </c>
      <c r="G13" s="233"/>
      <c r="H13" s="235">
        <v>0</v>
      </c>
      <c r="I13" s="233"/>
      <c r="J13" s="234">
        <v>0</v>
      </c>
      <c r="K13" s="233"/>
      <c r="L13" s="235"/>
      <c r="M13" s="233"/>
      <c r="N13" s="235"/>
    </row>
    <row r="14" spans="1:14" ht="18" customHeight="1">
      <c r="A14" s="261"/>
      <c r="B14" s="261"/>
      <c r="C14" s="47" t="s">
        <v>179</v>
      </c>
      <c r="D14" s="31"/>
      <c r="E14" s="236"/>
      <c r="F14" s="237">
        <v>0</v>
      </c>
      <c r="G14" s="236"/>
      <c r="H14" s="238">
        <v>0</v>
      </c>
      <c r="I14" s="236"/>
      <c r="J14" s="237">
        <v>0</v>
      </c>
      <c r="K14" s="236"/>
      <c r="L14" s="238"/>
      <c r="M14" s="236"/>
      <c r="N14" s="238"/>
    </row>
    <row r="15" spans="1:14" ht="18" customHeight="1">
      <c r="A15" s="304" t="s">
        <v>180</v>
      </c>
      <c r="B15" s="259" t="s">
        <v>181</v>
      </c>
      <c r="C15" s="182" t="s">
        <v>182</v>
      </c>
      <c r="D15" s="183"/>
      <c r="E15" s="239">
        <v>12274</v>
      </c>
      <c r="F15" s="240">
        <v>13941</v>
      </c>
      <c r="G15" s="239">
        <v>1042</v>
      </c>
      <c r="H15" s="157">
        <v>897</v>
      </c>
      <c r="I15" s="239">
        <v>8932</v>
      </c>
      <c r="J15" s="240">
        <v>10005</v>
      </c>
      <c r="K15" s="239"/>
      <c r="L15" s="157"/>
      <c r="M15" s="239"/>
      <c r="N15" s="157"/>
    </row>
    <row r="16" spans="1:14" ht="18" customHeight="1">
      <c r="A16" s="260"/>
      <c r="B16" s="260"/>
      <c r="C16" s="44" t="s">
        <v>183</v>
      </c>
      <c r="D16" s="43"/>
      <c r="E16" s="70">
        <v>7839</v>
      </c>
      <c r="F16" s="117">
        <v>6970</v>
      </c>
      <c r="G16" s="70">
        <v>62057</v>
      </c>
      <c r="H16" s="128">
        <v>64932</v>
      </c>
      <c r="I16" s="70">
        <v>20577</v>
      </c>
      <c r="J16" s="117">
        <v>20684</v>
      </c>
      <c r="K16" s="70"/>
      <c r="L16" s="128"/>
      <c r="M16" s="70"/>
      <c r="N16" s="128"/>
    </row>
    <row r="17" spans="1:15" ht="18" customHeight="1">
      <c r="A17" s="260"/>
      <c r="B17" s="260"/>
      <c r="C17" s="44" t="s">
        <v>184</v>
      </c>
      <c r="D17" s="43"/>
      <c r="E17" s="70">
        <v>0</v>
      </c>
      <c r="F17" s="117">
        <v>0</v>
      </c>
      <c r="G17" s="70">
        <v>0</v>
      </c>
      <c r="H17" s="128">
        <v>0</v>
      </c>
      <c r="I17" s="70">
        <v>0</v>
      </c>
      <c r="J17" s="117">
        <v>0</v>
      </c>
      <c r="K17" s="70"/>
      <c r="L17" s="128"/>
      <c r="M17" s="70"/>
      <c r="N17" s="128"/>
    </row>
    <row r="18" spans="1:15" ht="18" customHeight="1">
      <c r="A18" s="260"/>
      <c r="B18" s="261"/>
      <c r="C18" s="47" t="s">
        <v>185</v>
      </c>
      <c r="D18" s="31"/>
      <c r="E18" s="73">
        <v>20113</v>
      </c>
      <c r="F18" s="241">
        <v>20911</v>
      </c>
      <c r="G18" s="73">
        <v>63099</v>
      </c>
      <c r="H18" s="241">
        <v>65829</v>
      </c>
      <c r="I18" s="73">
        <v>29509</v>
      </c>
      <c r="J18" s="241">
        <v>30689</v>
      </c>
      <c r="K18" s="73"/>
      <c r="L18" s="241"/>
      <c r="M18" s="73"/>
      <c r="N18" s="241"/>
    </row>
    <row r="19" spans="1:15" ht="18" customHeight="1">
      <c r="A19" s="260"/>
      <c r="B19" s="259" t="s">
        <v>186</v>
      </c>
      <c r="C19" s="182" t="s">
        <v>187</v>
      </c>
      <c r="D19" s="183"/>
      <c r="E19" s="156">
        <v>1317</v>
      </c>
      <c r="F19" s="157">
        <v>893</v>
      </c>
      <c r="G19" s="156">
        <v>441</v>
      </c>
      <c r="H19" s="157">
        <v>499</v>
      </c>
      <c r="I19" s="156">
        <v>1791</v>
      </c>
      <c r="J19" s="157">
        <v>1684</v>
      </c>
      <c r="K19" s="156"/>
      <c r="L19" s="157"/>
      <c r="M19" s="156"/>
      <c r="N19" s="157"/>
    </row>
    <row r="20" spans="1:15" ht="18" customHeight="1">
      <c r="A20" s="260"/>
      <c r="B20" s="260"/>
      <c r="C20" s="44" t="s">
        <v>188</v>
      </c>
      <c r="D20" s="43"/>
      <c r="E20" s="69">
        <v>8151</v>
      </c>
      <c r="F20" s="128">
        <v>9676</v>
      </c>
      <c r="G20" s="69">
        <v>7488</v>
      </c>
      <c r="H20" s="128">
        <v>9988</v>
      </c>
      <c r="I20" s="69">
        <v>31984</v>
      </c>
      <c r="J20" s="128">
        <v>33464</v>
      </c>
      <c r="K20" s="69"/>
      <c r="L20" s="128"/>
      <c r="M20" s="69"/>
      <c r="N20" s="128"/>
    </row>
    <row r="21" spans="1:15" s="246" customFormat="1" ht="18" customHeight="1">
      <c r="A21" s="260"/>
      <c r="B21" s="260"/>
      <c r="C21" s="242" t="s">
        <v>189</v>
      </c>
      <c r="D21" s="243"/>
      <c r="E21" s="244">
        <v>0</v>
      </c>
      <c r="F21" s="245">
        <v>0</v>
      </c>
      <c r="G21" s="244">
        <v>42597</v>
      </c>
      <c r="H21" s="245">
        <v>42245</v>
      </c>
      <c r="I21" s="244">
        <v>0</v>
      </c>
      <c r="J21" s="245">
        <v>0</v>
      </c>
      <c r="K21" s="244"/>
      <c r="L21" s="245"/>
      <c r="M21" s="244"/>
      <c r="N21" s="245"/>
    </row>
    <row r="22" spans="1:15" ht="18" customHeight="1">
      <c r="A22" s="260"/>
      <c r="B22" s="261"/>
      <c r="C22" s="11" t="s">
        <v>190</v>
      </c>
      <c r="D22" s="12"/>
      <c r="E22" s="73">
        <v>9468</v>
      </c>
      <c r="F22" s="140">
        <v>10569</v>
      </c>
      <c r="G22" s="73">
        <v>50526</v>
      </c>
      <c r="H22" s="140">
        <v>52732</v>
      </c>
      <c r="I22" s="73">
        <v>33775</v>
      </c>
      <c r="J22" s="140">
        <v>35148</v>
      </c>
      <c r="K22" s="73"/>
      <c r="L22" s="140"/>
      <c r="M22" s="73"/>
      <c r="N22" s="140"/>
    </row>
    <row r="23" spans="1:15" ht="18" customHeight="1">
      <c r="A23" s="260"/>
      <c r="B23" s="259" t="s">
        <v>191</v>
      </c>
      <c r="C23" s="182" t="s">
        <v>192</v>
      </c>
      <c r="D23" s="183"/>
      <c r="E23" s="156">
        <v>10</v>
      </c>
      <c r="F23" s="157">
        <v>10</v>
      </c>
      <c r="G23" s="156">
        <v>12911</v>
      </c>
      <c r="H23" s="157">
        <v>13451</v>
      </c>
      <c r="I23" s="156">
        <v>10</v>
      </c>
      <c r="J23" s="157">
        <v>10</v>
      </c>
      <c r="K23" s="156"/>
      <c r="L23" s="157"/>
      <c r="M23" s="156"/>
      <c r="N23" s="157"/>
    </row>
    <row r="24" spans="1:15" ht="18" customHeight="1">
      <c r="A24" s="260"/>
      <c r="B24" s="260"/>
      <c r="C24" s="44" t="s">
        <v>193</v>
      </c>
      <c r="D24" s="43"/>
      <c r="E24" s="69">
        <v>10635</v>
      </c>
      <c r="F24" s="128">
        <v>10332</v>
      </c>
      <c r="G24" s="69">
        <v>-338</v>
      </c>
      <c r="H24" s="128">
        <v>-354</v>
      </c>
      <c r="I24" s="69">
        <v>-4276</v>
      </c>
      <c r="J24" s="128">
        <v>-4469</v>
      </c>
      <c r="K24" s="69"/>
      <c r="L24" s="128"/>
      <c r="M24" s="69"/>
      <c r="N24" s="128"/>
    </row>
    <row r="25" spans="1:15" ht="18" customHeight="1">
      <c r="A25" s="260"/>
      <c r="B25" s="260"/>
      <c r="C25" s="44" t="s">
        <v>194</v>
      </c>
      <c r="D25" s="43"/>
      <c r="E25" s="69">
        <v>0</v>
      </c>
      <c r="F25" s="128">
        <v>0</v>
      </c>
      <c r="G25" s="69">
        <v>0</v>
      </c>
      <c r="H25" s="128">
        <v>0</v>
      </c>
      <c r="I25" s="69">
        <v>0</v>
      </c>
      <c r="J25" s="128">
        <v>0</v>
      </c>
      <c r="K25" s="69"/>
      <c r="L25" s="128"/>
      <c r="M25" s="69"/>
      <c r="N25" s="128"/>
    </row>
    <row r="26" spans="1:15" ht="18" customHeight="1">
      <c r="A26" s="260"/>
      <c r="B26" s="261"/>
      <c r="C26" s="45" t="s">
        <v>195</v>
      </c>
      <c r="D26" s="46"/>
      <c r="E26" s="71">
        <v>10645</v>
      </c>
      <c r="F26" s="140">
        <v>10342</v>
      </c>
      <c r="G26" s="71">
        <v>12573</v>
      </c>
      <c r="H26" s="140">
        <v>13097</v>
      </c>
      <c r="I26" s="159">
        <v>-4266</v>
      </c>
      <c r="J26" s="140">
        <v>-4459</v>
      </c>
      <c r="K26" s="71"/>
      <c r="L26" s="140"/>
      <c r="M26" s="71"/>
      <c r="N26" s="140"/>
    </row>
    <row r="27" spans="1:15" ht="18" customHeight="1">
      <c r="A27" s="261"/>
      <c r="B27" s="47" t="s">
        <v>196</v>
      </c>
      <c r="C27" s="31"/>
      <c r="D27" s="31"/>
      <c r="E27" s="247">
        <v>20113</v>
      </c>
      <c r="F27" s="140">
        <v>20911</v>
      </c>
      <c r="G27" s="73">
        <v>63099</v>
      </c>
      <c r="H27" s="140">
        <v>65829</v>
      </c>
      <c r="I27" s="247">
        <v>29509</v>
      </c>
      <c r="J27" s="140">
        <v>30689</v>
      </c>
      <c r="K27" s="73"/>
      <c r="L27" s="140"/>
      <c r="M27" s="73"/>
      <c r="N27" s="140"/>
    </row>
    <row r="28" spans="1:15" ht="18" customHeight="1">
      <c r="A28" s="259" t="s">
        <v>197</v>
      </c>
      <c r="B28" s="259" t="s">
        <v>198</v>
      </c>
      <c r="C28" s="182" t="s">
        <v>199</v>
      </c>
      <c r="D28" s="248" t="s">
        <v>41</v>
      </c>
      <c r="E28" s="156">
        <v>4360</v>
      </c>
      <c r="F28" s="157">
        <v>4183</v>
      </c>
      <c r="G28" s="156">
        <v>2780</v>
      </c>
      <c r="H28" s="157">
        <v>6658</v>
      </c>
      <c r="I28" s="156">
        <v>3809</v>
      </c>
      <c r="J28" s="157">
        <v>3867</v>
      </c>
      <c r="K28" s="156"/>
      <c r="L28" s="157"/>
      <c r="M28" s="156"/>
      <c r="N28" s="157"/>
    </row>
    <row r="29" spans="1:15" ht="18" customHeight="1">
      <c r="A29" s="260"/>
      <c r="B29" s="260"/>
      <c r="C29" s="44" t="s">
        <v>200</v>
      </c>
      <c r="D29" s="249" t="s">
        <v>42</v>
      </c>
      <c r="E29" s="69">
        <v>3774</v>
      </c>
      <c r="F29" s="128">
        <v>3909</v>
      </c>
      <c r="G29" s="69">
        <v>4264</v>
      </c>
      <c r="H29" s="128">
        <v>6325</v>
      </c>
      <c r="I29" s="69">
        <v>3403</v>
      </c>
      <c r="J29" s="128">
        <v>3458</v>
      </c>
      <c r="K29" s="69"/>
      <c r="L29" s="128"/>
      <c r="M29" s="69"/>
      <c r="N29" s="128"/>
    </row>
    <row r="30" spans="1:15" ht="18" customHeight="1">
      <c r="A30" s="260"/>
      <c r="B30" s="260"/>
      <c r="C30" s="44" t="s">
        <v>201</v>
      </c>
      <c r="D30" s="249" t="s">
        <v>202</v>
      </c>
      <c r="E30" s="69">
        <v>168</v>
      </c>
      <c r="F30" s="128">
        <v>179</v>
      </c>
      <c r="G30" s="70">
        <v>300</v>
      </c>
      <c r="H30" s="128">
        <v>278</v>
      </c>
      <c r="I30" s="69">
        <v>144</v>
      </c>
      <c r="J30" s="128">
        <v>140</v>
      </c>
      <c r="K30" s="69"/>
      <c r="L30" s="128"/>
      <c r="M30" s="69"/>
      <c r="N30" s="128"/>
    </row>
    <row r="31" spans="1:15" ht="18" customHeight="1">
      <c r="A31" s="260"/>
      <c r="B31" s="260"/>
      <c r="C31" s="11" t="s">
        <v>203</v>
      </c>
      <c r="D31" s="250" t="s">
        <v>204</v>
      </c>
      <c r="E31" s="73">
        <f t="shared" ref="E31:N31" si="0">E28-E29-E30</f>
        <v>418</v>
      </c>
      <c r="F31" s="241">
        <f t="shared" si="0"/>
        <v>95</v>
      </c>
      <c r="G31" s="73">
        <f t="shared" si="0"/>
        <v>-1784</v>
      </c>
      <c r="H31" s="241">
        <f t="shared" si="0"/>
        <v>55</v>
      </c>
      <c r="I31" s="73">
        <f t="shared" si="0"/>
        <v>262</v>
      </c>
      <c r="J31" s="251">
        <f t="shared" si="0"/>
        <v>269</v>
      </c>
      <c r="K31" s="73">
        <f t="shared" si="0"/>
        <v>0</v>
      </c>
      <c r="L31" s="251">
        <f t="shared" si="0"/>
        <v>0</v>
      </c>
      <c r="M31" s="73">
        <f t="shared" si="0"/>
        <v>0</v>
      </c>
      <c r="N31" s="241">
        <f t="shared" si="0"/>
        <v>0</v>
      </c>
      <c r="O31" s="7"/>
    </row>
    <row r="32" spans="1:15" ht="18" customHeight="1">
      <c r="A32" s="260"/>
      <c r="B32" s="260"/>
      <c r="C32" s="182" t="s">
        <v>205</v>
      </c>
      <c r="D32" s="248" t="s">
        <v>206</v>
      </c>
      <c r="E32" s="156">
        <v>3</v>
      </c>
      <c r="F32" s="157">
        <v>11</v>
      </c>
      <c r="G32" s="156">
        <v>1942</v>
      </c>
      <c r="H32" s="157">
        <v>1</v>
      </c>
      <c r="I32" s="156">
        <v>29</v>
      </c>
      <c r="J32" s="157">
        <v>31</v>
      </c>
      <c r="K32" s="156"/>
      <c r="L32" s="157"/>
      <c r="M32" s="156"/>
      <c r="N32" s="157"/>
    </row>
    <row r="33" spans="1:14" ht="18" customHeight="1">
      <c r="A33" s="260"/>
      <c r="B33" s="260"/>
      <c r="C33" s="44" t="s">
        <v>207</v>
      </c>
      <c r="D33" s="249" t="s">
        <v>208</v>
      </c>
      <c r="E33" s="69">
        <v>1</v>
      </c>
      <c r="F33" s="128">
        <v>3</v>
      </c>
      <c r="G33" s="69">
        <v>143</v>
      </c>
      <c r="H33" s="128">
        <v>147</v>
      </c>
      <c r="I33" s="69">
        <v>93</v>
      </c>
      <c r="J33" s="128">
        <v>154</v>
      </c>
      <c r="K33" s="69"/>
      <c r="L33" s="128"/>
      <c r="M33" s="69"/>
      <c r="N33" s="128"/>
    </row>
    <row r="34" spans="1:14" ht="18" customHeight="1">
      <c r="A34" s="260"/>
      <c r="B34" s="261"/>
      <c r="C34" s="11" t="s">
        <v>209</v>
      </c>
      <c r="D34" s="250" t="s">
        <v>210</v>
      </c>
      <c r="E34" s="73">
        <f t="shared" ref="E34:N34" si="1">E31+E32-E33</f>
        <v>420</v>
      </c>
      <c r="F34" s="140">
        <f t="shared" si="1"/>
        <v>103</v>
      </c>
      <c r="G34" s="73">
        <f t="shared" si="1"/>
        <v>15</v>
      </c>
      <c r="H34" s="140">
        <f t="shared" si="1"/>
        <v>-91</v>
      </c>
      <c r="I34" s="73">
        <f t="shared" si="1"/>
        <v>198</v>
      </c>
      <c r="J34" s="140">
        <f t="shared" si="1"/>
        <v>146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60"/>
      <c r="B35" s="259" t="s">
        <v>211</v>
      </c>
      <c r="C35" s="182" t="s">
        <v>212</v>
      </c>
      <c r="D35" s="248" t="s">
        <v>213</v>
      </c>
      <c r="E35" s="156">
        <v>0</v>
      </c>
      <c r="F35" s="157">
        <v>0</v>
      </c>
      <c r="G35" s="156">
        <v>0</v>
      </c>
      <c r="H35" s="157">
        <v>0</v>
      </c>
      <c r="I35" s="156">
        <v>0</v>
      </c>
      <c r="J35" s="157">
        <v>0</v>
      </c>
      <c r="K35" s="156"/>
      <c r="L35" s="157"/>
      <c r="M35" s="156"/>
      <c r="N35" s="157"/>
    </row>
    <row r="36" spans="1:14" ht="18" customHeight="1">
      <c r="A36" s="260"/>
      <c r="B36" s="260"/>
      <c r="C36" s="44" t="s">
        <v>214</v>
      </c>
      <c r="D36" s="249" t="s">
        <v>215</v>
      </c>
      <c r="E36" s="69">
        <v>118</v>
      </c>
      <c r="F36" s="128">
        <v>0</v>
      </c>
      <c r="G36" s="69">
        <v>0</v>
      </c>
      <c r="H36" s="128">
        <v>0</v>
      </c>
      <c r="I36" s="69">
        <v>4</v>
      </c>
      <c r="J36" s="128">
        <v>18</v>
      </c>
      <c r="K36" s="69"/>
      <c r="L36" s="128"/>
      <c r="M36" s="69"/>
      <c r="N36" s="128"/>
    </row>
    <row r="37" spans="1:14" ht="18" customHeight="1">
      <c r="A37" s="260"/>
      <c r="B37" s="260"/>
      <c r="C37" s="44" t="s">
        <v>216</v>
      </c>
      <c r="D37" s="249" t="s">
        <v>217</v>
      </c>
      <c r="E37" s="69">
        <f t="shared" ref="E37:N37" si="2">E34+E35-E36</f>
        <v>302</v>
      </c>
      <c r="F37" s="128">
        <f t="shared" si="2"/>
        <v>103</v>
      </c>
      <c r="G37" s="69">
        <f t="shared" si="2"/>
        <v>15</v>
      </c>
      <c r="H37" s="128">
        <f t="shared" si="2"/>
        <v>-91</v>
      </c>
      <c r="I37" s="69">
        <f t="shared" si="2"/>
        <v>194</v>
      </c>
      <c r="J37" s="128">
        <f t="shared" si="2"/>
        <v>128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60"/>
      <c r="B38" s="260"/>
      <c r="C38" s="44" t="s">
        <v>218</v>
      </c>
      <c r="D38" s="249" t="s">
        <v>219</v>
      </c>
      <c r="E38" s="69">
        <v>0</v>
      </c>
      <c r="F38" s="128">
        <v>0</v>
      </c>
      <c r="G38" s="69">
        <v>0</v>
      </c>
      <c r="H38" s="128">
        <v>0</v>
      </c>
      <c r="I38" s="69">
        <v>0</v>
      </c>
      <c r="J38" s="128">
        <v>0</v>
      </c>
      <c r="K38" s="69"/>
      <c r="L38" s="128"/>
      <c r="M38" s="69"/>
      <c r="N38" s="128"/>
    </row>
    <row r="39" spans="1:14" ht="18" customHeight="1">
      <c r="A39" s="260"/>
      <c r="B39" s="260"/>
      <c r="C39" s="44" t="s">
        <v>220</v>
      </c>
      <c r="D39" s="249" t="s">
        <v>221</v>
      </c>
      <c r="E39" s="69">
        <v>0</v>
      </c>
      <c r="F39" s="128">
        <v>0</v>
      </c>
      <c r="G39" s="69">
        <v>0</v>
      </c>
      <c r="H39" s="128">
        <v>0</v>
      </c>
      <c r="I39" s="69">
        <v>0</v>
      </c>
      <c r="J39" s="128">
        <v>0</v>
      </c>
      <c r="K39" s="69"/>
      <c r="L39" s="128"/>
      <c r="M39" s="69"/>
      <c r="N39" s="128"/>
    </row>
    <row r="40" spans="1:14" ht="18" customHeight="1">
      <c r="A40" s="260"/>
      <c r="B40" s="260"/>
      <c r="C40" s="44" t="s">
        <v>222</v>
      </c>
      <c r="D40" s="249" t="s">
        <v>223</v>
      </c>
      <c r="E40" s="69">
        <v>0</v>
      </c>
      <c r="F40" s="128">
        <v>0</v>
      </c>
      <c r="G40" s="69">
        <v>0</v>
      </c>
      <c r="H40" s="128">
        <v>0</v>
      </c>
      <c r="I40" s="69">
        <v>0</v>
      </c>
      <c r="J40" s="128">
        <v>0</v>
      </c>
      <c r="K40" s="69"/>
      <c r="L40" s="128"/>
      <c r="M40" s="69"/>
      <c r="N40" s="128"/>
    </row>
    <row r="41" spans="1:14" ht="18" customHeight="1">
      <c r="A41" s="260"/>
      <c r="B41" s="260"/>
      <c r="C41" s="194" t="s">
        <v>224</v>
      </c>
      <c r="D41" s="249" t="s">
        <v>225</v>
      </c>
      <c r="E41" s="69">
        <f t="shared" ref="E41:N41" si="3">E34+E35-E36-E40</f>
        <v>302</v>
      </c>
      <c r="F41" s="128">
        <f t="shared" si="3"/>
        <v>103</v>
      </c>
      <c r="G41" s="69">
        <f t="shared" si="3"/>
        <v>15</v>
      </c>
      <c r="H41" s="128">
        <f t="shared" si="3"/>
        <v>-91</v>
      </c>
      <c r="I41" s="69">
        <f t="shared" si="3"/>
        <v>194</v>
      </c>
      <c r="J41" s="128">
        <f t="shared" si="3"/>
        <v>128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60"/>
      <c r="B42" s="260"/>
      <c r="C42" s="308" t="s">
        <v>226</v>
      </c>
      <c r="D42" s="309"/>
      <c r="E42" s="70">
        <f t="shared" ref="E42:N42" si="4">E37+E38-E39-E40</f>
        <v>302</v>
      </c>
      <c r="F42" s="116">
        <f>F37+F38-F39-F40</f>
        <v>103</v>
      </c>
      <c r="G42" s="70">
        <f t="shared" si="4"/>
        <v>15</v>
      </c>
      <c r="H42" s="116">
        <f t="shared" si="4"/>
        <v>-91</v>
      </c>
      <c r="I42" s="70">
        <f t="shared" si="4"/>
        <v>194</v>
      </c>
      <c r="J42" s="116">
        <f t="shared" si="4"/>
        <v>128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60"/>
      <c r="B43" s="260"/>
      <c r="C43" s="44" t="s">
        <v>227</v>
      </c>
      <c r="D43" s="249" t="s">
        <v>228</v>
      </c>
      <c r="E43" s="69">
        <v>0</v>
      </c>
      <c r="F43" s="128">
        <v>0</v>
      </c>
      <c r="G43" s="69">
        <v>-354</v>
      </c>
      <c r="H43" s="128">
        <v>-263</v>
      </c>
      <c r="I43" s="69">
        <v>0</v>
      </c>
      <c r="J43" s="128">
        <v>0</v>
      </c>
      <c r="K43" s="69"/>
      <c r="L43" s="128"/>
      <c r="M43" s="69"/>
      <c r="N43" s="128"/>
    </row>
    <row r="44" spans="1:14" ht="18" customHeight="1">
      <c r="A44" s="261"/>
      <c r="B44" s="261"/>
      <c r="C44" s="11" t="s">
        <v>229</v>
      </c>
      <c r="D44" s="98" t="s">
        <v>230</v>
      </c>
      <c r="E44" s="73">
        <f t="shared" ref="E44:N44" si="5">E41+E43</f>
        <v>302</v>
      </c>
      <c r="F44" s="140">
        <f>F41+F43</f>
        <v>103</v>
      </c>
      <c r="G44" s="73">
        <f t="shared" si="5"/>
        <v>-339</v>
      </c>
      <c r="H44" s="140">
        <f t="shared" si="5"/>
        <v>-354</v>
      </c>
      <c r="I44" s="73">
        <f t="shared" si="5"/>
        <v>194</v>
      </c>
      <c r="J44" s="140">
        <f t="shared" si="5"/>
        <v>128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52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千葉県</cp:lastModifiedBy>
  <cp:lastPrinted>2020-10-01T07:54:37Z</cp:lastPrinted>
  <dcterms:created xsi:type="dcterms:W3CDTF">1999-07-06T05:17:05Z</dcterms:created>
  <dcterms:modified xsi:type="dcterms:W3CDTF">2020-10-01T08:01:51Z</dcterms:modified>
</cp:coreProperties>
</file>