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7.33.46\予算g\R2年度\調査班\08 他県・国照会\27【地方債協会：020930〆：済】都道府県及び指定都市の財政状況について\03 回答\"/>
    </mc:Choice>
  </mc:AlternateContent>
  <bookViews>
    <workbookView xWindow="0" yWindow="0" windowWidth="28800" windowHeight="12210" tabRatio="663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'2.公営企業会計予算'!$A$1:$O$49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" i="7" l="1"/>
  <c r="F39" i="7"/>
  <c r="F45" i="7" s="1"/>
  <c r="F44" i="4"/>
  <c r="F39" i="4"/>
  <c r="F45" i="4" s="1"/>
  <c r="H24" i="7" l="1"/>
  <c r="H27" i="7" s="1"/>
  <c r="H16" i="7"/>
  <c r="H15" i="7"/>
  <c r="H14" i="7"/>
  <c r="F24" i="7"/>
  <c r="F27" i="7" s="1"/>
  <c r="F16" i="7"/>
  <c r="F15" i="7"/>
  <c r="F14" i="7"/>
  <c r="H24" i="4"/>
  <c r="H27" i="4" s="1"/>
  <c r="F24" i="4"/>
  <c r="F27" i="4" s="1"/>
  <c r="H24" i="6" l="1"/>
  <c r="G23" i="6"/>
  <c r="F23" i="6"/>
  <c r="H22" i="6"/>
  <c r="G22" i="6"/>
  <c r="F22" i="6"/>
  <c r="H21" i="6"/>
  <c r="G21" i="6"/>
  <c r="F21" i="6"/>
  <c r="H20" i="6"/>
  <c r="G20" i="6"/>
  <c r="F20" i="6"/>
  <c r="H19" i="6"/>
  <c r="H23" i="6" s="1"/>
  <c r="E23" i="6"/>
  <c r="E22" i="6"/>
  <c r="E21" i="6"/>
  <c r="E20" i="6"/>
  <c r="I24" i="6" l="1"/>
  <c r="I22" i="6"/>
  <c r="F45" i="5"/>
  <c r="G41" i="5" s="1"/>
  <c r="F27" i="5"/>
  <c r="G9" i="5" s="1"/>
  <c r="F27" i="2"/>
  <c r="G23" i="2" s="1"/>
  <c r="F45" i="2"/>
  <c r="G33" i="2" s="1"/>
  <c r="N31" i="8"/>
  <c r="N34" i="8"/>
  <c r="M31" i="8"/>
  <c r="M34" i="8"/>
  <c r="M41" i="8"/>
  <c r="M44" i="8"/>
  <c r="L31" i="8"/>
  <c r="L34" i="8"/>
  <c r="K31" i="8"/>
  <c r="K34" i="8"/>
  <c r="K37" i="8"/>
  <c r="K42" i="8"/>
  <c r="J31" i="8"/>
  <c r="J34" i="8"/>
  <c r="I31" i="8"/>
  <c r="I34" i="8"/>
  <c r="I37" i="8"/>
  <c r="I42" i="8"/>
  <c r="H31" i="8"/>
  <c r="H34" i="8"/>
  <c r="G31" i="8"/>
  <c r="G34" i="8"/>
  <c r="G41" i="8"/>
  <c r="G44" i="8"/>
  <c r="F31" i="8"/>
  <c r="F34" i="8"/>
  <c r="E31" i="8"/>
  <c r="E34" i="8"/>
  <c r="E37" i="8"/>
  <c r="E42" i="8"/>
  <c r="O44" i="7"/>
  <c r="M44" i="7"/>
  <c r="K44" i="7"/>
  <c r="K45" i="7"/>
  <c r="J44" i="7"/>
  <c r="I44" i="7"/>
  <c r="G44" i="7"/>
  <c r="O39" i="7"/>
  <c r="O45" i="7" s="1"/>
  <c r="M39" i="7"/>
  <c r="K39" i="7"/>
  <c r="J39" i="7"/>
  <c r="J45" i="7"/>
  <c r="I39" i="7"/>
  <c r="I45" i="7" s="1"/>
  <c r="G39" i="7"/>
  <c r="G45" i="7" s="1"/>
  <c r="O24" i="7"/>
  <c r="O27" i="7"/>
  <c r="N24" i="7"/>
  <c r="N27" i="7"/>
  <c r="M24" i="7"/>
  <c r="M27" i="7"/>
  <c r="L24" i="7"/>
  <c r="L27" i="7"/>
  <c r="K24" i="7"/>
  <c r="K27" i="7"/>
  <c r="J24" i="7"/>
  <c r="J27" i="7"/>
  <c r="I24" i="7"/>
  <c r="I27" i="7"/>
  <c r="G24" i="7"/>
  <c r="G27" i="7" s="1"/>
  <c r="O16" i="7"/>
  <c r="N16" i="7"/>
  <c r="M16" i="7"/>
  <c r="L16" i="7"/>
  <c r="K16" i="7"/>
  <c r="J16" i="7"/>
  <c r="I16" i="7"/>
  <c r="G16" i="7"/>
  <c r="O15" i="7"/>
  <c r="N15" i="7"/>
  <c r="M15" i="7"/>
  <c r="L15" i="7"/>
  <c r="K15" i="7"/>
  <c r="J15" i="7"/>
  <c r="I15" i="7"/>
  <c r="G15" i="7"/>
  <c r="O14" i="7"/>
  <c r="N14" i="7"/>
  <c r="M14" i="7"/>
  <c r="L14" i="7"/>
  <c r="K14" i="7"/>
  <c r="J14" i="7"/>
  <c r="I14" i="7"/>
  <c r="G14" i="7"/>
  <c r="I20" i="6"/>
  <c r="I19" i="6"/>
  <c r="I21" i="6" s="1"/>
  <c r="I23" i="6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G21" i="5"/>
  <c r="I20" i="5"/>
  <c r="I19" i="5"/>
  <c r="G19" i="5"/>
  <c r="I18" i="5"/>
  <c r="I17" i="5"/>
  <c r="G17" i="5"/>
  <c r="I16" i="5"/>
  <c r="I15" i="5"/>
  <c r="G15" i="5"/>
  <c r="I14" i="5"/>
  <c r="I13" i="5"/>
  <c r="G13" i="5"/>
  <c r="I12" i="5"/>
  <c r="I11" i="5"/>
  <c r="G11" i="5"/>
  <c r="I10" i="5"/>
  <c r="I9" i="5"/>
  <c r="G40" i="2"/>
  <c r="I40" i="2"/>
  <c r="I39" i="2"/>
  <c r="I37" i="2"/>
  <c r="I33" i="2"/>
  <c r="I32" i="2"/>
  <c r="I31" i="2"/>
  <c r="I29" i="2"/>
  <c r="I28" i="2"/>
  <c r="G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G44" i="2"/>
  <c r="G43" i="2"/>
  <c r="G38" i="2"/>
  <c r="I24" i="2"/>
  <c r="I19" i="2"/>
  <c r="O39" i="4"/>
  <c r="O45" i="4" s="1"/>
  <c r="O44" i="4"/>
  <c r="M39" i="4"/>
  <c r="M44" i="4"/>
  <c r="M45" i="4" s="1"/>
  <c r="K39" i="4"/>
  <c r="K44" i="4"/>
  <c r="K45" i="4"/>
  <c r="J39" i="4"/>
  <c r="J45" i="4"/>
  <c r="J44" i="4"/>
  <c r="I39" i="4"/>
  <c r="I44" i="4"/>
  <c r="I45" i="4" s="1"/>
  <c r="G39" i="4"/>
  <c r="G45" i="4" s="1"/>
  <c r="G44" i="4"/>
  <c r="O24" i="4"/>
  <c r="O27" i="4"/>
  <c r="N24" i="4"/>
  <c r="N27" i="4"/>
  <c r="M24" i="4"/>
  <c r="M27" i="4"/>
  <c r="L24" i="4"/>
  <c r="L27" i="4"/>
  <c r="K24" i="4"/>
  <c r="K27" i="4"/>
  <c r="J24" i="4"/>
  <c r="J27" i="4"/>
  <c r="I24" i="4"/>
  <c r="I27" i="4"/>
  <c r="M16" i="4"/>
  <c r="L16" i="4"/>
  <c r="M15" i="4"/>
  <c r="L15" i="4"/>
  <c r="M14" i="4"/>
  <c r="L14" i="4"/>
  <c r="O16" i="4"/>
  <c r="N16" i="4"/>
  <c r="O15" i="4"/>
  <c r="N15" i="4"/>
  <c r="O14" i="4"/>
  <c r="N14" i="4"/>
  <c r="K16" i="4"/>
  <c r="J16" i="4"/>
  <c r="K15" i="4"/>
  <c r="J15" i="4"/>
  <c r="K14" i="4"/>
  <c r="J14" i="4"/>
  <c r="I16" i="4"/>
  <c r="I15" i="4"/>
  <c r="I14" i="4"/>
  <c r="G24" i="4"/>
  <c r="G27" i="4"/>
  <c r="G16" i="4"/>
  <c r="G15" i="4"/>
  <c r="G14" i="4"/>
  <c r="G10" i="5"/>
  <c r="G12" i="5"/>
  <c r="G14" i="5"/>
  <c r="G16" i="5"/>
  <c r="G18" i="5"/>
  <c r="G20" i="5"/>
  <c r="G22" i="5"/>
  <c r="G24" i="5"/>
  <c r="G26" i="5"/>
  <c r="I27" i="5"/>
  <c r="G23" i="5"/>
  <c r="G25" i="5"/>
  <c r="I45" i="2"/>
  <c r="G37" i="2"/>
  <c r="G37" i="8"/>
  <c r="G42" i="8"/>
  <c r="K41" i="8"/>
  <c r="K44" i="8"/>
  <c r="E41" i="8"/>
  <c r="E44" i="8"/>
  <c r="I41" i="8"/>
  <c r="I44" i="8"/>
  <c r="M37" i="8"/>
  <c r="M42" i="8"/>
  <c r="L41" i="8"/>
  <c r="L44" i="8"/>
  <c r="L37" i="8"/>
  <c r="L42" i="8"/>
  <c r="H41" i="8"/>
  <c r="H44" i="8"/>
  <c r="H37" i="8"/>
  <c r="H42" i="8"/>
  <c r="J41" i="8"/>
  <c r="J44" i="8"/>
  <c r="J37" i="8"/>
  <c r="J42" i="8"/>
  <c r="F37" i="8"/>
  <c r="F42" i="8"/>
  <c r="F41" i="8"/>
  <c r="F44" i="8"/>
  <c r="N41" i="8"/>
  <c r="N44" i="8"/>
  <c r="N37" i="8"/>
  <c r="N42" i="8"/>
  <c r="G32" i="2"/>
  <c r="G30" i="2"/>
  <c r="G41" i="2"/>
  <c r="G39" i="2"/>
  <c r="G29" i="2"/>
  <c r="G35" i="2"/>
  <c r="G34" i="2"/>
  <c r="G42" i="2" l="1"/>
  <c r="G45" i="2"/>
  <c r="G36" i="2"/>
  <c r="G31" i="2"/>
  <c r="G19" i="2"/>
  <c r="G16" i="2"/>
  <c r="G14" i="2"/>
  <c r="G26" i="2"/>
  <c r="G17" i="2"/>
  <c r="G27" i="2"/>
  <c r="I27" i="2"/>
  <c r="G9" i="2"/>
  <c r="G11" i="2"/>
  <c r="G13" i="2"/>
  <c r="G18" i="2"/>
  <c r="G12" i="2"/>
  <c r="G25" i="2"/>
  <c r="G24" i="2"/>
  <c r="G20" i="2"/>
  <c r="G21" i="2"/>
  <c r="G22" i="2"/>
  <c r="G15" i="2"/>
  <c r="G10" i="2"/>
  <c r="G28" i="5"/>
  <c r="G45" i="5"/>
  <c r="G44" i="5"/>
  <c r="G37" i="5"/>
  <c r="G35" i="5"/>
  <c r="G36" i="5"/>
  <c r="G40" i="5"/>
  <c r="G32" i="5"/>
  <c r="G43" i="5"/>
  <c r="G42" i="5"/>
  <c r="G34" i="5"/>
  <c r="I45" i="5"/>
  <c r="G29" i="5"/>
  <c r="G38" i="5"/>
  <c r="G30" i="5"/>
  <c r="G39" i="5"/>
  <c r="G33" i="5"/>
  <c r="G31" i="5"/>
  <c r="G27" i="5"/>
  <c r="M45" i="7"/>
</calcChain>
</file>

<file path=xl/sharedStrings.xml><?xml version="1.0" encoding="utf-8"?>
<sst xmlns="http://schemas.openxmlformats.org/spreadsheetml/2006/main" count="436" uniqueCount="264">
  <si>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</si>
  <si>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</si>
  <si>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</si>
  <si>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</si>
  <si>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</si>
  <si>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</si>
  <si>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</si>
  <si>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</si>
  <si>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</si>
  <si>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</si>
  <si>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</si>
  <si>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</si>
  <si>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</si>
  <si>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</si>
  <si>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</si>
  <si>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</si>
  <si>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</si>
  <si>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</si>
  <si>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</si>
  <si>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</si>
  <si>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</si>
  <si>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</si>
  <si>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</si>
  <si>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</si>
  <si>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</si>
  <si>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</si>
  <si>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</si>
  <si>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</si>
  <si>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</si>
  <si>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</si>
  <si>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</si>
  <si>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</si>
  <si>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</si>
  <si>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</si>
  <si>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</si>
  <si>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</si>
  <si>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</si>
  <si>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</si>
  <si>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</si>
  <si>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</si>
  <si>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</si>
  <si>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</si>
  <si>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</si>
  <si>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</si>
  <si>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</si>
  <si>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</si>
  <si>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</si>
  <si>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</si>
  <si>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</si>
  <si>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</si>
  <si>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</si>
  <si>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</si>
  <si>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</si>
  <si>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</si>
  <si>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</si>
  <si>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</si>
  <si>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</si>
  <si>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</si>
  <si>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</si>
  <si>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</si>
  <si>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</si>
  <si>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</si>
  <si>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</si>
  <si>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</si>
  <si>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</si>
  <si>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</si>
  <si>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</si>
  <si>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</si>
  <si>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</si>
  <si>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</si>
  <si>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</si>
  <si>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</si>
  <si>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</si>
  <si>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</si>
  <si>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</si>
  <si>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</si>
  <si>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</si>
  <si>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</si>
  <si>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</si>
  <si>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</si>
  <si>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</si>
  <si>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</si>
  <si>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</si>
  <si>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</si>
  <si>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</si>
  <si>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</si>
  <si>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</si>
  <si>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</si>
  <si>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</si>
  <si>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</si>
  <si>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</si>
  <si>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</si>
  <si>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</si>
  <si>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</si>
  <si>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</si>
  <si>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</si>
  <si>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</si>
  <si>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</si>
  <si>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</si>
  <si>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</si>
  <si>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</si>
  <si>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</si>
  <si>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</si>
  <si>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</si>
  <si>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</si>
  <si>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</si>
  <si>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</si>
  <si>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</si>
  <si>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</si>
  <si>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</si>
  <si>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</si>
  <si>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</si>
  <si>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</si>
  <si>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</si>
  <si>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</si>
  <si>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</si>
  <si>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</si>
  <si>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</si>
  <si>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</si>
  <si>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</si>
  <si>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</si>
  <si>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</si>
  <si>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</si>
  <si>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</si>
  <si>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</si>
  <si>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</si>
  <si>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</si>
  <si>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</si>
  <si>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</si>
  <si>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</si>
  <si>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</si>
  <si>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</si>
  <si>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</si>
  <si>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</si>
  <si>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</si>
  <si>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</si>
  <si>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</si>
  <si>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</si>
  <si>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</si>
  <si>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</si>
  <si>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</si>
  <si>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</si>
  <si>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</si>
  <si>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</si>
  <si>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</si>
  <si>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</si>
  <si>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</si>
  <si>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</si>
  <si>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</si>
  <si>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</si>
  <si>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</si>
  <si>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</si>
  <si>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</si>
  <si>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</si>
  <si>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</si>
  <si>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</si>
  <si>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</si>
  <si>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</si>
  <si>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</si>
  <si>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</si>
  <si>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</si>
  <si>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</si>
  <si>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</si>
  <si>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</si>
  <si>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</si>
  <si>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</si>
  <si>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</si>
  <si>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</si>
  <si>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</si>
  <si>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</si>
  <si>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</si>
  <si>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</si>
  <si>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</si>
  <si>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</si>
  <si>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</si>
  <si>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</si>
  <si>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</si>
  <si>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</si>
  <si>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</si>
  <si>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</si>
  <si>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</si>
  <si>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</si>
  <si>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</si>
  <si>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</si>
  <si>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</si>
  <si>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</si>
  <si>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</si>
  <si>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</si>
  <si>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</si>
  <si>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</si>
  <si>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</si>
  <si>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</si>
  <si>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</si>
  <si>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</si>
  <si>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</si>
  <si>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</si>
  <si>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</si>
  <si>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</si>
  <si>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</si>
  <si>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</si>
  <si>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</si>
  <si>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</si>
  <si>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</si>
  <si>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</si>
  <si>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</si>
  <si>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</si>
  <si>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</si>
  <si>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</si>
  <si>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</si>
  <si>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</si>
  <si>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</si>
  <si>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</si>
  <si>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</si>
  <si>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</si>
  <si>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</si>
  <si>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</si>
  <si>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</si>
  <si>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</si>
  <si>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</si>
  <si>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</si>
  <si>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</si>
  <si>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</si>
  <si>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</si>
  <si>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</si>
  <si>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</si>
  <si>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</si>
  <si>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</si>
  <si>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</si>
  <si>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</si>
  <si>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</si>
  <si>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</si>
  <si>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</si>
  <si>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</si>
  <si>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26年度</t>
    <rPh sb="2" eb="4">
      <t>ネンド</t>
    </rPh>
    <phoneticPr fontId="14"/>
  </si>
  <si>
    <t>27年度</t>
    <rPh sb="2" eb="4">
      <t>ネンド</t>
    </rPh>
    <phoneticPr fontId="14"/>
  </si>
  <si>
    <t>28年度</t>
    <rPh sb="2" eb="4">
      <t>ネンド</t>
    </rPh>
    <phoneticPr fontId="14"/>
  </si>
  <si>
    <t>29年度</t>
    <rPh sb="2" eb="4">
      <t>ネンド</t>
    </rPh>
    <phoneticPr fontId="14"/>
  </si>
  <si>
    <t>（1）令和２年度普通会計予算の状況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9"/>
  </si>
  <si>
    <t>令和２年度</t>
    <rPh sb="0" eb="1">
      <t>レイ</t>
    </rPh>
    <rPh sb="1" eb="2">
      <t>ワ</t>
    </rPh>
    <phoneticPr fontId="9"/>
  </si>
  <si>
    <t>(令和２年度予算ﾍﾞｰｽ）</t>
    <rPh sb="1" eb="2">
      <t>レイ</t>
    </rPh>
    <rPh sb="2" eb="3">
      <t>ワ</t>
    </rPh>
    <rPh sb="6" eb="8">
      <t>ヨサン</t>
    </rPh>
    <phoneticPr fontId="14"/>
  </si>
  <si>
    <t>令和２年度</t>
    <rPh sb="0" eb="1">
      <t>レイ</t>
    </rPh>
    <rPh sb="1" eb="2">
      <t>ワ</t>
    </rPh>
    <rPh sb="3" eb="5">
      <t>ネンド</t>
    </rPh>
    <phoneticPr fontId="9"/>
  </si>
  <si>
    <t>令和２年度</t>
    <rPh sb="0" eb="2">
      <t>レイワ</t>
    </rPh>
    <rPh sb="3" eb="5">
      <t>ネンド</t>
    </rPh>
    <rPh sb="4" eb="5">
      <t>ド</t>
    </rPh>
    <phoneticPr fontId="9"/>
  </si>
  <si>
    <t>（1）平成30年度普通会計決算の状況</t>
    <phoneticPr fontId="16"/>
  </si>
  <si>
    <t>平成30年度</t>
    <phoneticPr fontId="16"/>
  </si>
  <si>
    <t>30年度</t>
    <rPh sb="2" eb="4">
      <t>ネンド</t>
    </rPh>
    <phoneticPr fontId="14"/>
  </si>
  <si>
    <t>（注1）平成25年度～26年度は平成22年国勢調査、平成27年度～平成30年度は平成27年度国勢調査を基に計上している。</t>
    <rPh sb="4" eb="6">
      <t>ヘイセイ</t>
    </rPh>
    <rPh sb="8" eb="10">
      <t>ネンド</t>
    </rPh>
    <rPh sb="13" eb="15">
      <t>ネンド</t>
    </rPh>
    <rPh sb="16" eb="18">
      <t>ヘイセイ</t>
    </rPh>
    <rPh sb="20" eb="21">
      <t>ネン</t>
    </rPh>
    <rPh sb="21" eb="23">
      <t>コクセイ</t>
    </rPh>
    <rPh sb="23" eb="25">
      <t>チョウサ</t>
    </rPh>
    <rPh sb="26" eb="28">
      <t>ヘイセイ</t>
    </rPh>
    <rPh sb="30" eb="32">
      <t>ネンド</t>
    </rPh>
    <rPh sb="33" eb="35">
      <t>ヘイセイ</t>
    </rPh>
    <rPh sb="37" eb="39">
      <t>ネンド</t>
    </rPh>
    <rPh sb="40" eb="42">
      <t>ヘイセイ</t>
    </rPh>
    <rPh sb="44" eb="46">
      <t>ネンド</t>
    </rPh>
    <rPh sb="46" eb="48">
      <t>コクセイ</t>
    </rPh>
    <rPh sb="48" eb="50">
      <t>チョウサ</t>
    </rPh>
    <rPh sb="51" eb="52">
      <t>モト</t>
    </rPh>
    <rPh sb="53" eb="55">
      <t>ケイジョウ</t>
    </rPh>
    <phoneticPr fontId="9"/>
  </si>
  <si>
    <t>30年度</t>
    <phoneticPr fontId="16"/>
  </si>
  <si>
    <t>(平成30年度決算額）</t>
    <phoneticPr fontId="16"/>
  </si>
  <si>
    <t>(平成30年度決算ﾍﾞｰｽ）</t>
    <phoneticPr fontId="16"/>
  </si>
  <si>
    <t>山口県</t>
    <rPh sb="0" eb="3">
      <t>ヤマグチケン</t>
    </rPh>
    <phoneticPr fontId="9"/>
  </si>
  <si>
    <t>山口県</t>
    <phoneticPr fontId="9"/>
  </si>
  <si>
    <t>工業用水道事業</t>
    <rPh sb="0" eb="3">
      <t>コウギョウヨウ</t>
    </rPh>
    <rPh sb="3" eb="5">
      <t>スイドウ</t>
    </rPh>
    <rPh sb="5" eb="7">
      <t>ジギョウ</t>
    </rPh>
    <phoneticPr fontId="9"/>
  </si>
  <si>
    <t>電気事業</t>
    <rPh sb="0" eb="2">
      <t>デンキ</t>
    </rPh>
    <rPh sb="2" eb="4">
      <t>ジギョウ</t>
    </rPh>
    <phoneticPr fontId="9"/>
  </si>
  <si>
    <t>港湾整備事業</t>
    <rPh sb="0" eb="2">
      <t>コウワン</t>
    </rPh>
    <rPh sb="2" eb="4">
      <t>セイビ</t>
    </rPh>
    <rPh sb="4" eb="6">
      <t>ジギョウ</t>
    </rPh>
    <phoneticPr fontId="9"/>
  </si>
  <si>
    <t>市場事業</t>
    <rPh sb="0" eb="2">
      <t>シジョウ</t>
    </rPh>
    <rPh sb="2" eb="4">
      <t>ジギョウ</t>
    </rPh>
    <phoneticPr fontId="9"/>
  </si>
  <si>
    <t>宅地造成（臨海土地造成）事業</t>
    <rPh sb="0" eb="2">
      <t>タクチ</t>
    </rPh>
    <rPh sb="2" eb="4">
      <t>ゾウセイ</t>
    </rPh>
    <rPh sb="5" eb="7">
      <t>リンカイ</t>
    </rPh>
    <rPh sb="7" eb="9">
      <t>トチ</t>
    </rPh>
    <rPh sb="9" eb="11">
      <t>ゾウセイ</t>
    </rPh>
    <rPh sb="12" eb="14">
      <t>ジギョウ</t>
    </rPh>
    <phoneticPr fontId="9"/>
  </si>
  <si>
    <t>流域下水道事業</t>
  </si>
  <si>
    <t>特定環境保全公共下水道事業</t>
  </si>
  <si>
    <t>山口県</t>
    <phoneticPr fontId="19"/>
  </si>
  <si>
    <t>山口県</t>
    <phoneticPr fontId="19"/>
  </si>
  <si>
    <t>山口県</t>
    <phoneticPr fontId="19"/>
  </si>
  <si>
    <t>港湾整備事業</t>
    <rPh sb="0" eb="2">
      <t>コウワン</t>
    </rPh>
    <rPh sb="2" eb="4">
      <t>セイビ</t>
    </rPh>
    <rPh sb="4" eb="6">
      <t>ジギョウ</t>
    </rPh>
    <phoneticPr fontId="8"/>
  </si>
  <si>
    <t>市場事業</t>
    <rPh sb="0" eb="2">
      <t>シジョウ</t>
    </rPh>
    <rPh sb="2" eb="4">
      <t>ジギョウ</t>
    </rPh>
    <phoneticPr fontId="8"/>
  </si>
  <si>
    <t>宅地造成（臨海土地造成）事業</t>
    <rPh sb="0" eb="2">
      <t>タクチ</t>
    </rPh>
    <rPh sb="2" eb="4">
      <t>ゾウセイ</t>
    </rPh>
    <rPh sb="5" eb="7">
      <t>リンカイ</t>
    </rPh>
    <rPh sb="7" eb="9">
      <t>トチ</t>
    </rPh>
    <rPh sb="9" eb="11">
      <t>ゾウセイ</t>
    </rPh>
    <rPh sb="12" eb="14">
      <t>ジギョウ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</si>
</sst>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color theme="1"/>
      <name val="明朝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30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33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7" fontId="2" fillId="0" borderId="24" xfId="1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2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4" xfId="1" quotePrefix="1" applyNumberFormat="1" applyFont="1" applyBorder="1" applyAlignment="1">
      <alignment horizontal="right" vertical="center"/>
    </xf>
    <xf numFmtId="177" fontId="2" fillId="0" borderId="40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7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6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Fill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2" fillId="0" borderId="55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Border="1" applyAlignment="1">
      <alignment horizontal="right" vertical="center"/>
    </xf>
    <xf numFmtId="181" fontId="0" fillId="0" borderId="53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82" fontId="2" fillId="0" borderId="53" xfId="1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178" fontId="2" fillId="0" borderId="5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55" xfId="1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2" fillId="0" borderId="51" xfId="1" applyNumberFormat="1" applyBorder="1" applyAlignment="1">
      <alignment vertical="center"/>
    </xf>
    <xf numFmtId="178" fontId="2" fillId="0" borderId="55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4" xfId="0" applyNumberFormat="1" applyFont="1" applyBorder="1" applyAlignment="1">
      <alignment horizontal="center" vertical="center"/>
    </xf>
    <xf numFmtId="177" fontId="0" fillId="0" borderId="16" xfId="0" quotePrefix="1" applyNumberFormat="1" applyBorder="1" applyAlignment="1">
      <alignment horizontal="right" vertical="center"/>
    </xf>
    <xf numFmtId="41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centerContinuous" vertical="center"/>
    </xf>
    <xf numFmtId="41" fontId="0" fillId="0" borderId="10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58" xfId="1" applyNumberFormat="1" applyBorder="1" applyAlignment="1">
      <alignment horizontal="center" vertical="center"/>
    </xf>
    <xf numFmtId="177" fontId="2" fillId="0" borderId="39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5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9" xfId="1" applyNumberFormat="1" applyBorder="1" applyAlignment="1">
      <alignment vertical="center"/>
    </xf>
    <xf numFmtId="177" fontId="2" fillId="0" borderId="60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7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4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177" fontId="0" fillId="0" borderId="23" xfId="1" applyNumberFormat="1" applyFont="1" applyBorder="1" applyAlignment="1">
      <alignment vertical="center"/>
    </xf>
    <xf numFmtId="177" fontId="2" fillId="0" borderId="19" xfId="1" applyNumberFormat="1" applyFill="1" applyBorder="1" applyAlignment="1">
      <alignment vertical="center"/>
    </xf>
    <xf numFmtId="177" fontId="2" fillId="0" borderId="32" xfId="1" applyNumberFormat="1" applyFill="1" applyBorder="1" applyAlignment="1">
      <alignment vertical="center"/>
    </xf>
    <xf numFmtId="177" fontId="2" fillId="0" borderId="9" xfId="1" applyNumberFormat="1" applyFill="1" applyBorder="1" applyAlignment="1">
      <alignment vertical="center"/>
    </xf>
    <xf numFmtId="177" fontId="0" fillId="0" borderId="32" xfId="0" quotePrefix="1" applyNumberFormat="1" applyFill="1" applyBorder="1" applyAlignment="1">
      <alignment horizontal="right" vertical="center"/>
    </xf>
    <xf numFmtId="177" fontId="2" fillId="0" borderId="30" xfId="1" applyNumberFormat="1" applyFill="1" applyBorder="1" applyAlignment="1">
      <alignment vertical="center"/>
    </xf>
    <xf numFmtId="177" fontId="2" fillId="0" borderId="20" xfId="1" quotePrefix="1" applyNumberFormat="1" applyFont="1" applyFill="1" applyBorder="1" applyAlignment="1">
      <alignment horizontal="right" vertical="center"/>
    </xf>
    <xf numFmtId="177" fontId="2" fillId="0" borderId="29" xfId="1" applyNumberFormat="1" applyFill="1" applyBorder="1" applyAlignment="1">
      <alignment vertical="center"/>
    </xf>
    <xf numFmtId="177" fontId="2" fillId="0" borderId="31" xfId="1" applyNumberFormat="1" applyFill="1" applyBorder="1" applyAlignment="1">
      <alignment vertical="center"/>
    </xf>
    <xf numFmtId="177" fontId="2" fillId="0" borderId="31" xfId="1" applyNumberFormat="1" applyFill="1" applyBorder="1" applyAlignment="1">
      <alignment vertical="center"/>
    </xf>
    <xf numFmtId="177" fontId="2" fillId="0" borderId="5" xfId="1" applyNumberFormat="1" applyFill="1" applyBorder="1" applyAlignment="1">
      <alignment vertical="center"/>
    </xf>
    <xf numFmtId="177" fontId="2" fillId="0" borderId="5" xfId="1" quotePrefix="1" applyNumberFormat="1" applyFont="1" applyFill="1" applyBorder="1" applyAlignment="1">
      <alignment horizontal="right" vertical="center"/>
    </xf>
    <xf numFmtId="177" fontId="2" fillId="0" borderId="3" xfId="1" applyNumberFormat="1" applyFill="1" applyBorder="1" applyAlignment="1">
      <alignment vertical="center"/>
    </xf>
    <xf numFmtId="177" fontId="2" fillId="0" borderId="4" xfId="1" applyNumberFormat="1" applyFill="1" applyBorder="1" applyAlignment="1">
      <alignment vertical="center"/>
    </xf>
    <xf numFmtId="177" fontId="0" fillId="0" borderId="32" xfId="1" applyNumberFormat="1" applyFont="1" applyFill="1" applyBorder="1" applyAlignment="1">
      <alignment horizontal="right" vertical="center"/>
    </xf>
    <xf numFmtId="177" fontId="0" fillId="0" borderId="12" xfId="0" quotePrefix="1" applyNumberFormat="1" applyFill="1" applyBorder="1" applyAlignment="1">
      <alignment horizontal="right" vertical="center"/>
    </xf>
    <xf numFmtId="177" fontId="2" fillId="0" borderId="24" xfId="1" quotePrefix="1" applyNumberFormat="1" applyFont="1" applyFill="1" applyBorder="1" applyAlignment="1">
      <alignment horizontal="right" vertical="center"/>
    </xf>
    <xf numFmtId="177" fontId="2" fillId="0" borderId="11" xfId="1" applyNumberFormat="1" applyFill="1" applyBorder="1" applyAlignment="1">
      <alignment vertical="center"/>
    </xf>
    <xf numFmtId="177" fontId="2" fillId="0" borderId="20" xfId="1" applyNumberFormat="1" applyFill="1" applyBorder="1" applyAlignment="1">
      <alignment vertical="center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61" xfId="1" applyNumberFormat="1" applyFont="1" applyBorder="1" applyAlignment="1">
      <alignment vertical="center" textRotation="255"/>
    </xf>
    <xf numFmtId="180" fontId="15" fillId="0" borderId="62" xfId="1" applyNumberFormat="1" applyFont="1" applyBorder="1" applyAlignment="1">
      <alignment vertical="center" textRotation="255"/>
    </xf>
    <xf numFmtId="180" fontId="15" fillId="0" borderId="63" xfId="1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13" fillId="0" borderId="62" xfId="3" applyFont="1" applyBorder="1" applyAlignment="1">
      <alignment vertical="center" textRotation="255"/>
    </xf>
    <xf numFmtId="0" fontId="13" fillId="0" borderId="63" xfId="3" applyFont="1" applyBorder="1" applyAlignment="1">
      <alignment vertical="center" textRotation="255"/>
    </xf>
    <xf numFmtId="0" fontId="13" fillId="0" borderId="62" xfId="3" applyFont="1" applyBorder="1" applyAlignment="1">
      <alignment vertical="center"/>
    </xf>
    <xf numFmtId="0" fontId="13" fillId="0" borderId="63" xfId="3" applyFont="1" applyBorder="1" applyAlignment="1">
      <alignment vertical="center"/>
    </xf>
    <xf numFmtId="0" fontId="18" fillId="0" borderId="11" xfId="0" applyNumberFormat="1" applyFont="1" applyFill="1" applyBorder="1" applyAlignment="1">
      <alignment horizontal="center" vertical="center"/>
    </xf>
    <xf numFmtId="0" fontId="18" fillId="0" borderId="56" xfId="0" applyNumberFormat="1" applyFont="1" applyFill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177" fontId="2" fillId="0" borderId="30" xfId="1" applyNumberFormat="1" applyFill="1" applyBorder="1" applyAlignment="1">
      <alignment vertical="center"/>
    </xf>
    <xf numFmtId="177" fontId="0" fillId="0" borderId="4" xfId="0" applyNumberFormat="1" applyFill="1" applyBorder="1" applyAlignment="1">
      <alignment vertical="center"/>
    </xf>
    <xf numFmtId="177" fontId="2" fillId="0" borderId="31" xfId="1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horizontal="center" vertical="center" shrinkToFit="1"/>
    </xf>
    <xf numFmtId="176" fontId="0" fillId="0" borderId="56" xfId="0" applyNumberFormat="1" applyFont="1" applyFill="1" applyBorder="1" applyAlignment="1">
      <alignment horizontal="center" vertical="center" shrinkToFit="1"/>
    </xf>
    <xf numFmtId="176" fontId="18" fillId="0" borderId="11" xfId="0" applyNumberFormat="1" applyFont="1" applyFill="1" applyBorder="1" applyAlignment="1">
      <alignment horizontal="center" vertical="center"/>
    </xf>
    <xf numFmtId="176" fontId="18" fillId="0" borderId="56" xfId="0" applyNumberFormat="1" applyFon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  <xf numFmtId="176" fontId="0" fillId="0" borderId="56" xfId="0" applyNumberFormat="1" applyFont="1" applyFill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61" xfId="0" applyNumberFormat="1" applyBorder="1" applyAlignment="1">
      <alignment horizontal="center" vertical="center" textRotation="255"/>
    </xf>
    <xf numFmtId="177" fontId="0" fillId="0" borderId="31" xfId="1" applyNumberFormat="1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 vertical="center"/>
    </xf>
    <xf numFmtId="0" fontId="20" fillId="0" borderId="56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56" xfId="0" applyNumberFormat="1" applyFont="1" applyFill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56" xfId="0" applyNumberFormat="1" applyBorder="1" applyAlignment="1">
      <alignment horizontal="center"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6</xdr:col>
      <xdr:colOff>44824</xdr:colOff>
      <xdr:row>11</xdr:row>
      <xdr:rowOff>145677</xdr:rowOff>
    </xdr:to>
    <xdr:sp macro="" textlink="">
      <xdr:nvSpPr>
        <xdr:cNvPr id="2" name="テキスト ボックス 1"/>
        <xdr:cNvSpPr txBox="1"/>
      </xdr:nvSpPr>
      <xdr:spPr>
        <a:xfrm>
          <a:off x="3709147" y="1994647"/>
          <a:ext cx="1972236" cy="593912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33" sqref="F33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57" t="s">
        <v>0</v>
      </c>
      <c r="B1" s="57"/>
      <c r="C1" s="57"/>
      <c r="D1" s="57"/>
      <c r="E1" s="102" t="s">
        <v>249</v>
      </c>
      <c r="F1" s="1"/>
    </row>
    <row r="3" spans="1:11" ht="14.25">
      <c r="A3" s="27" t="s">
        <v>93</v>
      </c>
    </row>
    <row r="5" spans="1:11">
      <c r="A5" s="58" t="s">
        <v>237</v>
      </c>
      <c r="B5" s="58"/>
      <c r="C5" s="58"/>
      <c r="D5" s="58"/>
      <c r="E5" s="58"/>
    </row>
    <row r="6" spans="1:11" ht="14.25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238</v>
      </c>
      <c r="G7" s="22"/>
      <c r="H7" s="39" t="s">
        <v>2</v>
      </c>
      <c r="I7" s="41" t="s">
        <v>22</v>
      </c>
    </row>
    <row r="8" spans="1:11" ht="17.100000000000001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270" t="s">
        <v>88</v>
      </c>
      <c r="B9" s="270" t="s">
        <v>90</v>
      </c>
      <c r="C9" s="55" t="s">
        <v>4</v>
      </c>
      <c r="D9" s="56"/>
      <c r="E9" s="56"/>
      <c r="F9" s="65">
        <v>188603</v>
      </c>
      <c r="G9" s="75">
        <f>F9/$F$27*100</f>
        <v>30.195225195801555</v>
      </c>
      <c r="H9" s="66">
        <v>179904</v>
      </c>
      <c r="I9" s="80">
        <f>(F9/H9-1)*100</f>
        <v>4.8353566346496013</v>
      </c>
      <c r="K9" s="108"/>
    </row>
    <row r="10" spans="1:11" ht="18" customHeight="1">
      <c r="A10" s="271"/>
      <c r="B10" s="271"/>
      <c r="C10" s="7"/>
      <c r="D10" s="52" t="s">
        <v>23</v>
      </c>
      <c r="E10" s="53"/>
      <c r="F10" s="67">
        <v>51431</v>
      </c>
      <c r="G10" s="76">
        <f t="shared" ref="G10:G27" si="0">F10/$F$27*100</f>
        <v>8.2340717117186344</v>
      </c>
      <c r="H10" s="68">
        <v>53509</v>
      </c>
      <c r="I10" s="81">
        <f t="shared" ref="I10:I27" si="1">(F10/H10-1)*100</f>
        <v>-3.8834588573884776</v>
      </c>
    </row>
    <row r="11" spans="1:11" ht="18" customHeight="1">
      <c r="A11" s="271"/>
      <c r="B11" s="271"/>
      <c r="C11" s="7"/>
      <c r="D11" s="16"/>
      <c r="E11" s="23" t="s">
        <v>24</v>
      </c>
      <c r="F11" s="240">
        <v>41978</v>
      </c>
      <c r="G11" s="77">
        <f t="shared" si="0"/>
        <v>6.7206521808738859</v>
      </c>
      <c r="H11" s="70">
        <v>42793</v>
      </c>
      <c r="I11" s="82">
        <f t="shared" si="1"/>
        <v>-1.904517093917224</v>
      </c>
    </row>
    <row r="12" spans="1:11" ht="18" customHeight="1">
      <c r="A12" s="271"/>
      <c r="B12" s="271"/>
      <c r="C12" s="7"/>
      <c r="D12" s="16"/>
      <c r="E12" s="23" t="s">
        <v>25</v>
      </c>
      <c r="F12" s="240">
        <v>2964</v>
      </c>
      <c r="G12" s="77">
        <f t="shared" si="0"/>
        <v>0.47453459107413881</v>
      </c>
      <c r="H12" s="70">
        <v>5295</v>
      </c>
      <c r="I12" s="82">
        <f t="shared" si="1"/>
        <v>-44.022662889518415</v>
      </c>
    </row>
    <row r="13" spans="1:11" ht="18" customHeight="1">
      <c r="A13" s="271"/>
      <c r="B13" s="271"/>
      <c r="C13" s="7"/>
      <c r="D13" s="33"/>
      <c r="E13" s="23" t="s">
        <v>26</v>
      </c>
      <c r="F13" s="240">
        <v>380</v>
      </c>
      <c r="G13" s="77">
        <f t="shared" si="0"/>
        <v>6.0837768086428053E-2</v>
      </c>
      <c r="H13" s="70">
        <v>453</v>
      </c>
      <c r="I13" s="82">
        <f t="shared" si="1"/>
        <v>-16.114790286975722</v>
      </c>
    </row>
    <row r="14" spans="1:11" ht="18" customHeight="1">
      <c r="A14" s="271"/>
      <c r="B14" s="271"/>
      <c r="C14" s="7"/>
      <c r="D14" s="61" t="s">
        <v>27</v>
      </c>
      <c r="E14" s="51"/>
      <c r="F14" s="65">
        <v>35988</v>
      </c>
      <c r="G14" s="75">
        <f t="shared" si="0"/>
        <v>5.7616568365641392</v>
      </c>
      <c r="H14" s="66">
        <v>37847</v>
      </c>
      <c r="I14" s="83">
        <f t="shared" si="1"/>
        <v>-4.9118820514175487</v>
      </c>
    </row>
    <row r="15" spans="1:11" ht="18" customHeight="1">
      <c r="A15" s="271"/>
      <c r="B15" s="271"/>
      <c r="C15" s="7"/>
      <c r="D15" s="16"/>
      <c r="E15" s="23" t="s">
        <v>28</v>
      </c>
      <c r="F15" s="69">
        <v>1551</v>
      </c>
      <c r="G15" s="77">
        <f t="shared" si="0"/>
        <v>0.24831415342644717</v>
      </c>
      <c r="H15" s="70">
        <v>1538</v>
      </c>
      <c r="I15" s="82">
        <f t="shared" si="1"/>
        <v>0.84525357607281304</v>
      </c>
    </row>
    <row r="16" spans="1:11" ht="18" customHeight="1">
      <c r="A16" s="271"/>
      <c r="B16" s="271"/>
      <c r="C16" s="7"/>
      <c r="D16" s="16"/>
      <c r="E16" s="29" t="s">
        <v>29</v>
      </c>
      <c r="F16" s="67">
        <v>34437</v>
      </c>
      <c r="G16" s="76">
        <f t="shared" si="0"/>
        <v>5.5133426831376919</v>
      </c>
      <c r="H16" s="68">
        <v>36309</v>
      </c>
      <c r="I16" s="81">
        <f t="shared" si="1"/>
        <v>-5.1557465091299655</v>
      </c>
      <c r="K16" s="109"/>
    </row>
    <row r="17" spans="1:26" ht="18" customHeight="1">
      <c r="A17" s="271"/>
      <c r="B17" s="271"/>
      <c r="C17" s="7"/>
      <c r="D17" s="273" t="s">
        <v>30</v>
      </c>
      <c r="E17" s="274"/>
      <c r="F17" s="67">
        <v>63716</v>
      </c>
      <c r="G17" s="76">
        <f t="shared" si="0"/>
        <v>10.200892714196975</v>
      </c>
      <c r="H17" s="68">
        <v>50685</v>
      </c>
      <c r="I17" s="81">
        <f t="shared" si="1"/>
        <v>25.709776067870173</v>
      </c>
    </row>
    <row r="18" spans="1:26" ht="18" customHeight="1">
      <c r="A18" s="271"/>
      <c r="B18" s="271"/>
      <c r="C18" s="7"/>
      <c r="D18" s="275" t="s">
        <v>94</v>
      </c>
      <c r="E18" s="276"/>
      <c r="F18" s="69">
        <v>2487</v>
      </c>
      <c r="G18" s="77">
        <f t="shared" si="0"/>
        <v>0.39816718218670155</v>
      </c>
      <c r="H18" s="70">
        <v>2542</v>
      </c>
      <c r="I18" s="82">
        <f t="shared" si="1"/>
        <v>-2.1636506687647494</v>
      </c>
    </row>
    <row r="19" spans="1:26" ht="18" customHeight="1">
      <c r="A19" s="271"/>
      <c r="B19" s="271"/>
      <c r="C19" s="10"/>
      <c r="D19" s="275" t="s">
        <v>95</v>
      </c>
      <c r="E19" s="276"/>
      <c r="F19" s="107">
        <v>0</v>
      </c>
      <c r="G19" s="77">
        <f t="shared" si="0"/>
        <v>0</v>
      </c>
      <c r="H19" s="70">
        <v>0</v>
      </c>
      <c r="I19" s="82" t="e">
        <f t="shared" si="1"/>
        <v>#DIV/0!</v>
      </c>
      <c r="Z19" s="2" t="s">
        <v>96</v>
      </c>
    </row>
    <row r="20" spans="1:26" ht="18" customHeight="1">
      <c r="A20" s="271"/>
      <c r="B20" s="271"/>
      <c r="C20" s="44" t="s">
        <v>5</v>
      </c>
      <c r="D20" s="43"/>
      <c r="E20" s="43"/>
      <c r="F20" s="69">
        <v>27204</v>
      </c>
      <c r="G20" s="77">
        <f t="shared" si="0"/>
        <v>4.3553437974294447</v>
      </c>
      <c r="H20" s="70">
        <v>25741</v>
      </c>
      <c r="I20" s="82">
        <f t="shared" si="1"/>
        <v>5.6835398780156199</v>
      </c>
    </row>
    <row r="21" spans="1:26" ht="18" customHeight="1">
      <c r="A21" s="271"/>
      <c r="B21" s="271"/>
      <c r="C21" s="44" t="s">
        <v>6</v>
      </c>
      <c r="D21" s="43"/>
      <c r="E21" s="43"/>
      <c r="F21" s="69">
        <v>171401</v>
      </c>
      <c r="G21" s="77">
        <f t="shared" si="0"/>
        <v>27.44119549416278</v>
      </c>
      <c r="H21" s="70">
        <v>168630</v>
      </c>
      <c r="I21" s="82">
        <f t="shared" si="1"/>
        <v>1.6432426021467217</v>
      </c>
    </row>
    <row r="22" spans="1:26" ht="18" customHeight="1">
      <c r="A22" s="271"/>
      <c r="B22" s="271"/>
      <c r="C22" s="44" t="s">
        <v>31</v>
      </c>
      <c r="D22" s="43"/>
      <c r="E22" s="43"/>
      <c r="F22" s="69">
        <v>9384</v>
      </c>
      <c r="G22" s="77">
        <f t="shared" si="0"/>
        <v>1.5023726729553706</v>
      </c>
      <c r="H22" s="70">
        <v>9713</v>
      </c>
      <c r="I22" s="82">
        <f t="shared" si="1"/>
        <v>-3.3872130134870782</v>
      </c>
    </row>
    <row r="23" spans="1:26" ht="18" customHeight="1">
      <c r="A23" s="271"/>
      <c r="B23" s="271"/>
      <c r="C23" s="44" t="s">
        <v>7</v>
      </c>
      <c r="D23" s="43"/>
      <c r="E23" s="43"/>
      <c r="F23" s="69">
        <v>83729</v>
      </c>
      <c r="G23" s="77">
        <f t="shared" si="0"/>
        <v>13.404961800285617</v>
      </c>
      <c r="H23" s="70">
        <v>85965</v>
      </c>
      <c r="I23" s="82">
        <f t="shared" si="1"/>
        <v>-2.6010585703484024</v>
      </c>
    </row>
    <row r="24" spans="1:26" ht="18" customHeight="1">
      <c r="A24" s="271"/>
      <c r="B24" s="271"/>
      <c r="C24" s="44" t="s">
        <v>32</v>
      </c>
      <c r="D24" s="43"/>
      <c r="E24" s="43"/>
      <c r="F24" s="69">
        <v>3086</v>
      </c>
      <c r="G24" s="77">
        <f t="shared" si="0"/>
        <v>0.49406671661767626</v>
      </c>
      <c r="H24" s="70">
        <v>3181</v>
      </c>
      <c r="I24" s="82">
        <f t="shared" si="1"/>
        <v>-2.9864822382898448</v>
      </c>
    </row>
    <row r="25" spans="1:26" ht="18" customHeight="1">
      <c r="A25" s="271"/>
      <c r="B25" s="271"/>
      <c r="C25" s="44" t="s">
        <v>8</v>
      </c>
      <c r="D25" s="43"/>
      <c r="E25" s="43"/>
      <c r="F25" s="69">
        <v>70041</v>
      </c>
      <c r="G25" s="77">
        <f t="shared" si="0"/>
        <v>11.213521354056597</v>
      </c>
      <c r="H25" s="70">
        <v>84315</v>
      </c>
      <c r="I25" s="82">
        <f t="shared" si="1"/>
        <v>-16.92937199786515</v>
      </c>
    </row>
    <row r="26" spans="1:26" ht="18" customHeight="1">
      <c r="A26" s="271"/>
      <c r="B26" s="271"/>
      <c r="C26" s="45" t="s">
        <v>9</v>
      </c>
      <c r="D26" s="46"/>
      <c r="E26" s="46"/>
      <c r="F26" s="71">
        <v>71164</v>
      </c>
      <c r="G26" s="78">
        <f t="shared" si="0"/>
        <v>11.393312968690964</v>
      </c>
      <c r="H26" s="72">
        <v>81613</v>
      </c>
      <c r="I26" s="84">
        <f t="shared" si="1"/>
        <v>-12.803107348094056</v>
      </c>
    </row>
    <row r="27" spans="1:26" ht="18" customHeight="1">
      <c r="A27" s="271"/>
      <c r="B27" s="272"/>
      <c r="C27" s="47" t="s">
        <v>10</v>
      </c>
      <c r="D27" s="31"/>
      <c r="E27" s="31"/>
      <c r="F27" s="73">
        <f>SUM(F9,F20:F26)</f>
        <v>624612</v>
      </c>
      <c r="G27" s="79">
        <f t="shared" si="0"/>
        <v>100</v>
      </c>
      <c r="H27" s="73">
        <v>639062</v>
      </c>
      <c r="I27" s="85">
        <f t="shared" si="1"/>
        <v>-2.2611264634730288</v>
      </c>
    </row>
    <row r="28" spans="1:26" ht="18" customHeight="1">
      <c r="A28" s="271"/>
      <c r="B28" s="270" t="s">
        <v>89</v>
      </c>
      <c r="C28" s="55" t="s">
        <v>11</v>
      </c>
      <c r="D28" s="56"/>
      <c r="E28" s="56"/>
      <c r="F28" s="65">
        <v>294001</v>
      </c>
      <c r="G28" s="75">
        <f>F28/$F$45*100</f>
        <v>47.069380671520882</v>
      </c>
      <c r="H28" s="65">
        <v>297545</v>
      </c>
      <c r="I28" s="86">
        <f>(F28/H28-1)*100</f>
        <v>-1.191080340788786</v>
      </c>
    </row>
    <row r="29" spans="1:26" ht="18" customHeight="1">
      <c r="A29" s="271"/>
      <c r="B29" s="271"/>
      <c r="C29" s="7"/>
      <c r="D29" s="30" t="s">
        <v>12</v>
      </c>
      <c r="E29" s="43"/>
      <c r="F29" s="69">
        <v>178702</v>
      </c>
      <c r="G29" s="77">
        <f t="shared" ref="G29:G45" si="2">F29/$F$45*100</f>
        <v>28.610081138370703</v>
      </c>
      <c r="H29" s="69">
        <v>180299</v>
      </c>
      <c r="I29" s="87">
        <f t="shared" ref="I29:I45" si="3">(F29/H29-1)*100</f>
        <v>-0.88575089157455489</v>
      </c>
    </row>
    <row r="30" spans="1:26" ht="18" customHeight="1">
      <c r="A30" s="271"/>
      <c r="B30" s="271"/>
      <c r="C30" s="7"/>
      <c r="D30" s="30" t="s">
        <v>33</v>
      </c>
      <c r="E30" s="43"/>
      <c r="F30" s="69">
        <v>23615</v>
      </c>
      <c r="G30" s="77">
        <f t="shared" si="2"/>
        <v>3.7807470877921014</v>
      </c>
      <c r="H30" s="69">
        <v>22623</v>
      </c>
      <c r="I30" s="87">
        <f t="shared" si="3"/>
        <v>4.3849180038014302</v>
      </c>
    </row>
    <row r="31" spans="1:26" ht="18" customHeight="1">
      <c r="A31" s="271"/>
      <c r="B31" s="271"/>
      <c r="C31" s="19"/>
      <c r="D31" s="30" t="s">
        <v>13</v>
      </c>
      <c r="E31" s="43"/>
      <c r="F31" s="69">
        <v>91684</v>
      </c>
      <c r="G31" s="77">
        <f t="shared" si="2"/>
        <v>14.678552445358079</v>
      </c>
      <c r="H31" s="69">
        <v>94623</v>
      </c>
      <c r="I31" s="87">
        <f t="shared" si="3"/>
        <v>-3.1060101666613771</v>
      </c>
    </row>
    <row r="32" spans="1:26" ht="18" customHeight="1">
      <c r="A32" s="271"/>
      <c r="B32" s="271"/>
      <c r="C32" s="50" t="s">
        <v>14</v>
      </c>
      <c r="D32" s="51"/>
      <c r="E32" s="51"/>
      <c r="F32" s="65">
        <v>233943</v>
      </c>
      <c r="G32" s="75">
        <f t="shared" si="2"/>
        <v>37.454131524850624</v>
      </c>
      <c r="H32" s="65">
        <v>232433</v>
      </c>
      <c r="I32" s="86">
        <f t="shared" si="3"/>
        <v>0.64964957643707244</v>
      </c>
    </row>
    <row r="33" spans="1:9" ht="18" customHeight="1">
      <c r="A33" s="271"/>
      <c r="B33" s="271"/>
      <c r="C33" s="7"/>
      <c r="D33" s="30" t="s">
        <v>15</v>
      </c>
      <c r="E33" s="43"/>
      <c r="F33" s="69">
        <v>15005</v>
      </c>
      <c r="G33" s="77">
        <f t="shared" si="2"/>
        <v>2.4022913424654022</v>
      </c>
      <c r="H33" s="69">
        <v>14014</v>
      </c>
      <c r="I33" s="87">
        <f t="shared" si="3"/>
        <v>7.0714999286427771</v>
      </c>
    </row>
    <row r="34" spans="1:9" ht="18" customHeight="1">
      <c r="A34" s="271"/>
      <c r="B34" s="271"/>
      <c r="C34" s="7"/>
      <c r="D34" s="30" t="s">
        <v>34</v>
      </c>
      <c r="E34" s="43"/>
      <c r="F34" s="69">
        <v>4453</v>
      </c>
      <c r="G34" s="77">
        <f t="shared" si="2"/>
        <v>0.7129225823391161</v>
      </c>
      <c r="H34" s="69">
        <v>4274</v>
      </c>
      <c r="I34" s="87">
        <f t="shared" si="3"/>
        <v>4.1881141787552645</v>
      </c>
    </row>
    <row r="35" spans="1:9" ht="18" customHeight="1">
      <c r="A35" s="271"/>
      <c r="B35" s="271"/>
      <c r="C35" s="7"/>
      <c r="D35" s="30" t="s">
        <v>35</v>
      </c>
      <c r="E35" s="43"/>
      <c r="F35" s="69">
        <v>155671</v>
      </c>
      <c r="G35" s="77">
        <f t="shared" si="2"/>
        <v>24.922832094164058</v>
      </c>
      <c r="H35" s="69">
        <v>150605</v>
      </c>
      <c r="I35" s="87">
        <f t="shared" si="3"/>
        <v>3.3637661432223354</v>
      </c>
    </row>
    <row r="36" spans="1:9" ht="18" customHeight="1">
      <c r="A36" s="271"/>
      <c r="B36" s="271"/>
      <c r="C36" s="7"/>
      <c r="D36" s="30" t="s">
        <v>36</v>
      </c>
      <c r="E36" s="43"/>
      <c r="F36" s="69">
        <v>8083</v>
      </c>
      <c r="G36" s="77">
        <f t="shared" si="2"/>
        <v>1.2940833669542053</v>
      </c>
      <c r="H36" s="69">
        <v>10277</v>
      </c>
      <c r="I36" s="87">
        <f t="shared" si="3"/>
        <v>-21.34864259998054</v>
      </c>
    </row>
    <row r="37" spans="1:9" ht="18" customHeight="1">
      <c r="A37" s="271"/>
      <c r="B37" s="271"/>
      <c r="C37" s="7"/>
      <c r="D37" s="30" t="s">
        <v>16</v>
      </c>
      <c r="E37" s="43"/>
      <c r="F37" s="69">
        <v>4705</v>
      </c>
      <c r="G37" s="77">
        <f t="shared" si="2"/>
        <v>0.75326762854380003</v>
      </c>
      <c r="H37" s="69">
        <v>4010</v>
      </c>
      <c r="I37" s="87">
        <f t="shared" si="3"/>
        <v>17.331670822942648</v>
      </c>
    </row>
    <row r="38" spans="1:9" ht="18" customHeight="1">
      <c r="A38" s="271"/>
      <c r="B38" s="271"/>
      <c r="C38" s="19"/>
      <c r="D38" s="30" t="s">
        <v>37</v>
      </c>
      <c r="E38" s="43"/>
      <c r="F38" s="69">
        <v>45826</v>
      </c>
      <c r="G38" s="77">
        <f t="shared" si="2"/>
        <v>7.3367146324438206</v>
      </c>
      <c r="H38" s="69">
        <v>49053</v>
      </c>
      <c r="I38" s="87">
        <f t="shared" si="3"/>
        <v>-6.578598658593771</v>
      </c>
    </row>
    <row r="39" spans="1:9" ht="18" customHeight="1">
      <c r="A39" s="271"/>
      <c r="B39" s="271"/>
      <c r="C39" s="50" t="s">
        <v>17</v>
      </c>
      <c r="D39" s="51"/>
      <c r="E39" s="51"/>
      <c r="F39" s="65">
        <v>96668</v>
      </c>
      <c r="G39" s="75">
        <f t="shared" si="2"/>
        <v>15.476487803628491</v>
      </c>
      <c r="H39" s="65">
        <v>109084</v>
      </c>
      <c r="I39" s="86">
        <f t="shared" si="3"/>
        <v>-11.3820541967658</v>
      </c>
    </row>
    <row r="40" spans="1:9" ht="18" customHeight="1">
      <c r="A40" s="271"/>
      <c r="B40" s="271"/>
      <c r="C40" s="7"/>
      <c r="D40" s="52" t="s">
        <v>18</v>
      </c>
      <c r="E40" s="53"/>
      <c r="F40" s="67">
        <v>90598</v>
      </c>
      <c r="G40" s="76">
        <f t="shared" si="2"/>
        <v>14.504684508142654</v>
      </c>
      <c r="H40" s="67">
        <v>101887</v>
      </c>
      <c r="I40" s="88">
        <f t="shared" si="3"/>
        <v>-11.079921874233223</v>
      </c>
    </row>
    <row r="41" spans="1:9" ht="18" customHeight="1">
      <c r="A41" s="271"/>
      <c r="B41" s="271"/>
      <c r="C41" s="7"/>
      <c r="D41" s="16"/>
      <c r="E41" s="104" t="s">
        <v>92</v>
      </c>
      <c r="F41" s="69">
        <v>69707</v>
      </c>
      <c r="G41" s="77">
        <f t="shared" si="2"/>
        <v>11.160048157896423</v>
      </c>
      <c r="H41" s="69">
        <v>73416</v>
      </c>
      <c r="I41" s="89">
        <f t="shared" si="3"/>
        <v>-5.0520322545494212</v>
      </c>
    </row>
    <row r="42" spans="1:9" ht="18" customHeight="1">
      <c r="A42" s="271"/>
      <c r="B42" s="271"/>
      <c r="C42" s="7"/>
      <c r="D42" s="33"/>
      <c r="E42" s="32" t="s">
        <v>38</v>
      </c>
      <c r="F42" s="69">
        <v>20891</v>
      </c>
      <c r="G42" s="77">
        <f t="shared" si="2"/>
        <v>3.3446363502462328</v>
      </c>
      <c r="H42" s="69">
        <v>28471</v>
      </c>
      <c r="I42" s="89">
        <f t="shared" si="3"/>
        <v>-26.62358189034456</v>
      </c>
    </row>
    <row r="43" spans="1:9" ht="18" customHeight="1">
      <c r="A43" s="271"/>
      <c r="B43" s="271"/>
      <c r="C43" s="7"/>
      <c r="D43" s="30" t="s">
        <v>39</v>
      </c>
      <c r="E43" s="54"/>
      <c r="F43" s="69">
        <v>6070</v>
      </c>
      <c r="G43" s="77">
        <f t="shared" si="2"/>
        <v>0.97180329548583766</v>
      </c>
      <c r="H43" s="69">
        <v>7197</v>
      </c>
      <c r="I43" s="89">
        <f t="shared" si="3"/>
        <v>-15.65930248714742</v>
      </c>
    </row>
    <row r="44" spans="1:9" ht="18" customHeight="1">
      <c r="A44" s="271"/>
      <c r="B44" s="271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3"/>
        <v>#DIV/0!</v>
      </c>
    </row>
    <row r="45" spans="1:9" ht="18" customHeight="1">
      <c r="A45" s="272"/>
      <c r="B45" s="272"/>
      <c r="C45" s="11" t="s">
        <v>19</v>
      </c>
      <c r="D45" s="12"/>
      <c r="E45" s="12"/>
      <c r="F45" s="74">
        <f>SUM(F28,F32,F39)</f>
        <v>624612</v>
      </c>
      <c r="G45" s="85">
        <f t="shared" si="2"/>
        <v>100</v>
      </c>
      <c r="H45" s="74">
        <v>639062</v>
      </c>
      <c r="I45" s="85">
        <f t="shared" si="3"/>
        <v>-2.2611264634730288</v>
      </c>
    </row>
    <row r="46" spans="1:9">
      <c r="A46" s="105" t="s">
        <v>20</v>
      </c>
    </row>
    <row r="47" spans="1:9">
      <c r="A47" s="106" t="s">
        <v>21</v>
      </c>
    </row>
    <row r="48" spans="1:9">
      <c r="A48" s="106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K39" sqref="K39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64" t="s">
        <v>0</v>
      </c>
      <c r="B1" s="28"/>
      <c r="C1" s="28"/>
      <c r="D1" s="103" t="s">
        <v>250</v>
      </c>
      <c r="E1" s="35"/>
      <c r="F1" s="35"/>
      <c r="G1" s="35"/>
    </row>
    <row r="2" spans="1:25" ht="15" customHeight="1"/>
    <row r="3" spans="1:25" ht="15" customHeight="1">
      <c r="A3" s="36" t="s">
        <v>47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>
      <c r="A5" s="31" t="s">
        <v>239</v>
      </c>
      <c r="B5" s="31"/>
      <c r="C5" s="31"/>
      <c r="D5" s="31"/>
      <c r="K5" s="37"/>
      <c r="O5" s="37" t="s">
        <v>48</v>
      </c>
    </row>
    <row r="6" spans="1:25" ht="15.95" customHeight="1">
      <c r="A6" s="280" t="s">
        <v>49</v>
      </c>
      <c r="B6" s="281"/>
      <c r="C6" s="281"/>
      <c r="D6" s="281"/>
      <c r="E6" s="282"/>
      <c r="F6" s="301" t="s">
        <v>251</v>
      </c>
      <c r="G6" s="302"/>
      <c r="H6" s="301" t="s">
        <v>252</v>
      </c>
      <c r="I6" s="302"/>
      <c r="J6" s="317"/>
      <c r="K6" s="318"/>
      <c r="L6" s="317"/>
      <c r="M6" s="318"/>
      <c r="N6" s="317"/>
      <c r="O6" s="318"/>
    </row>
    <row r="7" spans="1:25" ht="15.95" customHeight="1">
      <c r="A7" s="283"/>
      <c r="B7" s="284"/>
      <c r="C7" s="284"/>
      <c r="D7" s="284"/>
      <c r="E7" s="285"/>
      <c r="F7" s="110" t="s">
        <v>238</v>
      </c>
      <c r="G7" s="38" t="s">
        <v>2</v>
      </c>
      <c r="H7" s="110" t="s">
        <v>240</v>
      </c>
      <c r="I7" s="38" t="s">
        <v>2</v>
      </c>
      <c r="J7" s="110" t="s">
        <v>241</v>
      </c>
      <c r="K7" s="38" t="s">
        <v>2</v>
      </c>
      <c r="L7" s="110" t="s">
        <v>241</v>
      </c>
      <c r="M7" s="38" t="s">
        <v>2</v>
      </c>
      <c r="N7" s="110" t="s">
        <v>241</v>
      </c>
      <c r="O7" s="249" t="s">
        <v>2</v>
      </c>
    </row>
    <row r="8" spans="1:25" ht="15.95" customHeight="1">
      <c r="A8" s="292" t="s">
        <v>83</v>
      </c>
      <c r="B8" s="55" t="s">
        <v>50</v>
      </c>
      <c r="C8" s="56"/>
      <c r="D8" s="56"/>
      <c r="E8" s="93" t="s">
        <v>41</v>
      </c>
      <c r="F8" s="252">
        <v>6540</v>
      </c>
      <c r="G8" s="112">
        <v>6369</v>
      </c>
      <c r="H8" s="252">
        <v>1698</v>
      </c>
      <c r="I8" s="113">
        <v>1608</v>
      </c>
      <c r="J8" s="111"/>
      <c r="K8" s="114"/>
      <c r="L8" s="111"/>
      <c r="M8" s="113"/>
      <c r="N8" s="111"/>
      <c r="O8" s="114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5.95" customHeight="1">
      <c r="A9" s="293"/>
      <c r="B9" s="8"/>
      <c r="C9" s="30" t="s">
        <v>51</v>
      </c>
      <c r="D9" s="43"/>
      <c r="E9" s="91" t="s">
        <v>42</v>
      </c>
      <c r="F9" s="253">
        <v>6540</v>
      </c>
      <c r="G9" s="116">
        <v>6369</v>
      </c>
      <c r="H9" s="253">
        <v>1698</v>
      </c>
      <c r="I9" s="117">
        <v>1608</v>
      </c>
      <c r="J9" s="70"/>
      <c r="K9" s="118"/>
      <c r="L9" s="70"/>
      <c r="M9" s="117"/>
      <c r="N9" s="70"/>
      <c r="O9" s="118"/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5.95" customHeight="1">
      <c r="A10" s="293"/>
      <c r="B10" s="10"/>
      <c r="C10" s="30" t="s">
        <v>52</v>
      </c>
      <c r="D10" s="43"/>
      <c r="E10" s="91" t="s">
        <v>43</v>
      </c>
      <c r="F10" s="253">
        <v>0</v>
      </c>
      <c r="G10" s="251">
        <v>0</v>
      </c>
      <c r="H10" s="253">
        <v>0</v>
      </c>
      <c r="I10" s="117">
        <v>0</v>
      </c>
      <c r="J10" s="119"/>
      <c r="K10" s="120"/>
      <c r="L10" s="70"/>
      <c r="M10" s="117"/>
      <c r="N10" s="70"/>
      <c r="O10" s="118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15.95" customHeight="1">
      <c r="A11" s="293"/>
      <c r="B11" s="50" t="s">
        <v>53</v>
      </c>
      <c r="C11" s="63"/>
      <c r="D11" s="63"/>
      <c r="E11" s="90" t="s">
        <v>44</v>
      </c>
      <c r="F11" s="254">
        <v>6263</v>
      </c>
      <c r="G11" s="122">
        <v>5941</v>
      </c>
      <c r="H11" s="254">
        <v>1561</v>
      </c>
      <c r="I11" s="123">
        <v>1507</v>
      </c>
      <c r="J11" s="121"/>
      <c r="K11" s="124"/>
      <c r="L11" s="121"/>
      <c r="M11" s="123"/>
      <c r="N11" s="121"/>
      <c r="O11" s="124"/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5.95" customHeight="1">
      <c r="A12" s="293"/>
      <c r="B12" s="7"/>
      <c r="C12" s="30" t="s">
        <v>54</v>
      </c>
      <c r="D12" s="43"/>
      <c r="E12" s="91" t="s">
        <v>45</v>
      </c>
      <c r="F12" s="253">
        <v>6263</v>
      </c>
      <c r="G12" s="116">
        <v>5941</v>
      </c>
      <c r="H12" s="254">
        <v>1561</v>
      </c>
      <c r="I12" s="117">
        <v>1507</v>
      </c>
      <c r="J12" s="121"/>
      <c r="K12" s="118"/>
      <c r="L12" s="70"/>
      <c r="M12" s="117"/>
      <c r="N12" s="70"/>
      <c r="O12" s="118"/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5.95" customHeight="1">
      <c r="A13" s="293"/>
      <c r="B13" s="8"/>
      <c r="C13" s="52" t="s">
        <v>55</v>
      </c>
      <c r="D13" s="53"/>
      <c r="E13" s="95" t="s">
        <v>46</v>
      </c>
      <c r="F13" s="256">
        <v>0</v>
      </c>
      <c r="G13" s="125">
        <v>0</v>
      </c>
      <c r="H13" s="255">
        <v>0</v>
      </c>
      <c r="I13" s="120">
        <v>0</v>
      </c>
      <c r="J13" s="119"/>
      <c r="K13" s="120"/>
      <c r="L13" s="68"/>
      <c r="M13" s="126"/>
      <c r="N13" s="68"/>
      <c r="O13" s="127"/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5.95" customHeight="1">
      <c r="A14" s="293"/>
      <c r="B14" s="44" t="s">
        <v>56</v>
      </c>
      <c r="C14" s="43"/>
      <c r="D14" s="43"/>
      <c r="E14" s="91" t="s">
        <v>97</v>
      </c>
      <c r="F14" s="240">
        <v>277</v>
      </c>
      <c r="G14" s="128">
        <f t="shared" ref="G14:O14" si="0">G9-G12</f>
        <v>428</v>
      </c>
      <c r="H14" s="240">
        <v>137</v>
      </c>
      <c r="I14" s="128">
        <f t="shared" si="0"/>
        <v>101</v>
      </c>
      <c r="J14" s="69">
        <f t="shared" si="0"/>
        <v>0</v>
      </c>
      <c r="K14" s="128">
        <f t="shared" si="0"/>
        <v>0</v>
      </c>
      <c r="L14" s="69">
        <f t="shared" si="0"/>
        <v>0</v>
      </c>
      <c r="M14" s="128">
        <f t="shared" si="0"/>
        <v>0</v>
      </c>
      <c r="N14" s="69">
        <f t="shared" si="0"/>
        <v>0</v>
      </c>
      <c r="O14" s="128">
        <f t="shared" si="0"/>
        <v>0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5.95" customHeight="1">
      <c r="A15" s="293"/>
      <c r="B15" s="44" t="s">
        <v>57</v>
      </c>
      <c r="C15" s="43"/>
      <c r="D15" s="43"/>
      <c r="E15" s="91" t="s">
        <v>98</v>
      </c>
      <c r="F15" s="240">
        <v>0</v>
      </c>
      <c r="G15" s="128">
        <f t="shared" ref="G15:O15" si="1">G10-G13</f>
        <v>0</v>
      </c>
      <c r="H15" s="240">
        <v>0</v>
      </c>
      <c r="I15" s="128">
        <f t="shared" si="1"/>
        <v>0</v>
      </c>
      <c r="J15" s="69">
        <f t="shared" si="1"/>
        <v>0</v>
      </c>
      <c r="K15" s="128">
        <f t="shared" si="1"/>
        <v>0</v>
      </c>
      <c r="L15" s="69">
        <f t="shared" si="1"/>
        <v>0</v>
      </c>
      <c r="M15" s="128">
        <f t="shared" si="1"/>
        <v>0</v>
      </c>
      <c r="N15" s="69">
        <f t="shared" si="1"/>
        <v>0</v>
      </c>
      <c r="O15" s="128">
        <f t="shared" si="1"/>
        <v>0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5.95" customHeight="1">
      <c r="A16" s="293"/>
      <c r="B16" s="44" t="s">
        <v>58</v>
      </c>
      <c r="C16" s="43"/>
      <c r="D16" s="43"/>
      <c r="E16" s="91" t="s">
        <v>99</v>
      </c>
      <c r="F16" s="256">
        <v>277</v>
      </c>
      <c r="G16" s="125">
        <f t="shared" ref="G16:O16" si="2">G8-G11</f>
        <v>428</v>
      </c>
      <c r="H16" s="256">
        <v>137</v>
      </c>
      <c r="I16" s="125">
        <f t="shared" si="2"/>
        <v>101</v>
      </c>
      <c r="J16" s="67">
        <f t="shared" si="2"/>
        <v>0</v>
      </c>
      <c r="K16" s="125">
        <f t="shared" si="2"/>
        <v>0</v>
      </c>
      <c r="L16" s="67">
        <f t="shared" si="2"/>
        <v>0</v>
      </c>
      <c r="M16" s="125">
        <f t="shared" si="2"/>
        <v>0</v>
      </c>
      <c r="N16" s="67">
        <f t="shared" si="2"/>
        <v>0</v>
      </c>
      <c r="O16" s="125">
        <f t="shared" si="2"/>
        <v>0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15.95" customHeight="1">
      <c r="A17" s="293"/>
      <c r="B17" s="44" t="s">
        <v>59</v>
      </c>
      <c r="C17" s="43"/>
      <c r="D17" s="43"/>
      <c r="E17" s="34"/>
      <c r="F17" s="240"/>
      <c r="G17" s="128"/>
      <c r="H17" s="255"/>
      <c r="I17" s="120"/>
      <c r="J17" s="70"/>
      <c r="K17" s="118"/>
      <c r="L17" s="70"/>
      <c r="M17" s="117"/>
      <c r="N17" s="119"/>
      <c r="O17" s="129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15.95" customHeight="1">
      <c r="A18" s="294"/>
      <c r="B18" s="47" t="s">
        <v>60</v>
      </c>
      <c r="C18" s="31"/>
      <c r="D18" s="31"/>
      <c r="E18" s="17"/>
      <c r="F18" s="262"/>
      <c r="G18" s="131"/>
      <c r="H18" s="257"/>
      <c r="I18" s="133"/>
      <c r="J18" s="132"/>
      <c r="K18" s="133"/>
      <c r="L18" s="132"/>
      <c r="M18" s="133"/>
      <c r="N18" s="132"/>
      <c r="O18" s="134"/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15.95" customHeight="1">
      <c r="A19" s="293" t="s">
        <v>84</v>
      </c>
      <c r="B19" s="50" t="s">
        <v>61</v>
      </c>
      <c r="C19" s="51"/>
      <c r="D19" s="51"/>
      <c r="E19" s="96"/>
      <c r="F19" s="263">
        <v>1622</v>
      </c>
      <c r="G19" s="135">
        <v>2313</v>
      </c>
      <c r="H19" s="258">
        <v>76</v>
      </c>
      <c r="I19" s="136">
        <v>1331</v>
      </c>
      <c r="J19" s="66"/>
      <c r="K19" s="137"/>
      <c r="L19" s="66"/>
      <c r="M19" s="136"/>
      <c r="N19" s="66"/>
      <c r="O19" s="137"/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5.95" customHeight="1">
      <c r="A20" s="293"/>
      <c r="B20" s="19"/>
      <c r="C20" s="30" t="s">
        <v>62</v>
      </c>
      <c r="D20" s="43"/>
      <c r="E20" s="91"/>
      <c r="F20" s="240">
        <v>1320</v>
      </c>
      <c r="G20" s="128">
        <v>1390</v>
      </c>
      <c r="H20" s="253">
        <v>0</v>
      </c>
      <c r="I20" s="117">
        <v>0</v>
      </c>
      <c r="J20" s="70"/>
      <c r="K20" s="120"/>
      <c r="L20" s="70"/>
      <c r="M20" s="117"/>
      <c r="N20" s="70"/>
      <c r="O20" s="118"/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ht="15.95" customHeight="1">
      <c r="A21" s="293"/>
      <c r="B21" s="9" t="s">
        <v>63</v>
      </c>
      <c r="C21" s="63"/>
      <c r="D21" s="63"/>
      <c r="E21" s="90" t="s">
        <v>100</v>
      </c>
      <c r="F21" s="264">
        <v>1622</v>
      </c>
      <c r="G21" s="138">
        <v>2313</v>
      </c>
      <c r="H21" s="254">
        <v>76</v>
      </c>
      <c r="I21" s="123">
        <v>1331</v>
      </c>
      <c r="J21" s="121"/>
      <c r="K21" s="124"/>
      <c r="L21" s="121"/>
      <c r="M21" s="123"/>
      <c r="N21" s="121"/>
      <c r="O21" s="124"/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5.95" customHeight="1">
      <c r="A22" s="293"/>
      <c r="B22" s="50" t="s">
        <v>64</v>
      </c>
      <c r="C22" s="51"/>
      <c r="D22" s="51"/>
      <c r="E22" s="96" t="s">
        <v>101</v>
      </c>
      <c r="F22" s="263">
        <v>4529</v>
      </c>
      <c r="G22" s="135">
        <v>6375</v>
      </c>
      <c r="H22" s="258">
        <v>2339</v>
      </c>
      <c r="I22" s="136">
        <v>2214</v>
      </c>
      <c r="J22" s="66"/>
      <c r="K22" s="137"/>
      <c r="L22" s="66"/>
      <c r="M22" s="136"/>
      <c r="N22" s="66"/>
      <c r="O22" s="137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ht="15.95" customHeight="1">
      <c r="A23" s="293"/>
      <c r="B23" s="7" t="s">
        <v>65</v>
      </c>
      <c r="C23" s="52" t="s">
        <v>66</v>
      </c>
      <c r="D23" s="53"/>
      <c r="E23" s="95"/>
      <c r="F23" s="256">
        <v>1322</v>
      </c>
      <c r="G23" s="125">
        <v>1392</v>
      </c>
      <c r="H23" s="259">
        <v>129</v>
      </c>
      <c r="I23" s="126">
        <v>144</v>
      </c>
      <c r="J23" s="68"/>
      <c r="K23" s="127"/>
      <c r="L23" s="68"/>
      <c r="M23" s="126"/>
      <c r="N23" s="68"/>
      <c r="O23" s="127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15.95" customHeight="1">
      <c r="A24" s="293"/>
      <c r="B24" s="44" t="s">
        <v>102</v>
      </c>
      <c r="C24" s="43"/>
      <c r="D24" s="43"/>
      <c r="E24" s="91" t="s">
        <v>103</v>
      </c>
      <c r="F24" s="240">
        <f t="shared" ref="F24" si="3">F21-F22</f>
        <v>-2907</v>
      </c>
      <c r="G24" s="128">
        <f t="shared" ref="G24:O24" si="4">G21-G22</f>
        <v>-4062</v>
      </c>
      <c r="H24" s="240">
        <f t="shared" si="4"/>
        <v>-2263</v>
      </c>
      <c r="I24" s="128">
        <f t="shared" si="4"/>
        <v>-883</v>
      </c>
      <c r="J24" s="69">
        <f t="shared" si="4"/>
        <v>0</v>
      </c>
      <c r="K24" s="128">
        <f t="shared" si="4"/>
        <v>0</v>
      </c>
      <c r="L24" s="69">
        <f t="shared" si="4"/>
        <v>0</v>
      </c>
      <c r="M24" s="128">
        <f t="shared" si="4"/>
        <v>0</v>
      </c>
      <c r="N24" s="69">
        <f t="shared" si="4"/>
        <v>0</v>
      </c>
      <c r="O24" s="128">
        <f t="shared" si="4"/>
        <v>0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ht="15.95" customHeight="1">
      <c r="A25" s="293"/>
      <c r="B25" s="101" t="s">
        <v>67</v>
      </c>
      <c r="C25" s="53"/>
      <c r="D25" s="53"/>
      <c r="E25" s="295" t="s">
        <v>104</v>
      </c>
      <c r="F25" s="307">
        <v>2907</v>
      </c>
      <c r="G25" s="305">
        <v>4062</v>
      </c>
      <c r="H25" s="309">
        <v>2263</v>
      </c>
      <c r="I25" s="305">
        <v>883</v>
      </c>
      <c r="J25" s="303"/>
      <c r="K25" s="305"/>
      <c r="L25" s="303"/>
      <c r="M25" s="305"/>
      <c r="N25" s="303"/>
      <c r="O25" s="305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ht="15.95" customHeight="1">
      <c r="A26" s="293"/>
      <c r="B26" s="9" t="s">
        <v>68</v>
      </c>
      <c r="C26" s="63"/>
      <c r="D26" s="63"/>
      <c r="E26" s="296"/>
      <c r="F26" s="308"/>
      <c r="G26" s="306"/>
      <c r="H26" s="310"/>
      <c r="I26" s="306"/>
      <c r="J26" s="304"/>
      <c r="K26" s="306"/>
      <c r="L26" s="304"/>
      <c r="M26" s="306"/>
      <c r="N26" s="304"/>
      <c r="O26" s="306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15.95" customHeight="1">
      <c r="A27" s="294"/>
      <c r="B27" s="47" t="s">
        <v>105</v>
      </c>
      <c r="C27" s="31"/>
      <c r="D27" s="31"/>
      <c r="E27" s="92" t="s">
        <v>106</v>
      </c>
      <c r="F27" s="261">
        <f t="shared" ref="F27" si="5">F24+F25</f>
        <v>0</v>
      </c>
      <c r="G27" s="139">
        <f t="shared" ref="G27:O27" si="6">G24+G25</f>
        <v>0</v>
      </c>
      <c r="H27" s="261">
        <f t="shared" si="6"/>
        <v>0</v>
      </c>
      <c r="I27" s="139">
        <f t="shared" si="6"/>
        <v>0</v>
      </c>
      <c r="J27" s="73">
        <f t="shared" si="6"/>
        <v>0</v>
      </c>
      <c r="K27" s="139">
        <f t="shared" si="6"/>
        <v>0</v>
      </c>
      <c r="L27" s="73">
        <f t="shared" si="6"/>
        <v>0</v>
      </c>
      <c r="M27" s="139">
        <f t="shared" si="6"/>
        <v>0</v>
      </c>
      <c r="N27" s="73">
        <f t="shared" si="6"/>
        <v>0</v>
      </c>
      <c r="O27" s="139">
        <f t="shared" si="6"/>
        <v>0</v>
      </c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ht="15.95" customHeight="1">
      <c r="A28" s="13"/>
      <c r="F28" s="115"/>
      <c r="G28" s="115"/>
      <c r="H28" s="115"/>
      <c r="I28" s="115"/>
      <c r="J28" s="115"/>
      <c r="K28" s="115"/>
      <c r="L28" s="140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5.95" customHeight="1">
      <c r="A29" s="31"/>
      <c r="F29" s="115"/>
      <c r="G29" s="115"/>
      <c r="H29" s="115"/>
      <c r="I29" s="115"/>
      <c r="J29" s="141"/>
      <c r="K29" s="141"/>
      <c r="L29" s="140"/>
      <c r="M29" s="115"/>
      <c r="N29" s="115"/>
      <c r="O29" s="141" t="s">
        <v>107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41"/>
    </row>
    <row r="30" spans="1:25" ht="15.95" customHeight="1">
      <c r="A30" s="286" t="s">
        <v>69</v>
      </c>
      <c r="B30" s="287"/>
      <c r="C30" s="287"/>
      <c r="D30" s="287"/>
      <c r="E30" s="288"/>
      <c r="F30" s="313" t="s">
        <v>253</v>
      </c>
      <c r="G30" s="314"/>
      <c r="H30" s="313" t="s">
        <v>254</v>
      </c>
      <c r="I30" s="314"/>
      <c r="J30" s="311" t="s">
        <v>255</v>
      </c>
      <c r="K30" s="312"/>
      <c r="L30" s="315" t="s">
        <v>256</v>
      </c>
      <c r="M30" s="316"/>
      <c r="N30" s="311" t="s">
        <v>257</v>
      </c>
      <c r="O30" s="312"/>
      <c r="P30" s="142"/>
      <c r="Q30" s="140"/>
      <c r="R30" s="142"/>
      <c r="S30" s="140"/>
      <c r="T30" s="142"/>
      <c r="U30" s="140"/>
      <c r="V30" s="142"/>
      <c r="W30" s="140"/>
      <c r="X30" s="142"/>
      <c r="Y30" s="140"/>
    </row>
    <row r="31" spans="1:25" ht="15.95" customHeight="1">
      <c r="A31" s="289"/>
      <c r="B31" s="290"/>
      <c r="C31" s="290"/>
      <c r="D31" s="290"/>
      <c r="E31" s="291"/>
      <c r="F31" s="110" t="s">
        <v>241</v>
      </c>
      <c r="G31" s="143" t="s">
        <v>2</v>
      </c>
      <c r="H31" s="110" t="s">
        <v>241</v>
      </c>
      <c r="I31" s="143" t="s">
        <v>2</v>
      </c>
      <c r="J31" s="110" t="s">
        <v>241</v>
      </c>
      <c r="K31" s="144" t="s">
        <v>2</v>
      </c>
      <c r="L31" s="110" t="s">
        <v>241</v>
      </c>
      <c r="M31" s="143" t="s">
        <v>2</v>
      </c>
      <c r="N31" s="110" t="s">
        <v>241</v>
      </c>
      <c r="O31" s="145" t="s">
        <v>2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</row>
    <row r="32" spans="1:25" ht="15.95" customHeight="1">
      <c r="A32" s="292" t="s">
        <v>85</v>
      </c>
      <c r="B32" s="55" t="s">
        <v>50</v>
      </c>
      <c r="C32" s="56"/>
      <c r="D32" s="56"/>
      <c r="E32" s="15" t="s">
        <v>41</v>
      </c>
      <c r="F32" s="258">
        <v>1671</v>
      </c>
      <c r="G32" s="147">
        <v>1638</v>
      </c>
      <c r="H32" s="111">
        <v>224</v>
      </c>
      <c r="I32" s="113">
        <v>193</v>
      </c>
      <c r="J32" s="111"/>
      <c r="K32" s="114"/>
      <c r="L32" s="66">
        <v>768</v>
      </c>
      <c r="M32" s="147">
        <v>731</v>
      </c>
      <c r="N32" s="111">
        <v>0</v>
      </c>
      <c r="O32" s="148">
        <v>0</v>
      </c>
      <c r="P32" s="147"/>
      <c r="Q32" s="147"/>
      <c r="R32" s="147"/>
      <c r="S32" s="147"/>
      <c r="T32" s="149"/>
      <c r="U32" s="149"/>
      <c r="V32" s="147"/>
      <c r="W32" s="147"/>
      <c r="X32" s="149"/>
      <c r="Y32" s="149"/>
    </row>
    <row r="33" spans="1:25" ht="15.95" customHeight="1">
      <c r="A33" s="297"/>
      <c r="B33" s="8"/>
      <c r="C33" s="52" t="s">
        <v>70</v>
      </c>
      <c r="D33" s="53"/>
      <c r="E33" s="99"/>
      <c r="F33" s="260">
        <v>1650</v>
      </c>
      <c r="G33" s="150">
        <v>1611</v>
      </c>
      <c r="H33" s="68">
        <v>81</v>
      </c>
      <c r="I33" s="126">
        <v>75</v>
      </c>
      <c r="J33" s="68"/>
      <c r="K33" s="127"/>
      <c r="L33" s="68">
        <v>731</v>
      </c>
      <c r="M33" s="150">
        <v>698</v>
      </c>
      <c r="N33" s="68">
        <v>0</v>
      </c>
      <c r="O33" s="125">
        <v>0</v>
      </c>
      <c r="P33" s="147"/>
      <c r="Q33" s="147"/>
      <c r="R33" s="147"/>
      <c r="S33" s="147"/>
      <c r="T33" s="149"/>
      <c r="U33" s="149"/>
      <c r="V33" s="147"/>
      <c r="W33" s="147"/>
      <c r="X33" s="149"/>
      <c r="Y33" s="149"/>
    </row>
    <row r="34" spans="1:25" ht="15.95" customHeight="1">
      <c r="A34" s="297"/>
      <c r="B34" s="8"/>
      <c r="C34" s="24"/>
      <c r="D34" s="30" t="s">
        <v>71</v>
      </c>
      <c r="E34" s="94"/>
      <c r="F34" s="253">
        <v>1525</v>
      </c>
      <c r="G34" s="116">
        <v>1499</v>
      </c>
      <c r="H34" s="70">
        <v>81</v>
      </c>
      <c r="I34" s="117">
        <v>75</v>
      </c>
      <c r="J34" s="70"/>
      <c r="K34" s="118"/>
      <c r="L34" s="70">
        <v>0</v>
      </c>
      <c r="M34" s="116">
        <v>0</v>
      </c>
      <c r="N34" s="70">
        <v>0</v>
      </c>
      <c r="O34" s="128">
        <v>0</v>
      </c>
      <c r="P34" s="147"/>
      <c r="Q34" s="147"/>
      <c r="R34" s="147"/>
      <c r="S34" s="147"/>
      <c r="T34" s="149"/>
      <c r="U34" s="149"/>
      <c r="V34" s="147"/>
      <c r="W34" s="147"/>
      <c r="X34" s="149"/>
      <c r="Y34" s="149"/>
    </row>
    <row r="35" spans="1:25" ht="15.95" customHeight="1">
      <c r="A35" s="297"/>
      <c r="B35" s="10"/>
      <c r="C35" s="62" t="s">
        <v>72</v>
      </c>
      <c r="D35" s="63"/>
      <c r="E35" s="100"/>
      <c r="F35" s="254">
        <v>21</v>
      </c>
      <c r="G35" s="122">
        <v>27</v>
      </c>
      <c r="H35" s="121">
        <v>143</v>
      </c>
      <c r="I35" s="123">
        <v>118</v>
      </c>
      <c r="J35" s="151"/>
      <c r="K35" s="152"/>
      <c r="L35" s="121">
        <v>37</v>
      </c>
      <c r="M35" s="122">
        <v>33</v>
      </c>
      <c r="N35" s="121">
        <v>0</v>
      </c>
      <c r="O35" s="138">
        <v>0</v>
      </c>
      <c r="P35" s="147"/>
      <c r="Q35" s="147"/>
      <c r="R35" s="147"/>
      <c r="S35" s="147"/>
      <c r="T35" s="149"/>
      <c r="U35" s="149"/>
      <c r="V35" s="147"/>
      <c r="W35" s="147"/>
      <c r="X35" s="149"/>
      <c r="Y35" s="149"/>
    </row>
    <row r="36" spans="1:25" ht="15.95" customHeight="1">
      <c r="A36" s="297"/>
      <c r="B36" s="50" t="s">
        <v>53</v>
      </c>
      <c r="C36" s="51"/>
      <c r="D36" s="51"/>
      <c r="E36" s="15" t="s">
        <v>42</v>
      </c>
      <c r="F36" s="263">
        <v>1183</v>
      </c>
      <c r="G36" s="125">
        <v>1236</v>
      </c>
      <c r="H36" s="66">
        <v>224</v>
      </c>
      <c r="I36" s="136">
        <v>193</v>
      </c>
      <c r="J36" s="66"/>
      <c r="K36" s="137"/>
      <c r="L36" s="66">
        <v>707</v>
      </c>
      <c r="M36" s="147">
        <v>692</v>
      </c>
      <c r="N36" s="66">
        <v>0</v>
      </c>
      <c r="O36" s="135">
        <v>0</v>
      </c>
      <c r="P36" s="147"/>
      <c r="Q36" s="147"/>
      <c r="R36" s="147"/>
      <c r="S36" s="147"/>
      <c r="T36" s="147"/>
      <c r="U36" s="147"/>
      <c r="V36" s="147"/>
      <c r="W36" s="147"/>
      <c r="X36" s="149"/>
      <c r="Y36" s="149"/>
    </row>
    <row r="37" spans="1:25" ht="15.95" customHeight="1">
      <c r="A37" s="297"/>
      <c r="B37" s="8"/>
      <c r="C37" s="30" t="s">
        <v>73</v>
      </c>
      <c r="D37" s="43"/>
      <c r="E37" s="94"/>
      <c r="F37" s="240">
        <v>520</v>
      </c>
      <c r="G37" s="128">
        <v>513</v>
      </c>
      <c r="H37" s="70">
        <v>217</v>
      </c>
      <c r="I37" s="117">
        <v>184</v>
      </c>
      <c r="J37" s="70"/>
      <c r="K37" s="118"/>
      <c r="L37" s="70">
        <v>677</v>
      </c>
      <c r="M37" s="116">
        <v>656</v>
      </c>
      <c r="N37" s="70">
        <v>0</v>
      </c>
      <c r="O37" s="128">
        <v>0</v>
      </c>
      <c r="P37" s="147"/>
      <c r="Q37" s="147"/>
      <c r="R37" s="147"/>
      <c r="S37" s="147"/>
      <c r="T37" s="147"/>
      <c r="U37" s="147"/>
      <c r="V37" s="147"/>
      <c r="W37" s="147"/>
      <c r="X37" s="149"/>
      <c r="Y37" s="149"/>
    </row>
    <row r="38" spans="1:25" ht="15.95" customHeight="1">
      <c r="A38" s="297"/>
      <c r="B38" s="10"/>
      <c r="C38" s="30" t="s">
        <v>74</v>
      </c>
      <c r="D38" s="43"/>
      <c r="E38" s="94"/>
      <c r="F38" s="240">
        <v>663</v>
      </c>
      <c r="G38" s="128">
        <v>723</v>
      </c>
      <c r="H38" s="70">
        <v>7</v>
      </c>
      <c r="I38" s="117">
        <v>9</v>
      </c>
      <c r="J38" s="70"/>
      <c r="K38" s="152"/>
      <c r="L38" s="70">
        <v>29</v>
      </c>
      <c r="M38" s="116">
        <v>36</v>
      </c>
      <c r="N38" s="70">
        <v>0</v>
      </c>
      <c r="O38" s="128">
        <v>0</v>
      </c>
      <c r="P38" s="147"/>
      <c r="Q38" s="147"/>
      <c r="R38" s="149"/>
      <c r="S38" s="149"/>
      <c r="T38" s="147"/>
      <c r="U38" s="147"/>
      <c r="V38" s="147"/>
      <c r="W38" s="147"/>
      <c r="X38" s="149"/>
      <c r="Y38" s="149"/>
    </row>
    <row r="39" spans="1:25" ht="15.95" customHeight="1">
      <c r="A39" s="298"/>
      <c r="B39" s="11" t="s">
        <v>75</v>
      </c>
      <c r="C39" s="12"/>
      <c r="D39" s="12"/>
      <c r="E39" s="98" t="s">
        <v>108</v>
      </c>
      <c r="F39" s="261">
        <f>F32-F36</f>
        <v>488</v>
      </c>
      <c r="G39" s="139">
        <f t="shared" ref="G39:O39" si="7">G32-G36</f>
        <v>402</v>
      </c>
      <c r="H39" s="73">
        <v>0</v>
      </c>
      <c r="I39" s="139">
        <f t="shared" si="7"/>
        <v>0</v>
      </c>
      <c r="J39" s="73">
        <f t="shared" si="7"/>
        <v>0</v>
      </c>
      <c r="K39" s="139">
        <f t="shared" si="7"/>
        <v>0</v>
      </c>
      <c r="L39" s="73">
        <v>61</v>
      </c>
      <c r="M39" s="139">
        <f t="shared" si="7"/>
        <v>39</v>
      </c>
      <c r="N39" s="73">
        <v>0</v>
      </c>
      <c r="O39" s="139">
        <f t="shared" si="7"/>
        <v>0</v>
      </c>
      <c r="P39" s="147"/>
      <c r="Q39" s="147"/>
      <c r="R39" s="147"/>
      <c r="S39" s="147"/>
      <c r="T39" s="147"/>
      <c r="U39" s="147"/>
      <c r="V39" s="147"/>
      <c r="W39" s="147"/>
      <c r="X39" s="149"/>
      <c r="Y39" s="149"/>
    </row>
    <row r="40" spans="1:25" ht="15.95" customHeight="1">
      <c r="A40" s="292" t="s">
        <v>86</v>
      </c>
      <c r="B40" s="50" t="s">
        <v>76</v>
      </c>
      <c r="C40" s="51"/>
      <c r="D40" s="51"/>
      <c r="E40" s="15" t="s">
        <v>44</v>
      </c>
      <c r="F40" s="263">
        <v>1827</v>
      </c>
      <c r="G40" s="135">
        <v>1725</v>
      </c>
      <c r="H40" s="66">
        <v>171</v>
      </c>
      <c r="I40" s="136">
        <v>185</v>
      </c>
      <c r="J40" s="66"/>
      <c r="K40" s="137"/>
      <c r="L40" s="66">
        <v>872</v>
      </c>
      <c r="M40" s="147">
        <v>786</v>
      </c>
      <c r="N40" s="66">
        <v>1645</v>
      </c>
      <c r="O40" s="135">
        <v>1612</v>
      </c>
      <c r="P40" s="147"/>
      <c r="Q40" s="147"/>
      <c r="R40" s="147"/>
      <c r="S40" s="147"/>
      <c r="T40" s="149"/>
      <c r="U40" s="149"/>
      <c r="V40" s="149"/>
      <c r="W40" s="149"/>
      <c r="X40" s="147"/>
      <c r="Y40" s="147"/>
    </row>
    <row r="41" spans="1:25" ht="15.95" customHeight="1">
      <c r="A41" s="299"/>
      <c r="B41" s="10"/>
      <c r="C41" s="30" t="s">
        <v>77</v>
      </c>
      <c r="D41" s="43"/>
      <c r="E41" s="94"/>
      <c r="F41" s="267">
        <v>1330</v>
      </c>
      <c r="G41" s="153">
        <v>1266</v>
      </c>
      <c r="H41" s="151">
        <v>0</v>
      </c>
      <c r="I41" s="152">
        <v>0</v>
      </c>
      <c r="J41" s="70"/>
      <c r="K41" s="118"/>
      <c r="L41" s="70">
        <v>252</v>
      </c>
      <c r="M41" s="116">
        <v>245</v>
      </c>
      <c r="N41" s="70">
        <v>421</v>
      </c>
      <c r="O41" s="128">
        <v>395</v>
      </c>
      <c r="P41" s="149"/>
      <c r="Q41" s="149"/>
      <c r="R41" s="149"/>
      <c r="S41" s="149"/>
      <c r="T41" s="149"/>
      <c r="U41" s="149"/>
      <c r="V41" s="149"/>
      <c r="W41" s="149"/>
      <c r="X41" s="147"/>
      <c r="Y41" s="147"/>
    </row>
    <row r="42" spans="1:25" ht="15.95" customHeight="1">
      <c r="A42" s="299"/>
      <c r="B42" s="50" t="s">
        <v>64</v>
      </c>
      <c r="C42" s="51"/>
      <c r="D42" s="51"/>
      <c r="E42" s="15" t="s">
        <v>45</v>
      </c>
      <c r="F42" s="263">
        <v>2315</v>
      </c>
      <c r="G42" s="135">
        <v>2127</v>
      </c>
      <c r="H42" s="66">
        <v>171</v>
      </c>
      <c r="I42" s="136">
        <v>185</v>
      </c>
      <c r="J42" s="66"/>
      <c r="K42" s="137"/>
      <c r="L42" s="66">
        <v>933</v>
      </c>
      <c r="M42" s="147">
        <v>860</v>
      </c>
      <c r="N42" s="66">
        <v>1877</v>
      </c>
      <c r="O42" s="135">
        <v>1777</v>
      </c>
      <c r="P42" s="147"/>
      <c r="Q42" s="147"/>
      <c r="R42" s="147"/>
      <c r="S42" s="147"/>
      <c r="T42" s="149"/>
      <c r="U42" s="149"/>
      <c r="V42" s="147"/>
      <c r="W42" s="147"/>
      <c r="X42" s="147"/>
      <c r="Y42" s="147"/>
    </row>
    <row r="43" spans="1:25" ht="15.95" customHeight="1">
      <c r="A43" s="299"/>
      <c r="B43" s="10"/>
      <c r="C43" s="30" t="s">
        <v>78</v>
      </c>
      <c r="D43" s="43"/>
      <c r="E43" s="94"/>
      <c r="F43" s="240">
        <v>1537</v>
      </c>
      <c r="G43" s="128">
        <v>1478</v>
      </c>
      <c r="H43" s="70">
        <v>171</v>
      </c>
      <c r="I43" s="117">
        <v>185</v>
      </c>
      <c r="J43" s="151"/>
      <c r="K43" s="152"/>
      <c r="L43" s="70">
        <v>331</v>
      </c>
      <c r="M43" s="116">
        <v>310</v>
      </c>
      <c r="N43" s="70">
        <v>53</v>
      </c>
      <c r="O43" s="128">
        <v>48</v>
      </c>
      <c r="P43" s="147"/>
      <c r="Q43" s="147"/>
      <c r="R43" s="149"/>
      <c r="S43" s="147"/>
      <c r="T43" s="149"/>
      <c r="U43" s="149"/>
      <c r="V43" s="147"/>
      <c r="W43" s="147"/>
      <c r="X43" s="149"/>
      <c r="Y43" s="149"/>
    </row>
    <row r="44" spans="1:25" ht="15.95" customHeight="1">
      <c r="A44" s="300"/>
      <c r="B44" s="47" t="s">
        <v>75</v>
      </c>
      <c r="C44" s="31"/>
      <c r="D44" s="31"/>
      <c r="E44" s="98" t="s">
        <v>109</v>
      </c>
      <c r="F44" s="262">
        <f>F40-F42</f>
        <v>-488</v>
      </c>
      <c r="G44" s="131">
        <f t="shared" ref="G44:O44" si="8">G40-G42</f>
        <v>-402</v>
      </c>
      <c r="H44" s="130">
        <v>0</v>
      </c>
      <c r="I44" s="131">
        <f t="shared" si="8"/>
        <v>0</v>
      </c>
      <c r="J44" s="130">
        <f t="shared" si="8"/>
        <v>0</v>
      </c>
      <c r="K44" s="131">
        <f t="shared" si="8"/>
        <v>0</v>
      </c>
      <c r="L44" s="130">
        <v>-61</v>
      </c>
      <c r="M44" s="131">
        <f t="shared" si="8"/>
        <v>-74</v>
      </c>
      <c r="N44" s="130">
        <v>-232</v>
      </c>
      <c r="O44" s="131">
        <f t="shared" si="8"/>
        <v>-165</v>
      </c>
      <c r="P44" s="149"/>
      <c r="Q44" s="149"/>
      <c r="R44" s="147"/>
      <c r="S44" s="147"/>
      <c r="T44" s="149"/>
      <c r="U44" s="149"/>
      <c r="V44" s="147"/>
      <c r="W44" s="147"/>
      <c r="X44" s="147"/>
      <c r="Y44" s="147"/>
    </row>
    <row r="45" spans="1:25" ht="15.95" customHeight="1">
      <c r="A45" s="277" t="s">
        <v>87</v>
      </c>
      <c r="B45" s="25" t="s">
        <v>79</v>
      </c>
      <c r="C45" s="20"/>
      <c r="D45" s="20"/>
      <c r="E45" s="97" t="s">
        <v>110</v>
      </c>
      <c r="F45" s="268">
        <f>F39+F44</f>
        <v>0</v>
      </c>
      <c r="G45" s="155">
        <f t="shared" ref="G45:O45" si="9">G39+G44</f>
        <v>0</v>
      </c>
      <c r="H45" s="154">
        <v>0</v>
      </c>
      <c r="I45" s="155">
        <f t="shared" si="9"/>
        <v>0</v>
      </c>
      <c r="J45" s="154">
        <f t="shared" si="9"/>
        <v>0</v>
      </c>
      <c r="K45" s="155">
        <f t="shared" si="9"/>
        <v>0</v>
      </c>
      <c r="L45" s="154">
        <v>0</v>
      </c>
      <c r="M45" s="155">
        <f t="shared" si="9"/>
        <v>-35</v>
      </c>
      <c r="N45" s="154">
        <v>-232</v>
      </c>
      <c r="O45" s="155">
        <f t="shared" si="9"/>
        <v>-165</v>
      </c>
      <c r="P45" s="147"/>
      <c r="Q45" s="147"/>
      <c r="R45" s="147"/>
      <c r="S45" s="147"/>
      <c r="T45" s="147"/>
      <c r="U45" s="147"/>
      <c r="V45" s="147"/>
      <c r="W45" s="147"/>
      <c r="X45" s="147"/>
      <c r="Y45" s="147"/>
    </row>
    <row r="46" spans="1:25" ht="15.95" customHeight="1">
      <c r="A46" s="278"/>
      <c r="B46" s="44" t="s">
        <v>80</v>
      </c>
      <c r="C46" s="43"/>
      <c r="D46" s="43"/>
      <c r="E46" s="43"/>
      <c r="F46" s="267">
        <v>0</v>
      </c>
      <c r="G46" s="153">
        <v>0</v>
      </c>
      <c r="H46" s="151">
        <v>0</v>
      </c>
      <c r="I46" s="152">
        <v>0</v>
      </c>
      <c r="J46" s="151"/>
      <c r="K46" s="152"/>
      <c r="L46" s="70">
        <v>0</v>
      </c>
      <c r="M46" s="116">
        <v>0</v>
      </c>
      <c r="N46" s="151">
        <v>0</v>
      </c>
      <c r="O46" s="129">
        <v>0</v>
      </c>
      <c r="P46" s="149"/>
      <c r="Q46" s="149"/>
      <c r="R46" s="149"/>
      <c r="S46" s="149"/>
      <c r="T46" s="149"/>
      <c r="U46" s="149"/>
      <c r="V46" s="149"/>
      <c r="W46" s="149"/>
      <c r="X46" s="149"/>
      <c r="Y46" s="149"/>
    </row>
    <row r="47" spans="1:25" ht="15.95" customHeight="1">
      <c r="A47" s="278"/>
      <c r="B47" s="44" t="s">
        <v>81</v>
      </c>
      <c r="C47" s="43"/>
      <c r="D47" s="43"/>
      <c r="E47" s="43"/>
      <c r="F47" s="240">
        <v>0</v>
      </c>
      <c r="G47" s="128">
        <v>0</v>
      </c>
      <c r="H47" s="70">
        <v>0</v>
      </c>
      <c r="I47" s="117">
        <v>0</v>
      </c>
      <c r="J47" s="70"/>
      <c r="K47" s="118"/>
      <c r="L47" s="70">
        <v>0</v>
      </c>
      <c r="M47" s="116">
        <v>0</v>
      </c>
      <c r="N47" s="70">
        <v>0</v>
      </c>
      <c r="O47" s="128">
        <v>0</v>
      </c>
      <c r="P47" s="147"/>
      <c r="Q47" s="147"/>
      <c r="R47" s="147"/>
      <c r="S47" s="147"/>
      <c r="T47" s="147"/>
      <c r="U47" s="147"/>
      <c r="V47" s="147"/>
      <c r="W47" s="147"/>
      <c r="X47" s="147"/>
      <c r="Y47" s="147"/>
    </row>
    <row r="48" spans="1:25" ht="15.95" customHeight="1">
      <c r="A48" s="279"/>
      <c r="B48" s="47" t="s">
        <v>82</v>
      </c>
      <c r="C48" s="31"/>
      <c r="D48" s="31"/>
      <c r="E48" s="31"/>
      <c r="F48" s="269">
        <v>0</v>
      </c>
      <c r="G48" s="156">
        <v>0</v>
      </c>
      <c r="H48" s="74">
        <v>0</v>
      </c>
      <c r="I48" s="157">
        <v>0</v>
      </c>
      <c r="J48" s="74"/>
      <c r="K48" s="158"/>
      <c r="L48" s="74">
        <v>0</v>
      </c>
      <c r="M48" s="156">
        <v>0</v>
      </c>
      <c r="N48" s="74">
        <v>0</v>
      </c>
      <c r="O48" s="139">
        <v>0</v>
      </c>
      <c r="P48" s="147"/>
      <c r="Q48" s="147"/>
      <c r="R48" s="147"/>
      <c r="S48" s="147"/>
      <c r="T48" s="147"/>
      <c r="U48" s="147"/>
      <c r="V48" s="147"/>
      <c r="W48" s="147"/>
      <c r="X48" s="147"/>
      <c r="Y48" s="147"/>
    </row>
    <row r="49" spans="1:16" ht="15.95" customHeight="1">
      <c r="A49" s="13" t="s">
        <v>111</v>
      </c>
      <c r="O49" s="8"/>
      <c r="P49" s="8"/>
    </row>
    <row r="50" spans="1:16" ht="15.95" customHeight="1">
      <c r="A50" s="13"/>
      <c r="O50" s="8"/>
      <c r="P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 activeCell="F11" sqref="F11:F13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57" t="s">
        <v>0</v>
      </c>
      <c r="B1" s="57"/>
      <c r="C1" s="57"/>
      <c r="D1" s="57"/>
      <c r="E1" s="102" t="s">
        <v>258</v>
      </c>
      <c r="F1" s="1"/>
    </row>
    <row r="3" spans="1:9" ht="14.25">
      <c r="A3" s="27" t="s">
        <v>112</v>
      </c>
    </row>
    <row r="5" spans="1:9">
      <c r="A5" s="58" t="s">
        <v>242</v>
      </c>
      <c r="B5" s="58"/>
      <c r="C5" s="58"/>
      <c r="D5" s="58"/>
      <c r="E5" s="58"/>
    </row>
    <row r="6" spans="1:9" ht="14.25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21" t="s">
        <v>243</v>
      </c>
      <c r="G7" s="22"/>
      <c r="H7" s="39" t="s">
        <v>2</v>
      </c>
      <c r="I7" s="41" t="s">
        <v>22</v>
      </c>
    </row>
    <row r="8" spans="1:9" ht="17.100000000000001" customHeight="1">
      <c r="A8" s="59"/>
      <c r="B8" s="60"/>
      <c r="C8" s="60"/>
      <c r="D8" s="60"/>
      <c r="E8" s="60"/>
      <c r="F8" s="18" t="s">
        <v>113</v>
      </c>
      <c r="G8" s="26" t="s">
        <v>3</v>
      </c>
      <c r="H8" s="40"/>
      <c r="I8" s="42"/>
    </row>
    <row r="9" spans="1:9" ht="18" customHeight="1">
      <c r="A9" s="270" t="s">
        <v>88</v>
      </c>
      <c r="B9" s="270" t="s">
        <v>90</v>
      </c>
      <c r="C9" s="55" t="s">
        <v>4</v>
      </c>
      <c r="D9" s="56"/>
      <c r="E9" s="56"/>
      <c r="F9" s="65">
        <v>182479</v>
      </c>
      <c r="G9" s="75">
        <f>F9/$F$27*100</f>
        <v>29.590213511878797</v>
      </c>
      <c r="H9" s="66">
        <v>180715</v>
      </c>
      <c r="I9" s="80">
        <f t="shared" ref="I9:I45" si="0">(F9/H9-1)*100</f>
        <v>0.97612262402124728</v>
      </c>
    </row>
    <row r="10" spans="1:9" ht="18" customHeight="1">
      <c r="A10" s="271"/>
      <c r="B10" s="271"/>
      <c r="C10" s="7"/>
      <c r="D10" s="52" t="s">
        <v>23</v>
      </c>
      <c r="E10" s="53"/>
      <c r="F10" s="256">
        <v>53898</v>
      </c>
      <c r="G10" s="76">
        <f t="shared" ref="G10:G27" si="1">F10/$F$27*100</f>
        <v>8.7399280348053381</v>
      </c>
      <c r="H10" s="68">
        <v>54020</v>
      </c>
      <c r="I10" s="81">
        <f t="shared" si="0"/>
        <v>-0.22584228063680101</v>
      </c>
    </row>
    <row r="11" spans="1:9" ht="18" customHeight="1">
      <c r="A11" s="271"/>
      <c r="B11" s="271"/>
      <c r="C11" s="7"/>
      <c r="D11" s="16"/>
      <c r="E11" s="23" t="s">
        <v>24</v>
      </c>
      <c r="F11" s="240">
        <v>42920</v>
      </c>
      <c r="G11" s="77">
        <f t="shared" si="1"/>
        <v>6.9597705156748884</v>
      </c>
      <c r="H11" s="70">
        <v>42421</v>
      </c>
      <c r="I11" s="82">
        <f t="shared" si="0"/>
        <v>1.1763041889630177</v>
      </c>
    </row>
    <row r="12" spans="1:9" ht="18" customHeight="1">
      <c r="A12" s="271"/>
      <c r="B12" s="271"/>
      <c r="C12" s="7"/>
      <c r="D12" s="16"/>
      <c r="E12" s="23" t="s">
        <v>25</v>
      </c>
      <c r="F12" s="240">
        <v>5211</v>
      </c>
      <c r="G12" s="77">
        <f t="shared" si="1"/>
        <v>0.8449991648924009</v>
      </c>
      <c r="H12" s="70">
        <v>4913</v>
      </c>
      <c r="I12" s="82">
        <f t="shared" si="0"/>
        <v>6.0655404030124149</v>
      </c>
    </row>
    <row r="13" spans="1:9" ht="18" customHeight="1">
      <c r="A13" s="271"/>
      <c r="B13" s="271"/>
      <c r="C13" s="7"/>
      <c r="D13" s="33"/>
      <c r="E13" s="23" t="s">
        <v>26</v>
      </c>
      <c r="F13" s="240">
        <v>761</v>
      </c>
      <c r="G13" s="77">
        <f t="shared" si="1"/>
        <v>0.12340133649647229</v>
      </c>
      <c r="H13" s="70">
        <v>816</v>
      </c>
      <c r="I13" s="82">
        <f t="shared" si="0"/>
        <v>-6.7401960784313708</v>
      </c>
    </row>
    <row r="14" spans="1:9" ht="18" customHeight="1">
      <c r="A14" s="271"/>
      <c r="B14" s="271"/>
      <c r="C14" s="7"/>
      <c r="D14" s="61" t="s">
        <v>27</v>
      </c>
      <c r="E14" s="51"/>
      <c r="F14" s="263">
        <v>38859</v>
      </c>
      <c r="G14" s="75">
        <f t="shared" si="1"/>
        <v>6.3012516884578398</v>
      </c>
      <c r="H14" s="66">
        <v>37743</v>
      </c>
      <c r="I14" s="83">
        <f t="shared" si="0"/>
        <v>2.9568396788808515</v>
      </c>
    </row>
    <row r="15" spans="1:9" ht="18" customHeight="1">
      <c r="A15" s="271"/>
      <c r="B15" s="271"/>
      <c r="C15" s="7"/>
      <c r="D15" s="16"/>
      <c r="E15" s="23" t="s">
        <v>28</v>
      </c>
      <c r="F15" s="240">
        <v>1551</v>
      </c>
      <c r="G15" s="77">
        <f t="shared" si="1"/>
        <v>0.25150522063867081</v>
      </c>
      <c r="H15" s="70">
        <v>1525</v>
      </c>
      <c r="I15" s="82">
        <f t="shared" si="0"/>
        <v>1.7049180327868951</v>
      </c>
    </row>
    <row r="16" spans="1:9" ht="18" customHeight="1">
      <c r="A16" s="271"/>
      <c r="B16" s="271"/>
      <c r="C16" s="7"/>
      <c r="D16" s="16"/>
      <c r="E16" s="29" t="s">
        <v>29</v>
      </c>
      <c r="F16" s="256">
        <v>37308</v>
      </c>
      <c r="G16" s="76">
        <f t="shared" si="1"/>
        <v>6.049746467819169</v>
      </c>
      <c r="H16" s="68">
        <v>36218</v>
      </c>
      <c r="I16" s="81">
        <f t="shared" si="0"/>
        <v>3.0095532608095388</v>
      </c>
    </row>
    <row r="17" spans="1:9" ht="18" customHeight="1">
      <c r="A17" s="271"/>
      <c r="B17" s="271"/>
      <c r="C17" s="7"/>
      <c r="D17" s="275" t="s">
        <v>30</v>
      </c>
      <c r="E17" s="319"/>
      <c r="F17" s="256">
        <v>50656</v>
      </c>
      <c r="G17" s="76">
        <f t="shared" si="1"/>
        <v>8.2142156393762153</v>
      </c>
      <c r="H17" s="68">
        <v>50305</v>
      </c>
      <c r="I17" s="81">
        <f t="shared" si="0"/>
        <v>0.69774376304543306</v>
      </c>
    </row>
    <row r="18" spans="1:9" ht="18" customHeight="1">
      <c r="A18" s="271"/>
      <c r="B18" s="271"/>
      <c r="C18" s="7"/>
      <c r="D18" s="275" t="s">
        <v>94</v>
      </c>
      <c r="E18" s="276"/>
      <c r="F18" s="240">
        <v>2898</v>
      </c>
      <c r="G18" s="77">
        <f t="shared" si="1"/>
        <v>0.46993045094188785</v>
      </c>
      <c r="H18" s="70">
        <v>2825</v>
      </c>
      <c r="I18" s="82">
        <f t="shared" si="0"/>
        <v>2.5840707964601695</v>
      </c>
    </row>
    <row r="19" spans="1:9" ht="18" customHeight="1">
      <c r="A19" s="271"/>
      <c r="B19" s="271"/>
      <c r="C19" s="10"/>
      <c r="D19" s="275" t="s">
        <v>95</v>
      </c>
      <c r="E19" s="276"/>
      <c r="F19" s="240">
        <v>0</v>
      </c>
      <c r="G19" s="77">
        <f t="shared" si="1"/>
        <v>0</v>
      </c>
      <c r="H19" s="70">
        <v>0</v>
      </c>
      <c r="I19" s="82" t="e">
        <f t="shared" si="0"/>
        <v>#DIV/0!</v>
      </c>
    </row>
    <row r="20" spans="1:9" ht="18" customHeight="1">
      <c r="A20" s="271"/>
      <c r="B20" s="271"/>
      <c r="C20" s="44" t="s">
        <v>5</v>
      </c>
      <c r="D20" s="43"/>
      <c r="E20" s="43"/>
      <c r="F20" s="69">
        <v>25409</v>
      </c>
      <c r="G20" s="77">
        <f t="shared" si="1"/>
        <v>4.1202425217330676</v>
      </c>
      <c r="H20" s="70">
        <v>22857</v>
      </c>
      <c r="I20" s="82">
        <f t="shared" si="0"/>
        <v>11.165069781686142</v>
      </c>
    </row>
    <row r="21" spans="1:9" ht="18" customHeight="1">
      <c r="A21" s="271"/>
      <c r="B21" s="271"/>
      <c r="C21" s="44" t="s">
        <v>6</v>
      </c>
      <c r="D21" s="43"/>
      <c r="E21" s="43"/>
      <c r="F21" s="69">
        <v>169482</v>
      </c>
      <c r="G21" s="77">
        <f t="shared" si="1"/>
        <v>27.482661382516575</v>
      </c>
      <c r="H21" s="70">
        <v>169625</v>
      </c>
      <c r="I21" s="82">
        <f t="shared" si="0"/>
        <v>-8.4303610906411031E-2</v>
      </c>
    </row>
    <row r="22" spans="1:9" ht="18" customHeight="1">
      <c r="A22" s="271"/>
      <c r="B22" s="271"/>
      <c r="C22" s="44" t="s">
        <v>31</v>
      </c>
      <c r="D22" s="43"/>
      <c r="E22" s="43"/>
      <c r="F22" s="69">
        <v>9655</v>
      </c>
      <c r="G22" s="77">
        <f t="shared" si="1"/>
        <v>1.5656240523961102</v>
      </c>
      <c r="H22" s="70">
        <v>9853</v>
      </c>
      <c r="I22" s="82">
        <f t="shared" si="0"/>
        <v>-2.0095402415508001</v>
      </c>
    </row>
    <row r="23" spans="1:9" ht="18" customHeight="1">
      <c r="A23" s="271"/>
      <c r="B23" s="271"/>
      <c r="C23" s="44" t="s">
        <v>7</v>
      </c>
      <c r="D23" s="43"/>
      <c r="E23" s="43"/>
      <c r="F23" s="69">
        <v>77155</v>
      </c>
      <c r="G23" s="77">
        <f t="shared" si="1"/>
        <v>12.511209089862444</v>
      </c>
      <c r="H23" s="70">
        <v>79479</v>
      </c>
      <c r="I23" s="82">
        <f t="shared" si="0"/>
        <v>-2.9240428289233678</v>
      </c>
    </row>
    <row r="24" spans="1:9" ht="18" customHeight="1">
      <c r="A24" s="271"/>
      <c r="B24" s="271"/>
      <c r="C24" s="44" t="s">
        <v>32</v>
      </c>
      <c r="D24" s="43"/>
      <c r="E24" s="43"/>
      <c r="F24" s="69">
        <v>5539</v>
      </c>
      <c r="G24" s="77">
        <f t="shared" si="1"/>
        <v>0.89818660033371878</v>
      </c>
      <c r="H24" s="70">
        <v>2956</v>
      </c>
      <c r="I24" s="82">
        <f t="shared" si="0"/>
        <v>87.381596752368068</v>
      </c>
    </row>
    <row r="25" spans="1:9" ht="18" customHeight="1">
      <c r="A25" s="271"/>
      <c r="B25" s="271"/>
      <c r="C25" s="44" t="s">
        <v>8</v>
      </c>
      <c r="D25" s="43"/>
      <c r="E25" s="43"/>
      <c r="F25" s="69">
        <v>77692</v>
      </c>
      <c r="G25" s="77">
        <f t="shared" si="1"/>
        <v>12.598287299716063</v>
      </c>
      <c r="H25" s="70">
        <v>78832</v>
      </c>
      <c r="I25" s="82">
        <f t="shared" si="0"/>
        <v>-1.4461132535011134</v>
      </c>
    </row>
    <row r="26" spans="1:9" ht="18" customHeight="1">
      <c r="A26" s="271"/>
      <c r="B26" s="271"/>
      <c r="C26" s="45" t="s">
        <v>9</v>
      </c>
      <c r="D26" s="46"/>
      <c r="E26" s="46"/>
      <c r="F26" s="71">
        <v>69276</v>
      </c>
      <c r="G26" s="78">
        <f t="shared" si="1"/>
        <v>11.233575541563225</v>
      </c>
      <c r="H26" s="72">
        <v>81445</v>
      </c>
      <c r="I26" s="84">
        <f t="shared" si="0"/>
        <v>-14.941371477684328</v>
      </c>
    </row>
    <row r="27" spans="1:9" ht="18" customHeight="1">
      <c r="A27" s="271"/>
      <c r="B27" s="272"/>
      <c r="C27" s="47" t="s">
        <v>10</v>
      </c>
      <c r="D27" s="31"/>
      <c r="E27" s="31"/>
      <c r="F27" s="73">
        <f>SUM(F9,F20:F26)</f>
        <v>616687</v>
      </c>
      <c r="G27" s="79">
        <f t="shared" si="1"/>
        <v>100</v>
      </c>
      <c r="H27" s="73">
        <v>625762</v>
      </c>
      <c r="I27" s="85">
        <f t="shared" si="0"/>
        <v>-1.450231877295205</v>
      </c>
    </row>
    <row r="28" spans="1:9" ht="18" customHeight="1">
      <c r="A28" s="271"/>
      <c r="B28" s="270" t="s">
        <v>89</v>
      </c>
      <c r="C28" s="55" t="s">
        <v>11</v>
      </c>
      <c r="D28" s="56"/>
      <c r="E28" s="56"/>
      <c r="F28" s="65">
        <v>286477</v>
      </c>
      <c r="G28" s="75">
        <f t="shared" ref="G28:G45" si="2">F28/$F$45*100</f>
        <v>47.616886818953205</v>
      </c>
      <c r="H28" s="65">
        <v>301903</v>
      </c>
      <c r="I28" s="86">
        <f t="shared" si="0"/>
        <v>-5.1095881789846365</v>
      </c>
    </row>
    <row r="29" spans="1:9" ht="18" customHeight="1">
      <c r="A29" s="271"/>
      <c r="B29" s="271"/>
      <c r="C29" s="7"/>
      <c r="D29" s="30" t="s">
        <v>12</v>
      </c>
      <c r="E29" s="43"/>
      <c r="F29" s="69">
        <v>176848</v>
      </c>
      <c r="G29" s="77">
        <f t="shared" si="2"/>
        <v>29.394859622790793</v>
      </c>
      <c r="H29" s="69">
        <v>179512</v>
      </c>
      <c r="I29" s="87">
        <f t="shared" si="0"/>
        <v>-1.4840233521992929</v>
      </c>
    </row>
    <row r="30" spans="1:9" ht="18" customHeight="1">
      <c r="A30" s="271"/>
      <c r="B30" s="271"/>
      <c r="C30" s="7"/>
      <c r="D30" s="30" t="s">
        <v>33</v>
      </c>
      <c r="E30" s="43"/>
      <c r="F30" s="69">
        <v>13076</v>
      </c>
      <c r="G30" s="77">
        <f t="shared" si="2"/>
        <v>2.1734324641930489</v>
      </c>
      <c r="H30" s="69">
        <v>12946</v>
      </c>
      <c r="I30" s="87">
        <f t="shared" si="0"/>
        <v>1.004171172562951</v>
      </c>
    </row>
    <row r="31" spans="1:9" ht="18" customHeight="1">
      <c r="A31" s="271"/>
      <c r="B31" s="271"/>
      <c r="C31" s="19"/>
      <c r="D31" s="30" t="s">
        <v>13</v>
      </c>
      <c r="E31" s="43"/>
      <c r="F31" s="69">
        <v>96553</v>
      </c>
      <c r="G31" s="77">
        <f t="shared" si="2"/>
        <v>16.04859473196937</v>
      </c>
      <c r="H31" s="69">
        <v>109445</v>
      </c>
      <c r="I31" s="87">
        <f t="shared" si="0"/>
        <v>-11.779432591712736</v>
      </c>
    </row>
    <row r="32" spans="1:9" ht="18" customHeight="1">
      <c r="A32" s="271"/>
      <c r="B32" s="271"/>
      <c r="C32" s="50" t="s">
        <v>14</v>
      </c>
      <c r="D32" s="51"/>
      <c r="E32" s="51"/>
      <c r="F32" s="65">
        <v>221026</v>
      </c>
      <c r="G32" s="75">
        <f t="shared" si="2"/>
        <v>36.737923205164648</v>
      </c>
      <c r="H32" s="65">
        <v>220327</v>
      </c>
      <c r="I32" s="86">
        <f t="shared" si="0"/>
        <v>0.31725571536851405</v>
      </c>
    </row>
    <row r="33" spans="1:9" ht="18" customHeight="1">
      <c r="A33" s="271"/>
      <c r="B33" s="271"/>
      <c r="C33" s="7"/>
      <c r="D33" s="30" t="s">
        <v>15</v>
      </c>
      <c r="E33" s="43"/>
      <c r="F33" s="69">
        <v>20610</v>
      </c>
      <c r="G33" s="77">
        <f t="shared" si="2"/>
        <v>3.4256992265997814</v>
      </c>
      <c r="H33" s="69">
        <v>20283</v>
      </c>
      <c r="I33" s="87">
        <f t="shared" si="0"/>
        <v>1.6121875462209667</v>
      </c>
    </row>
    <row r="34" spans="1:9" ht="18" customHeight="1">
      <c r="A34" s="271"/>
      <c r="B34" s="271"/>
      <c r="C34" s="7"/>
      <c r="D34" s="30" t="s">
        <v>34</v>
      </c>
      <c r="E34" s="43"/>
      <c r="F34" s="69">
        <v>4984</v>
      </c>
      <c r="G34" s="77">
        <f t="shared" si="2"/>
        <v>0.82841751311854983</v>
      </c>
      <c r="H34" s="69">
        <v>4499</v>
      </c>
      <c r="I34" s="87">
        <f t="shared" si="0"/>
        <v>10.780173371860414</v>
      </c>
    </row>
    <row r="35" spans="1:9" ht="18" customHeight="1">
      <c r="A35" s="271"/>
      <c r="B35" s="271"/>
      <c r="C35" s="7"/>
      <c r="D35" s="30" t="s">
        <v>35</v>
      </c>
      <c r="E35" s="43"/>
      <c r="F35" s="69">
        <v>141061</v>
      </c>
      <c r="G35" s="77">
        <f t="shared" si="2"/>
        <v>23.446509393662872</v>
      </c>
      <c r="H35" s="69">
        <v>146297</v>
      </c>
      <c r="I35" s="87">
        <f t="shared" si="0"/>
        <v>-3.5790207591406498</v>
      </c>
    </row>
    <row r="36" spans="1:9" ht="18" customHeight="1">
      <c r="A36" s="271"/>
      <c r="B36" s="271"/>
      <c r="C36" s="7"/>
      <c r="D36" s="30" t="s">
        <v>36</v>
      </c>
      <c r="E36" s="43"/>
      <c r="F36" s="69">
        <v>7940</v>
      </c>
      <c r="G36" s="77">
        <f t="shared" si="2"/>
        <v>1.3197502115090862</v>
      </c>
      <c r="H36" s="69">
        <v>452</v>
      </c>
      <c r="I36" s="87">
        <f t="shared" si="0"/>
        <v>1656.6371681415931</v>
      </c>
    </row>
    <row r="37" spans="1:9" ht="18" customHeight="1">
      <c r="A37" s="271"/>
      <c r="B37" s="271"/>
      <c r="C37" s="7"/>
      <c r="D37" s="30" t="s">
        <v>16</v>
      </c>
      <c r="E37" s="43"/>
      <c r="F37" s="69">
        <v>9375</v>
      </c>
      <c r="G37" s="77">
        <f t="shared" si="2"/>
        <v>1.5582692988536124</v>
      </c>
      <c r="H37" s="69">
        <v>8827</v>
      </c>
      <c r="I37" s="87">
        <f t="shared" si="0"/>
        <v>6.208224764925796</v>
      </c>
    </row>
    <row r="38" spans="1:9" ht="18" customHeight="1">
      <c r="A38" s="271"/>
      <c r="B38" s="271"/>
      <c r="C38" s="19"/>
      <c r="D38" s="30" t="s">
        <v>37</v>
      </c>
      <c r="E38" s="43"/>
      <c r="F38" s="69">
        <v>37056</v>
      </c>
      <c r="G38" s="77">
        <f t="shared" si="2"/>
        <v>6.1592775614207422</v>
      </c>
      <c r="H38" s="69">
        <v>39969</v>
      </c>
      <c r="I38" s="87">
        <f t="shared" si="0"/>
        <v>-7.2881483149440758</v>
      </c>
    </row>
    <row r="39" spans="1:9" ht="18" customHeight="1">
      <c r="A39" s="271"/>
      <c r="B39" s="271"/>
      <c r="C39" s="50" t="s">
        <v>17</v>
      </c>
      <c r="D39" s="51"/>
      <c r="E39" s="51"/>
      <c r="F39" s="65">
        <v>94126</v>
      </c>
      <c r="G39" s="75">
        <f t="shared" si="2"/>
        <v>15.645189975882145</v>
      </c>
      <c r="H39" s="65">
        <v>93635</v>
      </c>
      <c r="I39" s="86">
        <f t="shared" si="0"/>
        <v>0.52437656859081194</v>
      </c>
    </row>
    <row r="40" spans="1:9" ht="18" customHeight="1">
      <c r="A40" s="271"/>
      <c r="B40" s="271"/>
      <c r="C40" s="7"/>
      <c r="D40" s="52" t="s">
        <v>18</v>
      </c>
      <c r="E40" s="53"/>
      <c r="F40" s="67">
        <v>88528</v>
      </c>
      <c r="G40" s="76">
        <f t="shared" si="2"/>
        <v>14.714716212150677</v>
      </c>
      <c r="H40" s="67">
        <v>92514</v>
      </c>
      <c r="I40" s="88">
        <f t="shared" si="0"/>
        <v>-4.3085370862788297</v>
      </c>
    </row>
    <row r="41" spans="1:9" ht="18" customHeight="1">
      <c r="A41" s="271"/>
      <c r="B41" s="271"/>
      <c r="C41" s="7"/>
      <c r="D41" s="16"/>
      <c r="E41" s="104" t="s">
        <v>92</v>
      </c>
      <c r="F41" s="69">
        <v>65223</v>
      </c>
      <c r="G41" s="77">
        <f t="shared" si="2"/>
        <v>10.841066504440445</v>
      </c>
      <c r="H41" s="69">
        <v>70631</v>
      </c>
      <c r="I41" s="89">
        <f t="shared" si="0"/>
        <v>-7.6566946524897039</v>
      </c>
    </row>
    <row r="42" spans="1:9" ht="18" customHeight="1">
      <c r="A42" s="271"/>
      <c r="B42" s="271"/>
      <c r="C42" s="7"/>
      <c r="D42" s="33"/>
      <c r="E42" s="32" t="s">
        <v>38</v>
      </c>
      <c r="F42" s="69">
        <v>23305</v>
      </c>
      <c r="G42" s="77">
        <f t="shared" si="2"/>
        <v>3.8736497077102334</v>
      </c>
      <c r="H42" s="69">
        <v>21883</v>
      </c>
      <c r="I42" s="89">
        <f t="shared" si="0"/>
        <v>6.498194945848379</v>
      </c>
    </row>
    <row r="43" spans="1:9" ht="18" customHeight="1">
      <c r="A43" s="271"/>
      <c r="B43" s="271"/>
      <c r="C43" s="7"/>
      <c r="D43" s="30" t="s">
        <v>39</v>
      </c>
      <c r="E43" s="54"/>
      <c r="F43" s="69">
        <v>5598</v>
      </c>
      <c r="G43" s="77">
        <f t="shared" si="2"/>
        <v>0.93047376373146906</v>
      </c>
      <c r="H43" s="67">
        <v>1121</v>
      </c>
      <c r="I43" s="159">
        <f t="shared" si="0"/>
        <v>399.37555753791258</v>
      </c>
    </row>
    <row r="44" spans="1:9" ht="18" customHeight="1">
      <c r="A44" s="271"/>
      <c r="B44" s="271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0"/>
        <v>#DIV/0!</v>
      </c>
    </row>
    <row r="45" spans="1:9" ht="18" customHeight="1">
      <c r="A45" s="272"/>
      <c r="B45" s="272"/>
      <c r="C45" s="11" t="s">
        <v>19</v>
      </c>
      <c r="D45" s="12"/>
      <c r="E45" s="12"/>
      <c r="F45" s="74">
        <f>SUM(F28,F32,F39)</f>
        <v>601629</v>
      </c>
      <c r="G45" s="79">
        <f t="shared" si="2"/>
        <v>100</v>
      </c>
      <c r="H45" s="74">
        <v>615865</v>
      </c>
      <c r="I45" s="160">
        <f t="shared" si="0"/>
        <v>-2.3115455497552229</v>
      </c>
    </row>
    <row r="46" spans="1:9">
      <c r="A46" s="105" t="s">
        <v>20</v>
      </c>
    </row>
    <row r="47" spans="1:9">
      <c r="A47" s="106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I29" sqref="I29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161" t="s">
        <v>0</v>
      </c>
      <c r="B1" s="161"/>
      <c r="C1" s="102" t="s">
        <v>259</v>
      </c>
      <c r="D1" s="162"/>
      <c r="E1" s="162"/>
    </row>
    <row r="4" spans="1:9">
      <c r="A4" s="163" t="s">
        <v>114</v>
      </c>
    </row>
    <row r="5" spans="1:9">
      <c r="I5" s="14" t="s">
        <v>115</v>
      </c>
    </row>
    <row r="6" spans="1:9" s="168" customFormat="1" ht="29.25" customHeight="1">
      <c r="A6" s="164" t="s">
        <v>116</v>
      </c>
      <c r="B6" s="165"/>
      <c r="C6" s="165"/>
      <c r="D6" s="166"/>
      <c r="E6" s="167" t="s">
        <v>233</v>
      </c>
      <c r="F6" s="167" t="s">
        <v>234</v>
      </c>
      <c r="G6" s="167" t="s">
        <v>235</v>
      </c>
      <c r="H6" s="167" t="s">
        <v>236</v>
      </c>
      <c r="I6" s="167" t="s">
        <v>244</v>
      </c>
    </row>
    <row r="7" spans="1:9" ht="27" customHeight="1">
      <c r="A7" s="320" t="s">
        <v>117</v>
      </c>
      <c r="B7" s="55" t="s">
        <v>118</v>
      </c>
      <c r="C7" s="56"/>
      <c r="D7" s="93" t="s">
        <v>119</v>
      </c>
      <c r="E7" s="169">
        <v>665088</v>
      </c>
      <c r="F7" s="169">
        <v>651005</v>
      </c>
      <c r="G7" s="169">
        <v>640431</v>
      </c>
      <c r="H7" s="169">
        <v>625762</v>
      </c>
      <c r="I7" s="169">
        <v>616687</v>
      </c>
    </row>
    <row r="8" spans="1:9" ht="27" customHeight="1">
      <c r="A8" s="271"/>
      <c r="B8" s="9"/>
      <c r="C8" s="30" t="s">
        <v>120</v>
      </c>
      <c r="D8" s="91" t="s">
        <v>42</v>
      </c>
      <c r="E8" s="170">
        <v>354314</v>
      </c>
      <c r="F8" s="170">
        <v>371976</v>
      </c>
      <c r="G8" s="170">
        <v>373095</v>
      </c>
      <c r="H8" s="171">
        <v>373721</v>
      </c>
      <c r="I8" s="171">
        <v>377997</v>
      </c>
    </row>
    <row r="9" spans="1:9" ht="27" customHeight="1">
      <c r="A9" s="271"/>
      <c r="B9" s="44" t="s">
        <v>121</v>
      </c>
      <c r="C9" s="43"/>
      <c r="D9" s="94"/>
      <c r="E9" s="172">
        <v>647619</v>
      </c>
      <c r="F9" s="172">
        <v>642373</v>
      </c>
      <c r="G9" s="172">
        <v>631771</v>
      </c>
      <c r="H9" s="173">
        <v>615865</v>
      </c>
      <c r="I9" s="173">
        <v>601630</v>
      </c>
    </row>
    <row r="10" spans="1:9" ht="27" customHeight="1">
      <c r="A10" s="271"/>
      <c r="B10" s="44" t="s">
        <v>122</v>
      </c>
      <c r="C10" s="43"/>
      <c r="D10" s="94"/>
      <c r="E10" s="172">
        <v>17469</v>
      </c>
      <c r="F10" s="172">
        <v>8632</v>
      </c>
      <c r="G10" s="172">
        <v>8660</v>
      </c>
      <c r="H10" s="173">
        <v>9897</v>
      </c>
      <c r="I10" s="173">
        <v>15057</v>
      </c>
    </row>
    <row r="11" spans="1:9" ht="27" customHeight="1">
      <c r="A11" s="271"/>
      <c r="B11" s="44" t="s">
        <v>123</v>
      </c>
      <c r="C11" s="43"/>
      <c r="D11" s="94"/>
      <c r="E11" s="172">
        <v>12179</v>
      </c>
      <c r="F11" s="172">
        <v>4115</v>
      </c>
      <c r="G11" s="172">
        <v>4227</v>
      </c>
      <c r="H11" s="173">
        <v>5207</v>
      </c>
      <c r="I11" s="173">
        <v>10211</v>
      </c>
    </row>
    <row r="12" spans="1:9" ht="27" customHeight="1">
      <c r="A12" s="271"/>
      <c r="B12" s="44" t="s">
        <v>124</v>
      </c>
      <c r="C12" s="43"/>
      <c r="D12" s="94"/>
      <c r="E12" s="172">
        <v>5291</v>
      </c>
      <c r="F12" s="172">
        <v>4518</v>
      </c>
      <c r="G12" s="172">
        <v>4433</v>
      </c>
      <c r="H12" s="173">
        <v>4690</v>
      </c>
      <c r="I12" s="173">
        <v>4847</v>
      </c>
    </row>
    <row r="13" spans="1:9" ht="27" customHeight="1">
      <c r="A13" s="271"/>
      <c r="B13" s="44" t="s">
        <v>125</v>
      </c>
      <c r="C13" s="43"/>
      <c r="D13" s="99"/>
      <c r="E13" s="174">
        <v>585</v>
      </c>
      <c r="F13" s="174">
        <v>-773</v>
      </c>
      <c r="G13" s="174">
        <v>-85</v>
      </c>
      <c r="H13" s="175">
        <v>257</v>
      </c>
      <c r="I13" s="175">
        <v>158</v>
      </c>
    </row>
    <row r="14" spans="1:9" ht="27" customHeight="1">
      <c r="A14" s="271"/>
      <c r="B14" s="101" t="s">
        <v>126</v>
      </c>
      <c r="C14" s="53"/>
      <c r="D14" s="99"/>
      <c r="E14" s="174">
        <v>1016</v>
      </c>
      <c r="F14" s="174">
        <v>0</v>
      </c>
      <c r="G14" s="174">
        <v>0</v>
      </c>
      <c r="H14" s="175">
        <v>0</v>
      </c>
      <c r="I14" s="175">
        <v>0</v>
      </c>
    </row>
    <row r="15" spans="1:9" ht="27" customHeight="1">
      <c r="A15" s="271"/>
      <c r="B15" s="45" t="s">
        <v>127</v>
      </c>
      <c r="C15" s="46"/>
      <c r="D15" s="176"/>
      <c r="E15" s="177">
        <v>3881</v>
      </c>
      <c r="F15" s="177">
        <v>1795</v>
      </c>
      <c r="G15" s="177">
        <v>-4889</v>
      </c>
      <c r="H15" s="178">
        <v>251</v>
      </c>
      <c r="I15" s="178">
        <v>2425</v>
      </c>
    </row>
    <row r="16" spans="1:9" ht="27" customHeight="1">
      <c r="A16" s="271"/>
      <c r="B16" s="179" t="s">
        <v>128</v>
      </c>
      <c r="C16" s="180"/>
      <c r="D16" s="181" t="s">
        <v>43</v>
      </c>
      <c r="E16" s="182">
        <v>30722</v>
      </c>
      <c r="F16" s="182">
        <v>30811</v>
      </c>
      <c r="G16" s="182">
        <v>26869</v>
      </c>
      <c r="H16" s="183">
        <v>28242</v>
      </c>
      <c r="I16" s="183">
        <v>28449</v>
      </c>
    </row>
    <row r="17" spans="1:9" ht="27" customHeight="1">
      <c r="A17" s="271"/>
      <c r="B17" s="44" t="s">
        <v>129</v>
      </c>
      <c r="C17" s="43"/>
      <c r="D17" s="91" t="s">
        <v>44</v>
      </c>
      <c r="E17" s="172">
        <v>49265</v>
      </c>
      <c r="F17" s="172">
        <v>57961</v>
      </c>
      <c r="G17" s="172">
        <v>58958</v>
      </c>
      <c r="H17" s="173">
        <v>57588</v>
      </c>
      <c r="I17" s="173">
        <v>56064</v>
      </c>
    </row>
    <row r="18" spans="1:9" ht="27" customHeight="1">
      <c r="A18" s="271"/>
      <c r="B18" s="44" t="s">
        <v>130</v>
      </c>
      <c r="C18" s="43"/>
      <c r="D18" s="91" t="s">
        <v>45</v>
      </c>
      <c r="E18" s="172">
        <v>1291319</v>
      </c>
      <c r="F18" s="172">
        <v>1280227</v>
      </c>
      <c r="G18" s="172">
        <v>1267431</v>
      </c>
      <c r="H18" s="173">
        <v>1246586</v>
      </c>
      <c r="I18" s="173">
        <v>1233387</v>
      </c>
    </row>
    <row r="19" spans="1:9" ht="27" customHeight="1">
      <c r="A19" s="271"/>
      <c r="B19" s="44" t="s">
        <v>131</v>
      </c>
      <c r="C19" s="43"/>
      <c r="D19" s="91" t="s">
        <v>132</v>
      </c>
      <c r="E19" s="172">
        <v>1309862</v>
      </c>
      <c r="F19" s="172">
        <v>1307377</v>
      </c>
      <c r="G19" s="172">
        <v>1299520</v>
      </c>
      <c r="H19" s="172">
        <f>H17+H18-H16</f>
        <v>1275932</v>
      </c>
      <c r="I19" s="172">
        <f>I17+I18-I16</f>
        <v>1261002</v>
      </c>
    </row>
    <row r="20" spans="1:9" ht="27" customHeight="1">
      <c r="A20" s="271"/>
      <c r="B20" s="44" t="s">
        <v>133</v>
      </c>
      <c r="C20" s="43"/>
      <c r="D20" s="94" t="s">
        <v>134</v>
      </c>
      <c r="E20" s="184">
        <f t="shared" ref="E20:G20" si="0">E18/E8</f>
        <v>3.6445610390783316</v>
      </c>
      <c r="F20" s="184">
        <f t="shared" si="0"/>
        <v>3.4416924747833195</v>
      </c>
      <c r="G20" s="184">
        <f t="shared" si="0"/>
        <v>3.3970731315080611</v>
      </c>
      <c r="H20" s="184">
        <f>H18/H8</f>
        <v>3.3356059734400798</v>
      </c>
      <c r="I20" s="184">
        <f>I18/I8</f>
        <v>3.2629544678926021</v>
      </c>
    </row>
    <row r="21" spans="1:9" ht="27" customHeight="1">
      <c r="A21" s="271"/>
      <c r="B21" s="44" t="s">
        <v>135</v>
      </c>
      <c r="C21" s="43"/>
      <c r="D21" s="94" t="s">
        <v>136</v>
      </c>
      <c r="E21" s="184">
        <f t="shared" ref="E21:G21" si="1">E19/E8</f>
        <v>3.6968959736279121</v>
      </c>
      <c r="F21" s="184">
        <f t="shared" si="1"/>
        <v>3.5146810546917004</v>
      </c>
      <c r="G21" s="184">
        <f t="shared" si="1"/>
        <v>3.483080716707541</v>
      </c>
      <c r="H21" s="184">
        <f>H19/H8</f>
        <v>3.4141297920106175</v>
      </c>
      <c r="I21" s="184">
        <f>I19/I8</f>
        <v>3.3360106032587562</v>
      </c>
    </row>
    <row r="22" spans="1:9" ht="27" customHeight="1">
      <c r="A22" s="271"/>
      <c r="B22" s="44" t="s">
        <v>137</v>
      </c>
      <c r="C22" s="43"/>
      <c r="D22" s="94" t="s">
        <v>138</v>
      </c>
      <c r="E22" s="172">
        <f t="shared" ref="E22:G22" si="2">E18/E24*1000000</f>
        <v>889743.80881641631</v>
      </c>
      <c r="F22" s="172">
        <f t="shared" si="2"/>
        <v>911369.38156754791</v>
      </c>
      <c r="G22" s="172">
        <f t="shared" si="2"/>
        <v>902260.15124625457</v>
      </c>
      <c r="H22" s="172">
        <f>H18/H24*1000000</f>
        <v>887420.99009844603</v>
      </c>
      <c r="I22" s="172">
        <f>I18/I24*1000000</f>
        <v>878024.87170123204</v>
      </c>
    </row>
    <row r="23" spans="1:9" ht="27" customHeight="1">
      <c r="A23" s="271"/>
      <c r="B23" s="44" t="s">
        <v>139</v>
      </c>
      <c r="C23" s="43"/>
      <c r="D23" s="94" t="s">
        <v>140</v>
      </c>
      <c r="E23" s="172">
        <f t="shared" ref="E23:G23" si="3">E19/E24*1000000</f>
        <v>902520.29506565665</v>
      </c>
      <c r="F23" s="172">
        <f t="shared" si="3"/>
        <v>930696.95293540601</v>
      </c>
      <c r="G23" s="172">
        <f t="shared" si="3"/>
        <v>925103.70327657508</v>
      </c>
      <c r="H23" s="172">
        <f>H19/H24*1000000</f>
        <v>908311.85232169332</v>
      </c>
      <c r="I23" s="172">
        <f>I19/I24*1000000</f>
        <v>897683.46777207567</v>
      </c>
    </row>
    <row r="24" spans="1:9" ht="27" customHeight="1">
      <c r="A24" s="271"/>
      <c r="B24" s="185" t="s">
        <v>141</v>
      </c>
      <c r="C24" s="186"/>
      <c r="D24" s="187" t="s">
        <v>142</v>
      </c>
      <c r="E24" s="177">
        <v>1451338</v>
      </c>
      <c r="F24" s="177">
        <v>1404729</v>
      </c>
      <c r="G24" s="178">
        <v>1404729</v>
      </c>
      <c r="H24" s="178">
        <f>G24</f>
        <v>1404729</v>
      </c>
      <c r="I24" s="178">
        <f>H24</f>
        <v>1404729</v>
      </c>
    </row>
    <row r="25" spans="1:9" ht="27" customHeight="1">
      <c r="A25" s="271"/>
      <c r="B25" s="10" t="s">
        <v>143</v>
      </c>
      <c r="C25" s="188"/>
      <c r="D25" s="189"/>
      <c r="E25" s="170">
        <v>373332</v>
      </c>
      <c r="F25" s="170">
        <v>379743</v>
      </c>
      <c r="G25" s="170">
        <v>376447</v>
      </c>
      <c r="H25" s="190">
        <v>375118</v>
      </c>
      <c r="I25" s="190">
        <v>372294</v>
      </c>
    </row>
    <row r="26" spans="1:9" ht="27" customHeight="1">
      <c r="A26" s="271"/>
      <c r="B26" s="191" t="s">
        <v>144</v>
      </c>
      <c r="C26" s="192"/>
      <c r="D26" s="193"/>
      <c r="E26" s="194">
        <v>0.40899999999999997</v>
      </c>
      <c r="F26" s="194">
        <v>0.42599999999999999</v>
      </c>
      <c r="G26" s="194">
        <v>0.44</v>
      </c>
      <c r="H26" s="195">
        <v>0.45300000000000001</v>
      </c>
      <c r="I26" s="195">
        <v>0.45400000000000001</v>
      </c>
    </row>
    <row r="27" spans="1:9" ht="27" customHeight="1">
      <c r="A27" s="271"/>
      <c r="B27" s="191" t="s">
        <v>145</v>
      </c>
      <c r="C27" s="192"/>
      <c r="D27" s="193"/>
      <c r="E27" s="196">
        <v>1.4</v>
      </c>
      <c r="F27" s="196">
        <v>1.2</v>
      </c>
      <c r="G27" s="196">
        <v>1.2</v>
      </c>
      <c r="H27" s="197">
        <v>1.3</v>
      </c>
      <c r="I27" s="197">
        <v>1.3</v>
      </c>
    </row>
    <row r="28" spans="1:9" ht="27" customHeight="1">
      <c r="A28" s="271"/>
      <c r="B28" s="191" t="s">
        <v>146</v>
      </c>
      <c r="C28" s="192"/>
      <c r="D28" s="193"/>
      <c r="E28" s="196">
        <v>94.1</v>
      </c>
      <c r="F28" s="196">
        <v>94.1</v>
      </c>
      <c r="G28" s="196">
        <v>95.1</v>
      </c>
      <c r="H28" s="197">
        <v>94.1</v>
      </c>
      <c r="I28" s="197">
        <v>91.2</v>
      </c>
    </row>
    <row r="29" spans="1:9" ht="27" customHeight="1">
      <c r="A29" s="271"/>
      <c r="B29" s="198" t="s">
        <v>147</v>
      </c>
      <c r="C29" s="199"/>
      <c r="D29" s="200"/>
      <c r="E29" s="201">
        <v>41.1</v>
      </c>
      <c r="F29" s="201">
        <v>42.6</v>
      </c>
      <c r="G29" s="201">
        <v>42.7</v>
      </c>
      <c r="H29" s="202">
        <v>43.8</v>
      </c>
      <c r="I29" s="202">
        <v>43.1</v>
      </c>
    </row>
    <row r="30" spans="1:9" ht="27" customHeight="1">
      <c r="A30" s="271"/>
      <c r="B30" s="320" t="s">
        <v>148</v>
      </c>
      <c r="C30" s="25" t="s">
        <v>149</v>
      </c>
      <c r="D30" s="203"/>
      <c r="E30" s="204">
        <v>0</v>
      </c>
      <c r="F30" s="204">
        <v>0</v>
      </c>
      <c r="G30" s="204">
        <v>0</v>
      </c>
      <c r="H30" s="205">
        <v>0</v>
      </c>
      <c r="I30" s="205">
        <v>0</v>
      </c>
    </row>
    <row r="31" spans="1:9" ht="27" customHeight="1">
      <c r="A31" s="271"/>
      <c r="B31" s="271"/>
      <c r="C31" s="191" t="s">
        <v>150</v>
      </c>
      <c r="D31" s="193"/>
      <c r="E31" s="196">
        <v>0</v>
      </c>
      <c r="F31" s="196">
        <v>0</v>
      </c>
      <c r="G31" s="196">
        <v>0</v>
      </c>
      <c r="H31" s="197">
        <v>0</v>
      </c>
      <c r="I31" s="197">
        <v>0</v>
      </c>
    </row>
    <row r="32" spans="1:9" ht="27" customHeight="1">
      <c r="A32" s="271"/>
      <c r="B32" s="271"/>
      <c r="C32" s="191" t="s">
        <v>151</v>
      </c>
      <c r="D32" s="193"/>
      <c r="E32" s="196">
        <v>15.1</v>
      </c>
      <c r="F32" s="196">
        <v>15.2</v>
      </c>
      <c r="G32" s="196">
        <v>15</v>
      </c>
      <c r="H32" s="197">
        <v>13.8</v>
      </c>
      <c r="I32" s="197">
        <v>11.8</v>
      </c>
    </row>
    <row r="33" spans="1:9" ht="27" customHeight="1">
      <c r="A33" s="272"/>
      <c r="B33" s="272"/>
      <c r="C33" s="198" t="s">
        <v>152</v>
      </c>
      <c r="D33" s="200"/>
      <c r="E33" s="201">
        <v>216.3</v>
      </c>
      <c r="F33" s="201">
        <v>206.5</v>
      </c>
      <c r="G33" s="201">
        <v>207.3</v>
      </c>
      <c r="H33" s="206">
        <v>206.4</v>
      </c>
      <c r="I33" s="206">
        <v>206.2</v>
      </c>
    </row>
    <row r="34" spans="1:9" ht="27" customHeight="1">
      <c r="A34" s="2" t="s">
        <v>245</v>
      </c>
      <c r="B34" s="8"/>
      <c r="C34" s="8"/>
      <c r="D34" s="8"/>
      <c r="E34" s="207"/>
      <c r="F34" s="207"/>
      <c r="G34" s="207"/>
      <c r="H34" s="207"/>
      <c r="I34" s="208"/>
    </row>
    <row r="35" spans="1:9" ht="27" customHeight="1">
      <c r="A35" s="13" t="s">
        <v>111</v>
      </c>
    </row>
    <row r="36" spans="1:9">
      <c r="A36" s="209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50"/>
  <sheetViews>
    <sheetView view="pageBreakPreview" zoomScaleNormal="100" zoomScaleSheetLayoutView="100" workbookViewId="0">
      <pane xSplit="5" ySplit="7" topLeftCell="F23" activePane="bottomRight" state="frozen"/>
      <selection activeCell="L8" sqref="L8"/>
      <selection pane="topRight" activeCell="L8" sqref="L8"/>
      <selection pane="bottomLeft" activeCell="L8" sqref="L8"/>
      <selection pane="bottomRight" activeCell="H32" sqref="H32:H48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64" t="s">
        <v>0</v>
      </c>
      <c r="B1" s="28"/>
      <c r="C1" s="28"/>
      <c r="D1" s="103" t="s">
        <v>260</v>
      </c>
      <c r="E1" s="35"/>
      <c r="F1" s="35"/>
      <c r="G1" s="35"/>
    </row>
    <row r="2" spans="1:25" ht="15" customHeight="1"/>
    <row r="3" spans="1:25" ht="15" customHeight="1">
      <c r="A3" s="36" t="s">
        <v>153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>
      <c r="A5" s="31" t="s">
        <v>248</v>
      </c>
      <c r="B5" s="31"/>
      <c r="C5" s="31"/>
      <c r="D5" s="31"/>
      <c r="K5" s="37"/>
      <c r="O5" s="37" t="s">
        <v>48</v>
      </c>
    </row>
    <row r="6" spans="1:25" ht="15.95" customHeight="1">
      <c r="A6" s="280" t="s">
        <v>49</v>
      </c>
      <c r="B6" s="281"/>
      <c r="C6" s="281"/>
      <c r="D6" s="281"/>
      <c r="E6" s="282"/>
      <c r="F6" s="322" t="s">
        <v>251</v>
      </c>
      <c r="G6" s="323"/>
      <c r="H6" s="322" t="s">
        <v>252</v>
      </c>
      <c r="I6" s="323"/>
      <c r="J6" s="317"/>
      <c r="K6" s="318"/>
      <c r="L6" s="317"/>
      <c r="M6" s="318"/>
      <c r="N6" s="317"/>
      <c r="O6" s="318"/>
    </row>
    <row r="7" spans="1:25" ht="15.95" customHeight="1">
      <c r="A7" s="283"/>
      <c r="B7" s="284"/>
      <c r="C7" s="284"/>
      <c r="D7" s="284"/>
      <c r="E7" s="285"/>
      <c r="F7" s="110" t="s">
        <v>246</v>
      </c>
      <c r="G7" s="38" t="s">
        <v>2</v>
      </c>
      <c r="H7" s="110" t="s">
        <v>246</v>
      </c>
      <c r="I7" s="38" t="s">
        <v>2</v>
      </c>
      <c r="J7" s="110" t="s">
        <v>246</v>
      </c>
      <c r="K7" s="38" t="s">
        <v>2</v>
      </c>
      <c r="L7" s="110" t="s">
        <v>246</v>
      </c>
      <c r="M7" s="38" t="s">
        <v>2</v>
      </c>
      <c r="N7" s="110" t="s">
        <v>246</v>
      </c>
      <c r="O7" s="249" t="s">
        <v>2</v>
      </c>
    </row>
    <row r="8" spans="1:25" ht="15.95" customHeight="1">
      <c r="A8" s="292" t="s">
        <v>83</v>
      </c>
      <c r="B8" s="55" t="s">
        <v>50</v>
      </c>
      <c r="C8" s="56"/>
      <c r="D8" s="56"/>
      <c r="E8" s="93" t="s">
        <v>41</v>
      </c>
      <c r="F8" s="252">
        <v>6113</v>
      </c>
      <c r="G8" s="112">
        <v>6315</v>
      </c>
      <c r="H8" s="252">
        <v>1451</v>
      </c>
      <c r="I8" s="113">
        <v>1598</v>
      </c>
      <c r="J8" s="111"/>
      <c r="K8" s="114"/>
      <c r="L8" s="111"/>
      <c r="M8" s="113"/>
      <c r="N8" s="111"/>
      <c r="O8" s="114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5.95" customHeight="1">
      <c r="A9" s="293"/>
      <c r="B9" s="8"/>
      <c r="C9" s="30" t="s">
        <v>51</v>
      </c>
      <c r="D9" s="43"/>
      <c r="E9" s="91" t="s">
        <v>42</v>
      </c>
      <c r="F9" s="253">
        <v>6113</v>
      </c>
      <c r="G9" s="116">
        <v>6315</v>
      </c>
      <c r="H9" s="253">
        <v>1451</v>
      </c>
      <c r="I9" s="117">
        <v>1598</v>
      </c>
      <c r="J9" s="70"/>
      <c r="K9" s="118"/>
      <c r="L9" s="70"/>
      <c r="M9" s="117"/>
      <c r="N9" s="70"/>
      <c r="O9" s="118"/>
      <c r="P9" s="115"/>
      <c r="Q9" s="115"/>
      <c r="R9" s="115"/>
      <c r="S9" s="115"/>
      <c r="T9" s="115"/>
      <c r="U9" s="115"/>
      <c r="V9" s="115"/>
      <c r="W9" s="115"/>
      <c r="X9" s="115"/>
      <c r="Y9" s="115"/>
    </row>
    <row r="10" spans="1:25" ht="15.95" customHeight="1">
      <c r="A10" s="293"/>
      <c r="B10" s="10"/>
      <c r="C10" s="30" t="s">
        <v>52</v>
      </c>
      <c r="D10" s="43"/>
      <c r="E10" s="91" t="s">
        <v>43</v>
      </c>
      <c r="F10" s="253">
        <v>0</v>
      </c>
      <c r="G10" s="116">
        <v>0</v>
      </c>
      <c r="H10" s="253">
        <v>0</v>
      </c>
      <c r="I10" s="117">
        <v>0</v>
      </c>
      <c r="J10" s="119"/>
      <c r="K10" s="120"/>
      <c r="L10" s="70"/>
      <c r="M10" s="117"/>
      <c r="N10" s="70"/>
      <c r="O10" s="118"/>
      <c r="P10" s="115"/>
      <c r="Q10" s="115"/>
      <c r="R10" s="115"/>
      <c r="S10" s="115"/>
      <c r="T10" s="115"/>
      <c r="U10" s="115"/>
      <c r="V10" s="115"/>
      <c r="W10" s="115"/>
      <c r="X10" s="115"/>
      <c r="Y10" s="115"/>
    </row>
    <row r="11" spans="1:25" ht="15.95" customHeight="1">
      <c r="A11" s="293"/>
      <c r="B11" s="50" t="s">
        <v>53</v>
      </c>
      <c r="C11" s="63"/>
      <c r="D11" s="63"/>
      <c r="E11" s="90" t="s">
        <v>44</v>
      </c>
      <c r="F11" s="254">
        <v>5389</v>
      </c>
      <c r="G11" s="122">
        <v>5387</v>
      </c>
      <c r="H11" s="254">
        <v>1330</v>
      </c>
      <c r="I11" s="123">
        <v>1303</v>
      </c>
      <c r="J11" s="121"/>
      <c r="K11" s="124"/>
      <c r="L11" s="121"/>
      <c r="M11" s="123"/>
      <c r="N11" s="121"/>
      <c r="O11" s="124"/>
      <c r="P11" s="115"/>
      <c r="Q11" s="115"/>
      <c r="R11" s="115"/>
      <c r="S11" s="115"/>
      <c r="T11" s="115"/>
      <c r="U11" s="115"/>
      <c r="V11" s="115"/>
      <c r="W11" s="115"/>
      <c r="X11" s="115"/>
      <c r="Y11" s="115"/>
    </row>
    <row r="12" spans="1:25" ht="15.95" customHeight="1">
      <c r="A12" s="293"/>
      <c r="B12" s="7"/>
      <c r="C12" s="30" t="s">
        <v>54</v>
      </c>
      <c r="D12" s="43"/>
      <c r="E12" s="91" t="s">
        <v>45</v>
      </c>
      <c r="F12" s="253">
        <v>5389</v>
      </c>
      <c r="G12" s="116">
        <v>5387</v>
      </c>
      <c r="H12" s="254">
        <v>1330</v>
      </c>
      <c r="I12" s="117">
        <v>1303</v>
      </c>
      <c r="J12" s="121"/>
      <c r="K12" s="118"/>
      <c r="L12" s="70"/>
      <c r="M12" s="117"/>
      <c r="N12" s="70"/>
      <c r="O12" s="118"/>
      <c r="P12" s="115"/>
      <c r="Q12" s="115"/>
      <c r="R12" s="115"/>
      <c r="S12" s="115"/>
      <c r="T12" s="115"/>
      <c r="U12" s="115"/>
      <c r="V12" s="115"/>
      <c r="W12" s="115"/>
      <c r="X12" s="115"/>
      <c r="Y12" s="115"/>
    </row>
    <row r="13" spans="1:25" ht="15.95" customHeight="1">
      <c r="A13" s="293"/>
      <c r="B13" s="8"/>
      <c r="C13" s="52" t="s">
        <v>55</v>
      </c>
      <c r="D13" s="53"/>
      <c r="E13" s="95" t="s">
        <v>46</v>
      </c>
      <c r="F13" s="259">
        <v>0</v>
      </c>
      <c r="G13" s="150">
        <v>0</v>
      </c>
      <c r="H13" s="255">
        <v>0</v>
      </c>
      <c r="I13" s="120">
        <v>0</v>
      </c>
      <c r="J13" s="119"/>
      <c r="K13" s="120"/>
      <c r="L13" s="68"/>
      <c r="M13" s="126"/>
      <c r="N13" s="68"/>
      <c r="O13" s="127"/>
      <c r="P13" s="115"/>
      <c r="Q13" s="115"/>
      <c r="R13" s="115"/>
      <c r="S13" s="115"/>
      <c r="T13" s="115"/>
      <c r="U13" s="115"/>
      <c r="V13" s="115"/>
      <c r="W13" s="115"/>
      <c r="X13" s="115"/>
      <c r="Y13" s="115"/>
    </row>
    <row r="14" spans="1:25" ht="15.95" customHeight="1">
      <c r="A14" s="293"/>
      <c r="B14" s="44" t="s">
        <v>56</v>
      </c>
      <c r="C14" s="43"/>
      <c r="D14" s="43"/>
      <c r="E14" s="91" t="s">
        <v>154</v>
      </c>
      <c r="F14" s="240">
        <f t="shared" ref="F14:F15" si="0">F9-F12</f>
        <v>724</v>
      </c>
      <c r="G14" s="128">
        <f t="shared" ref="G14:O15" si="1">G9-G12</f>
        <v>928</v>
      </c>
      <c r="H14" s="240">
        <f t="shared" si="1"/>
        <v>121</v>
      </c>
      <c r="I14" s="128">
        <f t="shared" si="1"/>
        <v>295</v>
      </c>
      <c r="J14" s="69">
        <f t="shared" si="1"/>
        <v>0</v>
      </c>
      <c r="K14" s="128">
        <f t="shared" si="1"/>
        <v>0</v>
      </c>
      <c r="L14" s="69">
        <f t="shared" si="1"/>
        <v>0</v>
      </c>
      <c r="M14" s="128">
        <f t="shared" si="1"/>
        <v>0</v>
      </c>
      <c r="N14" s="69">
        <f t="shared" si="1"/>
        <v>0</v>
      </c>
      <c r="O14" s="128">
        <f t="shared" si="1"/>
        <v>0</v>
      </c>
      <c r="P14" s="115"/>
      <c r="Q14" s="115"/>
      <c r="R14" s="115"/>
      <c r="S14" s="115"/>
      <c r="T14" s="115"/>
      <c r="U14" s="115"/>
      <c r="V14" s="115"/>
      <c r="W14" s="115"/>
      <c r="X14" s="115"/>
      <c r="Y14" s="115"/>
    </row>
    <row r="15" spans="1:25" ht="15.95" customHeight="1">
      <c r="A15" s="293"/>
      <c r="B15" s="44" t="s">
        <v>57</v>
      </c>
      <c r="C15" s="43"/>
      <c r="D15" s="43"/>
      <c r="E15" s="91" t="s">
        <v>155</v>
      </c>
      <c r="F15" s="240">
        <f t="shared" si="0"/>
        <v>0</v>
      </c>
      <c r="G15" s="128">
        <f t="shared" si="1"/>
        <v>0</v>
      </c>
      <c r="H15" s="240">
        <f t="shared" si="1"/>
        <v>0</v>
      </c>
      <c r="I15" s="128">
        <f t="shared" si="1"/>
        <v>0</v>
      </c>
      <c r="J15" s="69">
        <f t="shared" si="1"/>
        <v>0</v>
      </c>
      <c r="K15" s="128">
        <f t="shared" si="1"/>
        <v>0</v>
      </c>
      <c r="L15" s="69">
        <f t="shared" si="1"/>
        <v>0</v>
      </c>
      <c r="M15" s="128">
        <f t="shared" si="1"/>
        <v>0</v>
      </c>
      <c r="N15" s="69">
        <f t="shared" si="1"/>
        <v>0</v>
      </c>
      <c r="O15" s="128">
        <f t="shared" si="1"/>
        <v>0</v>
      </c>
      <c r="P15" s="115"/>
      <c r="Q15" s="115"/>
      <c r="R15" s="115"/>
      <c r="S15" s="115"/>
      <c r="T15" s="115"/>
      <c r="U15" s="115"/>
      <c r="V15" s="115"/>
      <c r="W15" s="115"/>
      <c r="X15" s="115"/>
      <c r="Y15" s="115"/>
    </row>
    <row r="16" spans="1:25" ht="15.95" customHeight="1">
      <c r="A16" s="293"/>
      <c r="B16" s="44" t="s">
        <v>58</v>
      </c>
      <c r="C16" s="43"/>
      <c r="D16" s="43"/>
      <c r="E16" s="91" t="s">
        <v>156</v>
      </c>
      <c r="F16" s="240">
        <f t="shared" ref="F16" si="2">F8-F11</f>
        <v>724</v>
      </c>
      <c r="G16" s="128">
        <f t="shared" ref="G16:O16" si="3">G8-G11</f>
        <v>928</v>
      </c>
      <c r="H16" s="240">
        <f t="shared" si="3"/>
        <v>121</v>
      </c>
      <c r="I16" s="128">
        <f t="shared" si="3"/>
        <v>295</v>
      </c>
      <c r="J16" s="69">
        <f t="shared" si="3"/>
        <v>0</v>
      </c>
      <c r="K16" s="128">
        <f t="shared" si="3"/>
        <v>0</v>
      </c>
      <c r="L16" s="69">
        <f t="shared" si="3"/>
        <v>0</v>
      </c>
      <c r="M16" s="128">
        <f t="shared" si="3"/>
        <v>0</v>
      </c>
      <c r="N16" s="69">
        <f t="shared" si="3"/>
        <v>0</v>
      </c>
      <c r="O16" s="128">
        <f t="shared" si="3"/>
        <v>0</v>
      </c>
      <c r="P16" s="115"/>
      <c r="Q16" s="115"/>
      <c r="R16" s="115"/>
      <c r="S16" s="115"/>
      <c r="T16" s="115"/>
      <c r="U16" s="115"/>
      <c r="V16" s="115"/>
      <c r="W16" s="115"/>
      <c r="X16" s="115"/>
      <c r="Y16" s="115"/>
    </row>
    <row r="17" spans="1:25" ht="15.95" customHeight="1">
      <c r="A17" s="293"/>
      <c r="B17" s="44" t="s">
        <v>59</v>
      </c>
      <c r="C17" s="43"/>
      <c r="D17" s="43"/>
      <c r="E17" s="34"/>
      <c r="F17" s="266">
        <v>0</v>
      </c>
      <c r="G17" s="211">
        <v>0</v>
      </c>
      <c r="H17" s="255">
        <v>0</v>
      </c>
      <c r="I17" s="120">
        <v>0</v>
      </c>
      <c r="J17" s="70"/>
      <c r="K17" s="118"/>
      <c r="L17" s="70"/>
      <c r="M17" s="117"/>
      <c r="N17" s="119"/>
      <c r="O17" s="129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ht="15.95" customHeight="1">
      <c r="A18" s="294"/>
      <c r="B18" s="47" t="s">
        <v>60</v>
      </c>
      <c r="C18" s="31"/>
      <c r="D18" s="31"/>
      <c r="E18" s="17"/>
      <c r="F18" s="262">
        <v>0</v>
      </c>
      <c r="G18" s="131">
        <v>0</v>
      </c>
      <c r="H18" s="257">
        <v>0</v>
      </c>
      <c r="I18" s="133">
        <v>0</v>
      </c>
      <c r="J18" s="132"/>
      <c r="K18" s="133"/>
      <c r="L18" s="132"/>
      <c r="M18" s="133"/>
      <c r="N18" s="132"/>
      <c r="O18" s="134"/>
      <c r="P18" s="115"/>
      <c r="Q18" s="115"/>
      <c r="R18" s="115"/>
      <c r="S18" s="115"/>
      <c r="T18" s="115"/>
      <c r="U18" s="115"/>
      <c r="V18" s="115"/>
      <c r="W18" s="115"/>
      <c r="X18" s="115"/>
      <c r="Y18" s="115"/>
    </row>
    <row r="19" spans="1:25" ht="15.95" customHeight="1">
      <c r="A19" s="293" t="s">
        <v>84</v>
      </c>
      <c r="B19" s="50" t="s">
        <v>61</v>
      </c>
      <c r="C19" s="51"/>
      <c r="D19" s="51"/>
      <c r="E19" s="96"/>
      <c r="F19" s="263">
        <v>2452</v>
      </c>
      <c r="G19" s="135">
        <v>2029</v>
      </c>
      <c r="H19" s="258">
        <v>2711</v>
      </c>
      <c r="I19" s="136">
        <v>13</v>
      </c>
      <c r="J19" s="66"/>
      <c r="K19" s="137"/>
      <c r="L19" s="66"/>
      <c r="M19" s="136"/>
      <c r="N19" s="66"/>
      <c r="O19" s="137"/>
      <c r="P19" s="115"/>
      <c r="Q19" s="115"/>
      <c r="R19" s="115"/>
      <c r="S19" s="115"/>
      <c r="T19" s="115"/>
      <c r="U19" s="115"/>
      <c r="V19" s="115"/>
      <c r="W19" s="115"/>
      <c r="X19" s="115"/>
      <c r="Y19" s="115"/>
    </row>
    <row r="20" spans="1:25" ht="15.95" customHeight="1">
      <c r="A20" s="293"/>
      <c r="B20" s="19"/>
      <c r="C20" s="30" t="s">
        <v>62</v>
      </c>
      <c r="D20" s="43"/>
      <c r="E20" s="91"/>
      <c r="F20" s="240">
        <v>1280</v>
      </c>
      <c r="G20" s="128">
        <v>1300</v>
      </c>
      <c r="H20" s="265">
        <v>0</v>
      </c>
      <c r="I20" s="117">
        <v>0</v>
      </c>
      <c r="J20" s="70"/>
      <c r="K20" s="120"/>
      <c r="L20" s="70"/>
      <c r="M20" s="117"/>
      <c r="N20" s="70"/>
      <c r="O20" s="118"/>
      <c r="P20" s="115"/>
      <c r="Q20" s="115"/>
      <c r="R20" s="115"/>
      <c r="S20" s="115"/>
      <c r="T20" s="115"/>
      <c r="U20" s="115"/>
      <c r="V20" s="115"/>
      <c r="W20" s="115"/>
      <c r="X20" s="115"/>
      <c r="Y20" s="115"/>
    </row>
    <row r="21" spans="1:25" ht="15.95" customHeight="1">
      <c r="A21" s="293"/>
      <c r="B21" s="9" t="s">
        <v>63</v>
      </c>
      <c r="C21" s="63"/>
      <c r="D21" s="63"/>
      <c r="E21" s="90" t="s">
        <v>157</v>
      </c>
      <c r="F21" s="264">
        <v>2452</v>
      </c>
      <c r="G21" s="138">
        <v>2029</v>
      </c>
      <c r="H21" s="254">
        <v>2711</v>
      </c>
      <c r="I21" s="123">
        <v>13</v>
      </c>
      <c r="J21" s="121"/>
      <c r="K21" s="124"/>
      <c r="L21" s="121"/>
      <c r="M21" s="123"/>
      <c r="N21" s="121"/>
      <c r="O21" s="124"/>
      <c r="P21" s="115"/>
      <c r="Q21" s="115"/>
      <c r="R21" s="115"/>
      <c r="S21" s="115"/>
      <c r="T21" s="115"/>
      <c r="U21" s="115"/>
      <c r="V21" s="115"/>
      <c r="W21" s="115"/>
      <c r="X21" s="115"/>
      <c r="Y21" s="115"/>
    </row>
    <row r="22" spans="1:25" ht="15.95" customHeight="1">
      <c r="A22" s="293"/>
      <c r="B22" s="50" t="s">
        <v>64</v>
      </c>
      <c r="C22" s="51"/>
      <c r="D22" s="51"/>
      <c r="E22" s="96" t="s">
        <v>158</v>
      </c>
      <c r="F22" s="263">
        <v>5096</v>
      </c>
      <c r="G22" s="135">
        <v>5524</v>
      </c>
      <c r="H22" s="258">
        <v>1319</v>
      </c>
      <c r="I22" s="136">
        <v>461</v>
      </c>
      <c r="J22" s="66"/>
      <c r="K22" s="137"/>
      <c r="L22" s="66"/>
      <c r="M22" s="136"/>
      <c r="N22" s="66"/>
      <c r="O22" s="137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ht="15.95" customHeight="1">
      <c r="A23" s="293"/>
      <c r="B23" s="7" t="s">
        <v>65</v>
      </c>
      <c r="C23" s="52" t="s">
        <v>66</v>
      </c>
      <c r="D23" s="53"/>
      <c r="E23" s="95"/>
      <c r="F23" s="256">
        <v>1428</v>
      </c>
      <c r="G23" s="125">
        <v>1528</v>
      </c>
      <c r="H23" s="259">
        <v>157</v>
      </c>
      <c r="I23" s="126">
        <v>161</v>
      </c>
      <c r="J23" s="68"/>
      <c r="K23" s="127"/>
      <c r="L23" s="68"/>
      <c r="M23" s="126"/>
      <c r="N23" s="68"/>
      <c r="O23" s="127"/>
      <c r="P23" s="115"/>
      <c r="Q23" s="115"/>
      <c r="R23" s="115"/>
      <c r="S23" s="115"/>
      <c r="T23" s="115"/>
      <c r="U23" s="115"/>
      <c r="V23" s="115"/>
      <c r="W23" s="115"/>
      <c r="X23" s="115"/>
      <c r="Y23" s="115"/>
    </row>
    <row r="24" spans="1:25" ht="15.95" customHeight="1">
      <c r="A24" s="293"/>
      <c r="B24" s="44" t="s">
        <v>159</v>
      </c>
      <c r="C24" s="43"/>
      <c r="D24" s="43"/>
      <c r="E24" s="91" t="s">
        <v>160</v>
      </c>
      <c r="F24" s="240">
        <f t="shared" ref="F24" si="4">F21-F22</f>
        <v>-2644</v>
      </c>
      <c r="G24" s="128">
        <f t="shared" ref="G24:O24" si="5">G21-G22</f>
        <v>-3495</v>
      </c>
      <c r="H24" s="240">
        <f t="shared" si="5"/>
        <v>1392</v>
      </c>
      <c r="I24" s="128">
        <f t="shared" si="5"/>
        <v>-448</v>
      </c>
      <c r="J24" s="69">
        <f t="shared" si="5"/>
        <v>0</v>
      </c>
      <c r="K24" s="128">
        <f t="shared" si="5"/>
        <v>0</v>
      </c>
      <c r="L24" s="69">
        <f t="shared" si="5"/>
        <v>0</v>
      </c>
      <c r="M24" s="128">
        <f t="shared" si="5"/>
        <v>0</v>
      </c>
      <c r="N24" s="69">
        <f t="shared" si="5"/>
        <v>0</v>
      </c>
      <c r="O24" s="128">
        <f t="shared" si="5"/>
        <v>0</v>
      </c>
      <c r="P24" s="115"/>
      <c r="Q24" s="115"/>
      <c r="R24" s="115"/>
      <c r="S24" s="115"/>
      <c r="T24" s="115"/>
      <c r="U24" s="115"/>
      <c r="V24" s="115"/>
      <c r="W24" s="115"/>
      <c r="X24" s="115"/>
      <c r="Y24" s="115"/>
    </row>
    <row r="25" spans="1:25" ht="15.95" customHeight="1">
      <c r="A25" s="293"/>
      <c r="B25" s="101" t="s">
        <v>67</v>
      </c>
      <c r="C25" s="53"/>
      <c r="D25" s="53"/>
      <c r="E25" s="295" t="s">
        <v>161</v>
      </c>
      <c r="F25" s="307">
        <v>2644</v>
      </c>
      <c r="G25" s="305">
        <v>3495</v>
      </c>
      <c r="H25" s="321">
        <v>0</v>
      </c>
      <c r="I25" s="305">
        <v>448</v>
      </c>
      <c r="J25" s="303"/>
      <c r="K25" s="305"/>
      <c r="L25" s="303"/>
      <c r="M25" s="305"/>
      <c r="N25" s="303"/>
      <c r="O25" s="305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ht="15.95" customHeight="1">
      <c r="A26" s="293"/>
      <c r="B26" s="9" t="s">
        <v>68</v>
      </c>
      <c r="C26" s="63"/>
      <c r="D26" s="63"/>
      <c r="E26" s="296"/>
      <c r="F26" s="308"/>
      <c r="G26" s="306"/>
      <c r="H26" s="310"/>
      <c r="I26" s="306"/>
      <c r="J26" s="304"/>
      <c r="K26" s="306"/>
      <c r="L26" s="304"/>
      <c r="M26" s="306"/>
      <c r="N26" s="304"/>
      <c r="O26" s="306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  <row r="27" spans="1:25" ht="15.95" customHeight="1">
      <c r="A27" s="294"/>
      <c r="B27" s="47" t="s">
        <v>162</v>
      </c>
      <c r="C27" s="31"/>
      <c r="D27" s="31"/>
      <c r="E27" s="92" t="s">
        <v>163</v>
      </c>
      <c r="F27" s="261">
        <f t="shared" ref="F27" si="6">F24+F25</f>
        <v>0</v>
      </c>
      <c r="G27" s="139">
        <f t="shared" ref="G27:O27" si="7">G24+G25</f>
        <v>0</v>
      </c>
      <c r="H27" s="261">
        <f t="shared" si="7"/>
        <v>1392</v>
      </c>
      <c r="I27" s="139">
        <f t="shared" si="7"/>
        <v>0</v>
      </c>
      <c r="J27" s="73">
        <f t="shared" si="7"/>
        <v>0</v>
      </c>
      <c r="K27" s="139">
        <f t="shared" si="7"/>
        <v>0</v>
      </c>
      <c r="L27" s="73">
        <f t="shared" si="7"/>
        <v>0</v>
      </c>
      <c r="M27" s="139">
        <f t="shared" si="7"/>
        <v>0</v>
      </c>
      <c r="N27" s="73">
        <f t="shared" si="7"/>
        <v>0</v>
      </c>
      <c r="O27" s="139">
        <f t="shared" si="7"/>
        <v>0</v>
      </c>
      <c r="P27" s="115"/>
      <c r="Q27" s="115"/>
      <c r="R27" s="115"/>
      <c r="S27" s="115"/>
      <c r="T27" s="115"/>
      <c r="U27" s="115"/>
      <c r="V27" s="115"/>
      <c r="W27" s="115"/>
      <c r="X27" s="115"/>
      <c r="Y27" s="115"/>
    </row>
    <row r="28" spans="1:25" ht="15.95" customHeight="1">
      <c r="A28" s="13"/>
      <c r="F28" s="115"/>
      <c r="G28" s="115"/>
      <c r="H28" s="115"/>
      <c r="I28" s="115"/>
      <c r="J28" s="115"/>
      <c r="K28" s="115"/>
      <c r="L28" s="140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</row>
    <row r="29" spans="1:25" ht="15.95" customHeight="1">
      <c r="A29" s="31"/>
      <c r="F29" s="115"/>
      <c r="G29" s="115"/>
      <c r="H29" s="115"/>
      <c r="I29" s="115"/>
      <c r="J29" s="141"/>
      <c r="K29" s="141"/>
      <c r="L29" s="140"/>
      <c r="M29" s="115"/>
      <c r="N29" s="115"/>
      <c r="O29" s="141" t="s">
        <v>164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41"/>
    </row>
    <row r="30" spans="1:25" ht="15.95" customHeight="1">
      <c r="A30" s="286" t="s">
        <v>69</v>
      </c>
      <c r="B30" s="287"/>
      <c r="C30" s="287"/>
      <c r="D30" s="287"/>
      <c r="E30" s="288"/>
      <c r="F30" s="324" t="s">
        <v>261</v>
      </c>
      <c r="G30" s="325"/>
      <c r="H30" s="324" t="s">
        <v>262</v>
      </c>
      <c r="I30" s="325"/>
      <c r="J30" s="324" t="s">
        <v>263</v>
      </c>
      <c r="K30" s="325"/>
      <c r="L30" s="324" t="s">
        <v>256</v>
      </c>
      <c r="M30" s="325"/>
      <c r="N30" s="324" t="s">
        <v>257</v>
      </c>
      <c r="O30" s="325"/>
      <c r="P30" s="142"/>
      <c r="Q30" s="140"/>
      <c r="R30" s="142"/>
      <c r="S30" s="140"/>
      <c r="T30" s="142"/>
      <c r="U30" s="140"/>
      <c r="V30" s="142"/>
      <c r="W30" s="140"/>
      <c r="X30" s="142"/>
      <c r="Y30" s="140"/>
    </row>
    <row r="31" spans="1:25" ht="15.95" customHeight="1">
      <c r="A31" s="289"/>
      <c r="B31" s="290"/>
      <c r="C31" s="290"/>
      <c r="D31" s="290"/>
      <c r="E31" s="291"/>
      <c r="F31" s="110" t="s">
        <v>246</v>
      </c>
      <c r="G31" s="38" t="s">
        <v>2</v>
      </c>
      <c r="H31" s="110" t="s">
        <v>246</v>
      </c>
      <c r="I31" s="38" t="s">
        <v>2</v>
      </c>
      <c r="J31" s="110" t="s">
        <v>246</v>
      </c>
      <c r="K31" s="38" t="s">
        <v>2</v>
      </c>
      <c r="L31" s="110" t="s">
        <v>246</v>
      </c>
      <c r="M31" s="38" t="s">
        <v>2</v>
      </c>
      <c r="N31" s="110" t="s">
        <v>246</v>
      </c>
      <c r="O31" s="210" t="s">
        <v>2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</row>
    <row r="32" spans="1:25" ht="15.95" customHeight="1">
      <c r="A32" s="292" t="s">
        <v>85</v>
      </c>
      <c r="B32" s="55" t="s">
        <v>50</v>
      </c>
      <c r="C32" s="56"/>
      <c r="D32" s="56"/>
      <c r="E32" s="15" t="s">
        <v>41</v>
      </c>
      <c r="F32" s="258">
        <v>1869</v>
      </c>
      <c r="G32" s="147">
        <v>1791</v>
      </c>
      <c r="H32" s="111">
        <v>186</v>
      </c>
      <c r="I32" s="113">
        <v>181</v>
      </c>
      <c r="J32" s="111"/>
      <c r="K32" s="114"/>
      <c r="L32" s="66">
        <v>764</v>
      </c>
      <c r="M32" s="147">
        <v>809</v>
      </c>
      <c r="N32" s="111">
        <v>0</v>
      </c>
      <c r="O32" s="148">
        <v>0</v>
      </c>
      <c r="P32" s="147"/>
      <c r="Q32" s="147"/>
      <c r="R32" s="147"/>
      <c r="S32" s="147"/>
      <c r="T32" s="149"/>
      <c r="U32" s="149"/>
      <c r="V32" s="147"/>
      <c r="W32" s="147"/>
      <c r="X32" s="149"/>
      <c r="Y32" s="149"/>
    </row>
    <row r="33" spans="1:25" ht="15.95" customHeight="1">
      <c r="A33" s="297"/>
      <c r="B33" s="8"/>
      <c r="C33" s="52" t="s">
        <v>70</v>
      </c>
      <c r="D33" s="53"/>
      <c r="E33" s="99"/>
      <c r="F33" s="260">
        <v>1837</v>
      </c>
      <c r="G33" s="150">
        <v>1753</v>
      </c>
      <c r="H33" s="68">
        <v>71</v>
      </c>
      <c r="I33" s="126">
        <v>72</v>
      </c>
      <c r="J33" s="68"/>
      <c r="K33" s="127"/>
      <c r="L33" s="68">
        <v>729</v>
      </c>
      <c r="M33" s="150">
        <v>767</v>
      </c>
      <c r="N33" s="68">
        <v>0</v>
      </c>
      <c r="O33" s="125">
        <v>0</v>
      </c>
      <c r="P33" s="147"/>
      <c r="Q33" s="147"/>
      <c r="R33" s="147"/>
      <c r="S33" s="147"/>
      <c r="T33" s="149"/>
      <c r="U33" s="149"/>
      <c r="V33" s="147"/>
      <c r="W33" s="147"/>
      <c r="X33" s="149"/>
      <c r="Y33" s="149"/>
    </row>
    <row r="34" spans="1:25" ht="15.95" customHeight="1">
      <c r="A34" s="297"/>
      <c r="B34" s="8"/>
      <c r="C34" s="24"/>
      <c r="D34" s="30" t="s">
        <v>71</v>
      </c>
      <c r="E34" s="94"/>
      <c r="F34" s="253">
        <v>1579</v>
      </c>
      <c r="G34" s="116">
        <v>1509</v>
      </c>
      <c r="H34" s="70">
        <v>71</v>
      </c>
      <c r="I34" s="117">
        <v>72</v>
      </c>
      <c r="J34" s="70"/>
      <c r="K34" s="118"/>
      <c r="L34" s="70">
        <v>0</v>
      </c>
      <c r="M34" s="116">
        <v>0</v>
      </c>
      <c r="N34" s="70">
        <v>0</v>
      </c>
      <c r="O34" s="128">
        <v>0</v>
      </c>
      <c r="P34" s="147"/>
      <c r="Q34" s="147"/>
      <c r="R34" s="147"/>
      <c r="S34" s="147"/>
      <c r="T34" s="149"/>
      <c r="U34" s="149"/>
      <c r="V34" s="147"/>
      <c r="W34" s="147"/>
      <c r="X34" s="149"/>
      <c r="Y34" s="149"/>
    </row>
    <row r="35" spans="1:25" ht="15.95" customHeight="1">
      <c r="A35" s="297"/>
      <c r="B35" s="10"/>
      <c r="C35" s="62" t="s">
        <v>72</v>
      </c>
      <c r="D35" s="63"/>
      <c r="E35" s="100"/>
      <c r="F35" s="254">
        <v>32</v>
      </c>
      <c r="G35" s="122">
        <v>38</v>
      </c>
      <c r="H35" s="121">
        <v>115</v>
      </c>
      <c r="I35" s="123">
        <v>109</v>
      </c>
      <c r="J35" s="151"/>
      <c r="K35" s="152"/>
      <c r="L35" s="121">
        <v>35</v>
      </c>
      <c r="M35" s="122">
        <v>42</v>
      </c>
      <c r="N35" s="121">
        <v>0</v>
      </c>
      <c r="O35" s="138">
        <v>0</v>
      </c>
      <c r="P35" s="147"/>
      <c r="Q35" s="147"/>
      <c r="R35" s="147"/>
      <c r="S35" s="147"/>
      <c r="T35" s="149"/>
      <c r="U35" s="149"/>
      <c r="V35" s="147"/>
      <c r="W35" s="147"/>
      <c r="X35" s="149"/>
      <c r="Y35" s="149"/>
    </row>
    <row r="36" spans="1:25" ht="15.95" customHeight="1">
      <c r="A36" s="297"/>
      <c r="B36" s="50" t="s">
        <v>53</v>
      </c>
      <c r="C36" s="51"/>
      <c r="D36" s="51"/>
      <c r="E36" s="15" t="s">
        <v>42</v>
      </c>
      <c r="F36" s="258">
        <v>1032</v>
      </c>
      <c r="G36" s="147">
        <v>977</v>
      </c>
      <c r="H36" s="66">
        <v>181</v>
      </c>
      <c r="I36" s="136">
        <v>186</v>
      </c>
      <c r="J36" s="66"/>
      <c r="K36" s="137"/>
      <c r="L36" s="66">
        <v>689</v>
      </c>
      <c r="M36" s="147">
        <v>675</v>
      </c>
      <c r="N36" s="66">
        <v>0</v>
      </c>
      <c r="O36" s="135">
        <v>0</v>
      </c>
      <c r="P36" s="147"/>
      <c r="Q36" s="147"/>
      <c r="R36" s="147"/>
      <c r="S36" s="147"/>
      <c r="T36" s="147"/>
      <c r="U36" s="147"/>
      <c r="V36" s="147"/>
      <c r="W36" s="147"/>
      <c r="X36" s="149"/>
      <c r="Y36" s="149"/>
    </row>
    <row r="37" spans="1:25" ht="15.95" customHeight="1">
      <c r="A37" s="297"/>
      <c r="B37" s="8"/>
      <c r="C37" s="30" t="s">
        <v>73</v>
      </c>
      <c r="D37" s="43"/>
      <c r="E37" s="94"/>
      <c r="F37" s="253">
        <v>313</v>
      </c>
      <c r="G37" s="116">
        <v>327</v>
      </c>
      <c r="H37" s="70">
        <v>170</v>
      </c>
      <c r="I37" s="117">
        <v>173</v>
      </c>
      <c r="J37" s="70"/>
      <c r="K37" s="118"/>
      <c r="L37" s="70">
        <v>649</v>
      </c>
      <c r="M37" s="116">
        <v>626</v>
      </c>
      <c r="N37" s="70">
        <v>0</v>
      </c>
      <c r="O37" s="128">
        <v>0</v>
      </c>
      <c r="P37" s="147"/>
      <c r="Q37" s="147"/>
      <c r="R37" s="147"/>
      <c r="S37" s="147"/>
      <c r="T37" s="147"/>
      <c r="U37" s="147"/>
      <c r="V37" s="147"/>
      <c r="W37" s="147"/>
      <c r="X37" s="149"/>
      <c r="Y37" s="149"/>
    </row>
    <row r="38" spans="1:25" ht="15.95" customHeight="1">
      <c r="A38" s="297"/>
      <c r="B38" s="10"/>
      <c r="C38" s="30" t="s">
        <v>74</v>
      </c>
      <c r="D38" s="43"/>
      <c r="E38" s="94"/>
      <c r="F38" s="240">
        <v>719</v>
      </c>
      <c r="G38" s="128">
        <v>650</v>
      </c>
      <c r="H38" s="70">
        <v>11</v>
      </c>
      <c r="I38" s="117">
        <v>13</v>
      </c>
      <c r="J38" s="70"/>
      <c r="K38" s="152"/>
      <c r="L38" s="70">
        <v>40</v>
      </c>
      <c r="M38" s="116">
        <v>49</v>
      </c>
      <c r="N38" s="70">
        <v>0</v>
      </c>
      <c r="O38" s="128">
        <v>0</v>
      </c>
      <c r="P38" s="147"/>
      <c r="Q38" s="147"/>
      <c r="R38" s="149"/>
      <c r="S38" s="149"/>
      <c r="T38" s="147"/>
      <c r="U38" s="147"/>
      <c r="V38" s="147"/>
      <c r="W38" s="147"/>
      <c r="X38" s="149"/>
      <c r="Y38" s="149"/>
    </row>
    <row r="39" spans="1:25" ht="15.95" customHeight="1">
      <c r="A39" s="298"/>
      <c r="B39" s="11" t="s">
        <v>75</v>
      </c>
      <c r="C39" s="12"/>
      <c r="D39" s="12"/>
      <c r="E39" s="98" t="s">
        <v>165</v>
      </c>
      <c r="F39" s="261">
        <f t="shared" ref="F39" si="8">F32-F36</f>
        <v>837</v>
      </c>
      <c r="G39" s="139">
        <f t="shared" ref="G39:O39" si="9">G32-G36</f>
        <v>814</v>
      </c>
      <c r="H39" s="73">
        <v>5</v>
      </c>
      <c r="I39" s="139">
        <f t="shared" si="9"/>
        <v>-5</v>
      </c>
      <c r="J39" s="73">
        <f t="shared" si="9"/>
        <v>0</v>
      </c>
      <c r="K39" s="139">
        <f t="shared" si="9"/>
        <v>0</v>
      </c>
      <c r="L39" s="73">
        <v>75</v>
      </c>
      <c r="M39" s="139">
        <f t="shared" si="9"/>
        <v>134</v>
      </c>
      <c r="N39" s="73">
        <v>0</v>
      </c>
      <c r="O39" s="139">
        <f t="shared" si="9"/>
        <v>0</v>
      </c>
      <c r="P39" s="147"/>
      <c r="Q39" s="147"/>
      <c r="R39" s="147"/>
      <c r="S39" s="147"/>
      <c r="T39" s="147"/>
      <c r="U39" s="147"/>
      <c r="V39" s="147"/>
      <c r="W39" s="147"/>
      <c r="X39" s="149"/>
      <c r="Y39" s="149"/>
    </row>
    <row r="40" spans="1:25" ht="15.95" customHeight="1">
      <c r="A40" s="292" t="s">
        <v>86</v>
      </c>
      <c r="B40" s="50" t="s">
        <v>76</v>
      </c>
      <c r="C40" s="51"/>
      <c r="D40" s="51"/>
      <c r="E40" s="15" t="s">
        <v>44</v>
      </c>
      <c r="F40" s="263">
        <v>1366</v>
      </c>
      <c r="G40" s="135">
        <v>2037</v>
      </c>
      <c r="H40" s="66">
        <v>195</v>
      </c>
      <c r="I40" s="136">
        <v>193</v>
      </c>
      <c r="J40" s="66"/>
      <c r="K40" s="137"/>
      <c r="L40" s="66">
        <v>653</v>
      </c>
      <c r="M40" s="147">
        <v>846</v>
      </c>
      <c r="N40" s="66">
        <v>1083</v>
      </c>
      <c r="O40" s="135">
        <v>952</v>
      </c>
      <c r="P40" s="147"/>
      <c r="Q40" s="147"/>
      <c r="R40" s="147"/>
      <c r="S40" s="147"/>
      <c r="T40" s="149"/>
      <c r="U40" s="149"/>
      <c r="V40" s="149"/>
      <c r="W40" s="149"/>
      <c r="X40" s="147"/>
      <c r="Y40" s="147"/>
    </row>
    <row r="41" spans="1:25" ht="15.95" customHeight="1">
      <c r="A41" s="299"/>
      <c r="B41" s="10"/>
      <c r="C41" s="30" t="s">
        <v>77</v>
      </c>
      <c r="D41" s="43"/>
      <c r="E41" s="94"/>
      <c r="F41" s="267">
        <v>755</v>
      </c>
      <c r="G41" s="153">
        <v>1452</v>
      </c>
      <c r="H41" s="151">
        <v>0</v>
      </c>
      <c r="I41" s="152">
        <v>0</v>
      </c>
      <c r="J41" s="70"/>
      <c r="K41" s="118"/>
      <c r="L41" s="70">
        <v>247</v>
      </c>
      <c r="M41" s="116">
        <v>307</v>
      </c>
      <c r="N41" s="70">
        <v>243</v>
      </c>
      <c r="O41" s="128">
        <v>205</v>
      </c>
      <c r="P41" s="149"/>
      <c r="Q41" s="149"/>
      <c r="R41" s="149"/>
      <c r="S41" s="149"/>
      <c r="T41" s="149"/>
      <c r="U41" s="149"/>
      <c r="V41" s="149"/>
      <c r="W41" s="149"/>
      <c r="X41" s="147"/>
      <c r="Y41" s="147"/>
    </row>
    <row r="42" spans="1:25" ht="15.95" customHeight="1">
      <c r="A42" s="299"/>
      <c r="B42" s="50" t="s">
        <v>64</v>
      </c>
      <c r="C42" s="51"/>
      <c r="D42" s="51"/>
      <c r="E42" s="15" t="s">
        <v>45</v>
      </c>
      <c r="F42" s="263">
        <v>2013</v>
      </c>
      <c r="G42" s="135">
        <v>2689</v>
      </c>
      <c r="H42" s="66">
        <v>195</v>
      </c>
      <c r="I42" s="136">
        <v>193</v>
      </c>
      <c r="J42" s="66"/>
      <c r="K42" s="137"/>
      <c r="L42" s="66">
        <v>738</v>
      </c>
      <c r="M42" s="147">
        <v>1004</v>
      </c>
      <c r="N42" s="66">
        <v>1031</v>
      </c>
      <c r="O42" s="135">
        <v>953</v>
      </c>
      <c r="P42" s="147"/>
      <c r="Q42" s="147"/>
      <c r="R42" s="147"/>
      <c r="S42" s="147"/>
      <c r="T42" s="149"/>
      <c r="U42" s="149"/>
      <c r="V42" s="147"/>
      <c r="W42" s="147"/>
      <c r="X42" s="147"/>
      <c r="Y42" s="147"/>
    </row>
    <row r="43" spans="1:25" ht="15.95" customHeight="1">
      <c r="A43" s="299"/>
      <c r="B43" s="10"/>
      <c r="C43" s="30" t="s">
        <v>78</v>
      </c>
      <c r="D43" s="43"/>
      <c r="E43" s="94"/>
      <c r="F43" s="240">
        <v>1473</v>
      </c>
      <c r="G43" s="128">
        <v>1279</v>
      </c>
      <c r="H43" s="70">
        <v>195</v>
      </c>
      <c r="I43" s="117">
        <v>193</v>
      </c>
      <c r="J43" s="151"/>
      <c r="K43" s="152"/>
      <c r="L43" s="70">
        <v>402</v>
      </c>
      <c r="M43" s="116">
        <v>455</v>
      </c>
      <c r="N43" s="70">
        <v>47</v>
      </c>
      <c r="O43" s="128">
        <v>46</v>
      </c>
      <c r="P43" s="147"/>
      <c r="Q43" s="147"/>
      <c r="R43" s="149"/>
      <c r="S43" s="147"/>
      <c r="T43" s="149"/>
      <c r="U43" s="149"/>
      <c r="V43" s="147"/>
      <c r="W43" s="147"/>
      <c r="X43" s="149"/>
      <c r="Y43" s="149"/>
    </row>
    <row r="44" spans="1:25" ht="15.95" customHeight="1">
      <c r="A44" s="300"/>
      <c r="B44" s="47" t="s">
        <v>75</v>
      </c>
      <c r="C44" s="31"/>
      <c r="D44" s="31"/>
      <c r="E44" s="98" t="s">
        <v>166</v>
      </c>
      <c r="F44" s="262">
        <f t="shared" ref="F44" si="10">F40-F42</f>
        <v>-647</v>
      </c>
      <c r="G44" s="131">
        <f t="shared" ref="G44:O44" si="11">G40-G42</f>
        <v>-652</v>
      </c>
      <c r="H44" s="130">
        <v>0</v>
      </c>
      <c r="I44" s="131">
        <f t="shared" si="11"/>
        <v>0</v>
      </c>
      <c r="J44" s="130">
        <f t="shared" si="11"/>
        <v>0</v>
      </c>
      <c r="K44" s="131">
        <f t="shared" si="11"/>
        <v>0</v>
      </c>
      <c r="L44" s="130">
        <v>-85</v>
      </c>
      <c r="M44" s="131">
        <f t="shared" si="11"/>
        <v>-158</v>
      </c>
      <c r="N44" s="130">
        <v>52</v>
      </c>
      <c r="O44" s="131">
        <f t="shared" si="11"/>
        <v>-1</v>
      </c>
      <c r="P44" s="149"/>
      <c r="Q44" s="149"/>
      <c r="R44" s="147"/>
      <c r="S44" s="147"/>
      <c r="T44" s="149"/>
      <c r="U44" s="149"/>
      <c r="V44" s="147"/>
      <c r="W44" s="147"/>
      <c r="X44" s="147"/>
      <c r="Y44" s="147"/>
    </row>
    <row r="45" spans="1:25" ht="15.95" customHeight="1">
      <c r="A45" s="277" t="s">
        <v>87</v>
      </c>
      <c r="B45" s="25" t="s">
        <v>79</v>
      </c>
      <c r="C45" s="20"/>
      <c r="D45" s="20"/>
      <c r="E45" s="97" t="s">
        <v>167</v>
      </c>
      <c r="F45" s="268">
        <f t="shared" ref="F45" si="12">F39+F44</f>
        <v>190</v>
      </c>
      <c r="G45" s="155">
        <f t="shared" ref="G45:O45" si="13">G39+G44</f>
        <v>162</v>
      </c>
      <c r="H45" s="154">
        <v>5</v>
      </c>
      <c r="I45" s="155">
        <f t="shared" si="13"/>
        <v>-5</v>
      </c>
      <c r="J45" s="154">
        <f t="shared" si="13"/>
        <v>0</v>
      </c>
      <c r="K45" s="155">
        <f t="shared" si="13"/>
        <v>0</v>
      </c>
      <c r="L45" s="154">
        <v>-10</v>
      </c>
      <c r="M45" s="155">
        <f t="shared" si="13"/>
        <v>-24</v>
      </c>
      <c r="N45" s="154">
        <v>52</v>
      </c>
      <c r="O45" s="155">
        <f t="shared" si="13"/>
        <v>-1</v>
      </c>
      <c r="P45" s="147"/>
      <c r="Q45" s="147"/>
      <c r="R45" s="147"/>
      <c r="S45" s="147"/>
      <c r="T45" s="147"/>
      <c r="U45" s="147"/>
      <c r="V45" s="147"/>
      <c r="W45" s="147"/>
      <c r="X45" s="147"/>
      <c r="Y45" s="147"/>
    </row>
    <row r="46" spans="1:25" ht="15.95" customHeight="1">
      <c r="A46" s="278"/>
      <c r="B46" s="44" t="s">
        <v>80</v>
      </c>
      <c r="C46" s="43"/>
      <c r="D46" s="43"/>
      <c r="E46" s="43"/>
      <c r="F46" s="267">
        <v>575</v>
      </c>
      <c r="G46" s="153">
        <v>413</v>
      </c>
      <c r="H46" s="151">
        <v>0</v>
      </c>
      <c r="I46" s="152">
        <v>0</v>
      </c>
      <c r="J46" s="151"/>
      <c r="K46" s="152"/>
      <c r="L46" s="70">
        <v>0</v>
      </c>
      <c r="M46" s="116">
        <v>0</v>
      </c>
      <c r="N46" s="151">
        <v>0</v>
      </c>
      <c r="O46" s="129">
        <v>0</v>
      </c>
      <c r="P46" s="149"/>
      <c r="Q46" s="149"/>
      <c r="R46" s="149"/>
      <c r="S46" s="149"/>
      <c r="T46" s="149"/>
      <c r="U46" s="149"/>
      <c r="V46" s="149"/>
      <c r="W46" s="149"/>
      <c r="X46" s="149"/>
      <c r="Y46" s="149"/>
    </row>
    <row r="47" spans="1:25" ht="15.95" customHeight="1">
      <c r="A47" s="278"/>
      <c r="B47" s="44" t="s">
        <v>81</v>
      </c>
      <c r="C47" s="43"/>
      <c r="D47" s="43"/>
      <c r="E47" s="43"/>
      <c r="F47" s="253">
        <v>765</v>
      </c>
      <c r="G47" s="116">
        <v>576</v>
      </c>
      <c r="H47" s="70">
        <v>11</v>
      </c>
      <c r="I47" s="117">
        <v>5</v>
      </c>
      <c r="J47" s="70"/>
      <c r="K47" s="118"/>
      <c r="L47" s="70">
        <v>0</v>
      </c>
      <c r="M47" s="116">
        <v>19</v>
      </c>
      <c r="N47" s="70">
        <v>0</v>
      </c>
      <c r="O47" s="128">
        <v>113</v>
      </c>
      <c r="P47" s="147"/>
      <c r="Q47" s="147"/>
      <c r="R47" s="147"/>
      <c r="S47" s="147"/>
      <c r="T47" s="147"/>
      <c r="U47" s="147"/>
      <c r="V47" s="147"/>
      <c r="W47" s="147"/>
      <c r="X47" s="147"/>
      <c r="Y47" s="147"/>
    </row>
    <row r="48" spans="1:25" ht="15.95" customHeight="1">
      <c r="A48" s="279"/>
      <c r="B48" s="47" t="s">
        <v>82</v>
      </c>
      <c r="C48" s="31"/>
      <c r="D48" s="31"/>
      <c r="E48" s="31"/>
      <c r="F48" s="269">
        <v>0</v>
      </c>
      <c r="G48" s="156">
        <v>0</v>
      </c>
      <c r="H48" s="74">
        <v>11</v>
      </c>
      <c r="I48" s="157">
        <v>5</v>
      </c>
      <c r="J48" s="74"/>
      <c r="K48" s="158"/>
      <c r="L48" s="74">
        <v>0</v>
      </c>
      <c r="M48" s="156">
        <v>0</v>
      </c>
      <c r="N48" s="74">
        <v>0</v>
      </c>
      <c r="O48" s="139">
        <v>0</v>
      </c>
      <c r="P48" s="147"/>
      <c r="Q48" s="147"/>
      <c r="R48" s="147"/>
      <c r="S48" s="147"/>
      <c r="T48" s="147"/>
      <c r="U48" s="147"/>
      <c r="V48" s="147"/>
      <c r="W48" s="147"/>
      <c r="X48" s="147"/>
      <c r="Y48" s="147"/>
    </row>
    <row r="49" spans="1:15" ht="15.95" customHeight="1">
      <c r="A49" s="13" t="s">
        <v>168</v>
      </c>
      <c r="O49" s="6"/>
    </row>
    <row r="50" spans="1:15" ht="15.95" customHeight="1">
      <c r="A50" s="13"/>
      <c r="O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47"/>
  <sheetViews>
    <sheetView view="pageBreakPreview" zoomScale="85" zoomScaleNormal="100" zoomScaleSheetLayoutView="85" workbookViewId="0">
      <selection activeCell="E10" sqref="E10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161" t="s">
        <v>0</v>
      </c>
      <c r="B1" s="161"/>
      <c r="C1" s="212" t="s">
        <v>258</v>
      </c>
      <c r="D1" s="213"/>
    </row>
    <row r="3" spans="1:14" ht="15" customHeight="1">
      <c r="A3" s="36" t="s">
        <v>169</v>
      </c>
      <c r="B3" s="36"/>
      <c r="C3" s="36"/>
      <c r="D3" s="36"/>
      <c r="E3" s="36"/>
      <c r="F3" s="36"/>
      <c r="I3" s="36"/>
      <c r="J3" s="36"/>
    </row>
    <row r="4" spans="1:14" ht="15" customHeight="1">
      <c r="A4" s="36"/>
      <c r="B4" s="36"/>
      <c r="C4" s="36"/>
      <c r="D4" s="36"/>
      <c r="E4" s="36"/>
      <c r="F4" s="36"/>
      <c r="I4" s="36"/>
      <c r="J4" s="36"/>
    </row>
    <row r="5" spans="1:14" ht="15" customHeight="1">
      <c r="A5" s="214"/>
      <c r="B5" s="214" t="s">
        <v>247</v>
      </c>
      <c r="C5" s="214"/>
      <c r="D5" s="214"/>
      <c r="H5" s="37"/>
      <c r="L5" s="37"/>
      <c r="N5" s="37" t="s">
        <v>170</v>
      </c>
    </row>
    <row r="6" spans="1:14" ht="15" customHeight="1">
      <c r="A6" s="215"/>
      <c r="B6" s="216"/>
      <c r="C6" s="216"/>
      <c r="D6" s="216"/>
      <c r="E6" s="326"/>
      <c r="F6" s="327"/>
      <c r="G6" s="326"/>
      <c r="H6" s="327"/>
      <c r="I6" s="217"/>
      <c r="J6" s="218"/>
      <c r="K6" s="326"/>
      <c r="L6" s="327"/>
      <c r="M6" s="326"/>
      <c r="N6" s="327"/>
    </row>
    <row r="7" spans="1:14" ht="15" customHeight="1">
      <c r="A7" s="59"/>
      <c r="B7" s="60"/>
      <c r="C7" s="60"/>
      <c r="D7" s="60"/>
      <c r="E7" s="219" t="s">
        <v>246</v>
      </c>
      <c r="F7" s="220" t="s">
        <v>2</v>
      </c>
      <c r="G7" s="219" t="s">
        <v>246</v>
      </c>
      <c r="H7" s="220" t="s">
        <v>2</v>
      </c>
      <c r="I7" s="219" t="s">
        <v>246</v>
      </c>
      <c r="J7" s="220" t="s">
        <v>2</v>
      </c>
      <c r="K7" s="219" t="s">
        <v>246</v>
      </c>
      <c r="L7" s="220" t="s">
        <v>2</v>
      </c>
      <c r="M7" s="219" t="s">
        <v>246</v>
      </c>
      <c r="N7" s="250" t="s">
        <v>2</v>
      </c>
    </row>
    <row r="8" spans="1:14" ht="18" customHeight="1">
      <c r="A8" s="270" t="s">
        <v>171</v>
      </c>
      <c r="B8" s="221" t="s">
        <v>172</v>
      </c>
      <c r="C8" s="222"/>
      <c r="D8" s="222"/>
      <c r="E8" s="223"/>
      <c r="F8" s="224"/>
      <c r="G8" s="223"/>
      <c r="H8" s="225"/>
      <c r="I8" s="223"/>
      <c r="J8" s="224"/>
      <c r="K8" s="223"/>
      <c r="L8" s="225"/>
      <c r="M8" s="223"/>
      <c r="N8" s="225"/>
    </row>
    <row r="9" spans="1:14" ht="18" customHeight="1">
      <c r="A9" s="271"/>
      <c r="B9" s="270" t="s">
        <v>173</v>
      </c>
      <c r="C9" s="179" t="s">
        <v>174</v>
      </c>
      <c r="D9" s="180"/>
      <c r="E9" s="226"/>
      <c r="F9" s="227"/>
      <c r="G9" s="226"/>
      <c r="H9" s="228"/>
      <c r="I9" s="226"/>
      <c r="J9" s="227"/>
      <c r="K9" s="226"/>
      <c r="L9" s="228"/>
      <c r="M9" s="226"/>
      <c r="N9" s="228"/>
    </row>
    <row r="10" spans="1:14" ht="18" customHeight="1">
      <c r="A10" s="271"/>
      <c r="B10" s="271"/>
      <c r="C10" s="44" t="s">
        <v>175</v>
      </c>
      <c r="D10" s="43"/>
      <c r="E10" s="229"/>
      <c r="F10" s="230"/>
      <c r="G10" s="229"/>
      <c r="H10" s="231"/>
      <c r="I10" s="229"/>
      <c r="J10" s="230"/>
      <c r="K10" s="229"/>
      <c r="L10" s="231"/>
      <c r="M10" s="229"/>
      <c r="N10" s="231"/>
    </row>
    <row r="11" spans="1:14" ht="18" customHeight="1">
      <c r="A11" s="271"/>
      <c r="B11" s="271"/>
      <c r="C11" s="44" t="s">
        <v>176</v>
      </c>
      <c r="D11" s="43"/>
      <c r="E11" s="229"/>
      <c r="F11" s="230"/>
      <c r="G11" s="229"/>
      <c r="H11" s="231"/>
      <c r="I11" s="229"/>
      <c r="J11" s="230"/>
      <c r="K11" s="229"/>
      <c r="L11" s="231"/>
      <c r="M11" s="229"/>
      <c r="N11" s="231"/>
    </row>
    <row r="12" spans="1:14" ht="18" customHeight="1">
      <c r="A12" s="271"/>
      <c r="B12" s="271"/>
      <c r="C12" s="44" t="s">
        <v>177</v>
      </c>
      <c r="D12" s="43"/>
      <c r="E12" s="229"/>
      <c r="F12" s="230"/>
      <c r="G12" s="229"/>
      <c r="H12" s="231"/>
      <c r="I12" s="229"/>
      <c r="J12" s="230"/>
      <c r="K12" s="229"/>
      <c r="L12" s="231"/>
      <c r="M12" s="229"/>
      <c r="N12" s="231"/>
    </row>
    <row r="13" spans="1:14" ht="18" customHeight="1">
      <c r="A13" s="271"/>
      <c r="B13" s="271"/>
      <c r="C13" s="44" t="s">
        <v>178</v>
      </c>
      <c r="D13" s="43"/>
      <c r="E13" s="229"/>
      <c r="F13" s="230"/>
      <c r="G13" s="229"/>
      <c r="H13" s="231"/>
      <c r="I13" s="229"/>
      <c r="J13" s="230"/>
      <c r="K13" s="229"/>
      <c r="L13" s="231"/>
      <c r="M13" s="229"/>
      <c r="N13" s="231"/>
    </row>
    <row r="14" spans="1:14" ht="18" customHeight="1">
      <c r="A14" s="272"/>
      <c r="B14" s="272"/>
      <c r="C14" s="47" t="s">
        <v>179</v>
      </c>
      <c r="D14" s="31"/>
      <c r="E14" s="232"/>
      <c r="F14" s="233"/>
      <c r="G14" s="232"/>
      <c r="H14" s="234"/>
      <c r="I14" s="232"/>
      <c r="J14" s="233"/>
      <c r="K14" s="232"/>
      <c r="L14" s="234"/>
      <c r="M14" s="232"/>
      <c r="N14" s="234"/>
    </row>
    <row r="15" spans="1:14" ht="18" customHeight="1">
      <c r="A15" s="320" t="s">
        <v>180</v>
      </c>
      <c r="B15" s="270" t="s">
        <v>181</v>
      </c>
      <c r="C15" s="179" t="s">
        <v>182</v>
      </c>
      <c r="D15" s="180"/>
      <c r="E15" s="235"/>
      <c r="F15" s="236"/>
      <c r="G15" s="235"/>
      <c r="H15" s="155"/>
      <c r="I15" s="235"/>
      <c r="J15" s="236"/>
      <c r="K15" s="235"/>
      <c r="L15" s="155"/>
      <c r="M15" s="235"/>
      <c r="N15" s="155"/>
    </row>
    <row r="16" spans="1:14" ht="18" customHeight="1">
      <c r="A16" s="271"/>
      <c r="B16" s="271"/>
      <c r="C16" s="44" t="s">
        <v>183</v>
      </c>
      <c r="D16" s="43"/>
      <c r="E16" s="70"/>
      <c r="F16" s="117"/>
      <c r="G16" s="70"/>
      <c r="H16" s="128"/>
      <c r="I16" s="70"/>
      <c r="J16" s="117"/>
      <c r="K16" s="70"/>
      <c r="L16" s="128"/>
      <c r="M16" s="70"/>
      <c r="N16" s="128"/>
    </row>
    <row r="17" spans="1:15" ht="18" customHeight="1">
      <c r="A17" s="271"/>
      <c r="B17" s="271"/>
      <c r="C17" s="44" t="s">
        <v>184</v>
      </c>
      <c r="D17" s="43"/>
      <c r="E17" s="70"/>
      <c r="F17" s="117"/>
      <c r="G17" s="70"/>
      <c r="H17" s="128"/>
      <c r="I17" s="70"/>
      <c r="J17" s="117"/>
      <c r="K17" s="70"/>
      <c r="L17" s="128"/>
      <c r="M17" s="70"/>
      <c r="N17" s="128"/>
    </row>
    <row r="18" spans="1:15" ht="18" customHeight="1">
      <c r="A18" s="271"/>
      <c r="B18" s="272"/>
      <c r="C18" s="47" t="s">
        <v>185</v>
      </c>
      <c r="D18" s="31"/>
      <c r="E18" s="73"/>
      <c r="F18" s="237"/>
      <c r="G18" s="73"/>
      <c r="H18" s="237"/>
      <c r="I18" s="73"/>
      <c r="J18" s="237"/>
      <c r="K18" s="73"/>
      <c r="L18" s="237"/>
      <c r="M18" s="73"/>
      <c r="N18" s="237"/>
    </row>
    <row r="19" spans="1:15" ht="18" customHeight="1">
      <c r="A19" s="271"/>
      <c r="B19" s="270" t="s">
        <v>186</v>
      </c>
      <c r="C19" s="179" t="s">
        <v>187</v>
      </c>
      <c r="D19" s="180"/>
      <c r="E19" s="154"/>
      <c r="F19" s="155"/>
      <c r="G19" s="154"/>
      <c r="H19" s="155"/>
      <c r="I19" s="154"/>
      <c r="J19" s="155"/>
      <c r="K19" s="154"/>
      <c r="L19" s="155"/>
      <c r="M19" s="154"/>
      <c r="N19" s="155"/>
    </row>
    <row r="20" spans="1:15" ht="18" customHeight="1">
      <c r="A20" s="271"/>
      <c r="B20" s="271"/>
      <c r="C20" s="44" t="s">
        <v>188</v>
      </c>
      <c r="D20" s="43"/>
      <c r="E20" s="69"/>
      <c r="F20" s="128"/>
      <c r="G20" s="69"/>
      <c r="H20" s="128"/>
      <c r="I20" s="69"/>
      <c r="J20" s="128"/>
      <c r="K20" s="69"/>
      <c r="L20" s="128"/>
      <c r="M20" s="69"/>
      <c r="N20" s="128"/>
    </row>
    <row r="21" spans="1:15" s="242" customFormat="1" ht="18" customHeight="1">
      <c r="A21" s="271"/>
      <c r="B21" s="271"/>
      <c r="C21" s="238" t="s">
        <v>189</v>
      </c>
      <c r="D21" s="239"/>
      <c r="E21" s="240"/>
      <c r="F21" s="241"/>
      <c r="G21" s="240"/>
      <c r="H21" s="241"/>
      <c r="I21" s="240"/>
      <c r="J21" s="241"/>
      <c r="K21" s="240"/>
      <c r="L21" s="241"/>
      <c r="M21" s="240"/>
      <c r="N21" s="241"/>
    </row>
    <row r="22" spans="1:15" ht="18" customHeight="1">
      <c r="A22" s="271"/>
      <c r="B22" s="272"/>
      <c r="C22" s="11" t="s">
        <v>190</v>
      </c>
      <c r="D22" s="12"/>
      <c r="E22" s="73"/>
      <c r="F22" s="139"/>
      <c r="G22" s="73"/>
      <c r="H22" s="139"/>
      <c r="I22" s="73"/>
      <c r="J22" s="139"/>
      <c r="K22" s="73"/>
      <c r="L22" s="139"/>
      <c r="M22" s="73"/>
      <c r="N22" s="139"/>
    </row>
    <row r="23" spans="1:15" ht="18" customHeight="1">
      <c r="A23" s="271"/>
      <c r="B23" s="270" t="s">
        <v>191</v>
      </c>
      <c r="C23" s="179" t="s">
        <v>192</v>
      </c>
      <c r="D23" s="180"/>
      <c r="E23" s="154"/>
      <c r="F23" s="155"/>
      <c r="G23" s="154"/>
      <c r="H23" s="155"/>
      <c r="I23" s="154"/>
      <c r="J23" s="155"/>
      <c r="K23" s="154"/>
      <c r="L23" s="155"/>
      <c r="M23" s="154"/>
      <c r="N23" s="155"/>
    </row>
    <row r="24" spans="1:15" ht="18" customHeight="1">
      <c r="A24" s="271"/>
      <c r="B24" s="271"/>
      <c r="C24" s="44" t="s">
        <v>193</v>
      </c>
      <c r="D24" s="43"/>
      <c r="E24" s="69"/>
      <c r="F24" s="128"/>
      <c r="G24" s="69"/>
      <c r="H24" s="128"/>
      <c r="I24" s="69"/>
      <c r="J24" s="128"/>
      <c r="K24" s="69"/>
      <c r="L24" s="128"/>
      <c r="M24" s="69"/>
      <c r="N24" s="128"/>
    </row>
    <row r="25" spans="1:15" ht="18" customHeight="1">
      <c r="A25" s="271"/>
      <c r="B25" s="271"/>
      <c r="C25" s="44" t="s">
        <v>194</v>
      </c>
      <c r="D25" s="43"/>
      <c r="E25" s="69"/>
      <c r="F25" s="128"/>
      <c r="G25" s="69"/>
      <c r="H25" s="128"/>
      <c r="I25" s="69"/>
      <c r="J25" s="128"/>
      <c r="K25" s="69"/>
      <c r="L25" s="128"/>
      <c r="M25" s="69"/>
      <c r="N25" s="128"/>
    </row>
    <row r="26" spans="1:15" ht="18" customHeight="1">
      <c r="A26" s="271"/>
      <c r="B26" s="272"/>
      <c r="C26" s="45" t="s">
        <v>195</v>
      </c>
      <c r="D26" s="46"/>
      <c r="E26" s="71"/>
      <c r="F26" s="139"/>
      <c r="G26" s="71"/>
      <c r="H26" s="139"/>
      <c r="I26" s="157"/>
      <c r="J26" s="139"/>
      <c r="K26" s="71"/>
      <c r="L26" s="139"/>
      <c r="M26" s="71"/>
      <c r="N26" s="139"/>
    </row>
    <row r="27" spans="1:15" ht="18" customHeight="1">
      <c r="A27" s="272"/>
      <c r="B27" s="47" t="s">
        <v>196</v>
      </c>
      <c r="C27" s="31"/>
      <c r="D27" s="31"/>
      <c r="E27" s="243"/>
      <c r="F27" s="139"/>
      <c r="G27" s="73"/>
      <c r="H27" s="139"/>
      <c r="I27" s="243"/>
      <c r="J27" s="139"/>
      <c r="K27" s="73"/>
      <c r="L27" s="139"/>
      <c r="M27" s="73"/>
      <c r="N27" s="139"/>
    </row>
    <row r="28" spans="1:15" ht="18" customHeight="1">
      <c r="A28" s="270" t="s">
        <v>197</v>
      </c>
      <c r="B28" s="270" t="s">
        <v>198</v>
      </c>
      <c r="C28" s="179" t="s">
        <v>199</v>
      </c>
      <c r="D28" s="244" t="s">
        <v>41</v>
      </c>
      <c r="E28" s="154"/>
      <c r="F28" s="155"/>
      <c r="G28" s="154"/>
      <c r="H28" s="155"/>
      <c r="I28" s="154"/>
      <c r="J28" s="155"/>
      <c r="K28" s="154"/>
      <c r="L28" s="155"/>
      <c r="M28" s="154"/>
      <c r="N28" s="155"/>
    </row>
    <row r="29" spans="1:15" ht="18" customHeight="1">
      <c r="A29" s="271"/>
      <c r="B29" s="271"/>
      <c r="C29" s="44" t="s">
        <v>200</v>
      </c>
      <c r="D29" s="245" t="s">
        <v>42</v>
      </c>
      <c r="E29" s="69"/>
      <c r="F29" s="128"/>
      <c r="G29" s="69"/>
      <c r="H29" s="128"/>
      <c r="I29" s="69"/>
      <c r="J29" s="128"/>
      <c r="K29" s="69"/>
      <c r="L29" s="128"/>
      <c r="M29" s="69"/>
      <c r="N29" s="128"/>
    </row>
    <row r="30" spans="1:15" ht="18" customHeight="1">
      <c r="A30" s="271"/>
      <c r="B30" s="271"/>
      <c r="C30" s="44" t="s">
        <v>201</v>
      </c>
      <c r="D30" s="245" t="s">
        <v>202</v>
      </c>
      <c r="E30" s="69"/>
      <c r="F30" s="128"/>
      <c r="G30" s="70"/>
      <c r="H30" s="128"/>
      <c r="I30" s="69"/>
      <c r="J30" s="128"/>
      <c r="K30" s="69"/>
      <c r="L30" s="128"/>
      <c r="M30" s="69"/>
      <c r="N30" s="128"/>
    </row>
    <row r="31" spans="1:15" ht="18" customHeight="1">
      <c r="A31" s="271"/>
      <c r="B31" s="271"/>
      <c r="C31" s="11" t="s">
        <v>203</v>
      </c>
      <c r="D31" s="246" t="s">
        <v>204</v>
      </c>
      <c r="E31" s="73">
        <f t="shared" ref="E31:N31" si="0">E28-E29-E30</f>
        <v>0</v>
      </c>
      <c r="F31" s="237">
        <f t="shared" si="0"/>
        <v>0</v>
      </c>
      <c r="G31" s="73">
        <f t="shared" si="0"/>
        <v>0</v>
      </c>
      <c r="H31" s="237">
        <f t="shared" si="0"/>
        <v>0</v>
      </c>
      <c r="I31" s="73">
        <f t="shared" si="0"/>
        <v>0</v>
      </c>
      <c r="J31" s="247">
        <f t="shared" si="0"/>
        <v>0</v>
      </c>
      <c r="K31" s="73">
        <f t="shared" si="0"/>
        <v>0</v>
      </c>
      <c r="L31" s="247">
        <f t="shared" si="0"/>
        <v>0</v>
      </c>
      <c r="M31" s="73">
        <f t="shared" si="0"/>
        <v>0</v>
      </c>
      <c r="N31" s="237">
        <f t="shared" si="0"/>
        <v>0</v>
      </c>
      <c r="O31" s="7"/>
    </row>
    <row r="32" spans="1:15" ht="18" customHeight="1">
      <c r="A32" s="271"/>
      <c r="B32" s="271"/>
      <c r="C32" s="179" t="s">
        <v>205</v>
      </c>
      <c r="D32" s="244" t="s">
        <v>206</v>
      </c>
      <c r="E32" s="154"/>
      <c r="F32" s="155"/>
      <c r="G32" s="154"/>
      <c r="H32" s="155"/>
      <c r="I32" s="154"/>
      <c r="J32" s="155"/>
      <c r="K32" s="154"/>
      <c r="L32" s="155"/>
      <c r="M32" s="154"/>
      <c r="N32" s="155"/>
    </row>
    <row r="33" spans="1:14" ht="18" customHeight="1">
      <c r="A33" s="271"/>
      <c r="B33" s="271"/>
      <c r="C33" s="44" t="s">
        <v>207</v>
      </c>
      <c r="D33" s="245" t="s">
        <v>208</v>
      </c>
      <c r="E33" s="69"/>
      <c r="F33" s="128"/>
      <c r="G33" s="69"/>
      <c r="H33" s="128"/>
      <c r="I33" s="69"/>
      <c r="J33" s="128"/>
      <c r="K33" s="69"/>
      <c r="L33" s="128"/>
      <c r="M33" s="69"/>
      <c r="N33" s="128"/>
    </row>
    <row r="34" spans="1:14" ht="18" customHeight="1">
      <c r="A34" s="271"/>
      <c r="B34" s="272"/>
      <c r="C34" s="11" t="s">
        <v>209</v>
      </c>
      <c r="D34" s="246" t="s">
        <v>210</v>
      </c>
      <c r="E34" s="73">
        <f t="shared" ref="E34:N34" si="1">E31+E32-E33</f>
        <v>0</v>
      </c>
      <c r="F34" s="139">
        <f t="shared" si="1"/>
        <v>0</v>
      </c>
      <c r="G34" s="73">
        <f t="shared" si="1"/>
        <v>0</v>
      </c>
      <c r="H34" s="139">
        <f t="shared" si="1"/>
        <v>0</v>
      </c>
      <c r="I34" s="73">
        <f t="shared" si="1"/>
        <v>0</v>
      </c>
      <c r="J34" s="139">
        <f t="shared" si="1"/>
        <v>0</v>
      </c>
      <c r="K34" s="73">
        <f t="shared" si="1"/>
        <v>0</v>
      </c>
      <c r="L34" s="139">
        <f t="shared" si="1"/>
        <v>0</v>
      </c>
      <c r="M34" s="73">
        <f t="shared" si="1"/>
        <v>0</v>
      </c>
      <c r="N34" s="139">
        <f t="shared" si="1"/>
        <v>0</v>
      </c>
    </row>
    <row r="35" spans="1:14" ht="18" customHeight="1">
      <c r="A35" s="271"/>
      <c r="B35" s="270" t="s">
        <v>211</v>
      </c>
      <c r="C35" s="179" t="s">
        <v>212</v>
      </c>
      <c r="D35" s="244" t="s">
        <v>213</v>
      </c>
      <c r="E35" s="154"/>
      <c r="F35" s="155"/>
      <c r="G35" s="154"/>
      <c r="H35" s="155"/>
      <c r="I35" s="154"/>
      <c r="J35" s="155"/>
      <c r="K35" s="154"/>
      <c r="L35" s="155"/>
      <c r="M35" s="154"/>
      <c r="N35" s="155"/>
    </row>
    <row r="36" spans="1:14" ht="18" customHeight="1">
      <c r="A36" s="271"/>
      <c r="B36" s="271"/>
      <c r="C36" s="44" t="s">
        <v>214</v>
      </c>
      <c r="D36" s="245" t="s">
        <v>215</v>
      </c>
      <c r="E36" s="69"/>
      <c r="F36" s="128"/>
      <c r="G36" s="69"/>
      <c r="H36" s="128"/>
      <c r="I36" s="69"/>
      <c r="J36" s="128"/>
      <c r="K36" s="69"/>
      <c r="L36" s="128"/>
      <c r="M36" s="69"/>
      <c r="N36" s="128"/>
    </row>
    <row r="37" spans="1:14" ht="18" customHeight="1">
      <c r="A37" s="271"/>
      <c r="B37" s="271"/>
      <c r="C37" s="44" t="s">
        <v>216</v>
      </c>
      <c r="D37" s="245" t="s">
        <v>217</v>
      </c>
      <c r="E37" s="69">
        <f t="shared" ref="E37:N37" si="2">E34+E35-E36</f>
        <v>0</v>
      </c>
      <c r="F37" s="128">
        <f t="shared" si="2"/>
        <v>0</v>
      </c>
      <c r="G37" s="69">
        <f t="shared" si="2"/>
        <v>0</v>
      </c>
      <c r="H37" s="128">
        <f t="shared" si="2"/>
        <v>0</v>
      </c>
      <c r="I37" s="69">
        <f t="shared" si="2"/>
        <v>0</v>
      </c>
      <c r="J37" s="128">
        <f t="shared" si="2"/>
        <v>0</v>
      </c>
      <c r="K37" s="69">
        <f t="shared" si="2"/>
        <v>0</v>
      </c>
      <c r="L37" s="128">
        <f t="shared" si="2"/>
        <v>0</v>
      </c>
      <c r="M37" s="69">
        <f t="shared" si="2"/>
        <v>0</v>
      </c>
      <c r="N37" s="128">
        <f t="shared" si="2"/>
        <v>0</v>
      </c>
    </row>
    <row r="38" spans="1:14" ht="18" customHeight="1">
      <c r="A38" s="271"/>
      <c r="B38" s="271"/>
      <c r="C38" s="44" t="s">
        <v>218</v>
      </c>
      <c r="D38" s="245" t="s">
        <v>219</v>
      </c>
      <c r="E38" s="69"/>
      <c r="F38" s="128"/>
      <c r="G38" s="69"/>
      <c r="H38" s="128"/>
      <c r="I38" s="69"/>
      <c r="J38" s="128"/>
      <c r="K38" s="69"/>
      <c r="L38" s="128"/>
      <c r="M38" s="69"/>
      <c r="N38" s="128"/>
    </row>
    <row r="39" spans="1:14" ht="18" customHeight="1">
      <c r="A39" s="271"/>
      <c r="B39" s="271"/>
      <c r="C39" s="44" t="s">
        <v>220</v>
      </c>
      <c r="D39" s="245" t="s">
        <v>221</v>
      </c>
      <c r="E39" s="69"/>
      <c r="F39" s="128"/>
      <c r="G39" s="69"/>
      <c r="H39" s="128"/>
      <c r="I39" s="69"/>
      <c r="J39" s="128"/>
      <c r="K39" s="69"/>
      <c r="L39" s="128"/>
      <c r="M39" s="69"/>
      <c r="N39" s="128"/>
    </row>
    <row r="40" spans="1:14" ht="18" customHeight="1">
      <c r="A40" s="271"/>
      <c r="B40" s="271"/>
      <c r="C40" s="44" t="s">
        <v>222</v>
      </c>
      <c r="D40" s="245" t="s">
        <v>223</v>
      </c>
      <c r="E40" s="69"/>
      <c r="F40" s="128"/>
      <c r="G40" s="69"/>
      <c r="H40" s="128"/>
      <c r="I40" s="69"/>
      <c r="J40" s="128"/>
      <c r="K40" s="69"/>
      <c r="L40" s="128"/>
      <c r="M40" s="69"/>
      <c r="N40" s="128"/>
    </row>
    <row r="41" spans="1:14" ht="18" customHeight="1">
      <c r="A41" s="271"/>
      <c r="B41" s="271"/>
      <c r="C41" s="191" t="s">
        <v>224</v>
      </c>
      <c r="D41" s="245" t="s">
        <v>225</v>
      </c>
      <c r="E41" s="69">
        <f t="shared" ref="E41:N41" si="3">E34+E35-E36-E40</f>
        <v>0</v>
      </c>
      <c r="F41" s="128">
        <f t="shared" si="3"/>
        <v>0</v>
      </c>
      <c r="G41" s="69">
        <f t="shared" si="3"/>
        <v>0</v>
      </c>
      <c r="H41" s="128">
        <f t="shared" si="3"/>
        <v>0</v>
      </c>
      <c r="I41" s="69">
        <f t="shared" si="3"/>
        <v>0</v>
      </c>
      <c r="J41" s="128">
        <f t="shared" si="3"/>
        <v>0</v>
      </c>
      <c r="K41" s="69">
        <f t="shared" si="3"/>
        <v>0</v>
      </c>
      <c r="L41" s="128">
        <f t="shared" si="3"/>
        <v>0</v>
      </c>
      <c r="M41" s="69">
        <f t="shared" si="3"/>
        <v>0</v>
      </c>
      <c r="N41" s="128">
        <f t="shared" si="3"/>
        <v>0</v>
      </c>
    </row>
    <row r="42" spans="1:14" ht="18" customHeight="1">
      <c r="A42" s="271"/>
      <c r="B42" s="271"/>
      <c r="C42" s="328" t="s">
        <v>226</v>
      </c>
      <c r="D42" s="329"/>
      <c r="E42" s="70">
        <f t="shared" ref="E42:N42" si="4">E37+E38-E39-E40</f>
        <v>0</v>
      </c>
      <c r="F42" s="116">
        <f t="shared" si="4"/>
        <v>0</v>
      </c>
      <c r="G42" s="70">
        <f t="shared" si="4"/>
        <v>0</v>
      </c>
      <c r="H42" s="116">
        <f t="shared" si="4"/>
        <v>0</v>
      </c>
      <c r="I42" s="70">
        <f t="shared" si="4"/>
        <v>0</v>
      </c>
      <c r="J42" s="116">
        <f t="shared" si="4"/>
        <v>0</v>
      </c>
      <c r="K42" s="70">
        <f t="shared" si="4"/>
        <v>0</v>
      </c>
      <c r="L42" s="116">
        <f t="shared" si="4"/>
        <v>0</v>
      </c>
      <c r="M42" s="70">
        <f t="shared" si="4"/>
        <v>0</v>
      </c>
      <c r="N42" s="128">
        <f t="shared" si="4"/>
        <v>0</v>
      </c>
    </row>
    <row r="43" spans="1:14" ht="18" customHeight="1">
      <c r="A43" s="271"/>
      <c r="B43" s="271"/>
      <c r="C43" s="44" t="s">
        <v>227</v>
      </c>
      <c r="D43" s="245" t="s">
        <v>228</v>
      </c>
      <c r="E43" s="69"/>
      <c r="F43" s="128"/>
      <c r="G43" s="69"/>
      <c r="H43" s="128"/>
      <c r="I43" s="69"/>
      <c r="J43" s="128"/>
      <c r="K43" s="69"/>
      <c r="L43" s="128"/>
      <c r="M43" s="69"/>
      <c r="N43" s="128"/>
    </row>
    <row r="44" spans="1:14" ht="18" customHeight="1">
      <c r="A44" s="272"/>
      <c r="B44" s="272"/>
      <c r="C44" s="11" t="s">
        <v>229</v>
      </c>
      <c r="D44" s="98" t="s">
        <v>230</v>
      </c>
      <c r="E44" s="73">
        <f t="shared" ref="E44:N44" si="5">E41+E43</f>
        <v>0</v>
      </c>
      <c r="F44" s="139">
        <f t="shared" si="5"/>
        <v>0</v>
      </c>
      <c r="G44" s="73">
        <f t="shared" si="5"/>
        <v>0</v>
      </c>
      <c r="H44" s="139">
        <f t="shared" si="5"/>
        <v>0</v>
      </c>
      <c r="I44" s="73">
        <f t="shared" si="5"/>
        <v>0</v>
      </c>
      <c r="J44" s="139">
        <f t="shared" si="5"/>
        <v>0</v>
      </c>
      <c r="K44" s="73">
        <f t="shared" si="5"/>
        <v>0</v>
      </c>
      <c r="L44" s="139">
        <f t="shared" si="5"/>
        <v>0</v>
      </c>
      <c r="M44" s="73">
        <f t="shared" si="5"/>
        <v>0</v>
      </c>
      <c r="N44" s="139">
        <f t="shared" si="5"/>
        <v>0</v>
      </c>
    </row>
    <row r="45" spans="1:14" ht="14.1" customHeight="1">
      <c r="A45" s="13" t="s">
        <v>231</v>
      </c>
    </row>
    <row r="46" spans="1:14" ht="14.1" customHeight="1">
      <c r="A46" s="13" t="s">
        <v>232</v>
      </c>
    </row>
    <row r="47" spans="1:14">
      <c r="A47" s="248"/>
    </row>
  </sheetData>
  <mergeCells count="14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山田　拓</cp:lastModifiedBy>
  <cp:lastPrinted>2020-09-23T23:45:57Z</cp:lastPrinted>
  <dcterms:created xsi:type="dcterms:W3CDTF">1999-07-06T05:17:05Z</dcterms:created>
  <dcterms:modified xsi:type="dcterms:W3CDTF">2020-09-24T05:34:39Z</dcterms:modified>
</cp:coreProperties>
</file>