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1010514\Desktop\26_【地方債協会】都道府県及び指定都市の財政状況について\04_回答\"/>
    </mc:Choice>
  </mc:AlternateContent>
  <bookViews>
    <workbookView xWindow="-120" yWindow="-120" windowWidth="29040" windowHeight="15840" tabRatio="898"/>
  </bookViews>
  <sheets>
    <sheet name="1.普通会計予算" sheetId="11" r:id="rId1"/>
    <sheet name="2.公営企業会計予算" sheetId="10" r:id="rId2"/>
    <sheet name="3.(1)普通会計決算" sheetId="12" r:id="rId3"/>
    <sheet name="3.(2)財政指標等" sheetId="13" r:id="rId4"/>
    <sheet name="4.公営企業会計決算" sheetId="7" r:id="rId5"/>
    <sheet name="5.三セク決算" sheetId="9" r:id="rId6"/>
  </sheets>
  <definedNames>
    <definedName name="_xlnm.Print_Area" localSheetId="0">'1.普通会計予算'!$A$1:$I$47</definedName>
    <definedName name="_xlnm.Print_Area" localSheetId="1">'2.公営企業会計予算'!$A$1:$Q$49</definedName>
    <definedName name="_xlnm.Print_Area" localSheetId="2">'3.(1)普通会計決算'!$A$1:$I$47</definedName>
    <definedName name="_xlnm.Print_Area" localSheetId="3">'3.(2)財政指標等'!$A$1:$I$35</definedName>
    <definedName name="_xlnm.Print_Area" localSheetId="4">'4.公営企業会計決算'!$A$1:$O$49</definedName>
    <definedName name="_xlnm.Print_Area" localSheetId="5">'5.三セク決算'!$A$1:$N$46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1" i="9" l="1"/>
  <c r="G31" i="9"/>
  <c r="J27" i="10" l="1"/>
  <c r="Q24" i="10"/>
  <c r="Q27" i="10" s="1"/>
  <c r="P24" i="10"/>
  <c r="P27" i="10" s="1"/>
  <c r="O24" i="10"/>
  <c r="O27" i="10" s="1"/>
  <c r="N24" i="10"/>
  <c r="N27" i="10" s="1"/>
  <c r="M24" i="10"/>
  <c r="M27" i="10" s="1"/>
  <c r="L24" i="10"/>
  <c r="L27" i="10" s="1"/>
  <c r="K24" i="10"/>
  <c r="K27" i="10" s="1"/>
  <c r="J24" i="10"/>
  <c r="I24" i="10"/>
  <c r="I27" i="10" s="1"/>
  <c r="H24" i="10"/>
  <c r="H27" i="10" s="1"/>
  <c r="Q16" i="10"/>
  <c r="P16" i="10"/>
  <c r="O16" i="10"/>
  <c r="N16" i="10"/>
  <c r="M16" i="10"/>
  <c r="L16" i="10"/>
  <c r="K16" i="10"/>
  <c r="J16" i="10"/>
  <c r="I16" i="10"/>
  <c r="H16" i="10"/>
  <c r="Q15" i="10"/>
  <c r="P15" i="10"/>
  <c r="O15" i="10"/>
  <c r="N15" i="10"/>
  <c r="M15" i="10"/>
  <c r="L15" i="10"/>
  <c r="K15" i="10"/>
  <c r="J15" i="10"/>
  <c r="I15" i="10"/>
  <c r="H15" i="10"/>
  <c r="Q14" i="10"/>
  <c r="P14" i="10"/>
  <c r="O14" i="10"/>
  <c r="N14" i="10"/>
  <c r="M14" i="10"/>
  <c r="L14" i="10"/>
  <c r="K14" i="10"/>
  <c r="J14" i="10"/>
  <c r="I14" i="10"/>
  <c r="H14" i="10"/>
  <c r="E31" i="9" l="1"/>
  <c r="E34" i="9" s="1"/>
  <c r="I24" i="13"/>
  <c r="I22" i="13" s="1"/>
  <c r="I21" i="13"/>
  <c r="I20" i="13"/>
  <c r="I19" i="13"/>
  <c r="I23" i="13" s="1"/>
  <c r="H45" i="12"/>
  <c r="F45" i="12"/>
  <c r="G45" i="12" s="1"/>
  <c r="I44" i="12"/>
  <c r="G44" i="12"/>
  <c r="I43" i="12"/>
  <c r="G43" i="12"/>
  <c r="I42" i="12"/>
  <c r="G42" i="12"/>
  <c r="I41" i="12"/>
  <c r="G41" i="12"/>
  <c r="I40" i="12"/>
  <c r="G40" i="12"/>
  <c r="I39" i="12"/>
  <c r="G39" i="12"/>
  <c r="I38" i="12"/>
  <c r="G38" i="12"/>
  <c r="I37" i="12"/>
  <c r="G37" i="12"/>
  <c r="I36" i="12"/>
  <c r="G36" i="12"/>
  <c r="I35" i="12"/>
  <c r="G35" i="12"/>
  <c r="I34" i="12"/>
  <c r="G34" i="12"/>
  <c r="I33" i="12"/>
  <c r="G33" i="12"/>
  <c r="I32" i="12"/>
  <c r="G32" i="12"/>
  <c r="I31" i="12"/>
  <c r="G31" i="12"/>
  <c r="I30" i="12"/>
  <c r="G30" i="12"/>
  <c r="I29" i="12"/>
  <c r="G29" i="12"/>
  <c r="I28" i="12"/>
  <c r="G28" i="12"/>
  <c r="H27" i="12"/>
  <c r="F27" i="12"/>
  <c r="I27" i="12" s="1"/>
  <c r="I26" i="12"/>
  <c r="I25" i="12"/>
  <c r="I24" i="12"/>
  <c r="I23" i="12"/>
  <c r="I22" i="12"/>
  <c r="I21" i="12"/>
  <c r="I20" i="12"/>
  <c r="I19" i="12"/>
  <c r="G19" i="12"/>
  <c r="I18" i="12"/>
  <c r="I17" i="12"/>
  <c r="G17" i="12"/>
  <c r="I16" i="12"/>
  <c r="I15" i="12"/>
  <c r="G15" i="12"/>
  <c r="I14" i="12"/>
  <c r="I13" i="12"/>
  <c r="G13" i="12"/>
  <c r="I12" i="12"/>
  <c r="I11" i="12"/>
  <c r="G11" i="12"/>
  <c r="I10" i="12"/>
  <c r="I9" i="12"/>
  <c r="G9" i="12"/>
  <c r="H45" i="11"/>
  <c r="F45" i="11"/>
  <c r="I45" i="11" s="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H27" i="11"/>
  <c r="G27" i="11"/>
  <c r="F27" i="11"/>
  <c r="I27" i="11" s="1"/>
  <c r="I26" i="11"/>
  <c r="G26" i="11"/>
  <c r="I25" i="11"/>
  <c r="G25" i="11"/>
  <c r="I24" i="11"/>
  <c r="G24" i="11"/>
  <c r="I23" i="11"/>
  <c r="G23" i="11"/>
  <c r="I22" i="11"/>
  <c r="G22" i="11"/>
  <c r="I21" i="11"/>
  <c r="G21" i="11"/>
  <c r="I20" i="11"/>
  <c r="G20" i="11"/>
  <c r="I19" i="11"/>
  <c r="G19" i="11"/>
  <c r="I18" i="11"/>
  <c r="G18" i="11"/>
  <c r="I17" i="11"/>
  <c r="G17" i="11"/>
  <c r="I16" i="11"/>
  <c r="G16" i="11"/>
  <c r="I15" i="11"/>
  <c r="G15" i="11"/>
  <c r="I14" i="11"/>
  <c r="G14" i="11"/>
  <c r="I13" i="11"/>
  <c r="G13" i="11"/>
  <c r="I12" i="11"/>
  <c r="G12" i="11"/>
  <c r="I11" i="11"/>
  <c r="G11" i="11"/>
  <c r="I10" i="11"/>
  <c r="G10" i="11"/>
  <c r="I9" i="11"/>
  <c r="G9" i="11"/>
  <c r="E41" i="9" l="1"/>
  <c r="E44" i="9" s="1"/>
  <c r="E37" i="9"/>
  <c r="E42" i="9" s="1"/>
  <c r="G25" i="12"/>
  <c r="G27" i="12"/>
  <c r="I45" i="12"/>
  <c r="G21" i="12"/>
  <c r="G23" i="12"/>
  <c r="G10" i="12"/>
  <c r="G12" i="12"/>
  <c r="G14" i="12"/>
  <c r="G16" i="12"/>
  <c r="G18" i="12"/>
  <c r="G20" i="12"/>
  <c r="G22" i="12"/>
  <c r="G24" i="12"/>
  <c r="G26" i="12"/>
  <c r="G45" i="11"/>
  <c r="G29" i="11"/>
  <c r="G31" i="11"/>
  <c r="G33" i="11"/>
  <c r="G35" i="11"/>
  <c r="G37" i="11"/>
  <c r="G39" i="11"/>
  <c r="G41" i="11"/>
  <c r="G43" i="11"/>
  <c r="G28" i="11"/>
  <c r="G30" i="11"/>
  <c r="G32" i="11"/>
  <c r="G34" i="11"/>
  <c r="G36" i="11"/>
  <c r="G38" i="11"/>
  <c r="G40" i="11"/>
  <c r="G42" i="11"/>
  <c r="G44" i="11"/>
  <c r="O44" i="10" l="1"/>
  <c r="N44" i="10"/>
  <c r="M44" i="10"/>
  <c r="L44" i="10"/>
  <c r="K44" i="10"/>
  <c r="I44" i="10"/>
  <c r="H44" i="10"/>
  <c r="G44" i="10"/>
  <c r="F44" i="10"/>
  <c r="J40" i="10"/>
  <c r="J44" i="10" s="1"/>
  <c r="O39" i="10"/>
  <c r="O45" i="10" s="1"/>
  <c r="N39" i="10"/>
  <c r="M39" i="10"/>
  <c r="L39" i="10"/>
  <c r="L45" i="10" s="1"/>
  <c r="K39" i="10"/>
  <c r="K45" i="10" s="1"/>
  <c r="I39" i="10"/>
  <c r="G39" i="10"/>
  <c r="G45" i="10" s="1"/>
  <c r="F39" i="10"/>
  <c r="F45" i="10" s="1"/>
  <c r="H36" i="10"/>
  <c r="H39" i="10" s="1"/>
  <c r="H45" i="10" s="1"/>
  <c r="J32" i="10"/>
  <c r="J39" i="10" s="1"/>
  <c r="H32" i="10"/>
  <c r="F27" i="10"/>
  <c r="G24" i="10"/>
  <c r="G27" i="10" s="1"/>
  <c r="F24" i="10"/>
  <c r="G16" i="10"/>
  <c r="F16" i="10"/>
  <c r="G15" i="10"/>
  <c r="F15" i="10"/>
  <c r="G14" i="10"/>
  <c r="F14" i="10"/>
  <c r="H34" i="9"/>
  <c r="H37" i="9" s="1"/>
  <c r="H42" i="9" s="1"/>
  <c r="N31" i="9"/>
  <c r="N34" i="9" s="1"/>
  <c r="N37" i="9" s="1"/>
  <c r="N42" i="9" s="1"/>
  <c r="M31" i="9"/>
  <c r="M34" i="9" s="1"/>
  <c r="M41" i="9" s="1"/>
  <c r="M44" i="9" s="1"/>
  <c r="L31" i="9"/>
  <c r="L34" i="9" s="1"/>
  <c r="K31" i="9"/>
  <c r="K34" i="9" s="1"/>
  <c r="J31" i="9"/>
  <c r="J34" i="9" s="1"/>
  <c r="I31" i="9"/>
  <c r="I34" i="9" s="1"/>
  <c r="G34" i="9"/>
  <c r="G41" i="9" s="1"/>
  <c r="G44" i="9" s="1"/>
  <c r="M45" i="10" l="1"/>
  <c r="J45" i="10"/>
  <c r="I45" i="10"/>
  <c r="N45" i="10"/>
  <c r="I41" i="9"/>
  <c r="I44" i="9" s="1"/>
  <c r="I37" i="9"/>
  <c r="I42" i="9" s="1"/>
  <c r="K37" i="9"/>
  <c r="K42" i="9" s="1"/>
  <c r="K41" i="9"/>
  <c r="K44" i="9" s="1"/>
  <c r="J41" i="9"/>
  <c r="J44" i="9" s="1"/>
  <c r="J37" i="9"/>
  <c r="J42" i="9" s="1"/>
  <c r="L41" i="9"/>
  <c r="L44" i="9" s="1"/>
  <c r="L37" i="9"/>
  <c r="L42" i="9" s="1"/>
  <c r="G37" i="9"/>
  <c r="G42" i="9" s="1"/>
  <c r="M37" i="9"/>
  <c r="M42" i="9" s="1"/>
  <c r="H41" i="9"/>
  <c r="H44" i="9" s="1"/>
  <c r="N41" i="9"/>
  <c r="N44" i="9" s="1"/>
  <c r="J16" i="7" l="1"/>
  <c r="J15" i="7"/>
  <c r="J14" i="7"/>
  <c r="O44" i="7" l="1"/>
  <c r="O45" i="7"/>
  <c r="N44" i="7"/>
  <c r="M44" i="7"/>
  <c r="L44" i="7"/>
  <c r="K44" i="7"/>
  <c r="J44" i="7"/>
  <c r="I44" i="7"/>
  <c r="H44" i="7"/>
  <c r="G44" i="7"/>
  <c r="F44" i="7"/>
  <c r="O39" i="7"/>
  <c r="N39" i="7"/>
  <c r="N45" i="7"/>
  <c r="M39" i="7"/>
  <c r="M45" i="7"/>
  <c r="L39" i="7"/>
  <c r="L45" i="7"/>
  <c r="K39" i="7"/>
  <c r="J39" i="7"/>
  <c r="J45" i="7" s="1"/>
  <c r="I39" i="7"/>
  <c r="I45" i="7"/>
  <c r="H39" i="7"/>
  <c r="G39" i="7"/>
  <c r="F39" i="7"/>
  <c r="F45" i="7"/>
  <c r="O24" i="7"/>
  <c r="O27" i="7"/>
  <c r="N24" i="7"/>
  <c r="N27" i="7"/>
  <c r="M24" i="7"/>
  <c r="M27" i="7"/>
  <c r="L24" i="7"/>
  <c r="L27" i="7"/>
  <c r="K24" i="7"/>
  <c r="K27" i="7" s="1"/>
  <c r="J24" i="7"/>
  <c r="J27" i="7"/>
  <c r="I24" i="7"/>
  <c r="I27" i="7"/>
  <c r="H24" i="7"/>
  <c r="H27" i="7"/>
  <c r="G24" i="7"/>
  <c r="G27" i="7"/>
  <c r="F24" i="7"/>
  <c r="F27" i="7"/>
  <c r="O16" i="7"/>
  <c r="N16" i="7"/>
  <c r="M16" i="7"/>
  <c r="L16" i="7"/>
  <c r="K16" i="7"/>
  <c r="I16" i="7"/>
  <c r="H16" i="7"/>
  <c r="G16" i="7"/>
  <c r="F16" i="7"/>
  <c r="O15" i="7"/>
  <c r="N15" i="7"/>
  <c r="M15" i="7"/>
  <c r="L15" i="7"/>
  <c r="K15" i="7"/>
  <c r="I15" i="7"/>
  <c r="H15" i="7"/>
  <c r="G15" i="7"/>
  <c r="F15" i="7"/>
  <c r="O14" i="7"/>
  <c r="N14" i="7"/>
  <c r="M14" i="7"/>
  <c r="L14" i="7"/>
  <c r="K14" i="7"/>
  <c r="I14" i="7"/>
  <c r="H14" i="7"/>
  <c r="G14" i="7"/>
  <c r="F14" i="7"/>
  <c r="G45" i="7" l="1"/>
  <c r="H45" i="7"/>
  <c r="K45" i="7"/>
</calcChain>
</file>

<file path=xl/sharedStrings.xml><?xml version="1.0" encoding="utf-8"?>
<sst xmlns="http://schemas.openxmlformats.org/spreadsheetml/2006/main" count="455" uniqueCount="271">
  <si>
    <t>団体名</t>
  </si>
  <si>
    <t>（単位：百万円、％）</t>
  </si>
  <si>
    <t>前年度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</si>
  <si>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</si>
  <si>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</si>
  <si>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</si>
  <si>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</si>
  <si>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</si>
  <si>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</si>
  <si>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</si>
  <si>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</si>
  <si>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</si>
  <si>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</si>
  <si>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</si>
  <si>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</si>
  <si>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</si>
  <si>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</si>
  <si>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</si>
  <si>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</si>
  <si>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</si>
  <si>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</si>
  <si>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</si>
  <si>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</si>
  <si>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</si>
  <si>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</si>
  <si>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</si>
  <si>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</si>
  <si>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</si>
  <si>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</si>
  <si>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</si>
  <si>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</si>
  <si>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</si>
  <si>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</si>
  <si>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</si>
  <si>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</si>
  <si>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</si>
  <si>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</si>
  <si>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</si>
  <si>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</si>
  <si>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</si>
  <si>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</si>
  <si>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</si>
  <si>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</si>
  <si>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</si>
  <si>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</si>
  <si>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</si>
  <si>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</si>
  <si>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</si>
  <si>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</si>
  <si>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</si>
  <si>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</si>
  <si>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</si>
  <si>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</si>
  <si>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</si>
  <si>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</si>
  <si>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</si>
  <si>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</si>
  <si>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</si>
  <si>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</si>
  <si>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</si>
  <si>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</si>
  <si>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</si>
  <si>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</si>
  <si>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</si>
  <si>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</si>
  <si>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</si>
  <si>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</si>
  <si>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</si>
  <si>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</si>
  <si>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</si>
  <si>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</si>
  <si>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</si>
  <si>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</si>
  <si>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</si>
  <si>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</si>
  <si>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</si>
  <si>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</si>
  <si>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</si>
  <si>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</si>
  <si>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</si>
  <si>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</si>
  <si>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</si>
  <si>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</si>
  <si>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</si>
  <si>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</si>
  <si>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</si>
  <si>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</si>
  <si>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</si>
  <si>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</si>
  <si>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</si>
  <si>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</si>
  <si>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</si>
  <si>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</si>
  <si>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</si>
  <si>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(c=a-b)</t>
    <phoneticPr fontId="9"/>
  </si>
  <si>
    <t>３.普通会計の状況</t>
    <phoneticPr fontId="9"/>
  </si>
  <si>
    <t>決算額</t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</si>
  <si>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</si>
  <si>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</si>
  <si>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</si>
  <si>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</si>
  <si>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</si>
  <si>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うち一般財源総額</t>
  </si>
  <si>
    <t>歳出総額</t>
  </si>
  <si>
    <t>歳入歳出差引</t>
  </si>
  <si>
    <t>翌年度への繰越財源</t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</si>
  <si>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</si>
  <si>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</si>
  <si>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</si>
  <si>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</si>
  <si>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</si>
  <si>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</si>
  <si>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</si>
  <si>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地方債現在高の一般財源総額比</t>
  </si>
  <si>
    <t>後年度財政負担の一般財源総額比</t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</si>
  <si>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</si>
  <si>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</si>
  <si>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</si>
  <si>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</si>
  <si>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</si>
  <si>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</si>
  <si>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</si>
  <si>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</si>
  <si>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</si>
  <si>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</si>
  <si>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</si>
  <si>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</si>
  <si>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</si>
  <si>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</si>
  <si>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</si>
  <si>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</si>
  <si>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</si>
  <si>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</si>
  <si>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</si>
  <si>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</si>
  <si>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</si>
  <si>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</si>
  <si>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</si>
  <si>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</si>
  <si>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</si>
  <si>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</si>
  <si>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</si>
  <si>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</si>
  <si>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</si>
  <si>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</si>
  <si>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</si>
  <si>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</si>
  <si>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</si>
  <si>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</si>
  <si>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</si>
  <si>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</si>
  <si>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</si>
  <si>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</si>
  <si>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</si>
  <si>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</si>
  <si>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</si>
  <si>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</si>
  <si>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</si>
  <si>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</si>
  <si>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</si>
  <si>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</si>
  <si>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</si>
  <si>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</si>
  <si>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</si>
  <si>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</si>
  <si>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</si>
  <si>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</si>
  <si>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</si>
  <si>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</si>
  <si>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</si>
  <si>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</si>
  <si>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</si>
  <si>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</si>
  <si>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</si>
  <si>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</si>
  <si>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</si>
  <si>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</si>
  <si>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</si>
  <si>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</si>
  <si>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 xml:space="preserve">営業利益          </t>
  </si>
  <si>
    <t>営業外収益</t>
  </si>
  <si>
    <t>営業外費用</t>
  </si>
  <si>
    <t xml:space="preserve">経常利益      </t>
  </si>
  <si>
    <t>特別損失</t>
    <rPh sb="0" eb="2">
      <t>トクベツ</t>
    </rPh>
    <rPh sb="2" eb="4">
      <t>ソンシツ</t>
    </rPh>
    <phoneticPr fontId="9"/>
  </si>
  <si>
    <t>特別利益</t>
  </si>
  <si>
    <t>特別損失</t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</si>
  <si>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</si>
  <si>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</si>
  <si>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</si>
  <si>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法人税等</t>
  </si>
  <si>
    <t xml:space="preserve">当期利益  </t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</si>
  <si>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</si>
  <si>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</si>
  <si>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 xml:space="preserve">当期未処分利益    </t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</si>
  <si>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</si>
  <si>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26年度</t>
    <rPh sb="2" eb="4">
      <t>ネンド</t>
    </rPh>
    <phoneticPr fontId="14"/>
  </si>
  <si>
    <t>27年度</t>
    <rPh sb="2" eb="4">
      <t>ネンド</t>
    </rPh>
    <phoneticPr fontId="14"/>
  </si>
  <si>
    <t>28年度</t>
    <rPh sb="2" eb="4">
      <t>ネンド</t>
    </rPh>
    <phoneticPr fontId="14"/>
  </si>
  <si>
    <t>29年度</t>
    <rPh sb="2" eb="4">
      <t>ネンド</t>
    </rPh>
    <phoneticPr fontId="14"/>
  </si>
  <si>
    <t>（1）令和２年度普通会計予算の状況</t>
    <rPh sb="3" eb="4">
      <t>レイ</t>
    </rPh>
    <rPh sb="4" eb="5">
      <t>ワ</t>
    </rPh>
    <rPh sb="8" eb="10">
      <t>フツウ</t>
    </rPh>
    <rPh sb="10" eb="12">
      <t>カイケイ</t>
    </rPh>
    <rPh sb="12" eb="14">
      <t>ヨサン</t>
    </rPh>
    <phoneticPr fontId="9"/>
  </si>
  <si>
    <t>令和２年度</t>
    <rPh sb="0" eb="1">
      <t>レイ</t>
    </rPh>
    <rPh sb="1" eb="2">
      <t>ワ</t>
    </rPh>
    <phoneticPr fontId="9"/>
  </si>
  <si>
    <t>(令和２年度予算ﾍﾞｰｽ）</t>
    <rPh sb="1" eb="2">
      <t>レイ</t>
    </rPh>
    <rPh sb="2" eb="3">
      <t>ワ</t>
    </rPh>
    <rPh sb="6" eb="8">
      <t>ヨサン</t>
    </rPh>
    <phoneticPr fontId="14"/>
  </si>
  <si>
    <t>令和２年度</t>
    <rPh sb="0" eb="1">
      <t>レイ</t>
    </rPh>
    <rPh sb="1" eb="2">
      <t>ワ</t>
    </rPh>
    <rPh sb="3" eb="5">
      <t>ネンド</t>
    </rPh>
    <phoneticPr fontId="9"/>
  </si>
  <si>
    <t>令和２年度</t>
    <rPh sb="0" eb="2">
      <t>レイワ</t>
    </rPh>
    <rPh sb="3" eb="5">
      <t>ネンド</t>
    </rPh>
    <rPh sb="4" eb="5">
      <t>ド</t>
    </rPh>
    <phoneticPr fontId="9"/>
  </si>
  <si>
    <t>30年度</t>
    <rPh sb="2" eb="4">
      <t>ネンド</t>
    </rPh>
    <phoneticPr fontId="14"/>
  </si>
  <si>
    <t>（注1）平成25年度～26年度は平成22年国勢調査、平成27年度～平成30年度は平成27年度国勢調査を基に計上している。</t>
    <rPh sb="4" eb="6">
      <t>ヘイセイ</t>
    </rPh>
    <rPh sb="8" eb="10">
      <t>ネンド</t>
    </rPh>
    <rPh sb="13" eb="15">
      <t>ネンド</t>
    </rPh>
    <rPh sb="16" eb="18">
      <t>ヘイセイ</t>
    </rPh>
    <rPh sb="20" eb="21">
      <t>ネン</t>
    </rPh>
    <rPh sb="21" eb="23">
      <t>コクセイ</t>
    </rPh>
    <rPh sb="23" eb="25">
      <t>チョウサ</t>
    </rPh>
    <rPh sb="26" eb="28">
      <t>ヘイセイ</t>
    </rPh>
    <rPh sb="30" eb="32">
      <t>ネンド</t>
    </rPh>
    <rPh sb="33" eb="35">
      <t>ヘイセイ</t>
    </rPh>
    <rPh sb="37" eb="39">
      <t>ネンド</t>
    </rPh>
    <rPh sb="40" eb="42">
      <t>ヘイセイ</t>
    </rPh>
    <rPh sb="44" eb="46">
      <t>ネンド</t>
    </rPh>
    <rPh sb="46" eb="48">
      <t>コクセイ</t>
    </rPh>
    <rPh sb="48" eb="50">
      <t>チョウサ</t>
    </rPh>
    <rPh sb="51" eb="52">
      <t>モト</t>
    </rPh>
    <rPh sb="53" eb="55">
      <t>ケイジョウ</t>
    </rPh>
    <phoneticPr fontId="9"/>
  </si>
  <si>
    <t>30年度</t>
    <phoneticPr fontId="16"/>
  </si>
  <si>
    <t>(平成30年度決算ﾍﾞｰｽ）</t>
    <phoneticPr fontId="16"/>
  </si>
  <si>
    <t>病院事業</t>
    <rPh sb="0" eb="2">
      <t>ビョウイン</t>
    </rPh>
    <rPh sb="2" eb="4">
      <t>ジギョウ</t>
    </rPh>
    <phoneticPr fontId="2"/>
  </si>
  <si>
    <t>電気事業</t>
    <rPh sb="0" eb="2">
      <t>デンキ</t>
    </rPh>
    <rPh sb="2" eb="4">
      <t>ジギョウ</t>
    </rPh>
    <phoneticPr fontId="2"/>
  </si>
  <si>
    <t>工業用水道事業</t>
    <rPh sb="0" eb="2">
      <t>コウギョウ</t>
    </rPh>
    <rPh sb="2" eb="3">
      <t>ヨウ</t>
    </rPh>
    <rPh sb="3" eb="5">
      <t>スイドウ</t>
    </rPh>
    <rPh sb="5" eb="7">
      <t>ジギョウ</t>
    </rPh>
    <phoneticPr fontId="2"/>
  </si>
  <si>
    <t>駐車場事業</t>
    <rPh sb="0" eb="3">
      <t>チュウシャジョウ</t>
    </rPh>
    <rPh sb="3" eb="5">
      <t>ジギョウ</t>
    </rPh>
    <phoneticPr fontId="2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</si>
  <si>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</si>
  <si>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宅地造成事業（臨海土地造成）</t>
    <rPh sb="0" eb="2">
      <t>タクチ</t>
    </rPh>
    <rPh sb="2" eb="4">
      <t>ゾウセイ</t>
    </rPh>
    <rPh sb="4" eb="6">
      <t>ジギョウ</t>
    </rPh>
    <rPh sb="7" eb="9">
      <t>リンカイ</t>
    </rPh>
    <rPh sb="9" eb="11">
      <t>トチ</t>
    </rPh>
    <rPh sb="11" eb="13">
      <t>ゾウセイ</t>
    </rPh>
    <phoneticPr fontId="3"/>
  </si>
  <si>
    <t>流域下水道事業</t>
  </si>
  <si>
    <t>徳島県</t>
    <rPh sb="0" eb="3">
      <t>トクシマケン</t>
    </rPh>
    <phoneticPr fontId="16"/>
  </si>
  <si>
    <t>５.第三セクター(公社・株式会社形態の三セク)の状況</t>
    <phoneticPr fontId="14"/>
  </si>
  <si>
    <t>(平成30年度決算額）</t>
    <phoneticPr fontId="14"/>
  </si>
  <si>
    <t>徳島県土地開発公社</t>
    <rPh sb="0" eb="3">
      <t>トクシマケン</t>
    </rPh>
    <rPh sb="3" eb="5">
      <t>トチ</t>
    </rPh>
    <rPh sb="5" eb="7">
      <t>カイハツ</t>
    </rPh>
    <rPh sb="7" eb="9">
      <t>コウシャ</t>
    </rPh>
    <phoneticPr fontId="14"/>
  </si>
  <si>
    <t>徳島県住宅供給公社</t>
    <rPh sb="0" eb="3">
      <t>トクシマケン</t>
    </rPh>
    <rPh sb="3" eb="5">
      <t>ジュウタク</t>
    </rPh>
    <rPh sb="5" eb="7">
      <t>キョウキュウ</t>
    </rPh>
    <rPh sb="7" eb="9">
      <t>コウシャ</t>
    </rPh>
    <phoneticPr fontId="14"/>
  </si>
  <si>
    <t>30年度</t>
    <phoneticPr fontId="14"/>
  </si>
  <si>
    <t>(c)</t>
    <phoneticPr fontId="14"/>
  </si>
  <si>
    <t>(d=a-b-c)</t>
    <phoneticPr fontId="14"/>
  </si>
  <si>
    <t>(e)</t>
    <phoneticPr fontId="14"/>
  </si>
  <si>
    <t>(f)</t>
    <phoneticPr fontId="14"/>
  </si>
  <si>
    <t>(g=d+e-f)</t>
    <phoneticPr fontId="14"/>
  </si>
  <si>
    <t>(h)</t>
    <phoneticPr fontId="14"/>
  </si>
  <si>
    <t>(i)</t>
    <phoneticPr fontId="14"/>
  </si>
  <si>
    <t>(j=g+h-i)</t>
    <phoneticPr fontId="14"/>
  </si>
  <si>
    <t>(k)</t>
    <phoneticPr fontId="14"/>
  </si>
  <si>
    <t>(l)</t>
    <phoneticPr fontId="14"/>
  </si>
  <si>
    <t>(m)</t>
    <phoneticPr fontId="14"/>
  </si>
  <si>
    <t>(ｎ=g+h-i-m)</t>
    <phoneticPr fontId="14"/>
  </si>
  <si>
    <t>(o)</t>
    <phoneticPr fontId="14"/>
  </si>
  <si>
    <t>(p=n+o)</t>
    <phoneticPr fontId="14"/>
  </si>
  <si>
    <t>（注２）原則として表示単位未満を四捨五入して端数調整していないため、合計等と一致しない場合がある。</t>
    <phoneticPr fontId="14"/>
  </si>
  <si>
    <t>流域下水道事業</t>
    <rPh sb="0" eb="2">
      <t>リュウイキ</t>
    </rPh>
    <rPh sb="2" eb="5">
      <t>ゲスイドウ</t>
    </rPh>
    <rPh sb="5" eb="7">
      <t>ジギョウ</t>
    </rPh>
    <phoneticPr fontId="9"/>
  </si>
  <si>
    <t>(b-e)</t>
    <phoneticPr fontId="11"/>
  </si>
  <si>
    <t>(g)</t>
    <phoneticPr fontId="11"/>
  </si>
  <si>
    <t>(i=g-h)</t>
    <phoneticPr fontId="11"/>
  </si>
  <si>
    <t>補てん財源不足額(▲)</t>
    <phoneticPr fontId="14"/>
  </si>
  <si>
    <t>(i+j)</t>
    <phoneticPr fontId="11"/>
  </si>
  <si>
    <t>港湾整備事業</t>
    <rPh sb="0" eb="2">
      <t>コウワン</t>
    </rPh>
    <rPh sb="2" eb="4">
      <t>セイビ</t>
    </rPh>
    <rPh sb="4" eb="6">
      <t>ジギョウ</t>
    </rPh>
    <phoneticPr fontId="9"/>
  </si>
  <si>
    <t>宅地造成事業（臨海土地造成）</t>
    <rPh sb="0" eb="2">
      <t>タクチ</t>
    </rPh>
    <rPh sb="2" eb="4">
      <t>ゾウセイ</t>
    </rPh>
    <rPh sb="4" eb="6">
      <t>ジギョウ</t>
    </rPh>
    <rPh sb="7" eb="9">
      <t>リンカイ</t>
    </rPh>
    <rPh sb="9" eb="11">
      <t>トチ</t>
    </rPh>
    <rPh sb="11" eb="13">
      <t>ゾウセイ</t>
    </rPh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</si>
  <si>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</si>
  <si>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</si>
  <si>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</si>
  <si>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うち不動産取得税</t>
    <phoneticPr fontId="9"/>
  </si>
  <si>
    <t>うち固定資産税</t>
    <phoneticPr fontId="9"/>
  </si>
  <si>
    <t xml:space="preserve"> </t>
    <phoneticPr fontId="9"/>
  </si>
  <si>
    <t>（1）平成30年度普通会計決算の状況</t>
    <phoneticPr fontId="14"/>
  </si>
  <si>
    <t>平成30年度</t>
    <phoneticPr fontId="14"/>
  </si>
  <si>
    <t>うち不動産取得税</t>
    <phoneticPr fontId="9"/>
  </si>
  <si>
    <t>うち固定資産税</t>
    <phoneticPr fontId="9"/>
  </si>
  <si>
    <t>(a)</t>
    <phoneticPr fontId="9"/>
  </si>
  <si>
    <t>実質収支</t>
    <phoneticPr fontId="14"/>
  </si>
  <si>
    <t>(f=d+e-c)</t>
    <phoneticPr fontId="9"/>
  </si>
  <si>
    <t>(e/b)</t>
    <phoneticPr fontId="9"/>
  </si>
  <si>
    <t>(f/b)</t>
    <phoneticPr fontId="9"/>
  </si>
  <si>
    <t>-</t>
  </si>
  <si>
    <t>-</t>
    <phoneticPr fontId="14"/>
  </si>
  <si>
    <t>（注）原則として表示単位未満を四捨五入して端数調整していないため、合計等と一致しない場合がある。</t>
    <phoneticPr fontId="14"/>
  </si>
  <si>
    <t>株式会社コート・ベール徳島</t>
    <rPh sb="0" eb="2">
      <t>カブシキ</t>
    </rPh>
    <rPh sb="2" eb="4">
      <t>カイシャ</t>
    </rPh>
    <rPh sb="11" eb="13">
      <t>トクシマ</t>
    </rPh>
    <phoneticPr fontId="18"/>
  </si>
  <si>
    <t>30年度</t>
    <phoneticPr fontId="14"/>
  </si>
  <si>
    <t>病院事業会計</t>
    <rPh sb="0" eb="2">
      <t>ビョウイン</t>
    </rPh>
    <rPh sb="2" eb="4">
      <t>ジギョウ</t>
    </rPh>
    <rPh sb="4" eb="6">
      <t>カイケイ</t>
    </rPh>
    <phoneticPr fontId="9"/>
  </si>
  <si>
    <t>電気事業会計</t>
    <rPh sb="0" eb="2">
      <t>デンキ</t>
    </rPh>
    <rPh sb="2" eb="4">
      <t>ジギョウ</t>
    </rPh>
    <rPh sb="4" eb="6">
      <t>カイケイ</t>
    </rPh>
    <phoneticPr fontId="9"/>
  </si>
  <si>
    <t>工業用水道事業会計</t>
    <rPh sb="0" eb="9">
      <t>コウギョウヨウスイドウジギョウカイケイ</t>
    </rPh>
    <phoneticPr fontId="9"/>
  </si>
  <si>
    <t>土地造成事業会計</t>
    <rPh sb="0" eb="2">
      <t>トチ</t>
    </rPh>
    <rPh sb="2" eb="4">
      <t>ゾウセイ</t>
    </rPh>
    <rPh sb="4" eb="6">
      <t>ジギョウ</t>
    </rPh>
    <rPh sb="6" eb="8">
      <t>カイケイ</t>
    </rPh>
    <phoneticPr fontId="9"/>
  </si>
  <si>
    <t>駐車場事業会計</t>
    <rPh sb="0" eb="3">
      <t>チュウシャジョウ</t>
    </rPh>
    <rPh sb="3" eb="5">
      <t>ジギョウ</t>
    </rPh>
    <rPh sb="5" eb="7">
      <t>カイケイ</t>
    </rPh>
    <phoneticPr fontId="9"/>
  </si>
  <si>
    <t>徳島県</t>
    <rPh sb="0" eb="3">
      <t>トクシマケン</t>
    </rPh>
    <phoneticPr fontId="14"/>
  </si>
  <si>
    <t>土地造成事業</t>
    <rPh sb="0" eb="2">
      <t>トチ</t>
    </rPh>
    <rPh sb="2" eb="4">
      <t>ゾウセイ</t>
    </rPh>
    <rPh sb="4" eb="6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</si>
</sst>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19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358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0" fillId="0" borderId="4" xfId="0" applyNumberFormat="1" applyBorder="1" applyAlignment="1">
      <alignment horizontal="left"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0" xfId="0" applyNumberFormat="1" applyBorder="1" applyAlignment="1">
      <alignment horizontal="right" vertical="center"/>
    </xf>
    <xf numFmtId="41" fontId="0" fillId="0" borderId="7" xfId="0" applyNumberFormat="1" applyBorder="1" applyAlignment="1">
      <alignment vertical="center"/>
    </xf>
    <xf numFmtId="0" fontId="0" fillId="0" borderId="8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41" fontId="0" fillId="0" borderId="9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0" fontId="0" fillId="0" borderId="11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Continuous" vertical="center"/>
    </xf>
    <xf numFmtId="41" fontId="0" fillId="0" borderId="12" xfId="0" applyNumberFormat="1" applyBorder="1" applyAlignment="1">
      <alignment vertical="center"/>
    </xf>
    <xf numFmtId="41" fontId="0" fillId="0" borderId="13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0" fontId="0" fillId="0" borderId="14" xfId="0" applyNumberFormat="1" applyBorder="1" applyAlignment="1">
      <alignment horizontal="center" vertical="center"/>
    </xf>
    <xf numFmtId="41" fontId="7" fillId="0" borderId="0" xfId="0" applyNumberFormat="1" applyFont="1" applyAlignment="1">
      <alignment vertical="center"/>
    </xf>
    <xf numFmtId="0" fontId="3" fillId="0" borderId="6" xfId="0" applyNumberFormat="1" applyFont="1" applyBorder="1" applyAlignment="1">
      <alignment horizontal="distributed" vertical="center"/>
    </xf>
    <xf numFmtId="41" fontId="0" fillId="0" borderId="15" xfId="0" applyNumberFormat="1" applyBorder="1" applyAlignment="1">
      <alignment vertical="center"/>
    </xf>
    <xf numFmtId="41" fontId="0" fillId="0" borderId="12" xfId="0" applyNumberFormat="1" applyBorder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41" fontId="0" fillId="0" borderId="1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0" fontId="0" fillId="0" borderId="18" xfId="0" applyNumberFormat="1" applyBorder="1" applyAlignment="1">
      <alignment horizontal="center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2" fillId="0" borderId="14" xfId="0" applyNumberFormat="1" applyFont="1" applyBorder="1" applyAlignment="1">
      <alignment horizontal="center" vertical="center"/>
    </xf>
    <xf numFmtId="0" fontId="0" fillId="0" borderId="19" xfId="0" applyNumberFormat="1" applyBorder="1" applyAlignment="1">
      <alignment horizontal="centerContinuous" vertical="center"/>
    </xf>
    <xf numFmtId="0" fontId="0" fillId="0" borderId="20" xfId="0" applyNumberFormat="1" applyBorder="1" applyAlignment="1">
      <alignment vertical="center"/>
    </xf>
    <xf numFmtId="0" fontId="2" fillId="0" borderId="21" xfId="0" applyNumberFormat="1" applyFont="1" applyBorder="1" applyAlignment="1">
      <alignment horizontal="centerContinuous" vertical="center" wrapText="1"/>
    </xf>
    <xf numFmtId="0" fontId="0" fillId="0" borderId="22" xfId="0" applyNumberFormat="1" applyBorder="1" applyAlignment="1">
      <alignment vertical="center"/>
    </xf>
    <xf numFmtId="41" fontId="0" fillId="0" borderId="23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41" fontId="0" fillId="0" borderId="25" xfId="0" applyNumberFormat="1" applyBorder="1" applyAlignment="1">
      <alignment horizontal="left" vertical="center"/>
    </xf>
    <xf numFmtId="41" fontId="0" fillId="0" borderId="26" xfId="0" applyNumberFormat="1" applyBorder="1" applyAlignment="1">
      <alignment horizontal="left" vertical="center"/>
    </xf>
    <xf numFmtId="41" fontId="0" fillId="0" borderId="5" xfId="0" applyNumberFormat="1" applyBorder="1" applyAlignment="1">
      <alignment horizontal="left" vertical="center"/>
    </xf>
    <xf numFmtId="41" fontId="0" fillId="0" borderId="14" xfId="0" applyNumberFormat="1" applyBorder="1" applyAlignment="1">
      <alignment horizontal="left" vertical="center"/>
    </xf>
    <xf numFmtId="41" fontId="0" fillId="0" borderId="8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0" xfId="0" applyNumberFormat="1" applyBorder="1" applyAlignment="1">
      <alignment horizontal="left" vertical="center"/>
    </xf>
    <xf numFmtId="41" fontId="0" fillId="0" borderId="15" xfId="0" applyNumberFormat="1" applyBorder="1" applyAlignment="1">
      <alignment horizontal="left" vertical="center"/>
    </xf>
    <xf numFmtId="41" fontId="0" fillId="0" borderId="27" xfId="0" applyNumberFormat="1" applyBorder="1" applyAlignment="1">
      <alignment horizontal="left" vertical="center"/>
    </xf>
    <xf numFmtId="41" fontId="0" fillId="0" borderId="18" xfId="0" applyNumberFormat="1" applyBorder="1" applyAlignment="1">
      <alignment horizontal="left" vertical="center"/>
    </xf>
    <xf numFmtId="41" fontId="0" fillId="0" borderId="1" xfId="0" applyNumberFormat="1" applyBorder="1" applyAlignment="1">
      <alignment horizontal="left" vertical="center"/>
    </xf>
    <xf numFmtId="41" fontId="0" fillId="0" borderId="2" xfId="0" applyNumberFormat="1" applyBorder="1" applyAlignment="1">
      <alignment horizontal="left" vertical="center"/>
    </xf>
    <xf numFmtId="41" fontId="3" fillId="0" borderId="6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5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7" xfId="0" applyNumberFormat="1" applyBorder="1" applyAlignment="1">
      <alignment horizontal="left" vertical="center"/>
    </xf>
    <xf numFmtId="41" fontId="0" fillId="0" borderId="13" xfId="0" applyNumberFormat="1" applyBorder="1" applyAlignment="1">
      <alignment horizontal="left" vertical="center"/>
    </xf>
    <xf numFmtId="41" fontId="0" fillId="0" borderId="28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vertical="center"/>
    </xf>
    <xf numFmtId="177" fontId="2" fillId="0" borderId="3" xfId="1" applyNumberFormat="1" applyBorder="1" applyAlignment="1">
      <alignment vertical="center"/>
    </xf>
    <xf numFmtId="177" fontId="2" fillId="0" borderId="29" xfId="1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177" fontId="2" fillId="0" borderId="31" xfId="1" applyNumberFormat="1" applyBorder="1" applyAlignment="1">
      <alignment vertical="center"/>
    </xf>
    <xf numFmtId="177" fontId="2" fillId="0" borderId="24" xfId="1" applyNumberFormat="1" applyBorder="1" applyAlignment="1">
      <alignment vertical="center"/>
    </xf>
    <xf numFmtId="177" fontId="2" fillId="0" borderId="32" xfId="1" applyNumberFormat="1" applyBorder="1" applyAlignment="1">
      <alignment vertical="center"/>
    </xf>
    <xf numFmtId="177" fontId="2" fillId="0" borderId="25" xfId="1" applyNumberFormat="1" applyBorder="1" applyAlignment="1">
      <alignment vertical="center"/>
    </xf>
    <xf numFmtId="177" fontId="2" fillId="0" borderId="33" xfId="1" applyNumberFormat="1" applyBorder="1" applyAlignment="1">
      <alignment vertical="center"/>
    </xf>
    <xf numFmtId="177" fontId="2" fillId="0" borderId="5" xfId="1" applyNumberFormat="1" applyBorder="1" applyAlignment="1">
      <alignment vertical="center"/>
    </xf>
    <xf numFmtId="177" fontId="2" fillId="0" borderId="20" xfId="1" applyNumberFormat="1" applyBorder="1" applyAlignment="1">
      <alignment vertical="center"/>
    </xf>
    <xf numFmtId="178" fontId="2" fillId="0" borderId="7" xfId="1" applyNumberFormat="1" applyBorder="1" applyAlignment="1">
      <alignment vertical="center"/>
    </xf>
    <xf numFmtId="178" fontId="2" fillId="0" borderId="15" xfId="1" applyNumberFormat="1" applyBorder="1" applyAlignment="1">
      <alignment vertical="center"/>
    </xf>
    <xf numFmtId="178" fontId="2" fillId="0" borderId="12" xfId="1" applyNumberFormat="1" applyBorder="1" applyAlignment="1">
      <alignment vertical="center"/>
    </xf>
    <xf numFmtId="178" fontId="2" fillId="0" borderId="34" xfId="1" applyNumberFormat="1" applyBorder="1" applyAlignment="1">
      <alignment vertical="center"/>
    </xf>
    <xf numFmtId="178" fontId="2" fillId="0" borderId="14" xfId="1" applyNumberFormat="1" applyBorder="1" applyAlignment="1">
      <alignment vertical="center"/>
    </xf>
    <xf numFmtId="178" fontId="2" fillId="0" borderId="35" xfId="1" applyNumberFormat="1" applyBorder="1" applyAlignment="1">
      <alignment vertical="center"/>
    </xf>
    <xf numFmtId="178" fontId="2" fillId="0" borderId="36" xfId="1" applyNumberFormat="1" applyBorder="1" applyAlignment="1">
      <alignment vertical="center"/>
    </xf>
    <xf numFmtId="178" fontId="2" fillId="0" borderId="18" xfId="1" applyNumberFormat="1" applyBorder="1" applyAlignment="1">
      <alignment vertical="center"/>
    </xf>
    <xf numFmtId="178" fontId="2" fillId="0" borderId="37" xfId="1" applyNumberFormat="1" applyBorder="1" applyAlignment="1">
      <alignment vertical="center"/>
    </xf>
    <xf numFmtId="178" fontId="2" fillId="0" borderId="38" xfId="1" applyNumberFormat="1" applyBorder="1" applyAlignment="1">
      <alignment vertical="center"/>
    </xf>
    <xf numFmtId="178" fontId="2" fillId="0" borderId="39" xfId="1" applyNumberFormat="1" applyBorder="1" applyAlignment="1">
      <alignment vertical="center"/>
    </xf>
    <xf numFmtId="178" fontId="2" fillId="0" borderId="40" xfId="1" applyNumberFormat="1" applyBorder="1" applyAlignment="1">
      <alignment vertical="center"/>
    </xf>
    <xf numFmtId="178" fontId="2" fillId="0" borderId="16" xfId="1" applyNumberFormat="1" applyBorder="1" applyAlignment="1">
      <alignment vertical="center"/>
    </xf>
    <xf numFmtId="178" fontId="2" fillId="0" borderId="41" xfId="1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41" fontId="0" fillId="0" borderId="42" xfId="0" applyNumberFormat="1" applyBorder="1" applyAlignment="1">
      <alignment horizontal="right" vertical="center"/>
    </xf>
    <xf numFmtId="41" fontId="0" fillId="0" borderId="18" xfId="0" applyNumberFormat="1" applyBorder="1" applyAlignment="1">
      <alignment horizontal="right" vertical="center"/>
    </xf>
    <xf numFmtId="41" fontId="0" fillId="0" borderId="8" xfId="0" applyNumberFormat="1" applyBorder="1" applyAlignment="1">
      <alignment horizontal="right" vertical="center"/>
    </xf>
    <xf numFmtId="41" fontId="0" fillId="0" borderId="35" xfId="0" applyNumberFormat="1" applyBorder="1" applyAlignment="1">
      <alignment horizontal="right" vertical="center"/>
    </xf>
    <xf numFmtId="41" fontId="0" fillId="0" borderId="23" xfId="0" applyNumberFormat="1" applyBorder="1" applyAlignment="1">
      <alignment horizontal="right" vertical="center"/>
    </xf>
    <xf numFmtId="41" fontId="0" fillId="0" borderId="36" xfId="0" applyNumberFormat="1" applyBorder="1" applyAlignment="1">
      <alignment horizontal="right" vertical="center"/>
    </xf>
    <xf numFmtId="41" fontId="0" fillId="0" borderId="37" xfId="0" applyNumberFormat="1" applyBorder="1" applyAlignment="1">
      <alignment horizontal="right" vertical="center"/>
    </xf>
    <xf numFmtId="41" fontId="0" fillId="0" borderId="10" xfId="0" applyNumberForma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27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right" vertical="center"/>
    </xf>
    <xf numFmtId="41" fontId="0" fillId="0" borderId="30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horizontal="distributed" vertical="center" justifyLastLine="1"/>
    </xf>
    <xf numFmtId="0" fontId="1" fillId="0" borderId="6" xfId="0" applyNumberFormat="1" applyFont="1" applyBorder="1" applyAlignment="1">
      <alignment horizontal="distributed" vertical="center" justifyLastLine="1"/>
    </xf>
    <xf numFmtId="41" fontId="10" fillId="0" borderId="16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0" fontId="0" fillId="0" borderId="20" xfId="0" applyNumberFormat="1" applyBorder="1" applyAlignment="1">
      <alignment horizontal="center" vertical="center"/>
    </xf>
    <xf numFmtId="177" fontId="2" fillId="0" borderId="19" xfId="1" applyNumberFormat="1" applyBorder="1" applyAlignment="1">
      <alignment vertical="center"/>
    </xf>
    <xf numFmtId="177" fontId="2" fillId="0" borderId="2" xfId="1" applyNumberFormat="1" applyBorder="1" applyAlignment="1">
      <alignment vertical="center"/>
    </xf>
    <xf numFmtId="177" fontId="2" fillId="0" borderId="43" xfId="1" applyNumberFormat="1" applyBorder="1" applyAlignment="1">
      <alignment vertical="center"/>
    </xf>
    <xf numFmtId="177" fontId="2" fillId="0" borderId="35" xfId="1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7" fontId="2" fillId="0" borderId="23" xfId="1" applyNumberFormat="1" applyBorder="1" applyAlignment="1">
      <alignment vertical="center"/>
    </xf>
    <xf numFmtId="177" fontId="2" fillId="0" borderId="12" xfId="1" applyNumberFormat="1" applyBorder="1" applyAlignment="1">
      <alignment vertical="center"/>
    </xf>
    <xf numFmtId="177" fontId="2" fillId="0" borderId="18" xfId="1" applyNumberFormat="1" applyBorder="1" applyAlignment="1">
      <alignment vertical="center"/>
    </xf>
    <xf numFmtId="177" fontId="0" fillId="0" borderId="32" xfId="0" quotePrefix="1" applyNumberFormat="1" applyBorder="1" applyAlignment="1">
      <alignment horizontal="right" vertical="center"/>
    </xf>
    <xf numFmtId="177" fontId="0" fillId="0" borderId="23" xfId="0" quotePrefix="1" applyNumberFormat="1" applyBorder="1" applyAlignment="1">
      <alignment horizontal="right" vertical="center"/>
    </xf>
    <xf numFmtId="177" fontId="2" fillId="0" borderId="9" xfId="1" applyNumberFormat="1" applyBorder="1" applyAlignment="1">
      <alignment vertical="center"/>
    </xf>
    <xf numFmtId="177" fontId="2" fillId="0" borderId="28" xfId="1" applyNumberFormat="1" applyBorder="1" applyAlignment="1">
      <alignment vertical="center"/>
    </xf>
    <xf numFmtId="177" fontId="2" fillId="0" borderId="13" xfId="1" applyNumberFormat="1" applyBorder="1" applyAlignment="1">
      <alignment vertical="center"/>
    </xf>
    <xf numFmtId="177" fontId="2" fillId="0" borderId="42" xfId="1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2" fillId="0" borderId="15" xfId="1" applyNumberFormat="1" applyBorder="1" applyAlignment="1">
      <alignment vertical="center"/>
    </xf>
    <xf numFmtId="177" fontId="2" fillId="0" borderId="36" xfId="1" applyNumberFormat="1" applyBorder="1" applyAlignment="1">
      <alignment vertical="center"/>
    </xf>
    <xf numFmtId="177" fontId="2" fillId="0" borderId="16" xfId="1" applyNumberFormat="1" applyBorder="1" applyAlignment="1">
      <alignment vertical="center"/>
    </xf>
    <xf numFmtId="177" fontId="2" fillId="0" borderId="18" xfId="1" quotePrefix="1" applyNumberFormat="1" applyFont="1" applyBorder="1" applyAlignment="1">
      <alignment horizontal="right" vertical="center"/>
    </xf>
    <xf numFmtId="177" fontId="2" fillId="0" borderId="5" xfId="1" quotePrefix="1" applyNumberFormat="1" applyFont="1" applyBorder="1" applyAlignment="1">
      <alignment horizontal="right" vertical="center"/>
    </xf>
    <xf numFmtId="177" fontId="2" fillId="0" borderId="22" xfId="1" quotePrefix="1" applyNumberFormat="1" applyFont="1" applyBorder="1" applyAlignment="1">
      <alignment horizontal="right" vertical="center"/>
    </xf>
    <xf numFmtId="177" fontId="2" fillId="0" borderId="20" xfId="1" quotePrefix="1" applyNumberFormat="1" applyFont="1" applyBorder="1" applyAlignment="1">
      <alignment horizontal="right" vertical="center"/>
    </xf>
    <xf numFmtId="177" fontId="2" fillId="0" borderId="6" xfId="1" quotePrefix="1" applyNumberFormat="1" applyFont="1" applyBorder="1" applyAlignment="1">
      <alignment horizontal="right" vertical="center"/>
    </xf>
    <xf numFmtId="177" fontId="2" fillId="0" borderId="44" xfId="1" quotePrefix="1" applyNumberFormat="1" applyFont="1" applyBorder="1" applyAlignment="1">
      <alignment horizontal="right" vertical="center"/>
    </xf>
    <xf numFmtId="177" fontId="2" fillId="0" borderId="40" xfId="1" applyNumberFormat="1" applyBorder="1" applyAlignment="1">
      <alignment vertical="center"/>
    </xf>
    <xf numFmtId="177" fontId="2" fillId="0" borderId="7" xfId="1" applyNumberFormat="1" applyBorder="1" applyAlignment="1">
      <alignment vertical="center"/>
    </xf>
    <xf numFmtId="177" fontId="2" fillId="0" borderId="37" xfId="1" applyNumberFormat="1" applyBorder="1" applyAlignment="1">
      <alignment vertical="center"/>
    </xf>
    <xf numFmtId="177" fontId="2" fillId="0" borderId="4" xfId="1" applyNumberFormat="1" applyBorder="1" applyAlignment="1">
      <alignment vertical="center"/>
    </xf>
    <xf numFmtId="177" fontId="2" fillId="0" borderId="45" xfId="1" applyNumberFormat="1" applyBorder="1" applyAlignment="1">
      <alignment vertical="center"/>
    </xf>
    <xf numFmtId="177" fontId="2" fillId="0" borderId="22" xfId="1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21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177" fontId="2" fillId="0" borderId="27" xfId="1" applyNumberFormat="1" applyBorder="1" applyAlignment="1">
      <alignment vertical="center"/>
    </xf>
    <xf numFmtId="177" fontId="2" fillId="0" borderId="32" xfId="1" quotePrefix="1" applyNumberFormat="1" applyFont="1" applyBorder="1" applyAlignment="1">
      <alignment horizontal="right" vertical="center"/>
    </xf>
    <xf numFmtId="177" fontId="2" fillId="0" borderId="23" xfId="1" quotePrefix="1" applyNumberFormat="1" applyFont="1" applyBorder="1" applyAlignment="1">
      <alignment horizontal="right" vertical="center"/>
    </xf>
    <xf numFmtId="177" fontId="2" fillId="0" borderId="24" xfId="1" quotePrefix="1" applyNumberFormat="1" applyFont="1" applyBorder="1" applyAlignment="1">
      <alignment horizontal="right" vertical="center"/>
    </xf>
    <xf numFmtId="177" fontId="2" fillId="0" borderId="16" xfId="1" quotePrefix="1" applyNumberFormat="1" applyFont="1" applyBorder="1" applyAlignment="1">
      <alignment horizontal="right" vertical="center"/>
    </xf>
    <xf numFmtId="177" fontId="2" fillId="0" borderId="11" xfId="1" applyNumberFormat="1" applyBorder="1" applyAlignment="1">
      <alignment vertical="center"/>
    </xf>
    <xf numFmtId="177" fontId="2" fillId="0" borderId="46" xfId="1" applyNumberFormat="1" applyBorder="1" applyAlignment="1">
      <alignment vertical="center"/>
    </xf>
    <xf numFmtId="177" fontId="2" fillId="0" borderId="6" xfId="1" applyNumberFormat="1" applyBorder="1" applyAlignment="1">
      <alignment vertical="center"/>
    </xf>
    <xf numFmtId="177" fontId="2" fillId="0" borderId="14" xfId="1" applyNumberFormat="1" applyBorder="1" applyAlignment="1">
      <alignment vertical="center"/>
    </xf>
    <xf numFmtId="177" fontId="2" fillId="0" borderId="8" xfId="1" applyNumberFormat="1" applyBorder="1" applyAlignment="1">
      <alignment vertical="center"/>
    </xf>
    <xf numFmtId="178" fontId="0" fillId="0" borderId="41" xfId="0" applyNumberFormat="1" applyBorder="1" applyAlignment="1">
      <alignment vertical="center"/>
    </xf>
    <xf numFmtId="178" fontId="2" fillId="0" borderId="22" xfId="1" applyNumberFormat="1" applyBorder="1" applyAlignment="1">
      <alignment vertical="center"/>
    </xf>
    <xf numFmtId="0" fontId="3" fillId="0" borderId="6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47" xfId="0" applyNumberFormat="1" applyBorder="1" applyAlignment="1">
      <alignment horizontal="centerContinuous" vertical="center"/>
    </xf>
    <xf numFmtId="0" fontId="0" fillId="0" borderId="48" xfId="0" applyBorder="1" applyAlignment="1">
      <alignment horizontal="centerContinuous" vertical="center"/>
    </xf>
    <xf numFmtId="0" fontId="0" fillId="0" borderId="49" xfId="0" applyBorder="1" applyAlignment="1">
      <alignment horizontal="centerContinuous" vertical="center"/>
    </xf>
    <xf numFmtId="41" fontId="0" fillId="0" borderId="5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0" fillId="0" borderId="51" xfId="0" applyNumberFormat="1" applyBorder="1" applyAlignment="1">
      <alignment horizontal="center" vertical="center" shrinkToFit="1"/>
    </xf>
    <xf numFmtId="41" fontId="0" fillId="0" borderId="51" xfId="0" applyNumberFormat="1" applyBorder="1" applyAlignment="1">
      <alignment horizontal="center" vertical="center"/>
    </xf>
    <xf numFmtId="177" fontId="0" fillId="0" borderId="52" xfId="0" applyNumberFormat="1" applyBorder="1" applyAlignment="1">
      <alignment vertical="center"/>
    </xf>
    <xf numFmtId="177" fontId="2" fillId="0" borderId="52" xfId="1" applyNumberFormat="1" applyFill="1" applyBorder="1" applyAlignment="1">
      <alignment horizontal="right" vertical="center"/>
    </xf>
    <xf numFmtId="177" fontId="0" fillId="0" borderId="53" xfId="0" applyNumberFormat="1" applyBorder="1" applyAlignment="1">
      <alignment vertical="center"/>
    </xf>
    <xf numFmtId="177" fontId="2" fillId="0" borderId="53" xfId="1" applyNumberFormat="1" applyBorder="1" applyAlignment="1">
      <alignment horizontal="right" vertical="center"/>
    </xf>
    <xf numFmtId="177" fontId="0" fillId="0" borderId="54" xfId="0" applyNumberFormat="1" applyBorder="1" applyAlignment="1">
      <alignment vertical="center"/>
    </xf>
    <xf numFmtId="177" fontId="2" fillId="0" borderId="54" xfId="1" applyNumberFormat="1" applyBorder="1" applyAlignment="1">
      <alignment horizontal="right" vertical="center"/>
    </xf>
    <xf numFmtId="41" fontId="0" fillId="0" borderId="26" xfId="0" applyNumberFormat="1" applyBorder="1" applyAlignment="1">
      <alignment horizontal="right" vertical="center"/>
    </xf>
    <xf numFmtId="177" fontId="0" fillId="0" borderId="55" xfId="0" applyNumberFormat="1" applyBorder="1" applyAlignment="1">
      <alignment vertical="center"/>
    </xf>
    <xf numFmtId="177" fontId="2" fillId="0" borderId="55" xfId="1" applyNumberFormat="1" applyBorder="1" applyAlignment="1">
      <alignment horizontal="right" vertical="center"/>
    </xf>
    <xf numFmtId="41" fontId="0" fillId="0" borderId="11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left" vertical="center"/>
    </xf>
    <xf numFmtId="41" fontId="0" fillId="0" borderId="56" xfId="0" applyNumberFormat="1" applyBorder="1" applyAlignment="1">
      <alignment horizontal="right" vertical="center"/>
    </xf>
    <xf numFmtId="177" fontId="0" fillId="0" borderId="51" xfId="0" applyNumberFormat="1" applyBorder="1" applyAlignment="1">
      <alignment vertical="center"/>
    </xf>
    <xf numFmtId="177" fontId="2" fillId="0" borderId="51" xfId="1" applyNumberFormat="1" applyBorder="1" applyAlignment="1">
      <alignment horizontal="right" vertical="center"/>
    </xf>
    <xf numFmtId="181" fontId="0" fillId="0" borderId="53" xfId="0" applyNumberFormat="1" applyBorder="1" applyAlignment="1">
      <alignment vertical="center"/>
    </xf>
    <xf numFmtId="41" fontId="2" fillId="0" borderId="25" xfId="0" applyNumberFormat="1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41" fontId="0" fillId="0" borderId="38" xfId="0" applyNumberFormat="1" applyBorder="1" applyAlignment="1">
      <alignment horizontal="right" vertical="center"/>
    </xf>
    <xf numFmtId="41" fontId="0" fillId="0" borderId="28" xfId="0" applyNumberFormat="1" applyBorder="1" applyAlignment="1">
      <alignment vertical="center"/>
    </xf>
    <xf numFmtId="41" fontId="0" fillId="0" borderId="42" xfId="0" applyNumberFormat="1" applyBorder="1" applyAlignment="1">
      <alignment vertical="center"/>
    </xf>
    <xf numFmtId="177" fontId="2" fillId="0" borderId="52" xfId="1" applyNumberForma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18" xfId="0" applyNumberFormat="1" applyBorder="1" applyAlignment="1">
      <alignment vertical="center"/>
    </xf>
    <xf numFmtId="182" fontId="0" fillId="0" borderId="53" xfId="0" applyNumberFormat="1" applyBorder="1" applyAlignment="1">
      <alignment vertical="center"/>
    </xf>
    <xf numFmtId="182" fontId="2" fillId="0" borderId="53" xfId="1" applyNumberFormat="1" applyBorder="1" applyAlignment="1">
      <alignment vertical="center"/>
    </xf>
    <xf numFmtId="178" fontId="0" fillId="0" borderId="53" xfId="0" applyNumberFormat="1" applyBorder="1" applyAlignment="1">
      <alignment vertical="center"/>
    </xf>
    <xf numFmtId="178" fontId="2" fillId="0" borderId="53" xfId="1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41" fontId="0" fillId="0" borderId="26" xfId="0" applyNumberFormat="1" applyBorder="1" applyAlignment="1">
      <alignment vertical="center"/>
    </xf>
    <xf numFmtId="41" fontId="0" fillId="0" borderId="38" xfId="0" applyNumberFormat="1" applyBorder="1" applyAlignment="1">
      <alignment vertical="center"/>
    </xf>
    <xf numFmtId="178" fontId="0" fillId="0" borderId="55" xfId="0" applyNumberFormat="1" applyBorder="1" applyAlignment="1">
      <alignment vertical="center"/>
    </xf>
    <xf numFmtId="178" fontId="2" fillId="0" borderId="55" xfId="1" applyNumberFormat="1" applyBorder="1" applyAlignment="1">
      <alignment vertical="center"/>
    </xf>
    <xf numFmtId="41" fontId="0" fillId="0" borderId="56" xfId="0" applyNumberFormat="1" applyBorder="1" applyAlignment="1">
      <alignment vertical="center"/>
    </xf>
    <xf numFmtId="178" fontId="0" fillId="0" borderId="51" xfId="0" applyNumberFormat="1" applyBorder="1" applyAlignment="1">
      <alignment vertical="center"/>
    </xf>
    <xf numFmtId="178" fontId="2" fillId="0" borderId="55" xfId="1" applyNumberFormat="1" applyFill="1" applyBorder="1" applyAlignment="1">
      <alignment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2" fillId="0" borderId="44" xfId="0" applyNumberFormat="1" applyFont="1" applyBorder="1" applyAlignment="1">
      <alignment horizontal="center" vertical="center"/>
    </xf>
    <xf numFmtId="177" fontId="0" fillId="0" borderId="12" xfId="0" quotePrefix="1" applyNumberFormat="1" applyBorder="1" applyAlignment="1">
      <alignment horizontal="right" vertical="center"/>
    </xf>
    <xf numFmtId="177" fontId="0" fillId="0" borderId="16" xfId="0" quotePrefix="1" applyNumberFormat="1" applyBorder="1" applyAlignment="1">
      <alignment horizontal="right" vertical="center"/>
    </xf>
    <xf numFmtId="41" fontId="3" fillId="0" borderId="6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6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29" xfId="0" applyNumberFormat="1" applyBorder="1" applyAlignment="1">
      <alignment horizontal="center" vertical="center"/>
    </xf>
    <xf numFmtId="41" fontId="0" fillId="0" borderId="7" xfId="0" applyNumberFormat="1" applyBorder="1" applyAlignment="1">
      <alignment horizontal="center" vertical="center"/>
    </xf>
    <xf numFmtId="41" fontId="2" fillId="0" borderId="47" xfId="0" applyNumberFormat="1" applyFont="1" applyBorder="1" applyAlignment="1">
      <alignment vertical="center"/>
    </xf>
    <xf numFmtId="0" fontId="0" fillId="0" borderId="48" xfId="0" applyBorder="1" applyAlignment="1">
      <alignment horizontal="distributed" vertical="center"/>
    </xf>
    <xf numFmtId="177" fontId="2" fillId="0" borderId="57" xfId="1" applyNumberFormat="1" applyBorder="1" applyAlignment="1">
      <alignment horizontal="center" vertical="center"/>
    </xf>
    <xf numFmtId="177" fontId="2" fillId="0" borderId="58" xfId="1" applyNumberFormat="1" applyBorder="1" applyAlignment="1">
      <alignment horizontal="center" vertical="center"/>
    </xf>
    <xf numFmtId="177" fontId="2" fillId="0" borderId="39" xfId="1" applyNumberFormat="1" applyBorder="1" applyAlignment="1">
      <alignment horizontal="center" vertical="center"/>
    </xf>
    <xf numFmtId="177" fontId="2" fillId="0" borderId="9" xfId="1" applyNumberFormat="1" applyBorder="1" applyAlignment="1">
      <alignment horizontal="center" vertical="center"/>
    </xf>
    <xf numFmtId="177" fontId="2" fillId="0" borderId="13" xfId="1" applyNumberFormat="1" applyBorder="1" applyAlignment="1">
      <alignment horizontal="center" vertical="center"/>
    </xf>
    <xf numFmtId="177" fontId="2" fillId="0" borderId="45" xfId="1" applyNumberFormat="1" applyBorder="1" applyAlignment="1">
      <alignment horizontal="center" vertical="center"/>
    </xf>
    <xf numFmtId="177" fontId="2" fillId="0" borderId="32" xfId="1" applyNumberFormat="1" applyBorder="1" applyAlignment="1">
      <alignment horizontal="center" vertical="center"/>
    </xf>
    <xf numFmtId="177" fontId="2" fillId="0" borderId="12" xfId="1" applyNumberFormat="1" applyBorder="1" applyAlignment="1">
      <alignment horizontal="center" vertical="center"/>
    </xf>
    <xf numFmtId="177" fontId="2" fillId="0" borderId="16" xfId="1" applyNumberFormat="1" applyBorder="1" applyAlignment="1">
      <alignment horizontal="center" vertical="center"/>
    </xf>
    <xf numFmtId="177" fontId="2" fillId="0" borderId="20" xfId="1" applyNumberFormat="1" applyBorder="1" applyAlignment="1">
      <alignment horizontal="center" vertical="center"/>
    </xf>
    <xf numFmtId="177" fontId="2" fillId="0" borderId="14" xfId="1" applyNumberFormat="1" applyBorder="1" applyAlignment="1">
      <alignment horizontal="center" vertical="center"/>
    </xf>
    <xf numFmtId="177" fontId="2" fillId="0" borderId="22" xfId="1" applyNumberFormat="1" applyBorder="1" applyAlignment="1">
      <alignment horizontal="center" vertical="center"/>
    </xf>
    <xf numFmtId="177" fontId="2" fillId="0" borderId="59" xfId="1" applyNumberFormat="1" applyBorder="1" applyAlignment="1">
      <alignment vertical="center"/>
    </xf>
    <xf numFmtId="177" fontId="2" fillId="0" borderId="60" xfId="1" applyNumberFormat="1" applyBorder="1" applyAlignment="1">
      <alignment vertical="center"/>
    </xf>
    <xf numFmtId="177" fontId="2" fillId="0" borderId="44" xfId="1" applyNumberFormat="1" applyBorder="1" applyAlignment="1">
      <alignment vertical="center"/>
    </xf>
    <xf numFmtId="41" fontId="0" fillId="0" borderId="24" xfId="0" applyNumberFormat="1" applyFill="1" applyBorder="1" applyAlignment="1">
      <alignment horizontal="left" vertical="center"/>
    </xf>
    <xf numFmtId="41" fontId="0" fillId="0" borderId="23" xfId="0" applyNumberFormat="1" applyFill="1" applyBorder="1" applyAlignment="1">
      <alignment horizontal="left" vertical="center"/>
    </xf>
    <xf numFmtId="177" fontId="2" fillId="0" borderId="24" xfId="1" applyNumberFormat="1" applyFill="1" applyBorder="1" applyAlignment="1">
      <alignment vertical="center"/>
    </xf>
    <xf numFmtId="177" fontId="2" fillId="0" borderId="16" xfId="1" applyNumberForma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177" fontId="2" fillId="0" borderId="47" xfId="1" applyNumberFormat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23" xfId="0" quotePrefix="1" applyNumberFormat="1" applyBorder="1" applyAlignment="1">
      <alignment horizontal="right" vertical="center"/>
    </xf>
    <xf numFmtId="41" fontId="0" fillId="0" borderId="6" xfId="0" quotePrefix="1" applyNumberFormat="1" applyBorder="1" applyAlignment="1">
      <alignment horizontal="right" vertical="center"/>
    </xf>
    <xf numFmtId="177" fontId="2" fillId="0" borderId="34" xfId="1" applyNumberFormat="1" applyBorder="1" applyAlignment="1">
      <alignment vertical="center"/>
    </xf>
    <xf numFmtId="41" fontId="2" fillId="0" borderId="0" xfId="0" applyNumberFormat="1" applyFont="1" applyAlignment="1">
      <alignment horizontal="left" vertical="center"/>
    </xf>
    <xf numFmtId="0" fontId="2" fillId="0" borderId="22" xfId="0" applyNumberFormat="1" applyFont="1" applyBorder="1" applyAlignment="1">
      <alignment horizontal="center" vertical="center"/>
    </xf>
    <xf numFmtId="41" fontId="0" fillId="0" borderId="40" xfId="0" applyNumberFormat="1" applyBorder="1" applyAlignment="1">
      <alignment horizontal="center" vertical="center"/>
    </xf>
    <xf numFmtId="177" fontId="0" fillId="0" borderId="32" xfId="1" applyNumberFormat="1" applyFont="1" applyBorder="1" applyAlignment="1">
      <alignment horizontal="right" vertical="center"/>
    </xf>
    <xf numFmtId="41" fontId="0" fillId="0" borderId="15" xfId="0" applyNumberFormat="1" applyBorder="1" applyAlignment="1">
      <alignment horizontal="left" vertical="center"/>
    </xf>
    <xf numFmtId="41" fontId="0" fillId="0" borderId="12" xfId="0" applyNumberFormat="1" applyBorder="1" applyAlignment="1">
      <alignment horizontal="left" vertical="center"/>
    </xf>
    <xf numFmtId="41" fontId="0" fillId="0" borderId="36" xfId="0" applyNumberFormat="1" applyBorder="1" applyAlignment="1">
      <alignment horizontal="right" vertical="center"/>
    </xf>
    <xf numFmtId="177" fontId="2" fillId="0" borderId="31" xfId="1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177" fontId="0" fillId="0" borderId="24" xfId="1" applyNumberFormat="1" applyFont="1" applyBorder="1" applyAlignment="1">
      <alignment horizontal="left" vertical="center"/>
    </xf>
    <xf numFmtId="177" fontId="0" fillId="0" borderId="54" xfId="1" applyNumberFormat="1" applyFont="1" applyBorder="1" applyAlignment="1">
      <alignment horizontal="right" vertical="center"/>
    </xf>
    <xf numFmtId="178" fontId="0" fillId="0" borderId="51" xfId="1" applyNumberFormat="1" applyFont="1" applyBorder="1" applyAlignment="1">
      <alignment vertical="center"/>
    </xf>
    <xf numFmtId="178" fontId="0" fillId="0" borderId="53" xfId="1" applyNumberFormat="1" applyFont="1" applyBorder="1" applyAlignment="1">
      <alignment vertical="center"/>
    </xf>
    <xf numFmtId="0" fontId="0" fillId="0" borderId="20" xfId="0" applyNumberForma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177" fontId="2" fillId="0" borderId="19" xfId="1" applyNumberFormat="1" applyFill="1" applyBorder="1" applyAlignment="1">
      <alignment vertical="center"/>
    </xf>
    <xf numFmtId="177" fontId="2" fillId="0" borderId="2" xfId="1" applyNumberFormat="1" applyFill="1" applyBorder="1" applyAlignment="1">
      <alignment vertical="center"/>
    </xf>
    <xf numFmtId="177" fontId="2" fillId="0" borderId="43" xfId="1" applyNumberFormat="1" applyFill="1" applyBorder="1" applyAlignment="1">
      <alignment vertical="center"/>
    </xf>
    <xf numFmtId="177" fontId="2" fillId="0" borderId="35" xfId="1" applyNumberFormat="1" applyFill="1" applyBorder="1" applyAlignment="1">
      <alignment vertical="center"/>
    </xf>
    <xf numFmtId="177" fontId="2" fillId="0" borderId="32" xfId="1" applyNumberFormat="1" applyFill="1" applyBorder="1" applyAlignment="1">
      <alignment vertical="center"/>
    </xf>
    <xf numFmtId="177" fontId="2" fillId="0" borderId="23" xfId="1" applyNumberFormat="1" applyFill="1" applyBorder="1" applyAlignment="1">
      <alignment vertical="center"/>
    </xf>
    <xf numFmtId="177" fontId="2" fillId="0" borderId="12" xfId="1" applyNumberFormat="1" applyFill="1" applyBorder="1" applyAlignment="1">
      <alignment vertical="center"/>
    </xf>
    <xf numFmtId="177" fontId="2" fillId="0" borderId="18" xfId="1" applyNumberFormat="1" applyFill="1" applyBorder="1" applyAlignment="1">
      <alignment vertical="center"/>
    </xf>
    <xf numFmtId="177" fontId="0" fillId="0" borderId="32" xfId="0" quotePrefix="1" applyNumberFormat="1" applyFill="1" applyBorder="1" applyAlignment="1">
      <alignment horizontal="right" vertical="center"/>
    </xf>
    <xf numFmtId="177" fontId="0" fillId="0" borderId="23" xfId="0" quotePrefix="1" applyNumberFormat="1" applyFill="1" applyBorder="1" applyAlignment="1">
      <alignment horizontal="right" vertical="center"/>
    </xf>
    <xf numFmtId="177" fontId="2" fillId="0" borderId="9" xfId="1" applyNumberFormat="1" applyFill="1" applyBorder="1" applyAlignment="1">
      <alignment vertical="center"/>
    </xf>
    <xf numFmtId="177" fontId="2" fillId="0" borderId="28" xfId="1" applyNumberFormat="1" applyFill="1" applyBorder="1" applyAlignment="1">
      <alignment vertical="center"/>
    </xf>
    <xf numFmtId="177" fontId="2" fillId="0" borderId="13" xfId="1" applyNumberFormat="1" applyFill="1" applyBorder="1" applyAlignment="1">
      <alignment vertical="center"/>
    </xf>
    <xf numFmtId="177" fontId="2" fillId="0" borderId="42" xfId="1" applyNumberFormat="1" applyFill="1" applyBorder="1" applyAlignment="1">
      <alignment vertical="center"/>
    </xf>
    <xf numFmtId="177" fontId="2" fillId="0" borderId="30" xfId="1" applyNumberFormat="1" applyFill="1" applyBorder="1" applyAlignment="1">
      <alignment vertical="center"/>
    </xf>
    <xf numFmtId="177" fontId="2" fillId="0" borderId="41" xfId="1" applyNumberFormat="1" applyFill="1" applyBorder="1" applyAlignment="1">
      <alignment vertical="center"/>
    </xf>
    <xf numFmtId="177" fontId="2" fillId="0" borderId="31" xfId="1" applyNumberFormat="1" applyFill="1" applyBorder="1" applyAlignment="1">
      <alignment vertical="center"/>
    </xf>
    <xf numFmtId="177" fontId="2" fillId="0" borderId="15" xfId="1" applyNumberFormat="1" applyFill="1" applyBorder="1" applyAlignment="1">
      <alignment vertical="center"/>
    </xf>
    <xf numFmtId="177" fontId="2" fillId="0" borderId="36" xfId="1" applyNumberFormat="1" applyFill="1" applyBorder="1" applyAlignment="1">
      <alignment vertical="center"/>
    </xf>
    <xf numFmtId="177" fontId="2" fillId="0" borderId="18" xfId="1" quotePrefix="1" applyNumberFormat="1" applyFont="1" applyFill="1" applyBorder="1" applyAlignment="1">
      <alignment horizontal="right" vertical="center"/>
    </xf>
    <xf numFmtId="177" fontId="2" fillId="0" borderId="5" xfId="1" quotePrefix="1" applyNumberFormat="1" applyFont="1" applyFill="1" applyBorder="1" applyAlignment="1">
      <alignment horizontal="right" vertical="center"/>
    </xf>
    <xf numFmtId="177" fontId="2" fillId="0" borderId="22" xfId="1" quotePrefix="1" applyNumberFormat="1" applyFont="1" applyFill="1" applyBorder="1" applyAlignment="1">
      <alignment horizontal="right" vertical="center"/>
    </xf>
    <xf numFmtId="177" fontId="2" fillId="0" borderId="20" xfId="1" quotePrefix="1" applyNumberFormat="1" applyFont="1" applyFill="1" applyBorder="1" applyAlignment="1">
      <alignment horizontal="right" vertical="center"/>
    </xf>
    <xf numFmtId="177" fontId="2" fillId="0" borderId="6" xfId="1" quotePrefix="1" applyNumberFormat="1" applyFont="1" applyFill="1" applyBorder="1" applyAlignment="1">
      <alignment horizontal="right" vertical="center"/>
    </xf>
    <xf numFmtId="177" fontId="2" fillId="0" borderId="44" xfId="1" quotePrefix="1" applyNumberFormat="1" applyFont="1" applyFill="1" applyBorder="1" applyAlignment="1">
      <alignment horizontal="right" vertical="center"/>
    </xf>
    <xf numFmtId="177" fontId="2" fillId="0" borderId="3" xfId="1" applyNumberFormat="1" applyFill="1" applyBorder="1" applyAlignment="1">
      <alignment vertical="center"/>
    </xf>
    <xf numFmtId="177" fontId="2" fillId="0" borderId="40" xfId="1" applyNumberFormat="1" applyFill="1" applyBorder="1" applyAlignment="1">
      <alignment vertical="center"/>
    </xf>
    <xf numFmtId="177" fontId="2" fillId="0" borderId="29" xfId="1" applyNumberFormat="1" applyFill="1" applyBorder="1" applyAlignment="1">
      <alignment vertical="center"/>
    </xf>
    <xf numFmtId="177" fontId="2" fillId="0" borderId="7" xfId="1" applyNumberFormat="1" applyFill="1" applyBorder="1" applyAlignment="1">
      <alignment vertical="center"/>
    </xf>
    <xf numFmtId="177" fontId="2" fillId="0" borderId="37" xfId="1" applyNumberFormat="1" applyFill="1" applyBorder="1" applyAlignment="1">
      <alignment vertical="center"/>
    </xf>
    <xf numFmtId="177" fontId="0" fillId="0" borderId="12" xfId="1" applyNumberFormat="1" applyFont="1" applyFill="1" applyBorder="1" applyAlignment="1">
      <alignment horizontal="right" vertical="center"/>
    </xf>
    <xf numFmtId="177" fontId="2" fillId="0" borderId="4" xfId="1" applyNumberFormat="1" applyFill="1" applyBorder="1" applyAlignment="1">
      <alignment vertical="center"/>
    </xf>
    <xf numFmtId="177" fontId="2" fillId="0" borderId="45" xfId="1" applyNumberFormat="1" applyFill="1" applyBorder="1" applyAlignment="1">
      <alignment vertical="center"/>
    </xf>
    <xf numFmtId="177" fontId="2" fillId="0" borderId="5" xfId="1" applyNumberFormat="1" applyFill="1" applyBorder="1" applyAlignment="1">
      <alignment vertical="center"/>
    </xf>
    <xf numFmtId="177" fontId="2" fillId="0" borderId="22" xfId="1" applyNumberFormat="1" applyFill="1" applyBorder="1" applyAlignment="1">
      <alignment vertical="center"/>
    </xf>
    <xf numFmtId="0" fontId="0" fillId="0" borderId="61" xfId="0" applyBorder="1" applyAlignment="1">
      <alignment horizontal="center" vertical="center" textRotation="255"/>
    </xf>
    <xf numFmtId="0" fontId="0" fillId="0" borderId="62" xfId="0" applyBorder="1" applyAlignment="1">
      <alignment horizontal="center" vertical="center" textRotation="255"/>
    </xf>
    <xf numFmtId="0" fontId="0" fillId="0" borderId="63" xfId="0" applyBorder="1" applyAlignment="1">
      <alignment horizontal="center" vertical="center" textRotation="255"/>
    </xf>
    <xf numFmtId="41" fontId="0" fillId="0" borderId="15" xfId="0" applyNumberForma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41" fontId="0" fillId="0" borderId="12" xfId="0" applyNumberFormat="1" applyBorder="1" applyAlignment="1">
      <alignment horizontal="left" vertical="center"/>
    </xf>
    <xf numFmtId="0" fontId="0" fillId="0" borderId="18" xfId="0" applyBorder="1" applyAlignment="1">
      <alignment vertical="center"/>
    </xf>
    <xf numFmtId="180" fontId="15" fillId="0" borderId="61" xfId="1" applyNumberFormat="1" applyFont="1" applyBorder="1" applyAlignment="1">
      <alignment vertical="center" textRotation="255"/>
    </xf>
    <xf numFmtId="0" fontId="13" fillId="0" borderId="62" xfId="3" applyFont="1" applyBorder="1" applyAlignment="1">
      <alignment vertical="center" textRotation="255"/>
    </xf>
    <xf numFmtId="0" fontId="13" fillId="0" borderId="63" xfId="3" applyFont="1" applyBorder="1" applyAlignment="1">
      <alignment vertical="center" textRotation="255"/>
    </xf>
    <xf numFmtId="0" fontId="13" fillId="0" borderId="62" xfId="3" applyFont="1" applyBorder="1" applyAlignment="1">
      <alignment vertical="center"/>
    </xf>
    <xf numFmtId="0" fontId="13" fillId="0" borderId="63" xfId="3" applyFont="1" applyBorder="1" applyAlignment="1">
      <alignment vertical="center"/>
    </xf>
    <xf numFmtId="180" fontId="15" fillId="0" borderId="3" xfId="1" applyNumberFormat="1" applyFont="1" applyBorder="1" applyAlignment="1">
      <alignment vertical="center" textRotation="255"/>
    </xf>
    <xf numFmtId="0" fontId="13" fillId="0" borderId="3" xfId="3" applyFont="1" applyBorder="1" applyAlignment="1">
      <alignment vertical="center"/>
    </xf>
    <xf numFmtId="0" fontId="13" fillId="0" borderId="5" xfId="3" applyFont="1" applyBorder="1" applyAlignment="1">
      <alignment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56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12" fillId="0" borderId="1" xfId="0" applyNumberFormat="1" applyFont="1" applyBorder="1" applyAlignment="1">
      <alignment horizontal="distributed" vertical="center" justifyLastLine="1"/>
    </xf>
    <xf numFmtId="0" fontId="12" fillId="0" borderId="2" xfId="0" applyNumberFormat="1" applyFont="1" applyBorder="1" applyAlignment="1">
      <alignment horizontal="distributed" vertical="center" justifyLastLine="1"/>
    </xf>
    <xf numFmtId="0" fontId="12" fillId="0" borderId="35" xfId="0" applyNumberFormat="1" applyFont="1" applyBorder="1" applyAlignment="1">
      <alignment horizontal="distributed" vertical="center" justifyLastLine="1"/>
    </xf>
    <xf numFmtId="0" fontId="12" fillId="0" borderId="5" xfId="0" applyNumberFormat="1" applyFont="1" applyBorder="1" applyAlignment="1">
      <alignment horizontal="distributed" vertical="center" justifyLastLine="1"/>
    </xf>
    <xf numFmtId="0" fontId="12" fillId="0" borderId="6" xfId="0" applyNumberFormat="1" applyFont="1" applyBorder="1" applyAlignment="1">
      <alignment horizontal="distributed" vertical="center" justifyLastLine="1"/>
    </xf>
    <xf numFmtId="0" fontId="12" fillId="0" borderId="8" xfId="0" applyNumberFormat="1" applyFont="1" applyBorder="1" applyAlignment="1">
      <alignment horizontal="distributed" vertical="center" justifyLastLine="1"/>
    </xf>
    <xf numFmtId="176" fontId="0" fillId="0" borderId="11" xfId="0" applyNumberFormat="1" applyFont="1" applyBorder="1" applyAlignment="1">
      <alignment horizontal="center" vertical="center"/>
    </xf>
    <xf numFmtId="176" fontId="2" fillId="0" borderId="56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80" fontId="15" fillId="0" borderId="62" xfId="1" applyNumberFormat="1" applyFont="1" applyBorder="1" applyAlignment="1">
      <alignment vertical="center" textRotation="255"/>
    </xf>
    <xf numFmtId="180" fontId="15" fillId="0" borderId="63" xfId="1" applyNumberFormat="1" applyFont="1" applyBorder="1" applyAlignment="1">
      <alignment vertical="center" textRotation="255"/>
    </xf>
    <xf numFmtId="41" fontId="0" fillId="0" borderId="36" xfId="0" applyNumberFormat="1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177" fontId="2" fillId="0" borderId="30" xfId="1" applyNumberFormat="1" applyBorder="1" applyAlignment="1">
      <alignment vertical="center"/>
    </xf>
    <xf numFmtId="177" fontId="0" fillId="0" borderId="4" xfId="0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0" fillId="0" borderId="45" xfId="0" applyNumberFormat="1" applyBorder="1" applyAlignment="1">
      <alignment vertical="center"/>
    </xf>
    <xf numFmtId="177" fontId="2" fillId="0" borderId="31" xfId="1" applyNumberForma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177" fontId="2" fillId="0" borderId="41" xfId="1" applyNumberFormat="1" applyFill="1" applyBorder="1" applyAlignment="1">
      <alignment vertical="center"/>
    </xf>
    <xf numFmtId="177" fontId="0" fillId="0" borderId="45" xfId="0" applyNumberFormat="1" applyFill="1" applyBorder="1" applyAlignment="1">
      <alignment vertical="center"/>
    </xf>
    <xf numFmtId="0" fontId="12" fillId="0" borderId="1" xfId="2" applyNumberFormat="1" applyFont="1" applyBorder="1" applyAlignment="1">
      <alignment horizontal="distributed" vertical="center" justifyLastLine="1"/>
    </xf>
    <xf numFmtId="0" fontId="12" fillId="0" borderId="2" xfId="0" applyFont="1" applyBorder="1" applyAlignment="1">
      <alignment horizontal="distributed" vertical="center" justifyLastLine="1"/>
    </xf>
    <xf numFmtId="0" fontId="12" fillId="0" borderId="35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2" fillId="0" borderId="6" xfId="0" applyFont="1" applyBorder="1" applyAlignment="1">
      <alignment horizontal="distributed" vertical="center" justifyLastLine="1"/>
    </xf>
    <xf numFmtId="0" fontId="12" fillId="0" borderId="8" xfId="0" applyFont="1" applyBorder="1" applyAlignment="1">
      <alignment horizontal="distributed" vertical="center" justifyLastLine="1"/>
    </xf>
    <xf numFmtId="177" fontId="2" fillId="0" borderId="30" xfId="1" applyNumberFormat="1" applyFill="1" applyBorder="1" applyAlignment="1">
      <alignment vertical="center"/>
    </xf>
    <xf numFmtId="177" fontId="0" fillId="0" borderId="4" xfId="0" applyNumberFormat="1" applyFill="1" applyBorder="1" applyAlignment="1">
      <alignment vertical="center"/>
    </xf>
    <xf numFmtId="0" fontId="0" fillId="0" borderId="18" xfId="0" applyBorder="1" applyAlignment="1">
      <alignment horizontal="left" vertical="center"/>
    </xf>
    <xf numFmtId="0" fontId="0" fillId="0" borderId="61" xfId="0" applyNumberFormat="1" applyBorder="1" applyAlignment="1">
      <alignment horizontal="center" vertical="center" textRotation="255"/>
    </xf>
    <xf numFmtId="0" fontId="2" fillId="0" borderId="11" xfId="0" applyNumberFormat="1" applyFont="1" applyBorder="1" applyAlignment="1">
      <alignment horizontal="center" vertical="center"/>
    </xf>
    <xf numFmtId="0" fontId="2" fillId="0" borderId="56" xfId="0" applyNumberFormat="1" applyFont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 vertical="center"/>
    </xf>
    <xf numFmtId="177" fontId="2" fillId="0" borderId="31" xfId="1" applyNumberFormat="1" applyBorder="1" applyAlignment="1">
      <alignment vertical="center"/>
    </xf>
    <xf numFmtId="177" fontId="0" fillId="0" borderId="9" xfId="0" applyNumberFormat="1" applyBorder="1" applyAlignment="1">
      <alignment vertical="center"/>
    </xf>
    <xf numFmtId="41" fontId="17" fillId="0" borderId="24" xfId="0" applyNumberFormat="1" applyFont="1" applyBorder="1" applyAlignment="1">
      <alignment horizontal="right" vertical="center"/>
    </xf>
    <xf numFmtId="41" fontId="17" fillId="0" borderId="18" xfId="0" applyNumberFormat="1" applyFont="1" applyBorder="1" applyAlignment="1">
      <alignment horizontal="right" vertical="center"/>
    </xf>
    <xf numFmtId="41" fontId="0" fillId="0" borderId="11" xfId="0" applyNumberFormat="1" applyBorder="1" applyAlignment="1">
      <alignment horizontal="center" vertical="center"/>
    </xf>
    <xf numFmtId="41" fontId="0" fillId="0" borderId="56" xfId="0" applyNumberForma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/>
    <cellStyle name="標準_地方債公営企業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10133</xdr:colOff>
      <xdr:row>31</xdr:row>
      <xdr:rowOff>10133</xdr:rowOff>
    </xdr:from>
    <xdr:to>
      <xdr:col>6</xdr:col>
      <xdr:colOff>0</xdr:colOff>
      <xdr:row>47</xdr:row>
      <xdr:rowOff>192526</xdr:rowOff>
    </xdr:to>
    <xdr:cxnSp macro="">
      <xdr:nvCxnSpPr>
        <xdr:cNvPr id="2" name="直線コネクタ 1"/>
        <xdr:cNvCxnSpPr/>
      </xdr:nvCxnSpPr>
      <xdr:spPr bwMode="auto">
        <a:xfrm flipH="1">
          <a:off x="3067658" y="6410933"/>
          <a:ext cx="1028092" cy="3382793"/>
        </a:xfrm>
        <a:prstGeom prst="line">
          <a:avLst/>
        </a:pr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activeCell="L24" sqref="L24"/>
      <selection pane="topRight" activeCell="L24" sqref="L24"/>
      <selection pane="bottomLeft" activeCell="L24" sqref="L24"/>
      <selection pane="bottomRight" activeCell="G3" sqref="G3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57" t="s">
        <v>0</v>
      </c>
      <c r="B1" s="57"/>
      <c r="C1" s="57"/>
      <c r="D1" s="57"/>
      <c r="E1" s="102" t="s">
        <v>269</v>
      </c>
      <c r="F1" s="1"/>
    </row>
    <row r="3" spans="1:11" ht="14.25">
      <c r="A3" s="27" t="s">
        <v>93</v>
      </c>
    </row>
    <row r="5" spans="1:11">
      <c r="A5" s="58" t="s">
        <v>199</v>
      </c>
      <c r="B5" s="58"/>
      <c r="C5" s="58"/>
      <c r="D5" s="58"/>
      <c r="E5" s="58"/>
    </row>
    <row r="6" spans="1:11" ht="14.25">
      <c r="A6" s="3"/>
      <c r="H6" s="4"/>
      <c r="I6" s="14" t="s">
        <v>1</v>
      </c>
    </row>
    <row r="7" spans="1:11" ht="27" customHeight="1">
      <c r="A7" s="5"/>
      <c r="B7" s="6"/>
      <c r="C7" s="6"/>
      <c r="D7" s="6"/>
      <c r="E7" s="6"/>
      <c r="F7" s="21" t="s">
        <v>200</v>
      </c>
      <c r="G7" s="22"/>
      <c r="H7" s="39" t="s">
        <v>2</v>
      </c>
      <c r="I7" s="41" t="s">
        <v>22</v>
      </c>
    </row>
    <row r="8" spans="1:11" ht="17.100000000000001" customHeight="1">
      <c r="A8" s="59"/>
      <c r="B8" s="60"/>
      <c r="C8" s="60"/>
      <c r="D8" s="60"/>
      <c r="E8" s="60"/>
      <c r="F8" s="18" t="s">
        <v>91</v>
      </c>
      <c r="G8" s="26" t="s">
        <v>3</v>
      </c>
      <c r="H8" s="40"/>
      <c r="I8" s="42"/>
    </row>
    <row r="9" spans="1:11" ht="18" customHeight="1">
      <c r="A9" s="300" t="s">
        <v>88</v>
      </c>
      <c r="B9" s="300" t="s">
        <v>90</v>
      </c>
      <c r="C9" s="55" t="s">
        <v>4</v>
      </c>
      <c r="D9" s="56"/>
      <c r="E9" s="56"/>
      <c r="F9" s="65">
        <v>94030</v>
      </c>
      <c r="G9" s="75">
        <f>F9/$F$27*100</f>
        <v>18.902858245650712</v>
      </c>
      <c r="H9" s="66">
        <v>90892</v>
      </c>
      <c r="I9" s="80">
        <f>(F9/H9-1)*100</f>
        <v>3.4524490604233682</v>
      </c>
      <c r="K9" s="107"/>
    </row>
    <row r="10" spans="1:11" ht="18" customHeight="1">
      <c r="A10" s="301"/>
      <c r="B10" s="301"/>
      <c r="C10" s="7"/>
      <c r="D10" s="252" t="s">
        <v>23</v>
      </c>
      <c r="E10" s="53"/>
      <c r="F10" s="257">
        <v>26387</v>
      </c>
      <c r="G10" s="76">
        <f t="shared" ref="G10:G27" si="0">F10/$F$27*100</f>
        <v>5.304580671360049</v>
      </c>
      <c r="H10" s="255">
        <v>28557</v>
      </c>
      <c r="I10" s="81">
        <f t="shared" ref="I10:I27" si="1">(F10/H10-1)*100</f>
        <v>-7.598837412893511</v>
      </c>
    </row>
    <row r="11" spans="1:11" ht="18" customHeight="1">
      <c r="A11" s="301"/>
      <c r="B11" s="301"/>
      <c r="C11" s="7"/>
      <c r="D11" s="16"/>
      <c r="E11" s="23" t="s">
        <v>24</v>
      </c>
      <c r="F11" s="69">
        <v>21653</v>
      </c>
      <c r="G11" s="77">
        <f t="shared" si="0"/>
        <v>4.3529042815386036</v>
      </c>
      <c r="H11" s="70">
        <v>21809</v>
      </c>
      <c r="I11" s="82">
        <f t="shared" si="1"/>
        <v>-0.71530102251363692</v>
      </c>
    </row>
    <row r="12" spans="1:11" ht="18" customHeight="1">
      <c r="A12" s="301"/>
      <c r="B12" s="301"/>
      <c r="C12" s="7"/>
      <c r="D12" s="16"/>
      <c r="E12" s="23" t="s">
        <v>25</v>
      </c>
      <c r="F12" s="69">
        <v>1347</v>
      </c>
      <c r="G12" s="77">
        <f t="shared" si="0"/>
        <v>0.27078751522802841</v>
      </c>
      <c r="H12" s="70">
        <v>2564</v>
      </c>
      <c r="I12" s="82">
        <f t="shared" si="1"/>
        <v>-47.464898595943836</v>
      </c>
    </row>
    <row r="13" spans="1:11" ht="18" customHeight="1">
      <c r="A13" s="301"/>
      <c r="B13" s="301"/>
      <c r="C13" s="7"/>
      <c r="D13" s="33"/>
      <c r="E13" s="23" t="s">
        <v>26</v>
      </c>
      <c r="F13" s="69">
        <v>123</v>
      </c>
      <c r="G13" s="77">
        <f t="shared" si="0"/>
        <v>2.472669960879547E-2</v>
      </c>
      <c r="H13" s="70">
        <v>325</v>
      </c>
      <c r="I13" s="82">
        <f t="shared" si="1"/>
        <v>-62.15384615384616</v>
      </c>
    </row>
    <row r="14" spans="1:11" ht="18" customHeight="1">
      <c r="A14" s="301"/>
      <c r="B14" s="301"/>
      <c r="C14" s="7"/>
      <c r="D14" s="61" t="s">
        <v>27</v>
      </c>
      <c r="E14" s="51"/>
      <c r="F14" s="65">
        <v>17398</v>
      </c>
      <c r="G14" s="75">
        <f t="shared" si="0"/>
        <v>3.497521299136777</v>
      </c>
      <c r="H14" s="66">
        <v>17338</v>
      </c>
      <c r="I14" s="83">
        <f t="shared" si="1"/>
        <v>0.34606067597184875</v>
      </c>
    </row>
    <row r="15" spans="1:11" ht="18" customHeight="1">
      <c r="A15" s="301"/>
      <c r="B15" s="301"/>
      <c r="C15" s="7"/>
      <c r="D15" s="16"/>
      <c r="E15" s="23" t="s">
        <v>28</v>
      </c>
      <c r="F15" s="69">
        <v>569</v>
      </c>
      <c r="G15" s="77">
        <f t="shared" si="0"/>
        <v>0.11438611445044407</v>
      </c>
      <c r="H15" s="70">
        <v>573</v>
      </c>
      <c r="I15" s="82">
        <f t="shared" si="1"/>
        <v>-0.69808027923211613</v>
      </c>
    </row>
    <row r="16" spans="1:11" ht="18" customHeight="1">
      <c r="A16" s="301"/>
      <c r="B16" s="301"/>
      <c r="C16" s="7"/>
      <c r="D16" s="16"/>
      <c r="E16" s="29" t="s">
        <v>29</v>
      </c>
      <c r="F16" s="257">
        <v>16829</v>
      </c>
      <c r="G16" s="76">
        <f t="shared" si="0"/>
        <v>3.3831351846863327</v>
      </c>
      <c r="H16" s="255">
        <v>16765</v>
      </c>
      <c r="I16" s="81">
        <f t="shared" si="1"/>
        <v>0.38174768863703523</v>
      </c>
      <c r="K16" s="108"/>
    </row>
    <row r="17" spans="1:26" ht="18" customHeight="1">
      <c r="A17" s="301"/>
      <c r="B17" s="301"/>
      <c r="C17" s="7"/>
      <c r="D17" s="303" t="s">
        <v>30</v>
      </c>
      <c r="E17" s="304"/>
      <c r="F17" s="257">
        <v>31295</v>
      </c>
      <c r="G17" s="76">
        <f t="shared" si="0"/>
        <v>6.291236294774424</v>
      </c>
      <c r="H17" s="255">
        <v>25942</v>
      </c>
      <c r="I17" s="81">
        <f t="shared" si="1"/>
        <v>20.634492329041709</v>
      </c>
    </row>
    <row r="18" spans="1:26" ht="18" customHeight="1">
      <c r="A18" s="301"/>
      <c r="B18" s="301"/>
      <c r="C18" s="7"/>
      <c r="D18" s="305" t="s">
        <v>247</v>
      </c>
      <c r="E18" s="306"/>
      <c r="F18" s="69">
        <v>1497</v>
      </c>
      <c r="G18" s="77">
        <f t="shared" si="0"/>
        <v>0.30094202694607169</v>
      </c>
      <c r="H18" s="70">
        <v>1465</v>
      </c>
      <c r="I18" s="82">
        <f t="shared" si="1"/>
        <v>2.1843003412969297</v>
      </c>
    </row>
    <row r="19" spans="1:26" ht="18" customHeight="1">
      <c r="A19" s="301"/>
      <c r="B19" s="301"/>
      <c r="C19" s="10"/>
      <c r="D19" s="305" t="s">
        <v>248</v>
      </c>
      <c r="E19" s="306"/>
      <c r="F19" s="258">
        <v>0</v>
      </c>
      <c r="G19" s="77">
        <f t="shared" si="0"/>
        <v>0</v>
      </c>
      <c r="H19" s="70">
        <v>0</v>
      </c>
      <c r="I19" s="82" t="e">
        <f t="shared" si="1"/>
        <v>#DIV/0!</v>
      </c>
      <c r="Z19" s="2" t="s">
        <v>249</v>
      </c>
    </row>
    <row r="20" spans="1:26" ht="18" customHeight="1">
      <c r="A20" s="301"/>
      <c r="B20" s="301"/>
      <c r="C20" s="44" t="s">
        <v>5</v>
      </c>
      <c r="D20" s="43"/>
      <c r="E20" s="43"/>
      <c r="F20" s="69">
        <v>14900</v>
      </c>
      <c r="G20" s="77">
        <f t="shared" si="0"/>
        <v>2.9953481639922965</v>
      </c>
      <c r="H20" s="70">
        <v>14228</v>
      </c>
      <c r="I20" s="82">
        <f t="shared" si="1"/>
        <v>4.7230812482428997</v>
      </c>
    </row>
    <row r="21" spans="1:26" ht="18" customHeight="1">
      <c r="A21" s="301"/>
      <c r="B21" s="301"/>
      <c r="C21" s="44" t="s">
        <v>6</v>
      </c>
      <c r="D21" s="43"/>
      <c r="E21" s="43"/>
      <c r="F21" s="69">
        <v>149500</v>
      </c>
      <c r="G21" s="77">
        <f t="shared" si="0"/>
        <v>30.053996678983108</v>
      </c>
      <c r="H21" s="70">
        <v>144500</v>
      </c>
      <c r="I21" s="82">
        <f t="shared" si="1"/>
        <v>3.460207612456756</v>
      </c>
    </row>
    <row r="22" spans="1:26" ht="18" customHeight="1">
      <c r="A22" s="301"/>
      <c r="B22" s="301"/>
      <c r="C22" s="44" t="s">
        <v>31</v>
      </c>
      <c r="D22" s="43"/>
      <c r="E22" s="43"/>
      <c r="F22" s="69">
        <v>6076</v>
      </c>
      <c r="G22" s="77">
        <f t="shared" si="0"/>
        <v>1.2214587546588722</v>
      </c>
      <c r="H22" s="70">
        <v>6200</v>
      </c>
      <c r="I22" s="82">
        <f t="shared" si="1"/>
        <v>-2.0000000000000018</v>
      </c>
    </row>
    <row r="23" spans="1:26" ht="18" customHeight="1">
      <c r="A23" s="301"/>
      <c r="B23" s="301"/>
      <c r="C23" s="44" t="s">
        <v>7</v>
      </c>
      <c r="D23" s="43"/>
      <c r="E23" s="43"/>
      <c r="F23" s="69">
        <v>66033</v>
      </c>
      <c r="G23" s="77">
        <f t="shared" si="0"/>
        <v>13.274619148517001</v>
      </c>
      <c r="H23" s="70">
        <v>63270</v>
      </c>
      <c r="I23" s="82">
        <f t="shared" si="1"/>
        <v>4.3669985775248943</v>
      </c>
    </row>
    <row r="24" spans="1:26" ht="18" customHeight="1">
      <c r="A24" s="301"/>
      <c r="B24" s="301"/>
      <c r="C24" s="44" t="s">
        <v>32</v>
      </c>
      <c r="D24" s="43"/>
      <c r="E24" s="43"/>
      <c r="F24" s="69">
        <v>2933</v>
      </c>
      <c r="G24" s="77">
        <f t="shared" si="0"/>
        <v>0.58962121912680576</v>
      </c>
      <c r="H24" s="70">
        <v>3001</v>
      </c>
      <c r="I24" s="82">
        <f t="shared" si="1"/>
        <v>-2.2659113628790362</v>
      </c>
    </row>
    <row r="25" spans="1:26" ht="18" customHeight="1">
      <c r="A25" s="301"/>
      <c r="B25" s="301"/>
      <c r="C25" s="44" t="s">
        <v>8</v>
      </c>
      <c r="D25" s="43"/>
      <c r="E25" s="43"/>
      <c r="F25" s="69">
        <v>58540</v>
      </c>
      <c r="G25" s="77">
        <f t="shared" si="0"/>
        <v>11.76830077316168</v>
      </c>
      <c r="H25" s="70">
        <v>55525</v>
      </c>
      <c r="I25" s="82">
        <f t="shared" si="1"/>
        <v>5.4299864925709151</v>
      </c>
    </row>
    <row r="26" spans="1:26" ht="18" customHeight="1">
      <c r="A26" s="301"/>
      <c r="B26" s="301"/>
      <c r="C26" s="45" t="s">
        <v>9</v>
      </c>
      <c r="D26" s="46"/>
      <c r="E26" s="46"/>
      <c r="F26" s="71">
        <v>105426</v>
      </c>
      <c r="G26" s="78">
        <f t="shared" si="0"/>
        <v>21.193797015909521</v>
      </c>
      <c r="H26" s="72">
        <v>110904</v>
      </c>
      <c r="I26" s="84">
        <f t="shared" si="1"/>
        <v>-4.9394070547500561</v>
      </c>
    </row>
    <row r="27" spans="1:26" ht="18" customHeight="1">
      <c r="A27" s="301"/>
      <c r="B27" s="302"/>
      <c r="C27" s="47" t="s">
        <v>10</v>
      </c>
      <c r="D27" s="31"/>
      <c r="E27" s="31"/>
      <c r="F27" s="73">
        <f>SUM(F9,F20:F26)</f>
        <v>497438</v>
      </c>
      <c r="G27" s="79">
        <f t="shared" si="0"/>
        <v>100</v>
      </c>
      <c r="H27" s="73">
        <f>SUM(H9,H20:H26)</f>
        <v>488520</v>
      </c>
      <c r="I27" s="85">
        <f t="shared" si="1"/>
        <v>1.8255137967739365</v>
      </c>
    </row>
    <row r="28" spans="1:26" ht="18" customHeight="1">
      <c r="A28" s="301"/>
      <c r="B28" s="300" t="s">
        <v>89</v>
      </c>
      <c r="C28" s="55" t="s">
        <v>11</v>
      </c>
      <c r="D28" s="56"/>
      <c r="E28" s="56"/>
      <c r="F28" s="65">
        <v>201327</v>
      </c>
      <c r="G28" s="75">
        <f>F28/$F$45*100</f>
        <v>40.472782537723297</v>
      </c>
      <c r="H28" s="65">
        <v>201672</v>
      </c>
      <c r="I28" s="86">
        <f>(F28/H28-1)*100</f>
        <v>-0.17106985600380265</v>
      </c>
    </row>
    <row r="29" spans="1:26" ht="18" customHeight="1">
      <c r="A29" s="301"/>
      <c r="B29" s="301"/>
      <c r="C29" s="7"/>
      <c r="D29" s="253" t="s">
        <v>12</v>
      </c>
      <c r="E29" s="43"/>
      <c r="F29" s="69">
        <v>116912</v>
      </c>
      <c r="G29" s="77">
        <f t="shared" ref="G29:G45" si="2">F29/$F$45*100</f>
        <v>23.50282849319915</v>
      </c>
      <c r="H29" s="69">
        <v>115635</v>
      </c>
      <c r="I29" s="87">
        <f t="shared" ref="I29:I45" si="3">(F29/H29-1)*100</f>
        <v>1.1043369222121235</v>
      </c>
    </row>
    <row r="30" spans="1:26" ht="18" customHeight="1">
      <c r="A30" s="301"/>
      <c r="B30" s="301"/>
      <c r="C30" s="7"/>
      <c r="D30" s="253" t="s">
        <v>33</v>
      </c>
      <c r="E30" s="43"/>
      <c r="F30" s="69">
        <v>12686</v>
      </c>
      <c r="G30" s="77">
        <f t="shared" si="2"/>
        <v>2.5502675710339782</v>
      </c>
      <c r="H30" s="69">
        <v>12679</v>
      </c>
      <c r="I30" s="87">
        <f t="shared" si="3"/>
        <v>5.520940137235808E-2</v>
      </c>
    </row>
    <row r="31" spans="1:26" ht="18" customHeight="1">
      <c r="A31" s="301"/>
      <c r="B31" s="301"/>
      <c r="C31" s="19"/>
      <c r="D31" s="253" t="s">
        <v>13</v>
      </c>
      <c r="E31" s="43"/>
      <c r="F31" s="69">
        <v>71729</v>
      </c>
      <c r="G31" s="77">
        <f t="shared" si="2"/>
        <v>14.419686473490165</v>
      </c>
      <c r="H31" s="69">
        <v>73358</v>
      </c>
      <c r="I31" s="87">
        <f t="shared" si="3"/>
        <v>-2.2206167016548983</v>
      </c>
    </row>
    <row r="32" spans="1:26" ht="18" customHeight="1">
      <c r="A32" s="301"/>
      <c r="B32" s="301"/>
      <c r="C32" s="50" t="s">
        <v>14</v>
      </c>
      <c r="D32" s="51"/>
      <c r="E32" s="51"/>
      <c r="F32" s="65">
        <v>201917</v>
      </c>
      <c r="G32" s="75">
        <f t="shared" si="2"/>
        <v>40.591390283814263</v>
      </c>
      <c r="H32" s="65">
        <v>198174</v>
      </c>
      <c r="I32" s="86">
        <f t="shared" si="3"/>
        <v>1.8887442348643146</v>
      </c>
    </row>
    <row r="33" spans="1:9" ht="18" customHeight="1">
      <c r="A33" s="301"/>
      <c r="B33" s="301"/>
      <c r="C33" s="7"/>
      <c r="D33" s="253" t="s">
        <v>15</v>
      </c>
      <c r="E33" s="43"/>
      <c r="F33" s="69">
        <v>16782</v>
      </c>
      <c r="G33" s="77">
        <f t="shared" si="2"/>
        <v>3.3736867710146794</v>
      </c>
      <c r="H33" s="69">
        <v>16676</v>
      </c>
      <c r="I33" s="87">
        <f t="shared" si="3"/>
        <v>0.63564403933797919</v>
      </c>
    </row>
    <row r="34" spans="1:9" ht="18" customHeight="1">
      <c r="A34" s="301"/>
      <c r="B34" s="301"/>
      <c r="C34" s="7"/>
      <c r="D34" s="253" t="s">
        <v>34</v>
      </c>
      <c r="E34" s="43"/>
      <c r="F34" s="69">
        <v>8829</v>
      </c>
      <c r="G34" s="77">
        <f t="shared" si="2"/>
        <v>1.774894559724026</v>
      </c>
      <c r="H34" s="69">
        <v>7271</v>
      </c>
      <c r="I34" s="87">
        <f t="shared" si="3"/>
        <v>21.427589052399941</v>
      </c>
    </row>
    <row r="35" spans="1:9" ht="18" customHeight="1">
      <c r="A35" s="301"/>
      <c r="B35" s="301"/>
      <c r="C35" s="7"/>
      <c r="D35" s="253" t="s">
        <v>35</v>
      </c>
      <c r="E35" s="43"/>
      <c r="F35" s="69">
        <v>86792</v>
      </c>
      <c r="G35" s="77">
        <f t="shared" si="2"/>
        <v>17.447802540216067</v>
      </c>
      <c r="H35" s="69">
        <v>83341</v>
      </c>
      <c r="I35" s="87">
        <f t="shared" si="3"/>
        <v>4.1408190446478921</v>
      </c>
    </row>
    <row r="36" spans="1:9" ht="18" customHeight="1">
      <c r="A36" s="301"/>
      <c r="B36" s="301"/>
      <c r="C36" s="7"/>
      <c r="D36" s="253" t="s">
        <v>36</v>
      </c>
      <c r="E36" s="43"/>
      <c r="F36" s="69">
        <v>6320</v>
      </c>
      <c r="G36" s="77">
        <f t="shared" si="2"/>
        <v>1.2705100937202225</v>
      </c>
      <c r="H36" s="69">
        <v>6691</v>
      </c>
      <c r="I36" s="87">
        <f t="shared" si="3"/>
        <v>-5.5447616200866801</v>
      </c>
    </row>
    <row r="37" spans="1:9" ht="18" customHeight="1">
      <c r="A37" s="301"/>
      <c r="B37" s="301"/>
      <c r="C37" s="7"/>
      <c r="D37" s="253" t="s">
        <v>16</v>
      </c>
      <c r="E37" s="43"/>
      <c r="F37" s="69">
        <v>6854</v>
      </c>
      <c r="G37" s="77">
        <f t="shared" si="2"/>
        <v>1.3778601554364565</v>
      </c>
      <c r="H37" s="69">
        <v>7095</v>
      </c>
      <c r="I37" s="87">
        <f t="shared" si="3"/>
        <v>-3.3967582804792062</v>
      </c>
    </row>
    <row r="38" spans="1:9" ht="18" customHeight="1">
      <c r="A38" s="301"/>
      <c r="B38" s="301"/>
      <c r="C38" s="19"/>
      <c r="D38" s="253" t="s">
        <v>37</v>
      </c>
      <c r="E38" s="43"/>
      <c r="F38" s="69">
        <v>76190</v>
      </c>
      <c r="G38" s="77">
        <f t="shared" si="2"/>
        <v>15.31648165198477</v>
      </c>
      <c r="H38" s="69">
        <v>76950</v>
      </c>
      <c r="I38" s="87">
        <f t="shared" si="3"/>
        <v>-0.98765432098765205</v>
      </c>
    </row>
    <row r="39" spans="1:9" ht="18" customHeight="1">
      <c r="A39" s="301"/>
      <c r="B39" s="301"/>
      <c r="C39" s="50" t="s">
        <v>17</v>
      </c>
      <c r="D39" s="51"/>
      <c r="E39" s="51"/>
      <c r="F39" s="65">
        <v>94194</v>
      </c>
      <c r="G39" s="75">
        <f t="shared" si="2"/>
        <v>18.935827178462443</v>
      </c>
      <c r="H39" s="65">
        <v>88674</v>
      </c>
      <c r="I39" s="86">
        <f t="shared" si="3"/>
        <v>6.2250490560931127</v>
      </c>
    </row>
    <row r="40" spans="1:9" ht="18" customHeight="1">
      <c r="A40" s="301"/>
      <c r="B40" s="301"/>
      <c r="C40" s="7"/>
      <c r="D40" s="252" t="s">
        <v>18</v>
      </c>
      <c r="E40" s="53"/>
      <c r="F40" s="257">
        <v>80328</v>
      </c>
      <c r="G40" s="76">
        <f t="shared" si="2"/>
        <v>16.148344115246523</v>
      </c>
      <c r="H40" s="257">
        <v>75770</v>
      </c>
      <c r="I40" s="88">
        <f t="shared" si="3"/>
        <v>6.0155734459548693</v>
      </c>
    </row>
    <row r="41" spans="1:9" ht="18" customHeight="1">
      <c r="A41" s="301"/>
      <c r="B41" s="301"/>
      <c r="C41" s="7"/>
      <c r="D41" s="16"/>
      <c r="E41" s="104" t="s">
        <v>92</v>
      </c>
      <c r="F41" s="69">
        <v>59263</v>
      </c>
      <c r="G41" s="77">
        <f t="shared" si="2"/>
        <v>11.91364551964265</v>
      </c>
      <c r="H41" s="69">
        <v>56487</v>
      </c>
      <c r="I41" s="89">
        <f t="shared" si="3"/>
        <v>4.9144050843556997</v>
      </c>
    </row>
    <row r="42" spans="1:9" ht="18" customHeight="1">
      <c r="A42" s="301"/>
      <c r="B42" s="301"/>
      <c r="C42" s="7"/>
      <c r="D42" s="33"/>
      <c r="E42" s="32" t="s">
        <v>38</v>
      </c>
      <c r="F42" s="69">
        <v>21065</v>
      </c>
      <c r="G42" s="77">
        <f t="shared" si="2"/>
        <v>4.2346985956038745</v>
      </c>
      <c r="H42" s="69">
        <v>19283</v>
      </c>
      <c r="I42" s="89">
        <f t="shared" si="3"/>
        <v>9.241300627495729</v>
      </c>
    </row>
    <row r="43" spans="1:9" ht="18" customHeight="1">
      <c r="A43" s="301"/>
      <c r="B43" s="301"/>
      <c r="C43" s="7"/>
      <c r="D43" s="253" t="s">
        <v>39</v>
      </c>
      <c r="E43" s="54"/>
      <c r="F43" s="69">
        <v>13866</v>
      </c>
      <c r="G43" s="77">
        <f t="shared" si="2"/>
        <v>2.7874830632159182</v>
      </c>
      <c r="H43" s="69">
        <v>12904</v>
      </c>
      <c r="I43" s="89">
        <f t="shared" si="3"/>
        <v>7.4550526968381936</v>
      </c>
    </row>
    <row r="44" spans="1:9" ht="18" customHeight="1">
      <c r="A44" s="301"/>
      <c r="B44" s="301"/>
      <c r="C44" s="11"/>
      <c r="D44" s="48" t="s">
        <v>40</v>
      </c>
      <c r="E44" s="49"/>
      <c r="F44" s="73">
        <v>0</v>
      </c>
      <c r="G44" s="79">
        <f t="shared" si="2"/>
        <v>0</v>
      </c>
      <c r="H44" s="72">
        <v>0</v>
      </c>
      <c r="I44" s="84" t="e">
        <f t="shared" si="3"/>
        <v>#DIV/0!</v>
      </c>
    </row>
    <row r="45" spans="1:9" ht="18" customHeight="1">
      <c r="A45" s="302"/>
      <c r="B45" s="302"/>
      <c r="C45" s="11" t="s">
        <v>19</v>
      </c>
      <c r="D45" s="12"/>
      <c r="E45" s="12"/>
      <c r="F45" s="74">
        <f>SUM(F28,F32,F39)</f>
        <v>497438</v>
      </c>
      <c r="G45" s="85">
        <f t="shared" si="2"/>
        <v>100</v>
      </c>
      <c r="H45" s="74">
        <f>SUM(H28,H32,H39)</f>
        <v>488520</v>
      </c>
      <c r="I45" s="85">
        <f t="shared" si="3"/>
        <v>1.8255137967739365</v>
      </c>
    </row>
    <row r="46" spans="1:9">
      <c r="A46" s="105" t="s">
        <v>20</v>
      </c>
    </row>
    <row r="47" spans="1:9">
      <c r="A47" s="106" t="s">
        <v>21</v>
      </c>
    </row>
    <row r="48" spans="1:9">
      <c r="A48" s="106"/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4"/>
  <printOptions horizontalCentered="1" verticalCentered="1" gridLinesSet="0"/>
  <pageMargins left="0" right="0" top="0.2" bottom="0.19685039370078741" header="0.2" footer="0.31"/>
  <pageSetup paperSize="9" orientation="portrait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0"/>
  <sheetViews>
    <sheetView view="pageBreakPreview" zoomScale="55" zoomScaleNormal="100" zoomScaleSheetLayoutView="55" workbookViewId="0">
      <selection activeCell="X21" sqref="X21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17" width="13.625" style="2" customWidth="1"/>
    <col min="18" max="16384" width="9" style="2"/>
  </cols>
  <sheetData>
    <row r="1" spans="1:26" ht="33.950000000000003" customHeight="1">
      <c r="A1" s="64" t="s">
        <v>0</v>
      </c>
      <c r="B1" s="28"/>
      <c r="C1" s="28"/>
      <c r="D1" s="103" t="s">
        <v>269</v>
      </c>
      <c r="E1" s="35"/>
      <c r="F1" s="35"/>
      <c r="G1" s="35"/>
    </row>
    <row r="2" spans="1:26" ht="15" customHeight="1"/>
    <row r="3" spans="1:26" ht="15" customHeight="1">
      <c r="A3" s="36" t="s">
        <v>47</v>
      </c>
      <c r="B3" s="36"/>
      <c r="C3" s="36"/>
      <c r="D3" s="36"/>
    </row>
    <row r="4" spans="1:26" ht="15" customHeight="1">
      <c r="A4" s="36"/>
      <c r="B4" s="36"/>
      <c r="C4" s="36"/>
      <c r="D4" s="36"/>
    </row>
    <row r="5" spans="1:26" ht="15.95" customHeight="1">
      <c r="A5" s="31" t="s">
        <v>201</v>
      </c>
      <c r="B5" s="31"/>
      <c r="C5" s="31"/>
      <c r="D5" s="31"/>
      <c r="K5" s="37"/>
      <c r="O5" s="37"/>
      <c r="Q5" s="37" t="s">
        <v>48</v>
      </c>
    </row>
    <row r="6" spans="1:26" ht="15.95" customHeight="1">
      <c r="A6" s="339" t="s">
        <v>49</v>
      </c>
      <c r="B6" s="340"/>
      <c r="C6" s="340"/>
      <c r="D6" s="340"/>
      <c r="E6" s="341"/>
      <c r="F6" s="317" t="s">
        <v>236</v>
      </c>
      <c r="G6" s="316"/>
      <c r="H6" s="315" t="s">
        <v>264</v>
      </c>
      <c r="I6" s="316"/>
      <c r="J6" s="317" t="s">
        <v>265</v>
      </c>
      <c r="K6" s="316"/>
      <c r="L6" s="317" t="s">
        <v>266</v>
      </c>
      <c r="M6" s="316"/>
      <c r="N6" s="317" t="s">
        <v>267</v>
      </c>
      <c r="O6" s="316"/>
      <c r="P6" s="317" t="s">
        <v>268</v>
      </c>
      <c r="Q6" s="316"/>
    </row>
    <row r="7" spans="1:26" ht="15.95" customHeight="1">
      <c r="A7" s="342"/>
      <c r="B7" s="343"/>
      <c r="C7" s="343"/>
      <c r="D7" s="343"/>
      <c r="E7" s="344"/>
      <c r="F7" s="109" t="s">
        <v>200</v>
      </c>
      <c r="G7" s="38" t="s">
        <v>2</v>
      </c>
      <c r="H7" s="262" t="s">
        <v>200</v>
      </c>
      <c r="I7" s="263" t="s">
        <v>2</v>
      </c>
      <c r="J7" s="262" t="s">
        <v>202</v>
      </c>
      <c r="K7" s="263" t="s">
        <v>2</v>
      </c>
      <c r="L7" s="262" t="s">
        <v>203</v>
      </c>
      <c r="M7" s="263" t="s">
        <v>2</v>
      </c>
      <c r="N7" s="262" t="s">
        <v>203</v>
      </c>
      <c r="O7" s="263" t="s">
        <v>2</v>
      </c>
      <c r="P7" s="262" t="s">
        <v>203</v>
      </c>
      <c r="Q7" s="264" t="s">
        <v>2</v>
      </c>
    </row>
    <row r="8" spans="1:26" ht="15.95" customHeight="1">
      <c r="A8" s="307" t="s">
        <v>83</v>
      </c>
      <c r="B8" s="55" t="s">
        <v>50</v>
      </c>
      <c r="C8" s="56"/>
      <c r="D8" s="56"/>
      <c r="E8" s="93" t="s">
        <v>41</v>
      </c>
      <c r="F8" s="110">
        <v>999</v>
      </c>
      <c r="G8" s="111"/>
      <c r="H8" s="265">
        <v>24417</v>
      </c>
      <c r="I8" s="266">
        <v>23971</v>
      </c>
      <c r="J8" s="265">
        <v>3909</v>
      </c>
      <c r="K8" s="267">
        <v>3707</v>
      </c>
      <c r="L8" s="265">
        <v>1243</v>
      </c>
      <c r="M8" s="268">
        <v>1238</v>
      </c>
      <c r="N8" s="265">
        <v>8</v>
      </c>
      <c r="O8" s="267">
        <v>8</v>
      </c>
      <c r="P8" s="265">
        <v>104</v>
      </c>
      <c r="Q8" s="268">
        <v>76</v>
      </c>
      <c r="R8" s="114"/>
      <c r="S8" s="114"/>
      <c r="T8" s="114"/>
      <c r="U8" s="114"/>
      <c r="V8" s="114"/>
      <c r="W8" s="114"/>
      <c r="X8" s="114"/>
      <c r="Y8" s="114"/>
      <c r="Z8" s="114"/>
    </row>
    <row r="9" spans="1:26" ht="15.95" customHeight="1">
      <c r="A9" s="327"/>
      <c r="B9" s="8"/>
      <c r="C9" s="253" t="s">
        <v>51</v>
      </c>
      <c r="D9" s="43"/>
      <c r="E9" s="91" t="s">
        <v>42</v>
      </c>
      <c r="F9" s="70">
        <v>999</v>
      </c>
      <c r="G9" s="115"/>
      <c r="H9" s="269">
        <v>24417</v>
      </c>
      <c r="I9" s="270">
        <v>23971</v>
      </c>
      <c r="J9" s="269">
        <v>3909</v>
      </c>
      <c r="K9" s="271">
        <v>3638</v>
      </c>
      <c r="L9" s="269">
        <v>1243</v>
      </c>
      <c r="M9" s="272">
        <v>1238</v>
      </c>
      <c r="N9" s="269">
        <v>8</v>
      </c>
      <c r="O9" s="271">
        <v>8</v>
      </c>
      <c r="P9" s="269">
        <v>104</v>
      </c>
      <c r="Q9" s="272">
        <v>76</v>
      </c>
      <c r="R9" s="114"/>
      <c r="S9" s="114"/>
      <c r="T9" s="114"/>
      <c r="U9" s="114"/>
      <c r="V9" s="114"/>
      <c r="W9" s="114"/>
      <c r="X9" s="114"/>
      <c r="Y9" s="114"/>
      <c r="Z9" s="114"/>
    </row>
    <row r="10" spans="1:26" ht="15.95" customHeight="1">
      <c r="A10" s="327"/>
      <c r="B10" s="10"/>
      <c r="C10" s="253" t="s">
        <v>52</v>
      </c>
      <c r="D10" s="43"/>
      <c r="E10" s="91" t="s">
        <v>43</v>
      </c>
      <c r="F10" s="70"/>
      <c r="G10" s="115"/>
      <c r="H10" s="269">
        <v>0</v>
      </c>
      <c r="I10" s="270">
        <v>0</v>
      </c>
      <c r="J10" s="269">
        <v>0</v>
      </c>
      <c r="K10" s="271">
        <v>69</v>
      </c>
      <c r="L10" s="273">
        <v>0</v>
      </c>
      <c r="M10" s="274">
        <v>0</v>
      </c>
      <c r="N10" s="269">
        <v>0</v>
      </c>
      <c r="O10" s="271">
        <v>0</v>
      </c>
      <c r="P10" s="269">
        <v>0</v>
      </c>
      <c r="Q10" s="272">
        <v>0</v>
      </c>
      <c r="R10" s="114"/>
      <c r="S10" s="114"/>
      <c r="T10" s="114"/>
      <c r="U10" s="114"/>
      <c r="V10" s="114"/>
      <c r="W10" s="114"/>
      <c r="X10" s="114"/>
      <c r="Y10" s="114"/>
      <c r="Z10" s="114"/>
    </row>
    <row r="11" spans="1:26" ht="15.95" customHeight="1">
      <c r="A11" s="327"/>
      <c r="B11" s="50" t="s">
        <v>53</v>
      </c>
      <c r="C11" s="63"/>
      <c r="D11" s="63"/>
      <c r="E11" s="90" t="s">
        <v>44</v>
      </c>
      <c r="F11" s="120">
        <v>999</v>
      </c>
      <c r="G11" s="121"/>
      <c r="H11" s="275">
        <v>24825</v>
      </c>
      <c r="I11" s="276">
        <v>24440</v>
      </c>
      <c r="J11" s="275">
        <v>3680</v>
      </c>
      <c r="K11" s="277">
        <v>3445</v>
      </c>
      <c r="L11" s="275">
        <v>1197</v>
      </c>
      <c r="M11" s="278">
        <v>1146</v>
      </c>
      <c r="N11" s="275">
        <v>1</v>
      </c>
      <c r="O11" s="277">
        <v>1</v>
      </c>
      <c r="P11" s="275">
        <v>103</v>
      </c>
      <c r="Q11" s="278">
        <v>70</v>
      </c>
      <c r="R11" s="114"/>
      <c r="S11" s="114"/>
      <c r="T11" s="114"/>
      <c r="U11" s="114"/>
      <c r="V11" s="114"/>
      <c r="W11" s="114"/>
      <c r="X11" s="114"/>
      <c r="Y11" s="114"/>
      <c r="Z11" s="114"/>
    </row>
    <row r="12" spans="1:26" ht="15.95" customHeight="1">
      <c r="A12" s="327"/>
      <c r="B12" s="7"/>
      <c r="C12" s="253" t="s">
        <v>54</v>
      </c>
      <c r="D12" s="43"/>
      <c r="E12" s="91" t="s">
        <v>45</v>
      </c>
      <c r="F12" s="70">
        <v>988</v>
      </c>
      <c r="G12" s="115"/>
      <c r="H12" s="269">
        <v>24825</v>
      </c>
      <c r="I12" s="270">
        <v>24440</v>
      </c>
      <c r="J12" s="275">
        <v>3678</v>
      </c>
      <c r="K12" s="271">
        <v>3443</v>
      </c>
      <c r="L12" s="275">
        <v>1197</v>
      </c>
      <c r="M12" s="272">
        <v>1146</v>
      </c>
      <c r="N12" s="269">
        <v>1</v>
      </c>
      <c r="O12" s="271">
        <v>1</v>
      </c>
      <c r="P12" s="269">
        <v>103</v>
      </c>
      <c r="Q12" s="272">
        <v>70</v>
      </c>
      <c r="R12" s="114"/>
      <c r="S12" s="114"/>
      <c r="T12" s="114"/>
      <c r="U12" s="114"/>
      <c r="V12" s="114"/>
      <c r="W12" s="114"/>
      <c r="X12" s="114"/>
      <c r="Y12" s="114"/>
      <c r="Z12" s="114"/>
    </row>
    <row r="13" spans="1:26" ht="15.95" customHeight="1">
      <c r="A13" s="327"/>
      <c r="B13" s="8"/>
      <c r="C13" s="252" t="s">
        <v>55</v>
      </c>
      <c r="D13" s="53"/>
      <c r="E13" s="254" t="s">
        <v>46</v>
      </c>
      <c r="F13" s="257">
        <v>11</v>
      </c>
      <c r="G13" s="256"/>
      <c r="H13" s="279">
        <v>0</v>
      </c>
      <c r="I13" s="280">
        <v>0</v>
      </c>
      <c r="J13" s="273">
        <v>2</v>
      </c>
      <c r="K13" s="274">
        <v>2</v>
      </c>
      <c r="L13" s="273">
        <v>0</v>
      </c>
      <c r="M13" s="274">
        <v>0</v>
      </c>
      <c r="N13" s="281">
        <v>0</v>
      </c>
      <c r="O13" s="282">
        <v>0</v>
      </c>
      <c r="P13" s="281">
        <v>0</v>
      </c>
      <c r="Q13" s="283">
        <v>0</v>
      </c>
      <c r="R13" s="114"/>
      <c r="S13" s="114"/>
      <c r="T13" s="114"/>
      <c r="U13" s="114"/>
      <c r="V13" s="114"/>
      <c r="W13" s="114"/>
      <c r="X13" s="114"/>
      <c r="Y13" s="114"/>
      <c r="Z13" s="114"/>
    </row>
    <row r="14" spans="1:26" ht="15.95" customHeight="1">
      <c r="A14" s="327"/>
      <c r="B14" s="44" t="s">
        <v>56</v>
      </c>
      <c r="C14" s="43"/>
      <c r="D14" s="43"/>
      <c r="E14" s="91" t="s">
        <v>237</v>
      </c>
      <c r="F14" s="69">
        <f t="shared" ref="F14:I15" si="0">F9-F12</f>
        <v>11</v>
      </c>
      <c r="G14" s="127">
        <f t="shared" si="0"/>
        <v>0</v>
      </c>
      <c r="H14" s="240">
        <f t="shared" si="0"/>
        <v>-408</v>
      </c>
      <c r="I14" s="241">
        <f t="shared" si="0"/>
        <v>-469</v>
      </c>
      <c r="J14" s="240">
        <f>J9-J12</f>
        <v>231</v>
      </c>
      <c r="K14" s="241">
        <f t="shared" ref="K14:Q14" si="1">K9-K12</f>
        <v>195</v>
      </c>
      <c r="L14" s="240">
        <f t="shared" si="1"/>
        <v>46</v>
      </c>
      <c r="M14" s="241">
        <f t="shared" si="1"/>
        <v>92</v>
      </c>
      <c r="N14" s="240">
        <f t="shared" si="1"/>
        <v>7</v>
      </c>
      <c r="O14" s="241">
        <f t="shared" si="1"/>
        <v>7</v>
      </c>
      <c r="P14" s="240">
        <f t="shared" si="1"/>
        <v>1</v>
      </c>
      <c r="Q14" s="241">
        <f t="shared" si="1"/>
        <v>6</v>
      </c>
      <c r="R14" s="114"/>
      <c r="S14" s="114"/>
      <c r="T14" s="114"/>
      <c r="U14" s="114"/>
      <c r="V14" s="114"/>
      <c r="W14" s="114"/>
      <c r="X14" s="114"/>
      <c r="Y14" s="114"/>
      <c r="Z14" s="114"/>
    </row>
    <row r="15" spans="1:26" ht="15.95" customHeight="1">
      <c r="A15" s="327"/>
      <c r="B15" s="44" t="s">
        <v>57</v>
      </c>
      <c r="C15" s="43"/>
      <c r="D15" s="43"/>
      <c r="E15" s="91" t="s">
        <v>133</v>
      </c>
      <c r="F15" s="69">
        <f t="shared" si="0"/>
        <v>-11</v>
      </c>
      <c r="G15" s="127">
        <f t="shared" si="0"/>
        <v>0</v>
      </c>
      <c r="H15" s="240">
        <f t="shared" si="0"/>
        <v>0</v>
      </c>
      <c r="I15" s="241">
        <f>I10-I13</f>
        <v>0</v>
      </c>
      <c r="J15" s="240">
        <f t="shared" ref="J15:Q15" si="2">J10-J13</f>
        <v>-2</v>
      </c>
      <c r="K15" s="241">
        <f t="shared" si="2"/>
        <v>67</v>
      </c>
      <c r="L15" s="240">
        <f t="shared" si="2"/>
        <v>0</v>
      </c>
      <c r="M15" s="241">
        <f t="shared" si="2"/>
        <v>0</v>
      </c>
      <c r="N15" s="240">
        <f t="shared" si="2"/>
        <v>0</v>
      </c>
      <c r="O15" s="241">
        <f t="shared" si="2"/>
        <v>0</v>
      </c>
      <c r="P15" s="240">
        <f t="shared" si="2"/>
        <v>0</v>
      </c>
      <c r="Q15" s="241">
        <f t="shared" si="2"/>
        <v>0</v>
      </c>
      <c r="R15" s="114"/>
      <c r="S15" s="114"/>
      <c r="T15" s="114"/>
      <c r="U15" s="114"/>
      <c r="V15" s="114"/>
      <c r="W15" s="114"/>
      <c r="X15" s="114"/>
      <c r="Y15" s="114"/>
      <c r="Z15" s="114"/>
    </row>
    <row r="16" spans="1:26" ht="15.95" customHeight="1">
      <c r="A16" s="327"/>
      <c r="B16" s="44" t="s">
        <v>58</v>
      </c>
      <c r="C16" s="43"/>
      <c r="D16" s="43"/>
      <c r="E16" s="91" t="s">
        <v>134</v>
      </c>
      <c r="F16" s="257">
        <f t="shared" ref="F16:Q16" si="3">F8-F11</f>
        <v>0</v>
      </c>
      <c r="G16" s="256">
        <f t="shared" si="3"/>
        <v>0</v>
      </c>
      <c r="H16" s="279">
        <f t="shared" si="3"/>
        <v>-408</v>
      </c>
      <c r="I16" s="280">
        <f t="shared" si="3"/>
        <v>-469</v>
      </c>
      <c r="J16" s="279">
        <f t="shared" si="3"/>
        <v>229</v>
      </c>
      <c r="K16" s="280">
        <f t="shared" si="3"/>
        <v>262</v>
      </c>
      <c r="L16" s="279">
        <f t="shared" si="3"/>
        <v>46</v>
      </c>
      <c r="M16" s="280">
        <f t="shared" si="3"/>
        <v>92</v>
      </c>
      <c r="N16" s="279">
        <f t="shared" si="3"/>
        <v>7</v>
      </c>
      <c r="O16" s="280">
        <f t="shared" si="3"/>
        <v>7</v>
      </c>
      <c r="P16" s="279">
        <f t="shared" si="3"/>
        <v>1</v>
      </c>
      <c r="Q16" s="280">
        <f t="shared" si="3"/>
        <v>6</v>
      </c>
      <c r="R16" s="114"/>
      <c r="S16" s="114"/>
      <c r="T16" s="114"/>
      <c r="U16" s="114"/>
      <c r="V16" s="114"/>
      <c r="W16" s="114"/>
      <c r="X16" s="114"/>
      <c r="Y16" s="114"/>
      <c r="Z16" s="114"/>
    </row>
    <row r="17" spans="1:26" ht="15.95" customHeight="1">
      <c r="A17" s="327"/>
      <c r="B17" s="44" t="s">
        <v>59</v>
      </c>
      <c r="C17" s="43"/>
      <c r="D17" s="43"/>
      <c r="E17" s="34"/>
      <c r="F17" s="69">
        <v>194</v>
      </c>
      <c r="G17" s="127"/>
      <c r="H17" s="240">
        <v>10087</v>
      </c>
      <c r="I17" s="241">
        <v>9068</v>
      </c>
      <c r="J17" s="273">
        <v>0</v>
      </c>
      <c r="K17" s="274">
        <v>0</v>
      </c>
      <c r="L17" s="269">
        <v>0</v>
      </c>
      <c r="M17" s="272">
        <v>0</v>
      </c>
      <c r="N17" s="269">
        <v>0</v>
      </c>
      <c r="O17" s="271">
        <v>0</v>
      </c>
      <c r="P17" s="273">
        <v>0</v>
      </c>
      <c r="Q17" s="284">
        <v>0</v>
      </c>
      <c r="R17" s="114"/>
      <c r="S17" s="114"/>
      <c r="T17" s="114"/>
      <c r="U17" s="114"/>
      <c r="V17" s="114"/>
      <c r="W17" s="114"/>
      <c r="X17" s="114"/>
      <c r="Y17" s="114"/>
      <c r="Z17" s="114"/>
    </row>
    <row r="18" spans="1:26" ht="15.95" customHeight="1">
      <c r="A18" s="328"/>
      <c r="B18" s="47" t="s">
        <v>60</v>
      </c>
      <c r="C18" s="31"/>
      <c r="D18" s="31"/>
      <c r="E18" s="17"/>
      <c r="F18" s="129"/>
      <c r="G18" s="130"/>
      <c r="H18" s="285">
        <v>0</v>
      </c>
      <c r="I18" s="286" t="s">
        <v>259</v>
      </c>
      <c r="J18" s="287">
        <v>0</v>
      </c>
      <c r="K18" s="288">
        <v>0</v>
      </c>
      <c r="L18" s="287">
        <v>0</v>
      </c>
      <c r="M18" s="288">
        <v>0</v>
      </c>
      <c r="N18" s="287">
        <v>0</v>
      </c>
      <c r="O18" s="288">
        <v>0</v>
      </c>
      <c r="P18" s="287">
        <v>0</v>
      </c>
      <c r="Q18" s="289">
        <v>0</v>
      </c>
      <c r="R18" s="114"/>
      <c r="S18" s="114"/>
      <c r="T18" s="114"/>
      <c r="U18" s="114"/>
      <c r="V18" s="114"/>
      <c r="W18" s="114"/>
      <c r="X18" s="114"/>
      <c r="Y18" s="114"/>
      <c r="Z18" s="114"/>
    </row>
    <row r="19" spans="1:26" ht="15.95" customHeight="1">
      <c r="A19" s="327" t="s">
        <v>84</v>
      </c>
      <c r="B19" s="50" t="s">
        <v>61</v>
      </c>
      <c r="C19" s="51"/>
      <c r="D19" s="51"/>
      <c r="E19" s="96"/>
      <c r="F19" s="65">
        <v>528</v>
      </c>
      <c r="G19" s="134"/>
      <c r="H19" s="290">
        <v>2359</v>
      </c>
      <c r="I19" s="291">
        <v>1063</v>
      </c>
      <c r="J19" s="292">
        <v>324</v>
      </c>
      <c r="K19" s="293">
        <v>296</v>
      </c>
      <c r="L19" s="292">
        <v>525</v>
      </c>
      <c r="M19" s="294">
        <v>35</v>
      </c>
      <c r="N19" s="292">
        <v>0</v>
      </c>
      <c r="O19" s="293">
        <v>0</v>
      </c>
      <c r="P19" s="292">
        <v>1</v>
      </c>
      <c r="Q19" s="294">
        <v>0</v>
      </c>
      <c r="R19" s="114"/>
      <c r="S19" s="114"/>
      <c r="T19" s="114"/>
      <c r="U19" s="114"/>
      <c r="V19" s="114"/>
      <c r="W19" s="114"/>
      <c r="X19" s="114"/>
      <c r="Y19" s="114"/>
      <c r="Z19" s="114"/>
    </row>
    <row r="20" spans="1:26" ht="15.95" customHeight="1">
      <c r="A20" s="327"/>
      <c r="B20" s="19"/>
      <c r="C20" s="253" t="s">
        <v>62</v>
      </c>
      <c r="D20" s="43"/>
      <c r="E20" s="91"/>
      <c r="F20" s="69">
        <v>274</v>
      </c>
      <c r="G20" s="127"/>
      <c r="H20" s="240">
        <v>1528</v>
      </c>
      <c r="I20" s="241">
        <v>549</v>
      </c>
      <c r="J20" s="269">
        <v>0</v>
      </c>
      <c r="K20" s="295">
        <v>0</v>
      </c>
      <c r="L20" s="269">
        <v>0</v>
      </c>
      <c r="M20" s="274">
        <v>0</v>
      </c>
      <c r="N20" s="269">
        <v>0</v>
      </c>
      <c r="O20" s="271">
        <v>0</v>
      </c>
      <c r="P20" s="269">
        <v>0</v>
      </c>
      <c r="Q20" s="272">
        <v>0</v>
      </c>
      <c r="R20" s="114"/>
      <c r="S20" s="114"/>
      <c r="T20" s="114"/>
      <c r="U20" s="114"/>
      <c r="V20" s="114"/>
      <c r="W20" s="114"/>
      <c r="X20" s="114"/>
      <c r="Y20" s="114"/>
      <c r="Z20" s="114"/>
    </row>
    <row r="21" spans="1:26" ht="15.95" customHeight="1">
      <c r="A21" s="327"/>
      <c r="B21" s="9" t="s">
        <v>63</v>
      </c>
      <c r="C21" s="63"/>
      <c r="D21" s="63"/>
      <c r="E21" s="90" t="s">
        <v>238</v>
      </c>
      <c r="F21" s="137">
        <v>528</v>
      </c>
      <c r="G21" s="138"/>
      <c r="H21" s="296">
        <v>2359</v>
      </c>
      <c r="I21" s="297">
        <v>1063</v>
      </c>
      <c r="J21" s="275">
        <v>324</v>
      </c>
      <c r="K21" s="277">
        <v>296</v>
      </c>
      <c r="L21" s="275">
        <v>525</v>
      </c>
      <c r="M21" s="278">
        <v>35</v>
      </c>
      <c r="N21" s="275">
        <v>0</v>
      </c>
      <c r="O21" s="277">
        <v>0</v>
      </c>
      <c r="P21" s="275">
        <v>1</v>
      </c>
      <c r="Q21" s="278">
        <v>0</v>
      </c>
      <c r="R21" s="114"/>
      <c r="S21" s="114"/>
      <c r="T21" s="114"/>
      <c r="U21" s="114"/>
      <c r="V21" s="114"/>
      <c r="W21" s="114"/>
      <c r="X21" s="114"/>
      <c r="Y21" s="114"/>
      <c r="Z21" s="114"/>
    </row>
    <row r="22" spans="1:26" ht="15.95" customHeight="1">
      <c r="A22" s="327"/>
      <c r="B22" s="50" t="s">
        <v>64</v>
      </c>
      <c r="C22" s="51"/>
      <c r="D22" s="51"/>
      <c r="E22" s="96" t="s">
        <v>136</v>
      </c>
      <c r="F22" s="65">
        <v>528</v>
      </c>
      <c r="G22" s="134"/>
      <c r="H22" s="290">
        <v>3418</v>
      </c>
      <c r="I22" s="291">
        <v>2113</v>
      </c>
      <c r="J22" s="292">
        <v>838</v>
      </c>
      <c r="K22" s="293">
        <v>1113</v>
      </c>
      <c r="L22" s="292">
        <v>956</v>
      </c>
      <c r="M22" s="294">
        <v>450</v>
      </c>
      <c r="N22" s="292">
        <v>400</v>
      </c>
      <c r="O22" s="293">
        <v>0</v>
      </c>
      <c r="P22" s="292">
        <v>180</v>
      </c>
      <c r="Q22" s="294">
        <v>29</v>
      </c>
      <c r="R22" s="114"/>
      <c r="S22" s="114"/>
      <c r="T22" s="114"/>
      <c r="U22" s="114"/>
      <c r="V22" s="114"/>
      <c r="W22" s="114"/>
      <c r="X22" s="114"/>
      <c r="Y22" s="114"/>
      <c r="Z22" s="114"/>
    </row>
    <row r="23" spans="1:26" ht="15.95" customHeight="1">
      <c r="A23" s="327"/>
      <c r="B23" s="7" t="s">
        <v>65</v>
      </c>
      <c r="C23" s="252" t="s">
        <v>66</v>
      </c>
      <c r="D23" s="53"/>
      <c r="E23" s="254"/>
      <c r="F23" s="257">
        <v>489</v>
      </c>
      <c r="G23" s="256"/>
      <c r="H23" s="279">
        <v>1561</v>
      </c>
      <c r="I23" s="280">
        <v>1268</v>
      </c>
      <c r="J23" s="281">
        <v>0</v>
      </c>
      <c r="K23" s="295">
        <v>0</v>
      </c>
      <c r="L23" s="281">
        <v>118</v>
      </c>
      <c r="M23" s="283">
        <v>156</v>
      </c>
      <c r="N23" s="281">
        <v>0</v>
      </c>
      <c r="O23" s="282">
        <v>0</v>
      </c>
      <c r="P23" s="281">
        <v>0</v>
      </c>
      <c r="Q23" s="283">
        <v>0</v>
      </c>
      <c r="R23" s="114"/>
      <c r="S23" s="114"/>
      <c r="T23" s="114"/>
      <c r="U23" s="114"/>
      <c r="V23" s="114"/>
      <c r="W23" s="114"/>
      <c r="X23" s="114"/>
      <c r="Y23" s="114"/>
      <c r="Z23" s="114"/>
    </row>
    <row r="24" spans="1:26" ht="15.95" customHeight="1">
      <c r="A24" s="327"/>
      <c r="B24" s="44" t="s">
        <v>137</v>
      </c>
      <c r="C24" s="43"/>
      <c r="D24" s="43"/>
      <c r="E24" s="91" t="s">
        <v>239</v>
      </c>
      <c r="F24" s="69">
        <f t="shared" ref="F24:Q24" si="4">F21-F22</f>
        <v>0</v>
      </c>
      <c r="G24" s="127">
        <f t="shared" si="4"/>
        <v>0</v>
      </c>
      <c r="H24" s="240">
        <f t="shared" si="4"/>
        <v>-1059</v>
      </c>
      <c r="I24" s="241">
        <f t="shared" si="4"/>
        <v>-1050</v>
      </c>
      <c r="J24" s="240">
        <f t="shared" si="4"/>
        <v>-514</v>
      </c>
      <c r="K24" s="241">
        <f t="shared" si="4"/>
        <v>-817</v>
      </c>
      <c r="L24" s="240">
        <f t="shared" si="4"/>
        <v>-431</v>
      </c>
      <c r="M24" s="241">
        <f t="shared" si="4"/>
        <v>-415</v>
      </c>
      <c r="N24" s="240">
        <f t="shared" si="4"/>
        <v>-400</v>
      </c>
      <c r="O24" s="241">
        <f t="shared" si="4"/>
        <v>0</v>
      </c>
      <c r="P24" s="240">
        <f t="shared" si="4"/>
        <v>-179</v>
      </c>
      <c r="Q24" s="241">
        <f t="shared" si="4"/>
        <v>-29</v>
      </c>
      <c r="R24" s="114"/>
      <c r="S24" s="114"/>
      <c r="T24" s="114"/>
      <c r="U24" s="114"/>
      <c r="V24" s="114"/>
      <c r="W24" s="114"/>
      <c r="X24" s="114"/>
      <c r="Y24" s="114"/>
      <c r="Z24" s="114"/>
    </row>
    <row r="25" spans="1:26" ht="15.95" customHeight="1">
      <c r="A25" s="327"/>
      <c r="B25" s="101" t="s">
        <v>67</v>
      </c>
      <c r="C25" s="53"/>
      <c r="D25" s="53"/>
      <c r="E25" s="329" t="s">
        <v>139</v>
      </c>
      <c r="F25" s="331"/>
      <c r="G25" s="333"/>
      <c r="H25" s="345">
        <v>1059</v>
      </c>
      <c r="I25" s="337">
        <v>1050</v>
      </c>
      <c r="J25" s="335">
        <v>514</v>
      </c>
      <c r="K25" s="337">
        <v>817</v>
      </c>
      <c r="L25" s="335">
        <v>431</v>
      </c>
      <c r="M25" s="337">
        <v>415</v>
      </c>
      <c r="N25" s="335">
        <v>400</v>
      </c>
      <c r="O25" s="337">
        <v>0</v>
      </c>
      <c r="P25" s="335">
        <v>179</v>
      </c>
      <c r="Q25" s="337">
        <v>29</v>
      </c>
      <c r="R25" s="114"/>
      <c r="S25" s="114"/>
      <c r="T25" s="114"/>
      <c r="U25" s="114"/>
      <c r="V25" s="114"/>
      <c r="W25" s="114"/>
      <c r="X25" s="114"/>
      <c r="Y25" s="114"/>
      <c r="Z25" s="114"/>
    </row>
    <row r="26" spans="1:26" ht="15.95" customHeight="1">
      <c r="A26" s="327"/>
      <c r="B26" s="9" t="s">
        <v>68</v>
      </c>
      <c r="C26" s="63"/>
      <c r="D26" s="63"/>
      <c r="E26" s="330"/>
      <c r="F26" s="332"/>
      <c r="G26" s="334"/>
      <c r="H26" s="346"/>
      <c r="I26" s="338"/>
      <c r="J26" s="336"/>
      <c r="K26" s="338"/>
      <c r="L26" s="336"/>
      <c r="M26" s="338"/>
      <c r="N26" s="336"/>
      <c r="O26" s="338"/>
      <c r="P26" s="336"/>
      <c r="Q26" s="338"/>
      <c r="R26" s="114"/>
      <c r="S26" s="114"/>
      <c r="T26" s="114"/>
      <c r="U26" s="114"/>
      <c r="V26" s="114"/>
      <c r="W26" s="114"/>
      <c r="X26" s="114"/>
      <c r="Y26" s="114"/>
      <c r="Z26" s="114"/>
    </row>
    <row r="27" spans="1:26" ht="15.95" customHeight="1">
      <c r="A27" s="328"/>
      <c r="B27" s="47" t="s">
        <v>240</v>
      </c>
      <c r="C27" s="31"/>
      <c r="D27" s="31"/>
      <c r="E27" s="92" t="s">
        <v>241</v>
      </c>
      <c r="F27" s="73">
        <f t="shared" ref="F27:Q27" si="5">F24+F25</f>
        <v>0</v>
      </c>
      <c r="G27" s="139">
        <f t="shared" si="5"/>
        <v>0</v>
      </c>
      <c r="H27" s="298">
        <f t="shared" si="5"/>
        <v>0</v>
      </c>
      <c r="I27" s="299">
        <f t="shared" si="5"/>
        <v>0</v>
      </c>
      <c r="J27" s="298">
        <f t="shared" si="5"/>
        <v>0</v>
      </c>
      <c r="K27" s="299">
        <f>K24+K25</f>
        <v>0</v>
      </c>
      <c r="L27" s="298">
        <f t="shared" si="5"/>
        <v>0</v>
      </c>
      <c r="M27" s="299">
        <f t="shared" si="5"/>
        <v>0</v>
      </c>
      <c r="N27" s="298">
        <f t="shared" si="5"/>
        <v>0</v>
      </c>
      <c r="O27" s="299">
        <f t="shared" si="5"/>
        <v>0</v>
      </c>
      <c r="P27" s="298">
        <f t="shared" si="5"/>
        <v>0</v>
      </c>
      <c r="Q27" s="299">
        <f t="shared" si="5"/>
        <v>0</v>
      </c>
      <c r="R27" s="114"/>
      <c r="S27" s="114"/>
      <c r="T27" s="114"/>
      <c r="U27" s="114"/>
      <c r="V27" s="114"/>
      <c r="W27" s="114"/>
      <c r="X27" s="114"/>
      <c r="Y27" s="114"/>
      <c r="Z27" s="114"/>
    </row>
    <row r="28" spans="1:26" ht="15.95" customHeight="1">
      <c r="A28" s="13"/>
      <c r="F28" s="114"/>
      <c r="G28" s="114"/>
      <c r="H28" s="114"/>
      <c r="I28" s="114"/>
      <c r="J28" s="114"/>
      <c r="K28" s="114"/>
      <c r="L28" s="140"/>
      <c r="M28" s="114"/>
      <c r="N28" s="114"/>
      <c r="O28" s="114"/>
      <c r="P28" s="114"/>
      <c r="Q28" s="114"/>
    </row>
    <row r="29" spans="1:26" ht="15.95" customHeight="1">
      <c r="A29" s="31"/>
      <c r="F29" s="114"/>
      <c r="G29" s="114"/>
      <c r="H29" s="114"/>
      <c r="I29" s="114"/>
      <c r="J29" s="141"/>
      <c r="K29" s="141"/>
      <c r="L29" s="140"/>
      <c r="M29" s="114"/>
      <c r="N29" s="114"/>
      <c r="O29" s="141" t="s">
        <v>142</v>
      </c>
      <c r="P29" s="114"/>
      <c r="Q29" s="114"/>
    </row>
    <row r="30" spans="1:26" ht="15.95" customHeight="1">
      <c r="A30" s="318" t="s">
        <v>69</v>
      </c>
      <c r="B30" s="319"/>
      <c r="C30" s="319"/>
      <c r="D30" s="319"/>
      <c r="E30" s="320"/>
      <c r="F30" s="324" t="s">
        <v>236</v>
      </c>
      <c r="G30" s="325"/>
      <c r="H30" s="326" t="s">
        <v>242</v>
      </c>
      <c r="I30" s="325"/>
      <c r="J30" s="326" t="s">
        <v>243</v>
      </c>
      <c r="K30" s="325"/>
      <c r="L30" s="326"/>
      <c r="M30" s="325"/>
      <c r="N30" s="326"/>
      <c r="O30" s="325"/>
      <c r="P30" s="142"/>
      <c r="Q30" s="140"/>
    </row>
    <row r="31" spans="1:26" ht="15.95" customHeight="1">
      <c r="A31" s="321"/>
      <c r="B31" s="322"/>
      <c r="C31" s="322"/>
      <c r="D31" s="322"/>
      <c r="E31" s="323"/>
      <c r="F31" s="109" t="s">
        <v>203</v>
      </c>
      <c r="G31" s="143" t="s">
        <v>2</v>
      </c>
      <c r="H31" s="109" t="s">
        <v>203</v>
      </c>
      <c r="I31" s="143" t="s">
        <v>2</v>
      </c>
      <c r="J31" s="109" t="s">
        <v>203</v>
      </c>
      <c r="K31" s="144" t="s">
        <v>2</v>
      </c>
      <c r="L31" s="109" t="s">
        <v>203</v>
      </c>
      <c r="M31" s="143" t="s">
        <v>2</v>
      </c>
      <c r="N31" s="109" t="s">
        <v>203</v>
      </c>
      <c r="O31" s="145" t="s">
        <v>2</v>
      </c>
      <c r="P31" s="146"/>
      <c r="Q31" s="146"/>
    </row>
    <row r="32" spans="1:26" ht="15.95" customHeight="1">
      <c r="A32" s="307" t="s">
        <v>85</v>
      </c>
      <c r="B32" s="55" t="s">
        <v>50</v>
      </c>
      <c r="C32" s="56"/>
      <c r="D32" s="56"/>
      <c r="E32" s="15" t="s">
        <v>41</v>
      </c>
      <c r="F32" s="66"/>
      <c r="G32" s="147">
        <v>416</v>
      </c>
      <c r="H32" s="110">
        <f>H33+H35</f>
        <v>1082</v>
      </c>
      <c r="I32" s="112">
        <v>937</v>
      </c>
      <c r="J32" s="110">
        <f>J33</f>
        <v>72</v>
      </c>
      <c r="K32" s="113">
        <v>79</v>
      </c>
      <c r="L32" s="66"/>
      <c r="M32" s="147"/>
      <c r="N32" s="110"/>
      <c r="O32" s="148"/>
      <c r="P32" s="147"/>
      <c r="Q32" s="147"/>
    </row>
    <row r="33" spans="1:17" ht="15.95" customHeight="1">
      <c r="A33" s="308"/>
      <c r="B33" s="8"/>
      <c r="C33" s="252" t="s">
        <v>70</v>
      </c>
      <c r="D33" s="53"/>
      <c r="E33" s="99"/>
      <c r="F33" s="255"/>
      <c r="G33" s="150">
        <v>287</v>
      </c>
      <c r="H33" s="255">
        <v>919</v>
      </c>
      <c r="I33" s="125">
        <v>826</v>
      </c>
      <c r="J33" s="255">
        <v>72</v>
      </c>
      <c r="K33" s="126">
        <v>79</v>
      </c>
      <c r="L33" s="255"/>
      <c r="M33" s="150"/>
      <c r="N33" s="255"/>
      <c r="O33" s="256"/>
      <c r="P33" s="147"/>
      <c r="Q33" s="147"/>
    </row>
    <row r="34" spans="1:17" ht="15.95" customHeight="1">
      <c r="A34" s="308"/>
      <c r="B34" s="8"/>
      <c r="C34" s="24"/>
      <c r="D34" s="253" t="s">
        <v>71</v>
      </c>
      <c r="E34" s="94"/>
      <c r="F34" s="70"/>
      <c r="G34" s="115"/>
      <c r="H34" s="70">
        <v>903</v>
      </c>
      <c r="I34" s="116">
        <v>810</v>
      </c>
      <c r="J34" s="70"/>
      <c r="K34" s="117"/>
      <c r="L34" s="70"/>
      <c r="M34" s="115"/>
      <c r="N34" s="70"/>
      <c r="O34" s="127"/>
      <c r="P34" s="147"/>
      <c r="Q34" s="147"/>
    </row>
    <row r="35" spans="1:17" ht="15.95" customHeight="1">
      <c r="A35" s="308"/>
      <c r="B35" s="10"/>
      <c r="C35" s="62" t="s">
        <v>72</v>
      </c>
      <c r="D35" s="63"/>
      <c r="E35" s="100"/>
      <c r="F35" s="120"/>
      <c r="G35" s="121">
        <v>128</v>
      </c>
      <c r="H35" s="120">
        <v>163</v>
      </c>
      <c r="I35" s="122">
        <v>111</v>
      </c>
      <c r="J35" s="151"/>
      <c r="K35" s="152"/>
      <c r="L35" s="120"/>
      <c r="M35" s="121"/>
      <c r="N35" s="120"/>
      <c r="O35" s="138"/>
      <c r="P35" s="147"/>
      <c r="Q35" s="147"/>
    </row>
    <row r="36" spans="1:17" ht="15.95" customHeight="1">
      <c r="A36" s="308"/>
      <c r="B36" s="50" t="s">
        <v>53</v>
      </c>
      <c r="C36" s="51"/>
      <c r="D36" s="51"/>
      <c r="E36" s="15" t="s">
        <v>42</v>
      </c>
      <c r="F36" s="65"/>
      <c r="G36" s="256">
        <v>416</v>
      </c>
      <c r="H36" s="66">
        <f>H37+H38</f>
        <v>501</v>
      </c>
      <c r="I36" s="135">
        <v>425</v>
      </c>
      <c r="J36" s="66">
        <v>48</v>
      </c>
      <c r="K36" s="136">
        <v>49</v>
      </c>
      <c r="L36" s="66"/>
      <c r="M36" s="147"/>
      <c r="N36" s="66"/>
      <c r="O36" s="134"/>
      <c r="P36" s="147"/>
      <c r="Q36" s="147"/>
    </row>
    <row r="37" spans="1:17" ht="15.95" customHeight="1">
      <c r="A37" s="308"/>
      <c r="B37" s="8"/>
      <c r="C37" s="253" t="s">
        <v>73</v>
      </c>
      <c r="D37" s="43"/>
      <c r="E37" s="94"/>
      <c r="F37" s="69"/>
      <c r="G37" s="127">
        <v>287</v>
      </c>
      <c r="H37" s="70">
        <v>417</v>
      </c>
      <c r="I37" s="116">
        <v>313</v>
      </c>
      <c r="J37" s="70">
        <v>22</v>
      </c>
      <c r="K37" s="117">
        <v>21</v>
      </c>
      <c r="L37" s="70"/>
      <c r="M37" s="115"/>
      <c r="N37" s="70"/>
      <c r="O37" s="127"/>
      <c r="P37" s="147"/>
      <c r="Q37" s="147"/>
    </row>
    <row r="38" spans="1:17" ht="15.95" customHeight="1">
      <c r="A38" s="308"/>
      <c r="B38" s="10"/>
      <c r="C38" s="253" t="s">
        <v>74</v>
      </c>
      <c r="D38" s="43"/>
      <c r="E38" s="94"/>
      <c r="F38" s="69"/>
      <c r="G38" s="127">
        <v>128</v>
      </c>
      <c r="H38" s="70">
        <v>84</v>
      </c>
      <c r="I38" s="116">
        <v>112</v>
      </c>
      <c r="J38" s="70">
        <v>27</v>
      </c>
      <c r="K38" s="152">
        <v>28</v>
      </c>
      <c r="L38" s="70"/>
      <c r="M38" s="115"/>
      <c r="N38" s="70"/>
      <c r="O38" s="127"/>
      <c r="P38" s="147"/>
      <c r="Q38" s="147"/>
    </row>
    <row r="39" spans="1:17" ht="15.95" customHeight="1">
      <c r="A39" s="309"/>
      <c r="B39" s="11" t="s">
        <v>75</v>
      </c>
      <c r="C39" s="12"/>
      <c r="D39" s="12"/>
      <c r="E39" s="98" t="s">
        <v>94</v>
      </c>
      <c r="F39" s="73">
        <f>F32-F36</f>
        <v>0</v>
      </c>
      <c r="G39" s="139">
        <f t="shared" ref="G39:O39" si="6">G32-G36</f>
        <v>0</v>
      </c>
      <c r="H39" s="73">
        <f t="shared" si="6"/>
        <v>581</v>
      </c>
      <c r="I39" s="139">
        <f t="shared" si="6"/>
        <v>512</v>
      </c>
      <c r="J39" s="73">
        <f t="shared" si="6"/>
        <v>24</v>
      </c>
      <c r="K39" s="139">
        <f t="shared" si="6"/>
        <v>30</v>
      </c>
      <c r="L39" s="73">
        <f t="shared" si="6"/>
        <v>0</v>
      </c>
      <c r="M39" s="139">
        <f t="shared" si="6"/>
        <v>0</v>
      </c>
      <c r="N39" s="73">
        <f t="shared" si="6"/>
        <v>0</v>
      </c>
      <c r="O39" s="139">
        <f t="shared" si="6"/>
        <v>0</v>
      </c>
      <c r="P39" s="147"/>
      <c r="Q39" s="147"/>
    </row>
    <row r="40" spans="1:17" ht="15.95" customHeight="1">
      <c r="A40" s="307" t="s">
        <v>86</v>
      </c>
      <c r="B40" s="50" t="s">
        <v>76</v>
      </c>
      <c r="C40" s="51"/>
      <c r="D40" s="51"/>
      <c r="E40" s="15" t="s">
        <v>44</v>
      </c>
      <c r="F40" s="65"/>
      <c r="G40" s="134">
        <v>457</v>
      </c>
      <c r="H40" s="66">
        <v>1786</v>
      </c>
      <c r="I40" s="135">
        <v>1903</v>
      </c>
      <c r="J40" s="66">
        <f>J41</f>
        <v>200</v>
      </c>
      <c r="K40" s="136">
        <v>1000</v>
      </c>
      <c r="L40" s="66"/>
      <c r="M40" s="147"/>
      <c r="N40" s="66"/>
      <c r="O40" s="134"/>
      <c r="P40" s="147"/>
      <c r="Q40" s="147"/>
    </row>
    <row r="41" spans="1:17" ht="15.95" customHeight="1">
      <c r="A41" s="310"/>
      <c r="B41" s="10"/>
      <c r="C41" s="253" t="s">
        <v>77</v>
      </c>
      <c r="D41" s="43"/>
      <c r="E41" s="94"/>
      <c r="F41" s="153"/>
      <c r="G41" s="154">
        <v>209</v>
      </c>
      <c r="H41" s="151">
        <v>1049</v>
      </c>
      <c r="I41" s="152">
        <v>1184</v>
      </c>
      <c r="J41" s="70">
        <v>200</v>
      </c>
      <c r="K41" s="117">
        <v>900</v>
      </c>
      <c r="L41" s="70"/>
      <c r="M41" s="115"/>
      <c r="N41" s="70"/>
      <c r="O41" s="127"/>
      <c r="P41" s="149"/>
      <c r="Q41" s="149"/>
    </row>
    <row r="42" spans="1:17" ht="15.95" customHeight="1">
      <c r="A42" s="310"/>
      <c r="B42" s="50" t="s">
        <v>64</v>
      </c>
      <c r="C42" s="51"/>
      <c r="D42" s="51"/>
      <c r="E42" s="15" t="s">
        <v>45</v>
      </c>
      <c r="F42" s="65"/>
      <c r="G42" s="134">
        <v>457</v>
      </c>
      <c r="H42" s="66">
        <v>2151</v>
      </c>
      <c r="I42" s="135">
        <v>2302</v>
      </c>
      <c r="J42" s="66">
        <v>440</v>
      </c>
      <c r="K42" s="136">
        <v>1143</v>
      </c>
      <c r="L42" s="66"/>
      <c r="M42" s="147"/>
      <c r="N42" s="66"/>
      <c r="O42" s="134"/>
      <c r="P42" s="147"/>
      <c r="Q42" s="147"/>
    </row>
    <row r="43" spans="1:17" ht="15.95" customHeight="1">
      <c r="A43" s="310"/>
      <c r="B43" s="10"/>
      <c r="C43" s="253" t="s">
        <v>78</v>
      </c>
      <c r="D43" s="43"/>
      <c r="E43" s="94"/>
      <c r="F43" s="69"/>
      <c r="G43" s="127">
        <v>457</v>
      </c>
      <c r="H43" s="70">
        <v>2131</v>
      </c>
      <c r="I43" s="116">
        <v>2281</v>
      </c>
      <c r="J43" s="151">
        <v>200</v>
      </c>
      <c r="K43" s="152">
        <v>143</v>
      </c>
      <c r="L43" s="70"/>
      <c r="M43" s="115"/>
      <c r="N43" s="70"/>
      <c r="O43" s="127"/>
      <c r="P43" s="147"/>
      <c r="Q43" s="147"/>
    </row>
    <row r="44" spans="1:17" ht="15.95" customHeight="1">
      <c r="A44" s="311"/>
      <c r="B44" s="47" t="s">
        <v>75</v>
      </c>
      <c r="C44" s="31"/>
      <c r="D44" s="31"/>
      <c r="E44" s="98" t="s">
        <v>244</v>
      </c>
      <c r="F44" s="129">
        <f>F40-F42</f>
        <v>0</v>
      </c>
      <c r="G44" s="130">
        <f t="shared" ref="G44:O44" si="7">G40-G42</f>
        <v>0</v>
      </c>
      <c r="H44" s="129">
        <f t="shared" si="7"/>
        <v>-365</v>
      </c>
      <c r="I44" s="130">
        <f t="shared" si="7"/>
        <v>-399</v>
      </c>
      <c r="J44" s="129">
        <f t="shared" si="7"/>
        <v>-240</v>
      </c>
      <c r="K44" s="130">
        <f t="shared" si="7"/>
        <v>-143</v>
      </c>
      <c r="L44" s="129">
        <f t="shared" si="7"/>
        <v>0</v>
      </c>
      <c r="M44" s="130">
        <f t="shared" si="7"/>
        <v>0</v>
      </c>
      <c r="N44" s="129">
        <f t="shared" si="7"/>
        <v>0</v>
      </c>
      <c r="O44" s="130">
        <f t="shared" si="7"/>
        <v>0</v>
      </c>
      <c r="P44" s="149"/>
      <c r="Q44" s="149"/>
    </row>
    <row r="45" spans="1:17" ht="15.95" customHeight="1">
      <c r="A45" s="312" t="s">
        <v>87</v>
      </c>
      <c r="B45" s="25" t="s">
        <v>79</v>
      </c>
      <c r="C45" s="20"/>
      <c r="D45" s="20"/>
      <c r="E45" s="97" t="s">
        <v>245</v>
      </c>
      <c r="F45" s="155">
        <f>F39+F44</f>
        <v>0</v>
      </c>
      <c r="G45" s="156">
        <f t="shared" ref="G45:O45" si="8">G39+G44</f>
        <v>0</v>
      </c>
      <c r="H45" s="155">
        <f t="shared" si="8"/>
        <v>216</v>
      </c>
      <c r="I45" s="156">
        <f t="shared" si="8"/>
        <v>113</v>
      </c>
      <c r="J45" s="155">
        <f t="shared" si="8"/>
        <v>-216</v>
      </c>
      <c r="K45" s="156">
        <f t="shared" si="8"/>
        <v>-113</v>
      </c>
      <c r="L45" s="155">
        <f t="shared" si="8"/>
        <v>0</v>
      </c>
      <c r="M45" s="156">
        <f t="shared" si="8"/>
        <v>0</v>
      </c>
      <c r="N45" s="155">
        <f t="shared" si="8"/>
        <v>0</v>
      </c>
      <c r="O45" s="156">
        <f t="shared" si="8"/>
        <v>0</v>
      </c>
      <c r="P45" s="147"/>
      <c r="Q45" s="147"/>
    </row>
    <row r="46" spans="1:17" ht="15.95" customHeight="1">
      <c r="A46" s="313"/>
      <c r="B46" s="44" t="s">
        <v>80</v>
      </c>
      <c r="C46" s="43"/>
      <c r="D46" s="43"/>
      <c r="E46" s="43"/>
      <c r="F46" s="153"/>
      <c r="G46" s="154"/>
      <c r="H46" s="151"/>
      <c r="I46" s="152"/>
      <c r="J46" s="151"/>
      <c r="K46" s="152"/>
      <c r="L46" s="70"/>
      <c r="M46" s="115"/>
      <c r="N46" s="151"/>
      <c r="O46" s="128"/>
      <c r="P46" s="149"/>
      <c r="Q46" s="149"/>
    </row>
    <row r="47" spans="1:17" ht="15.95" customHeight="1">
      <c r="A47" s="313"/>
      <c r="B47" s="44" t="s">
        <v>81</v>
      </c>
      <c r="C47" s="43"/>
      <c r="D47" s="43"/>
      <c r="E47" s="43"/>
      <c r="F47" s="69"/>
      <c r="G47" s="127"/>
      <c r="H47" s="70">
        <v>216</v>
      </c>
      <c r="I47" s="116">
        <v>113</v>
      </c>
      <c r="J47" s="70">
        <v>-216</v>
      </c>
      <c r="K47" s="117">
        <v>-113</v>
      </c>
      <c r="L47" s="70"/>
      <c r="M47" s="115"/>
      <c r="N47" s="70"/>
      <c r="O47" s="127"/>
      <c r="P47" s="147"/>
      <c r="Q47" s="147"/>
    </row>
    <row r="48" spans="1:17" ht="15.95" customHeight="1">
      <c r="A48" s="314"/>
      <c r="B48" s="47" t="s">
        <v>82</v>
      </c>
      <c r="C48" s="31"/>
      <c r="D48" s="31"/>
      <c r="E48" s="31"/>
      <c r="F48" s="74"/>
      <c r="G48" s="157"/>
      <c r="H48" s="74">
        <v>216</v>
      </c>
      <c r="I48" s="158">
        <v>113</v>
      </c>
      <c r="J48" s="74">
        <v>-216</v>
      </c>
      <c r="K48" s="159">
        <v>-113</v>
      </c>
      <c r="L48" s="74"/>
      <c r="M48" s="157"/>
      <c r="N48" s="74"/>
      <c r="O48" s="139"/>
      <c r="P48" s="147"/>
      <c r="Q48" s="147"/>
    </row>
    <row r="49" spans="1:16" ht="15.95" customHeight="1">
      <c r="A49" s="13" t="s">
        <v>246</v>
      </c>
      <c r="O49" s="8"/>
      <c r="P49" s="8"/>
    </row>
    <row r="50" spans="1:16" ht="15.95" customHeight="1">
      <c r="A50" s="13"/>
      <c r="O50" s="8"/>
      <c r="P50" s="8"/>
    </row>
  </sheetData>
  <mergeCells count="31">
    <mergeCell ref="P25:P26"/>
    <mergeCell ref="Q25:Q26"/>
    <mergeCell ref="A6:E7"/>
    <mergeCell ref="F6:G6"/>
    <mergeCell ref="N6:O6"/>
    <mergeCell ref="P6:Q6"/>
    <mergeCell ref="L6:M6"/>
    <mergeCell ref="H25:H26"/>
    <mergeCell ref="I25:I26"/>
    <mergeCell ref="J25:J26"/>
    <mergeCell ref="K25:K26"/>
    <mergeCell ref="L30:M30"/>
    <mergeCell ref="N30:O30"/>
    <mergeCell ref="L25:L26"/>
    <mergeCell ref="M25:M26"/>
    <mergeCell ref="N25:N26"/>
    <mergeCell ref="O25:O26"/>
    <mergeCell ref="A32:A39"/>
    <mergeCell ref="A40:A44"/>
    <mergeCell ref="A45:A48"/>
    <mergeCell ref="H6:I6"/>
    <mergeCell ref="J6:K6"/>
    <mergeCell ref="A30:E31"/>
    <mergeCell ref="F30:G30"/>
    <mergeCell ref="H30:I30"/>
    <mergeCell ref="J30:K30"/>
    <mergeCell ref="A8:A18"/>
    <mergeCell ref="A19:A27"/>
    <mergeCell ref="E25:E26"/>
    <mergeCell ref="F25:F26"/>
    <mergeCell ref="G25:G26"/>
  </mergeCells>
  <phoneticPr fontId="14"/>
  <printOptions horizontalCentered="1" gridLinesSet="0"/>
  <pageMargins left="0.78740157480314965" right="0.27" top="0.38" bottom="0.34" header="0.19685039370078741" footer="0.19685039370078741"/>
  <pageSetup paperSize="9" scale="68" orientation="landscape" r:id="rId1"/>
  <headerFooter alignWithMargins="0">
    <oddHeader>&amp;R&amp;"明朝,斜体"&amp;9都道府県－2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view="pageBreakPreview" zoomScaleNormal="100" zoomScaleSheetLayoutView="100" workbookViewId="0">
      <pane xSplit="5" ySplit="8" topLeftCell="F45" activePane="bottomRight" state="frozen"/>
      <selection activeCell="L24" sqref="L24"/>
      <selection pane="topRight" activeCell="L24" sqref="L24"/>
      <selection pane="bottomLeft" activeCell="L24" sqref="L24"/>
      <selection pane="bottomRight" activeCell="L15" sqref="L15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57" t="s">
        <v>0</v>
      </c>
      <c r="B1" s="57"/>
      <c r="C1" s="57"/>
      <c r="D1" s="57"/>
      <c r="E1" s="102" t="s">
        <v>269</v>
      </c>
      <c r="F1" s="1"/>
    </row>
    <row r="3" spans="1:9" ht="14.25">
      <c r="A3" s="27" t="s">
        <v>95</v>
      </c>
    </row>
    <row r="5" spans="1:9">
      <c r="A5" s="58" t="s">
        <v>250</v>
      </c>
      <c r="B5" s="58"/>
      <c r="C5" s="58"/>
      <c r="D5" s="58"/>
      <c r="E5" s="58"/>
    </row>
    <row r="6" spans="1:9" ht="14.25">
      <c r="A6" s="3"/>
      <c r="H6" s="4"/>
      <c r="I6" s="14" t="s">
        <v>1</v>
      </c>
    </row>
    <row r="7" spans="1:9" ht="27" customHeight="1">
      <c r="A7" s="5"/>
      <c r="B7" s="6"/>
      <c r="C7" s="6"/>
      <c r="D7" s="6"/>
      <c r="E7" s="6"/>
      <c r="F7" s="21" t="s">
        <v>251</v>
      </c>
      <c r="G7" s="22"/>
      <c r="H7" s="39" t="s">
        <v>2</v>
      </c>
      <c r="I7" s="41" t="s">
        <v>22</v>
      </c>
    </row>
    <row r="8" spans="1:9" ht="17.100000000000001" customHeight="1">
      <c r="A8" s="59"/>
      <c r="B8" s="60"/>
      <c r="C8" s="60"/>
      <c r="D8" s="60"/>
      <c r="E8" s="60"/>
      <c r="F8" s="18" t="s">
        <v>96</v>
      </c>
      <c r="G8" s="26" t="s">
        <v>3</v>
      </c>
      <c r="H8" s="40"/>
      <c r="I8" s="42"/>
    </row>
    <row r="9" spans="1:9" ht="18" customHeight="1">
      <c r="A9" s="300" t="s">
        <v>88</v>
      </c>
      <c r="B9" s="300" t="s">
        <v>90</v>
      </c>
      <c r="C9" s="55" t="s">
        <v>4</v>
      </c>
      <c r="D9" s="56"/>
      <c r="E9" s="56"/>
      <c r="F9" s="65">
        <v>92565</v>
      </c>
      <c r="G9" s="75">
        <f>F9/$F$27*100</f>
        <v>18.90439662778159</v>
      </c>
      <c r="H9" s="66">
        <v>92577</v>
      </c>
      <c r="I9" s="80">
        <f t="shared" ref="I9:I45" si="0">(F9/H9-1)*100</f>
        <v>-1.2962182831588454E-2</v>
      </c>
    </row>
    <row r="10" spans="1:9" ht="18" customHeight="1">
      <c r="A10" s="301"/>
      <c r="B10" s="301"/>
      <c r="C10" s="7"/>
      <c r="D10" s="252" t="s">
        <v>23</v>
      </c>
      <c r="E10" s="53"/>
      <c r="F10" s="257">
        <v>28432</v>
      </c>
      <c r="G10" s="76">
        <f t="shared" ref="G10:G27" si="1">F10/$F$27*100</f>
        <v>5.8066202659869948</v>
      </c>
      <c r="H10" s="255">
        <v>28780</v>
      </c>
      <c r="I10" s="81">
        <f t="shared" si="0"/>
        <v>-1.2091730368311349</v>
      </c>
    </row>
    <row r="11" spans="1:9" ht="18" customHeight="1">
      <c r="A11" s="301"/>
      <c r="B11" s="301"/>
      <c r="C11" s="7"/>
      <c r="D11" s="16"/>
      <c r="E11" s="23" t="s">
        <v>24</v>
      </c>
      <c r="F11" s="69">
        <v>21915</v>
      </c>
      <c r="G11" s="77">
        <f t="shared" si="1"/>
        <v>4.4756641505734729</v>
      </c>
      <c r="H11" s="70">
        <v>21728</v>
      </c>
      <c r="I11" s="82">
        <f t="shared" si="0"/>
        <v>0.86064064801179008</v>
      </c>
    </row>
    <row r="12" spans="1:9" ht="18" customHeight="1">
      <c r="A12" s="301"/>
      <c r="B12" s="301"/>
      <c r="C12" s="7"/>
      <c r="D12" s="16"/>
      <c r="E12" s="23" t="s">
        <v>25</v>
      </c>
      <c r="F12" s="69">
        <v>2638</v>
      </c>
      <c r="G12" s="77">
        <f t="shared" si="1"/>
        <v>0.53875437048655361</v>
      </c>
      <c r="H12" s="70">
        <v>2487</v>
      </c>
      <c r="I12" s="82">
        <f t="shared" si="0"/>
        <v>6.0715721753116236</v>
      </c>
    </row>
    <row r="13" spans="1:9" ht="18" customHeight="1">
      <c r="A13" s="301"/>
      <c r="B13" s="301"/>
      <c r="C13" s="7"/>
      <c r="D13" s="33"/>
      <c r="E13" s="23" t="s">
        <v>26</v>
      </c>
      <c r="F13" s="69">
        <v>381</v>
      </c>
      <c r="G13" s="77">
        <f t="shared" si="1"/>
        <v>7.7810998921674354E-2</v>
      </c>
      <c r="H13" s="70">
        <v>449</v>
      </c>
      <c r="I13" s="82">
        <f t="shared" si="0"/>
        <v>-15.144766146993316</v>
      </c>
    </row>
    <row r="14" spans="1:9" ht="18" customHeight="1">
      <c r="A14" s="301"/>
      <c r="B14" s="301"/>
      <c r="C14" s="7"/>
      <c r="D14" s="61" t="s">
        <v>27</v>
      </c>
      <c r="E14" s="51"/>
      <c r="F14" s="65">
        <v>17541</v>
      </c>
      <c r="G14" s="75">
        <f t="shared" si="1"/>
        <v>3.5823693755514161</v>
      </c>
      <c r="H14" s="66">
        <v>17532</v>
      </c>
      <c r="I14" s="83">
        <f t="shared" si="0"/>
        <v>5.1334702258731824E-2</v>
      </c>
    </row>
    <row r="15" spans="1:9" ht="18" customHeight="1">
      <c r="A15" s="301"/>
      <c r="B15" s="301"/>
      <c r="C15" s="7"/>
      <c r="D15" s="16"/>
      <c r="E15" s="23" t="s">
        <v>28</v>
      </c>
      <c r="F15" s="69">
        <v>568</v>
      </c>
      <c r="G15" s="77">
        <f t="shared" si="1"/>
        <v>0.11600169917981897</v>
      </c>
      <c r="H15" s="70">
        <v>582</v>
      </c>
      <c r="I15" s="82">
        <f t="shared" si="0"/>
        <v>-2.4054982817869441</v>
      </c>
    </row>
    <row r="16" spans="1:9" ht="18" customHeight="1">
      <c r="A16" s="301"/>
      <c r="B16" s="301"/>
      <c r="C16" s="7"/>
      <c r="D16" s="16"/>
      <c r="E16" s="29" t="s">
        <v>29</v>
      </c>
      <c r="F16" s="257">
        <v>16973</v>
      </c>
      <c r="G16" s="76">
        <f t="shared" si="1"/>
        <v>3.4663676763715978</v>
      </c>
      <c r="H16" s="255">
        <v>16949</v>
      </c>
      <c r="I16" s="81">
        <f t="shared" si="0"/>
        <v>0.14160127441147363</v>
      </c>
    </row>
    <row r="17" spans="1:9" ht="18" customHeight="1">
      <c r="A17" s="301"/>
      <c r="B17" s="301"/>
      <c r="C17" s="7"/>
      <c r="D17" s="305" t="s">
        <v>30</v>
      </c>
      <c r="E17" s="347"/>
      <c r="F17" s="257">
        <v>12283</v>
      </c>
      <c r="G17" s="76">
        <f t="shared" si="1"/>
        <v>2.5085367447635853</v>
      </c>
      <c r="H17" s="255">
        <v>12510</v>
      </c>
      <c r="I17" s="81">
        <f t="shared" si="0"/>
        <v>-1.8145483613109525</v>
      </c>
    </row>
    <row r="18" spans="1:9" ht="18" customHeight="1">
      <c r="A18" s="301"/>
      <c r="B18" s="301"/>
      <c r="C18" s="7"/>
      <c r="D18" s="305" t="s">
        <v>252</v>
      </c>
      <c r="E18" s="306"/>
      <c r="F18" s="69">
        <v>1912</v>
      </c>
      <c r="G18" s="77">
        <f t="shared" si="1"/>
        <v>0.39048459301375682</v>
      </c>
      <c r="H18" s="70">
        <v>1750</v>
      </c>
      <c r="I18" s="82">
        <f t="shared" si="0"/>
        <v>9.2571428571428527</v>
      </c>
    </row>
    <row r="19" spans="1:9" ht="18" customHeight="1">
      <c r="A19" s="301"/>
      <c r="B19" s="301"/>
      <c r="C19" s="10"/>
      <c r="D19" s="305" t="s">
        <v>253</v>
      </c>
      <c r="E19" s="306"/>
      <c r="F19" s="69">
        <v>0</v>
      </c>
      <c r="G19" s="77">
        <f t="shared" si="1"/>
        <v>0</v>
      </c>
      <c r="H19" s="70">
        <v>0</v>
      </c>
      <c r="I19" s="82" t="e">
        <f t="shared" si="0"/>
        <v>#DIV/0!</v>
      </c>
    </row>
    <row r="20" spans="1:9" ht="18" customHeight="1">
      <c r="A20" s="301"/>
      <c r="B20" s="301"/>
      <c r="C20" s="44" t="s">
        <v>5</v>
      </c>
      <c r="D20" s="43"/>
      <c r="E20" s="43"/>
      <c r="F20" s="69">
        <v>13879</v>
      </c>
      <c r="G20" s="77">
        <f t="shared" si="1"/>
        <v>2.8344851811913863</v>
      </c>
      <c r="H20" s="70">
        <v>12497</v>
      </c>
      <c r="I20" s="82">
        <f t="shared" si="0"/>
        <v>11.058654076978481</v>
      </c>
    </row>
    <row r="21" spans="1:9" ht="18" customHeight="1">
      <c r="A21" s="301"/>
      <c r="B21" s="301"/>
      <c r="C21" s="44" t="s">
        <v>6</v>
      </c>
      <c r="D21" s="43"/>
      <c r="E21" s="43"/>
      <c r="F21" s="69">
        <v>146452</v>
      </c>
      <c r="G21" s="77">
        <f t="shared" si="1"/>
        <v>29.909649380779662</v>
      </c>
      <c r="H21" s="70">
        <v>149189</v>
      </c>
      <c r="I21" s="82">
        <f t="shared" si="0"/>
        <v>-1.8345856598006582</v>
      </c>
    </row>
    <row r="22" spans="1:9" ht="18" customHeight="1">
      <c r="A22" s="301"/>
      <c r="B22" s="301"/>
      <c r="C22" s="44" t="s">
        <v>31</v>
      </c>
      <c r="D22" s="43"/>
      <c r="E22" s="43"/>
      <c r="F22" s="69">
        <v>5858</v>
      </c>
      <c r="G22" s="77">
        <f t="shared" si="1"/>
        <v>1.1963696369636965</v>
      </c>
      <c r="H22" s="70">
        <v>5907</v>
      </c>
      <c r="I22" s="82">
        <f t="shared" si="0"/>
        <v>-0.82952429321144772</v>
      </c>
    </row>
    <row r="23" spans="1:9" ht="18" customHeight="1">
      <c r="A23" s="301"/>
      <c r="B23" s="301"/>
      <c r="C23" s="44" t="s">
        <v>7</v>
      </c>
      <c r="D23" s="43"/>
      <c r="E23" s="43"/>
      <c r="F23" s="69">
        <v>54089</v>
      </c>
      <c r="G23" s="77">
        <f t="shared" si="1"/>
        <v>11.046506878410613</v>
      </c>
      <c r="H23" s="70">
        <v>53596</v>
      </c>
      <c r="I23" s="82">
        <f t="shared" si="0"/>
        <v>0.9198447645346608</v>
      </c>
    </row>
    <row r="24" spans="1:9" ht="18" customHeight="1">
      <c r="A24" s="301"/>
      <c r="B24" s="301"/>
      <c r="C24" s="44" t="s">
        <v>32</v>
      </c>
      <c r="D24" s="43"/>
      <c r="E24" s="43"/>
      <c r="F24" s="69">
        <v>2484</v>
      </c>
      <c r="G24" s="77">
        <f t="shared" si="1"/>
        <v>0.50730320556808162</v>
      </c>
      <c r="H24" s="70">
        <v>1917</v>
      </c>
      <c r="I24" s="82">
        <f t="shared" si="0"/>
        <v>29.577464788732399</v>
      </c>
    </row>
    <row r="25" spans="1:9" ht="18" customHeight="1">
      <c r="A25" s="301"/>
      <c r="B25" s="301"/>
      <c r="C25" s="44" t="s">
        <v>8</v>
      </c>
      <c r="D25" s="43"/>
      <c r="E25" s="43"/>
      <c r="F25" s="69">
        <v>55362</v>
      </c>
      <c r="G25" s="77">
        <f t="shared" si="1"/>
        <v>11.306489559847074</v>
      </c>
      <c r="H25" s="70">
        <v>52065</v>
      </c>
      <c r="I25" s="82">
        <f t="shared" si="0"/>
        <v>6.3324690290982533</v>
      </c>
    </row>
    <row r="26" spans="1:9" ht="18" customHeight="1">
      <c r="A26" s="301"/>
      <c r="B26" s="301"/>
      <c r="C26" s="45" t="s">
        <v>9</v>
      </c>
      <c r="D26" s="46"/>
      <c r="E26" s="46"/>
      <c r="F26" s="71">
        <v>118959</v>
      </c>
      <c r="G26" s="78">
        <f t="shared" si="1"/>
        <v>24.294799529457897</v>
      </c>
      <c r="H26" s="72">
        <v>114072</v>
      </c>
      <c r="I26" s="84">
        <f t="shared" si="0"/>
        <v>4.2841363349463535</v>
      </c>
    </row>
    <row r="27" spans="1:9" ht="18" customHeight="1">
      <c r="A27" s="301"/>
      <c r="B27" s="302"/>
      <c r="C27" s="47" t="s">
        <v>10</v>
      </c>
      <c r="D27" s="31"/>
      <c r="E27" s="31"/>
      <c r="F27" s="73">
        <f>SUM(F9,F20:F26)</f>
        <v>489648</v>
      </c>
      <c r="G27" s="79">
        <f t="shared" si="1"/>
        <v>100</v>
      </c>
      <c r="H27" s="73">
        <f>SUM(H9,H20:H26)</f>
        <v>481820</v>
      </c>
      <c r="I27" s="85">
        <f t="shared" si="0"/>
        <v>1.6246731144410775</v>
      </c>
    </row>
    <row r="28" spans="1:9" ht="18" customHeight="1">
      <c r="A28" s="301"/>
      <c r="B28" s="300" t="s">
        <v>89</v>
      </c>
      <c r="C28" s="55" t="s">
        <v>11</v>
      </c>
      <c r="D28" s="56"/>
      <c r="E28" s="56"/>
      <c r="F28" s="65">
        <v>198399</v>
      </c>
      <c r="G28" s="75">
        <f t="shared" ref="G28:G45" si="2">F28/$F$45*100</f>
        <v>42.594819035514469</v>
      </c>
      <c r="H28" s="65">
        <v>201298</v>
      </c>
      <c r="I28" s="86">
        <f t="shared" si="0"/>
        <v>-1.4401534044054087</v>
      </c>
    </row>
    <row r="29" spans="1:9" ht="18" customHeight="1">
      <c r="A29" s="301"/>
      <c r="B29" s="301"/>
      <c r="C29" s="7"/>
      <c r="D29" s="253" t="s">
        <v>12</v>
      </c>
      <c r="E29" s="43"/>
      <c r="F29" s="69">
        <v>114218</v>
      </c>
      <c r="G29" s="77">
        <f t="shared" si="2"/>
        <v>24.52177198775393</v>
      </c>
      <c r="H29" s="69">
        <v>113663</v>
      </c>
      <c r="I29" s="87">
        <f t="shared" si="0"/>
        <v>0.48828554586803907</v>
      </c>
    </row>
    <row r="30" spans="1:9" ht="18" customHeight="1">
      <c r="A30" s="301"/>
      <c r="B30" s="301"/>
      <c r="C30" s="7"/>
      <c r="D30" s="253" t="s">
        <v>33</v>
      </c>
      <c r="E30" s="43"/>
      <c r="F30" s="69">
        <v>11597</v>
      </c>
      <c r="G30" s="77">
        <f t="shared" si="2"/>
        <v>2.4897913616241074</v>
      </c>
      <c r="H30" s="69">
        <v>11641</v>
      </c>
      <c r="I30" s="87">
        <f t="shared" si="0"/>
        <v>-0.37797440082467659</v>
      </c>
    </row>
    <row r="31" spans="1:9" ht="18" customHeight="1">
      <c r="A31" s="301"/>
      <c r="B31" s="301"/>
      <c r="C31" s="19"/>
      <c r="D31" s="253" t="s">
        <v>13</v>
      </c>
      <c r="E31" s="43"/>
      <c r="F31" s="69">
        <v>72584</v>
      </c>
      <c r="G31" s="77">
        <f t="shared" si="2"/>
        <v>15.583255686136432</v>
      </c>
      <c r="H31" s="69">
        <v>75994</v>
      </c>
      <c r="I31" s="87">
        <f t="shared" si="0"/>
        <v>-4.4871963576071821</v>
      </c>
    </row>
    <row r="32" spans="1:9" ht="18" customHeight="1">
      <c r="A32" s="301"/>
      <c r="B32" s="301"/>
      <c r="C32" s="50" t="s">
        <v>14</v>
      </c>
      <c r="D32" s="51"/>
      <c r="E32" s="51"/>
      <c r="F32" s="65">
        <v>190890</v>
      </c>
      <c r="G32" s="75">
        <f t="shared" si="2"/>
        <v>40.982691473693698</v>
      </c>
      <c r="H32" s="65">
        <v>183863</v>
      </c>
      <c r="I32" s="86">
        <f t="shared" si="0"/>
        <v>3.8218673686386095</v>
      </c>
    </row>
    <row r="33" spans="1:9" ht="18" customHeight="1">
      <c r="A33" s="301"/>
      <c r="B33" s="301"/>
      <c r="C33" s="7"/>
      <c r="D33" s="253" t="s">
        <v>15</v>
      </c>
      <c r="E33" s="43"/>
      <c r="F33" s="69">
        <v>15525</v>
      </c>
      <c r="G33" s="77">
        <f t="shared" si="2"/>
        <v>3.3331043277756542</v>
      </c>
      <c r="H33" s="69">
        <v>15785</v>
      </c>
      <c r="I33" s="87">
        <f t="shared" si="0"/>
        <v>-1.6471333544504252</v>
      </c>
    </row>
    <row r="34" spans="1:9" ht="18" customHeight="1">
      <c r="A34" s="301"/>
      <c r="B34" s="301"/>
      <c r="C34" s="7"/>
      <c r="D34" s="253" t="s">
        <v>34</v>
      </c>
      <c r="E34" s="43"/>
      <c r="F34" s="69">
        <v>6098</v>
      </c>
      <c r="G34" s="77">
        <f t="shared" si="2"/>
        <v>1.3091961475540059</v>
      </c>
      <c r="H34" s="69">
        <v>4964</v>
      </c>
      <c r="I34" s="87">
        <f t="shared" si="0"/>
        <v>22.844480257856571</v>
      </c>
    </row>
    <row r="35" spans="1:9" ht="18" customHeight="1">
      <c r="A35" s="301"/>
      <c r="B35" s="301"/>
      <c r="C35" s="7"/>
      <c r="D35" s="253" t="s">
        <v>35</v>
      </c>
      <c r="E35" s="43"/>
      <c r="F35" s="69">
        <v>76522</v>
      </c>
      <c r="G35" s="77">
        <f t="shared" si="2"/>
        <v>16.428715579391216</v>
      </c>
      <c r="H35" s="69">
        <v>80041</v>
      </c>
      <c r="I35" s="87">
        <f t="shared" si="0"/>
        <v>-4.3964967953923573</v>
      </c>
    </row>
    <row r="36" spans="1:9" ht="18" customHeight="1">
      <c r="A36" s="301"/>
      <c r="B36" s="301"/>
      <c r="C36" s="7"/>
      <c r="D36" s="253" t="s">
        <v>36</v>
      </c>
      <c r="E36" s="43"/>
      <c r="F36" s="69">
        <v>6219</v>
      </c>
      <c r="G36" s="77">
        <f t="shared" si="2"/>
        <v>1.3351739655031754</v>
      </c>
      <c r="H36" s="69">
        <v>1919</v>
      </c>
      <c r="I36" s="87">
        <f t="shared" si="0"/>
        <v>224.07503908285565</v>
      </c>
    </row>
    <row r="37" spans="1:9" ht="18" customHeight="1">
      <c r="A37" s="301"/>
      <c r="B37" s="301"/>
      <c r="C37" s="7"/>
      <c r="D37" s="253" t="s">
        <v>16</v>
      </c>
      <c r="E37" s="43"/>
      <c r="F37" s="69">
        <v>16335</v>
      </c>
      <c r="G37" s="77">
        <f t="shared" si="2"/>
        <v>3.5070054231378629</v>
      </c>
      <c r="H37" s="69">
        <v>15903</v>
      </c>
      <c r="I37" s="87">
        <f t="shared" si="0"/>
        <v>2.7164685908319219</v>
      </c>
    </row>
    <row r="38" spans="1:9" ht="18" customHeight="1">
      <c r="A38" s="301"/>
      <c r="B38" s="301"/>
      <c r="C38" s="19"/>
      <c r="D38" s="253" t="s">
        <v>37</v>
      </c>
      <c r="E38" s="43"/>
      <c r="F38" s="69">
        <v>70191</v>
      </c>
      <c r="G38" s="77">
        <f t="shared" si="2"/>
        <v>15.069496030331786</v>
      </c>
      <c r="H38" s="69">
        <v>65251</v>
      </c>
      <c r="I38" s="87">
        <f t="shared" si="0"/>
        <v>7.5707651990007729</v>
      </c>
    </row>
    <row r="39" spans="1:9" ht="18" customHeight="1">
      <c r="A39" s="301"/>
      <c r="B39" s="301"/>
      <c r="C39" s="50" t="s">
        <v>17</v>
      </c>
      <c r="D39" s="51"/>
      <c r="E39" s="51"/>
      <c r="F39" s="65">
        <v>76493</v>
      </c>
      <c r="G39" s="75">
        <f t="shared" si="2"/>
        <v>16.422489490791829</v>
      </c>
      <c r="H39" s="65">
        <v>74469</v>
      </c>
      <c r="I39" s="86">
        <f t="shared" si="0"/>
        <v>2.7179094656837099</v>
      </c>
    </row>
    <row r="40" spans="1:9" ht="18" customHeight="1">
      <c r="A40" s="301"/>
      <c r="B40" s="301"/>
      <c r="C40" s="7"/>
      <c r="D40" s="252" t="s">
        <v>18</v>
      </c>
      <c r="E40" s="53"/>
      <c r="F40" s="257">
        <v>72863</v>
      </c>
      <c r="G40" s="76">
        <f t="shared" si="2"/>
        <v>15.643154952316749</v>
      </c>
      <c r="H40" s="257">
        <v>72260</v>
      </c>
      <c r="I40" s="88">
        <f t="shared" si="0"/>
        <v>0.83448657625242451</v>
      </c>
    </row>
    <row r="41" spans="1:9" ht="18" customHeight="1">
      <c r="A41" s="301"/>
      <c r="B41" s="301"/>
      <c r="C41" s="7"/>
      <c r="D41" s="16"/>
      <c r="E41" s="104" t="s">
        <v>92</v>
      </c>
      <c r="F41" s="69">
        <v>57446</v>
      </c>
      <c r="G41" s="77">
        <f t="shared" si="2"/>
        <v>12.333237437256056</v>
      </c>
      <c r="H41" s="69">
        <v>51338</v>
      </c>
      <c r="I41" s="89">
        <f t="shared" si="0"/>
        <v>11.897619696910677</v>
      </c>
    </row>
    <row r="42" spans="1:9" ht="18" customHeight="1">
      <c r="A42" s="301"/>
      <c r="B42" s="301"/>
      <c r="C42" s="7"/>
      <c r="D42" s="33"/>
      <c r="E42" s="32" t="s">
        <v>38</v>
      </c>
      <c r="F42" s="69">
        <v>15417</v>
      </c>
      <c r="G42" s="77">
        <f t="shared" si="2"/>
        <v>3.3099175150606936</v>
      </c>
      <c r="H42" s="69">
        <v>20265</v>
      </c>
      <c r="I42" s="89">
        <f t="shared" si="0"/>
        <v>-23.923019985196149</v>
      </c>
    </row>
    <row r="43" spans="1:9" ht="18" customHeight="1">
      <c r="A43" s="301"/>
      <c r="B43" s="301"/>
      <c r="C43" s="7"/>
      <c r="D43" s="253" t="s">
        <v>39</v>
      </c>
      <c r="E43" s="54"/>
      <c r="F43" s="69">
        <v>3630</v>
      </c>
      <c r="G43" s="77">
        <f t="shared" si="2"/>
        <v>0.77933453847508061</v>
      </c>
      <c r="H43" s="257">
        <v>2210</v>
      </c>
      <c r="I43" s="160">
        <f t="shared" si="0"/>
        <v>64.25339366515837</v>
      </c>
    </row>
    <row r="44" spans="1:9" ht="18" customHeight="1">
      <c r="A44" s="301"/>
      <c r="B44" s="301"/>
      <c r="C44" s="11"/>
      <c r="D44" s="48" t="s">
        <v>40</v>
      </c>
      <c r="E44" s="49"/>
      <c r="F44" s="73">
        <v>0</v>
      </c>
      <c r="G44" s="79">
        <f t="shared" si="2"/>
        <v>0</v>
      </c>
      <c r="H44" s="72">
        <v>0</v>
      </c>
      <c r="I44" s="84" t="e">
        <f t="shared" si="0"/>
        <v>#DIV/0!</v>
      </c>
    </row>
    <row r="45" spans="1:9" ht="18" customHeight="1">
      <c r="A45" s="302"/>
      <c r="B45" s="302"/>
      <c r="C45" s="11" t="s">
        <v>19</v>
      </c>
      <c r="D45" s="12"/>
      <c r="E45" s="12"/>
      <c r="F45" s="74">
        <f>SUM(F28,F32,F39)</f>
        <v>465782</v>
      </c>
      <c r="G45" s="79">
        <f t="shared" si="2"/>
        <v>100</v>
      </c>
      <c r="H45" s="74">
        <f>SUM(H28,H32,H39)</f>
        <v>459630</v>
      </c>
      <c r="I45" s="161">
        <f t="shared" si="0"/>
        <v>1.3384678980919329</v>
      </c>
    </row>
    <row r="46" spans="1:9">
      <c r="A46" s="105" t="s">
        <v>20</v>
      </c>
    </row>
    <row r="47" spans="1:9">
      <c r="A47" s="106" t="s">
        <v>21</v>
      </c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4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view="pageBreakPreview" zoomScale="85" zoomScaleNormal="100" zoomScaleSheetLayoutView="85" workbookViewId="0">
      <pane xSplit="4" ySplit="6" topLeftCell="E7" activePane="bottomRight" state="frozen"/>
      <selection activeCell="L24" sqref="L24"/>
      <selection pane="topRight" activeCell="L24" sqref="L24"/>
      <selection pane="bottomLeft" activeCell="L24" sqref="L24"/>
      <selection pane="bottomRight" activeCell="L24" sqref="L24"/>
    </sheetView>
  </sheetViews>
  <sheetFormatPr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162" t="s">
        <v>0</v>
      </c>
      <c r="B1" s="162"/>
      <c r="C1" s="102" t="s">
        <v>269</v>
      </c>
      <c r="D1" s="163"/>
      <c r="E1" s="163"/>
    </row>
    <row r="4" spans="1:9">
      <c r="A4" s="164" t="s">
        <v>97</v>
      </c>
    </row>
    <row r="5" spans="1:9">
      <c r="I5" s="14" t="s">
        <v>98</v>
      </c>
    </row>
    <row r="6" spans="1:9" s="169" customFormat="1" ht="29.25" customHeight="1">
      <c r="A6" s="165" t="s">
        <v>99</v>
      </c>
      <c r="B6" s="166"/>
      <c r="C6" s="166"/>
      <c r="D6" s="167"/>
      <c r="E6" s="168" t="s">
        <v>195</v>
      </c>
      <c r="F6" s="168" t="s">
        <v>196</v>
      </c>
      <c r="G6" s="168" t="s">
        <v>197</v>
      </c>
      <c r="H6" s="168" t="s">
        <v>198</v>
      </c>
      <c r="I6" s="168" t="s">
        <v>204</v>
      </c>
    </row>
    <row r="7" spans="1:9" ht="27" customHeight="1">
      <c r="A7" s="348" t="s">
        <v>100</v>
      </c>
      <c r="B7" s="55" t="s">
        <v>101</v>
      </c>
      <c r="C7" s="56"/>
      <c r="D7" s="93" t="s">
        <v>254</v>
      </c>
      <c r="E7" s="170">
        <v>508469</v>
      </c>
      <c r="F7" s="171">
        <v>492516</v>
      </c>
      <c r="G7" s="171">
        <v>478647</v>
      </c>
      <c r="H7" s="171">
        <v>481820</v>
      </c>
      <c r="I7" s="171">
        <v>489648</v>
      </c>
    </row>
    <row r="8" spans="1:9" ht="27" customHeight="1">
      <c r="A8" s="301"/>
      <c r="B8" s="9"/>
      <c r="C8" s="253" t="s">
        <v>102</v>
      </c>
      <c r="D8" s="91" t="s">
        <v>42</v>
      </c>
      <c r="E8" s="172">
        <v>250207</v>
      </c>
      <c r="F8" s="172">
        <v>253909</v>
      </c>
      <c r="G8" s="172">
        <v>252616</v>
      </c>
      <c r="H8" s="172">
        <v>254448</v>
      </c>
      <c r="I8" s="173">
        <v>253135</v>
      </c>
    </row>
    <row r="9" spans="1:9" ht="27" customHeight="1">
      <c r="A9" s="301"/>
      <c r="B9" s="44" t="s">
        <v>103</v>
      </c>
      <c r="C9" s="43"/>
      <c r="D9" s="94"/>
      <c r="E9" s="174">
        <v>475827</v>
      </c>
      <c r="F9" s="174">
        <v>466166</v>
      </c>
      <c r="G9" s="174">
        <v>456255</v>
      </c>
      <c r="H9" s="174">
        <v>459630</v>
      </c>
      <c r="I9" s="175">
        <v>465782</v>
      </c>
    </row>
    <row r="10" spans="1:9" ht="27" customHeight="1">
      <c r="A10" s="301"/>
      <c r="B10" s="44" t="s">
        <v>104</v>
      </c>
      <c r="C10" s="43"/>
      <c r="D10" s="94"/>
      <c r="E10" s="174">
        <v>32642</v>
      </c>
      <c r="F10" s="174">
        <v>26350</v>
      </c>
      <c r="G10" s="174">
        <v>22392</v>
      </c>
      <c r="H10" s="174">
        <v>22190</v>
      </c>
      <c r="I10" s="175">
        <v>23866</v>
      </c>
    </row>
    <row r="11" spans="1:9" ht="27" customHeight="1">
      <c r="A11" s="301"/>
      <c r="B11" s="44" t="s">
        <v>105</v>
      </c>
      <c r="C11" s="43"/>
      <c r="D11" s="94"/>
      <c r="E11" s="174">
        <v>23628</v>
      </c>
      <c r="F11" s="174">
        <v>19531</v>
      </c>
      <c r="G11" s="174">
        <v>14788</v>
      </c>
      <c r="H11" s="174">
        <v>13528</v>
      </c>
      <c r="I11" s="175">
        <v>14026</v>
      </c>
    </row>
    <row r="12" spans="1:9" ht="27" customHeight="1">
      <c r="A12" s="301"/>
      <c r="B12" s="44" t="s">
        <v>255</v>
      </c>
      <c r="C12" s="43"/>
      <c r="D12" s="94"/>
      <c r="E12" s="174">
        <v>9013</v>
      </c>
      <c r="F12" s="174">
        <v>6819</v>
      </c>
      <c r="G12" s="174">
        <v>7604</v>
      </c>
      <c r="H12" s="174">
        <v>8661</v>
      </c>
      <c r="I12" s="175">
        <v>9839</v>
      </c>
    </row>
    <row r="13" spans="1:9" ht="27" customHeight="1">
      <c r="A13" s="301"/>
      <c r="B13" s="44" t="s">
        <v>106</v>
      </c>
      <c r="C13" s="43"/>
      <c r="D13" s="99"/>
      <c r="E13" s="176">
        <v>207</v>
      </c>
      <c r="F13" s="176">
        <v>-2194</v>
      </c>
      <c r="G13" s="176">
        <v>785</v>
      </c>
      <c r="H13" s="176">
        <v>1057</v>
      </c>
      <c r="I13" s="177">
        <v>1178</v>
      </c>
    </row>
    <row r="14" spans="1:9" ht="27" customHeight="1">
      <c r="A14" s="301"/>
      <c r="B14" s="101" t="s">
        <v>107</v>
      </c>
      <c r="C14" s="53"/>
      <c r="D14" s="99"/>
      <c r="E14" s="176">
        <v>0</v>
      </c>
      <c r="F14" s="176">
        <v>0</v>
      </c>
      <c r="G14" s="176">
        <v>0</v>
      </c>
      <c r="H14" s="176">
        <v>0</v>
      </c>
      <c r="I14" s="259">
        <v>0</v>
      </c>
    </row>
    <row r="15" spans="1:9" ht="27" customHeight="1">
      <c r="A15" s="301"/>
      <c r="B15" s="45" t="s">
        <v>108</v>
      </c>
      <c r="C15" s="46"/>
      <c r="D15" s="178"/>
      <c r="E15" s="179">
        <v>227</v>
      </c>
      <c r="F15" s="179">
        <v>-2175</v>
      </c>
      <c r="G15" s="179">
        <v>798</v>
      </c>
      <c r="H15" s="179">
        <v>1065</v>
      </c>
      <c r="I15" s="180">
        <v>1182</v>
      </c>
    </row>
    <row r="16" spans="1:9" ht="27" customHeight="1">
      <c r="A16" s="301"/>
      <c r="B16" s="181" t="s">
        <v>109</v>
      </c>
      <c r="C16" s="182"/>
      <c r="D16" s="183" t="s">
        <v>43</v>
      </c>
      <c r="E16" s="184">
        <v>69983</v>
      </c>
      <c r="F16" s="184">
        <v>66838</v>
      </c>
      <c r="G16" s="184">
        <v>69306</v>
      </c>
      <c r="H16" s="184">
        <v>69046</v>
      </c>
      <c r="I16" s="185">
        <v>66400</v>
      </c>
    </row>
    <row r="17" spans="1:9" ht="27" customHeight="1">
      <c r="A17" s="301"/>
      <c r="B17" s="44" t="s">
        <v>110</v>
      </c>
      <c r="C17" s="43"/>
      <c r="D17" s="91" t="s">
        <v>44</v>
      </c>
      <c r="E17" s="174">
        <v>35049</v>
      </c>
      <c r="F17" s="174">
        <v>33566</v>
      </c>
      <c r="G17" s="174">
        <v>27959</v>
      </c>
      <c r="H17" s="174">
        <v>35078</v>
      </c>
      <c r="I17" s="175">
        <v>31493</v>
      </c>
    </row>
    <row r="18" spans="1:9" ht="27" customHeight="1">
      <c r="A18" s="301"/>
      <c r="B18" s="44" t="s">
        <v>111</v>
      </c>
      <c r="C18" s="43"/>
      <c r="D18" s="91" t="s">
        <v>45</v>
      </c>
      <c r="E18" s="174">
        <v>895817</v>
      </c>
      <c r="F18" s="174">
        <v>877952</v>
      </c>
      <c r="G18" s="174">
        <v>858721</v>
      </c>
      <c r="H18" s="174">
        <v>842964</v>
      </c>
      <c r="I18" s="175">
        <v>832655</v>
      </c>
    </row>
    <row r="19" spans="1:9" ht="27" customHeight="1">
      <c r="A19" s="301"/>
      <c r="B19" s="44" t="s">
        <v>112</v>
      </c>
      <c r="C19" s="43"/>
      <c r="D19" s="91" t="s">
        <v>256</v>
      </c>
      <c r="E19" s="174">
        <v>860883</v>
      </c>
      <c r="F19" s="174">
        <v>844680</v>
      </c>
      <c r="G19" s="174">
        <v>817374</v>
      </c>
      <c r="H19" s="174">
        <v>808996</v>
      </c>
      <c r="I19" s="174">
        <f>I17+I18-I16</f>
        <v>797748</v>
      </c>
    </row>
    <row r="20" spans="1:9" ht="27" customHeight="1">
      <c r="A20" s="301"/>
      <c r="B20" s="44" t="s">
        <v>113</v>
      </c>
      <c r="C20" s="43"/>
      <c r="D20" s="94" t="s">
        <v>257</v>
      </c>
      <c r="E20" s="186">
        <v>3.5803035086948007</v>
      </c>
      <c r="F20" s="186">
        <v>3.4577427346017666</v>
      </c>
      <c r="G20" s="186">
        <v>3.3993135826709313</v>
      </c>
      <c r="H20" s="186">
        <v>3.3129126579890587</v>
      </c>
      <c r="I20" s="186">
        <f>I18/I8</f>
        <v>3.2893712840974185</v>
      </c>
    </row>
    <row r="21" spans="1:9" ht="27" customHeight="1">
      <c r="A21" s="301"/>
      <c r="B21" s="44" t="s">
        <v>114</v>
      </c>
      <c r="C21" s="43"/>
      <c r="D21" s="94" t="s">
        <v>258</v>
      </c>
      <c r="E21" s="186">
        <v>3.4406831143812924</v>
      </c>
      <c r="F21" s="186">
        <v>3.3267036615480348</v>
      </c>
      <c r="G21" s="186">
        <v>3.2356382810273301</v>
      </c>
      <c r="H21" s="186">
        <v>3.1794158334905362</v>
      </c>
      <c r="I21" s="186">
        <f>I19/I8</f>
        <v>3.1514725344183931</v>
      </c>
    </row>
    <row r="22" spans="1:9" ht="27" customHeight="1">
      <c r="A22" s="301"/>
      <c r="B22" s="44" t="s">
        <v>115</v>
      </c>
      <c r="C22" s="43"/>
      <c r="D22" s="94" t="s">
        <v>116</v>
      </c>
      <c r="E22" s="174">
        <v>1140454.8237981084</v>
      </c>
      <c r="F22" s="174">
        <v>1161722.4601810428</v>
      </c>
      <c r="G22" s="174">
        <v>1136275.6423234132</v>
      </c>
      <c r="H22" s="174">
        <v>1115425.6860557897</v>
      </c>
      <c r="I22" s="174">
        <f>I18/I24*1000000</f>
        <v>1101784.6249932186</v>
      </c>
    </row>
    <row r="23" spans="1:9" ht="27" customHeight="1">
      <c r="A23" s="301"/>
      <c r="B23" s="44" t="s">
        <v>117</v>
      </c>
      <c r="C23" s="43"/>
      <c r="D23" s="94" t="s">
        <v>118</v>
      </c>
      <c r="E23" s="174">
        <v>1095980.7305239653</v>
      </c>
      <c r="F23" s="174">
        <v>1117696.329259143</v>
      </c>
      <c r="G23" s="174">
        <v>1081564.5208029822</v>
      </c>
      <c r="H23" s="174">
        <v>1070478.5949535088</v>
      </c>
      <c r="I23" s="174">
        <f>I19/I24*1000000</f>
        <v>1055595.0315786132</v>
      </c>
    </row>
    <row r="24" spans="1:9" ht="27" customHeight="1">
      <c r="A24" s="301"/>
      <c r="B24" s="187" t="s">
        <v>119</v>
      </c>
      <c r="C24" s="188"/>
      <c r="D24" s="189" t="s">
        <v>120</v>
      </c>
      <c r="E24" s="179">
        <v>785491</v>
      </c>
      <c r="F24" s="179">
        <v>755733</v>
      </c>
      <c r="G24" s="179">
        <v>755733</v>
      </c>
      <c r="H24" s="180">
        <v>755733</v>
      </c>
      <c r="I24" s="180">
        <f>H24</f>
        <v>755733</v>
      </c>
    </row>
    <row r="25" spans="1:9" ht="27" customHeight="1">
      <c r="A25" s="301"/>
      <c r="B25" s="10" t="s">
        <v>121</v>
      </c>
      <c r="C25" s="190"/>
      <c r="D25" s="191"/>
      <c r="E25" s="172">
        <v>258260</v>
      </c>
      <c r="F25" s="172">
        <v>264348</v>
      </c>
      <c r="G25" s="172">
        <v>257382</v>
      </c>
      <c r="H25" s="172">
        <v>254140</v>
      </c>
      <c r="I25" s="192">
        <v>249329</v>
      </c>
    </row>
    <row r="26" spans="1:9" ht="27" customHeight="1">
      <c r="A26" s="301"/>
      <c r="B26" s="193" t="s">
        <v>122</v>
      </c>
      <c r="C26" s="194"/>
      <c r="D26" s="195"/>
      <c r="E26" s="196">
        <v>0.3</v>
      </c>
      <c r="F26" s="196">
        <v>0.32</v>
      </c>
      <c r="G26" s="196">
        <v>0.32900000000000001</v>
      </c>
      <c r="H26" s="196">
        <v>0.33400000000000002</v>
      </c>
      <c r="I26" s="197">
        <v>0.32600000000000001</v>
      </c>
    </row>
    <row r="27" spans="1:9" ht="27" customHeight="1">
      <c r="A27" s="301"/>
      <c r="B27" s="193" t="s">
        <v>123</v>
      </c>
      <c r="C27" s="194"/>
      <c r="D27" s="195"/>
      <c r="E27" s="198">
        <v>3.5</v>
      </c>
      <c r="F27" s="198">
        <v>2.6</v>
      </c>
      <c r="G27" s="198">
        <v>3</v>
      </c>
      <c r="H27" s="198">
        <v>3.4</v>
      </c>
      <c r="I27" s="199">
        <v>3.9</v>
      </c>
    </row>
    <row r="28" spans="1:9" ht="27" customHeight="1">
      <c r="A28" s="301"/>
      <c r="B28" s="193" t="s">
        <v>124</v>
      </c>
      <c r="C28" s="194"/>
      <c r="D28" s="195"/>
      <c r="E28" s="198">
        <v>92.8</v>
      </c>
      <c r="F28" s="198">
        <v>94.3</v>
      </c>
      <c r="G28" s="198">
        <v>94.2</v>
      </c>
      <c r="H28" s="198">
        <v>93.1</v>
      </c>
      <c r="I28" s="199">
        <v>93.1</v>
      </c>
    </row>
    <row r="29" spans="1:9" ht="27" customHeight="1">
      <c r="A29" s="301"/>
      <c r="B29" s="200" t="s">
        <v>125</v>
      </c>
      <c r="C29" s="201"/>
      <c r="D29" s="202"/>
      <c r="E29" s="203">
        <v>44.9</v>
      </c>
      <c r="F29" s="203">
        <v>45.8</v>
      </c>
      <c r="G29" s="203">
        <v>44.7</v>
      </c>
      <c r="H29" s="203">
        <v>44.4</v>
      </c>
      <c r="I29" s="204">
        <v>40.299999999999997</v>
      </c>
    </row>
    <row r="30" spans="1:9" ht="27" customHeight="1">
      <c r="A30" s="301"/>
      <c r="B30" s="348" t="s">
        <v>126</v>
      </c>
      <c r="C30" s="25" t="s">
        <v>127</v>
      </c>
      <c r="D30" s="205"/>
      <c r="E30" s="206" t="s">
        <v>259</v>
      </c>
      <c r="F30" s="206" t="s">
        <v>259</v>
      </c>
      <c r="G30" s="206" t="s">
        <v>259</v>
      </c>
      <c r="H30" s="206" t="s">
        <v>259</v>
      </c>
      <c r="I30" s="260" t="s">
        <v>260</v>
      </c>
    </row>
    <row r="31" spans="1:9" ht="27" customHeight="1">
      <c r="A31" s="301"/>
      <c r="B31" s="301"/>
      <c r="C31" s="193" t="s">
        <v>128</v>
      </c>
      <c r="D31" s="195"/>
      <c r="E31" s="198" t="s">
        <v>259</v>
      </c>
      <c r="F31" s="198" t="s">
        <v>259</v>
      </c>
      <c r="G31" s="198" t="s">
        <v>259</v>
      </c>
      <c r="H31" s="198" t="s">
        <v>259</v>
      </c>
      <c r="I31" s="261" t="s">
        <v>260</v>
      </c>
    </row>
    <row r="32" spans="1:9" ht="27" customHeight="1">
      <c r="A32" s="301"/>
      <c r="B32" s="301"/>
      <c r="C32" s="193" t="s">
        <v>129</v>
      </c>
      <c r="D32" s="195"/>
      <c r="E32" s="198">
        <v>18.899999999999999</v>
      </c>
      <c r="F32" s="198">
        <v>16.7</v>
      </c>
      <c r="G32" s="198">
        <v>14.6</v>
      </c>
      <c r="H32" s="198">
        <v>12.8</v>
      </c>
      <c r="I32" s="199">
        <v>12.1</v>
      </c>
    </row>
    <row r="33" spans="1:9" ht="27" customHeight="1">
      <c r="A33" s="302"/>
      <c r="B33" s="302"/>
      <c r="C33" s="200" t="s">
        <v>130</v>
      </c>
      <c r="D33" s="202"/>
      <c r="E33" s="203">
        <v>187.6</v>
      </c>
      <c r="F33" s="203">
        <v>180.4</v>
      </c>
      <c r="G33" s="203">
        <v>182.1</v>
      </c>
      <c r="H33" s="203">
        <v>181.8</v>
      </c>
      <c r="I33" s="207">
        <v>184.4</v>
      </c>
    </row>
    <row r="34" spans="1:9" ht="27" customHeight="1">
      <c r="A34" s="2" t="s">
        <v>205</v>
      </c>
      <c r="B34" s="8"/>
      <c r="C34" s="8"/>
      <c r="D34" s="8"/>
      <c r="E34" s="208"/>
      <c r="F34" s="208"/>
      <c r="G34" s="208"/>
      <c r="H34" s="208"/>
      <c r="I34" s="209"/>
    </row>
    <row r="35" spans="1:9" ht="27" customHeight="1">
      <c r="A35" s="13" t="s">
        <v>261</v>
      </c>
    </row>
    <row r="36" spans="1:9">
      <c r="A36" s="210"/>
    </row>
  </sheetData>
  <mergeCells count="2">
    <mergeCell ref="A7:A33"/>
    <mergeCell ref="B30:B33"/>
  </mergeCells>
  <phoneticPr fontId="14"/>
  <pageMargins left="0.31496062992125984" right="0.19685039370078741" top="0.98425196850393704" bottom="0.98425196850393704" header="0.51181102362204722" footer="0.51181102362204722"/>
  <pageSetup paperSize="9" scale="85" orientation="portrait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0"/>
  <sheetViews>
    <sheetView view="pageBreakPreview" zoomScale="85" zoomScaleNormal="100" zoomScaleSheetLayoutView="85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L7" sqref="L7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64" t="s">
        <v>0</v>
      </c>
      <c r="B1" s="28"/>
      <c r="C1" s="28"/>
      <c r="D1" s="103" t="s">
        <v>215</v>
      </c>
      <c r="E1" s="35"/>
      <c r="F1" s="35"/>
      <c r="G1" s="35"/>
    </row>
    <row r="2" spans="1:25" ht="15" customHeight="1"/>
    <row r="3" spans="1:25" ht="15" customHeight="1">
      <c r="A3" s="36" t="s">
        <v>131</v>
      </c>
      <c r="B3" s="36"/>
      <c r="C3" s="36"/>
      <c r="D3" s="36"/>
    </row>
    <row r="4" spans="1:25" ht="15" customHeight="1">
      <c r="A4" s="36"/>
      <c r="B4" s="36"/>
      <c r="C4" s="36"/>
      <c r="D4" s="36"/>
    </row>
    <row r="5" spans="1:25" ht="15.95" customHeight="1">
      <c r="A5" s="31" t="s">
        <v>207</v>
      </c>
      <c r="B5" s="31"/>
      <c r="C5" s="31"/>
      <c r="D5" s="31"/>
      <c r="K5" s="37"/>
      <c r="O5" s="37" t="s">
        <v>48</v>
      </c>
    </row>
    <row r="6" spans="1:25" ht="15.95" customHeight="1">
      <c r="A6" s="339" t="s">
        <v>49</v>
      </c>
      <c r="B6" s="340"/>
      <c r="C6" s="340"/>
      <c r="D6" s="340"/>
      <c r="E6" s="341"/>
      <c r="F6" s="349" t="s">
        <v>208</v>
      </c>
      <c r="G6" s="350"/>
      <c r="H6" s="349" t="s">
        <v>209</v>
      </c>
      <c r="I6" s="350"/>
      <c r="J6" s="349" t="s">
        <v>210</v>
      </c>
      <c r="K6" s="350"/>
      <c r="L6" s="351" t="s">
        <v>270</v>
      </c>
      <c r="M6" s="350"/>
      <c r="N6" s="349" t="s">
        <v>211</v>
      </c>
      <c r="O6" s="350"/>
    </row>
    <row r="7" spans="1:25" ht="15.95" customHeight="1">
      <c r="A7" s="342"/>
      <c r="B7" s="343"/>
      <c r="C7" s="343"/>
      <c r="D7" s="343"/>
      <c r="E7" s="344"/>
      <c r="F7" s="109" t="s">
        <v>206</v>
      </c>
      <c r="G7" s="38" t="s">
        <v>2</v>
      </c>
      <c r="H7" s="109" t="s">
        <v>206</v>
      </c>
      <c r="I7" s="38" t="s">
        <v>2</v>
      </c>
      <c r="J7" s="109" t="s">
        <v>206</v>
      </c>
      <c r="K7" s="38" t="s">
        <v>2</v>
      </c>
      <c r="L7" s="109" t="s">
        <v>206</v>
      </c>
      <c r="M7" s="38" t="s">
        <v>2</v>
      </c>
      <c r="N7" s="109" t="s">
        <v>206</v>
      </c>
      <c r="O7" s="249" t="s">
        <v>2</v>
      </c>
    </row>
    <row r="8" spans="1:25" ht="15.95" customHeight="1">
      <c r="A8" s="307" t="s">
        <v>83</v>
      </c>
      <c r="B8" s="55" t="s">
        <v>50</v>
      </c>
      <c r="C8" s="56"/>
      <c r="D8" s="56"/>
      <c r="E8" s="93" t="s">
        <v>41</v>
      </c>
      <c r="F8" s="110">
        <v>23407</v>
      </c>
      <c r="G8" s="111">
        <v>23094</v>
      </c>
      <c r="H8" s="110">
        <v>3109</v>
      </c>
      <c r="I8" s="112">
        <v>3053</v>
      </c>
      <c r="J8" s="110">
        <v>1098</v>
      </c>
      <c r="K8" s="113">
        <v>1114</v>
      </c>
      <c r="L8" s="110">
        <v>8</v>
      </c>
      <c r="M8" s="112">
        <v>8</v>
      </c>
      <c r="N8" s="110">
        <v>76</v>
      </c>
      <c r="O8" s="113">
        <v>77</v>
      </c>
      <c r="P8" s="114"/>
      <c r="Q8" s="114"/>
      <c r="R8" s="114"/>
      <c r="S8" s="114"/>
      <c r="T8" s="114"/>
      <c r="U8" s="114"/>
      <c r="V8" s="114"/>
      <c r="W8" s="114"/>
      <c r="X8" s="114"/>
      <c r="Y8" s="114"/>
    </row>
    <row r="9" spans="1:25" ht="15.95" customHeight="1">
      <c r="A9" s="327"/>
      <c r="B9" s="8"/>
      <c r="C9" s="30" t="s">
        <v>51</v>
      </c>
      <c r="D9" s="43"/>
      <c r="E9" s="91" t="s">
        <v>42</v>
      </c>
      <c r="F9" s="70">
        <v>23407</v>
      </c>
      <c r="G9" s="115">
        <v>23094</v>
      </c>
      <c r="H9" s="70">
        <v>3109</v>
      </c>
      <c r="I9" s="116">
        <v>3046</v>
      </c>
      <c r="J9" s="70">
        <v>1092</v>
      </c>
      <c r="K9" s="117">
        <v>1114</v>
      </c>
      <c r="L9" s="70">
        <v>8</v>
      </c>
      <c r="M9" s="116">
        <v>8</v>
      </c>
      <c r="N9" s="70">
        <v>76</v>
      </c>
      <c r="O9" s="117">
        <v>77</v>
      </c>
      <c r="P9" s="114"/>
      <c r="Q9" s="114"/>
      <c r="R9" s="114"/>
      <c r="S9" s="114"/>
      <c r="T9" s="114"/>
      <c r="U9" s="114"/>
      <c r="V9" s="114"/>
      <c r="W9" s="114"/>
      <c r="X9" s="114"/>
      <c r="Y9" s="114"/>
    </row>
    <row r="10" spans="1:25" ht="15.95" customHeight="1">
      <c r="A10" s="327"/>
      <c r="B10" s="10"/>
      <c r="C10" s="30" t="s">
        <v>52</v>
      </c>
      <c r="D10" s="43"/>
      <c r="E10" s="91" t="s">
        <v>43</v>
      </c>
      <c r="F10" s="70">
        <v>0</v>
      </c>
      <c r="G10" s="115">
        <v>0</v>
      </c>
      <c r="H10" s="70">
        <v>0</v>
      </c>
      <c r="I10" s="116">
        <v>7</v>
      </c>
      <c r="J10" s="118">
        <v>6</v>
      </c>
      <c r="K10" s="119">
        <v>0</v>
      </c>
      <c r="L10" s="70">
        <v>0</v>
      </c>
      <c r="M10" s="116">
        <v>0</v>
      </c>
      <c r="N10" s="70">
        <v>0</v>
      </c>
      <c r="O10" s="117">
        <v>0</v>
      </c>
      <c r="P10" s="114"/>
      <c r="Q10" s="114"/>
      <c r="R10" s="114"/>
      <c r="S10" s="114"/>
      <c r="T10" s="114"/>
      <c r="U10" s="114"/>
      <c r="V10" s="114"/>
      <c r="W10" s="114"/>
      <c r="X10" s="114"/>
      <c r="Y10" s="114"/>
    </row>
    <row r="11" spans="1:25" ht="15.95" customHeight="1">
      <c r="A11" s="327"/>
      <c r="B11" s="50" t="s">
        <v>53</v>
      </c>
      <c r="C11" s="63"/>
      <c r="D11" s="63"/>
      <c r="E11" s="90" t="s">
        <v>44</v>
      </c>
      <c r="F11" s="120">
        <v>23986</v>
      </c>
      <c r="G11" s="121">
        <v>23597</v>
      </c>
      <c r="H11" s="120">
        <v>2845</v>
      </c>
      <c r="I11" s="122">
        <v>2522</v>
      </c>
      <c r="J11" s="120">
        <v>825</v>
      </c>
      <c r="K11" s="123">
        <v>849</v>
      </c>
      <c r="L11" s="120">
        <v>1</v>
      </c>
      <c r="M11" s="122">
        <v>1</v>
      </c>
      <c r="N11" s="120">
        <v>53</v>
      </c>
      <c r="O11" s="123">
        <v>47</v>
      </c>
      <c r="P11" s="114"/>
      <c r="Q11" s="114"/>
      <c r="R11" s="114"/>
      <c r="S11" s="114"/>
      <c r="T11" s="114"/>
      <c r="U11" s="114"/>
      <c r="V11" s="114"/>
      <c r="W11" s="114"/>
      <c r="X11" s="114"/>
      <c r="Y11" s="114"/>
    </row>
    <row r="12" spans="1:25" ht="15.95" customHeight="1">
      <c r="A12" s="327"/>
      <c r="B12" s="7"/>
      <c r="C12" s="30" t="s">
        <v>54</v>
      </c>
      <c r="D12" s="43"/>
      <c r="E12" s="91" t="s">
        <v>45</v>
      </c>
      <c r="F12" s="70">
        <v>23986</v>
      </c>
      <c r="G12" s="115">
        <v>23597</v>
      </c>
      <c r="H12" s="120">
        <v>2845</v>
      </c>
      <c r="I12" s="116">
        <v>2522</v>
      </c>
      <c r="J12" s="120">
        <v>825</v>
      </c>
      <c r="K12" s="117">
        <v>849</v>
      </c>
      <c r="L12" s="70">
        <v>1</v>
      </c>
      <c r="M12" s="116">
        <v>1</v>
      </c>
      <c r="N12" s="70">
        <v>53</v>
      </c>
      <c r="O12" s="117">
        <v>47</v>
      </c>
      <c r="P12" s="114"/>
      <c r="Q12" s="114"/>
      <c r="R12" s="114"/>
      <c r="S12" s="114"/>
      <c r="T12" s="114"/>
      <c r="U12" s="114"/>
      <c r="V12" s="114"/>
      <c r="W12" s="114"/>
      <c r="X12" s="114"/>
      <c r="Y12" s="114"/>
    </row>
    <row r="13" spans="1:25" ht="15.95" customHeight="1">
      <c r="A13" s="327"/>
      <c r="B13" s="8"/>
      <c r="C13" s="52" t="s">
        <v>55</v>
      </c>
      <c r="D13" s="53"/>
      <c r="E13" s="95" t="s">
        <v>46</v>
      </c>
      <c r="F13" s="68">
        <v>0</v>
      </c>
      <c r="G13" s="150">
        <v>0</v>
      </c>
      <c r="H13" s="118">
        <v>0</v>
      </c>
      <c r="I13" s="119">
        <v>0</v>
      </c>
      <c r="J13" s="118">
        <v>0</v>
      </c>
      <c r="K13" s="119">
        <v>0</v>
      </c>
      <c r="L13" s="68">
        <v>0</v>
      </c>
      <c r="M13" s="125">
        <v>0</v>
      </c>
      <c r="N13" s="68">
        <v>0</v>
      </c>
      <c r="O13" s="126">
        <v>0</v>
      </c>
      <c r="P13" s="114"/>
      <c r="Q13" s="114"/>
      <c r="R13" s="114"/>
      <c r="S13" s="114"/>
      <c r="T13" s="114"/>
      <c r="U13" s="114"/>
      <c r="V13" s="114"/>
      <c r="W13" s="114"/>
      <c r="X13" s="114"/>
      <c r="Y13" s="114"/>
    </row>
    <row r="14" spans="1:25" ht="15.95" customHeight="1">
      <c r="A14" s="327"/>
      <c r="B14" s="44" t="s">
        <v>56</v>
      </c>
      <c r="C14" s="43"/>
      <c r="D14" s="43"/>
      <c r="E14" s="91" t="s">
        <v>132</v>
      </c>
      <c r="F14" s="69">
        <f t="shared" ref="F14:O15" si="0">F9-F12</f>
        <v>-579</v>
      </c>
      <c r="G14" s="127">
        <f t="shared" si="0"/>
        <v>-503</v>
      </c>
      <c r="H14" s="69">
        <f t="shared" si="0"/>
        <v>264</v>
      </c>
      <c r="I14" s="127">
        <f t="shared" si="0"/>
        <v>524</v>
      </c>
      <c r="J14" s="69">
        <f t="shared" si="0"/>
        <v>267</v>
      </c>
      <c r="K14" s="127">
        <f t="shared" si="0"/>
        <v>265</v>
      </c>
      <c r="L14" s="69">
        <f t="shared" si="0"/>
        <v>7</v>
      </c>
      <c r="M14" s="127">
        <f t="shared" si="0"/>
        <v>7</v>
      </c>
      <c r="N14" s="69">
        <f t="shared" si="0"/>
        <v>23</v>
      </c>
      <c r="O14" s="127">
        <f t="shared" si="0"/>
        <v>30</v>
      </c>
      <c r="P14" s="114"/>
      <c r="Q14" s="114"/>
      <c r="R14" s="114"/>
      <c r="S14" s="114"/>
      <c r="T14" s="114"/>
      <c r="U14" s="114"/>
      <c r="V14" s="114"/>
      <c r="W14" s="114"/>
      <c r="X14" s="114"/>
      <c r="Y14" s="114"/>
    </row>
    <row r="15" spans="1:25" ht="15.95" customHeight="1">
      <c r="A15" s="327"/>
      <c r="B15" s="44" t="s">
        <v>57</v>
      </c>
      <c r="C15" s="43"/>
      <c r="D15" s="43"/>
      <c r="E15" s="91" t="s">
        <v>133</v>
      </c>
      <c r="F15" s="69">
        <f t="shared" si="0"/>
        <v>0</v>
      </c>
      <c r="G15" s="127">
        <f t="shared" si="0"/>
        <v>0</v>
      </c>
      <c r="H15" s="69">
        <f t="shared" si="0"/>
        <v>0</v>
      </c>
      <c r="I15" s="127">
        <f t="shared" si="0"/>
        <v>7</v>
      </c>
      <c r="J15" s="69">
        <f t="shared" si="0"/>
        <v>6</v>
      </c>
      <c r="K15" s="127">
        <f t="shared" si="0"/>
        <v>0</v>
      </c>
      <c r="L15" s="69">
        <f t="shared" si="0"/>
        <v>0</v>
      </c>
      <c r="M15" s="127">
        <f t="shared" si="0"/>
        <v>0</v>
      </c>
      <c r="N15" s="69">
        <f t="shared" si="0"/>
        <v>0</v>
      </c>
      <c r="O15" s="127">
        <f t="shared" si="0"/>
        <v>0</v>
      </c>
      <c r="P15" s="114"/>
      <c r="Q15" s="114"/>
      <c r="R15" s="114"/>
      <c r="S15" s="114"/>
      <c r="T15" s="114"/>
      <c r="U15" s="114"/>
      <c r="V15" s="114"/>
      <c r="W15" s="114"/>
      <c r="X15" s="114"/>
      <c r="Y15" s="114"/>
    </row>
    <row r="16" spans="1:25" ht="15.95" customHeight="1">
      <c r="A16" s="327"/>
      <c r="B16" s="44" t="s">
        <v>58</v>
      </c>
      <c r="C16" s="43"/>
      <c r="D16" s="43"/>
      <c r="E16" s="91" t="s">
        <v>134</v>
      </c>
      <c r="F16" s="69">
        <f t="shared" ref="F16:O16" si="1">F8-F11</f>
        <v>-579</v>
      </c>
      <c r="G16" s="127">
        <f t="shared" si="1"/>
        <v>-503</v>
      </c>
      <c r="H16" s="69">
        <f t="shared" si="1"/>
        <v>264</v>
      </c>
      <c r="I16" s="127">
        <f t="shared" si="1"/>
        <v>531</v>
      </c>
      <c r="J16" s="69">
        <f t="shared" si="1"/>
        <v>273</v>
      </c>
      <c r="K16" s="127">
        <f t="shared" si="1"/>
        <v>265</v>
      </c>
      <c r="L16" s="69">
        <f t="shared" si="1"/>
        <v>7</v>
      </c>
      <c r="M16" s="127">
        <f t="shared" si="1"/>
        <v>7</v>
      </c>
      <c r="N16" s="69">
        <f t="shared" si="1"/>
        <v>23</v>
      </c>
      <c r="O16" s="127">
        <f t="shared" si="1"/>
        <v>30</v>
      </c>
      <c r="P16" s="114"/>
      <c r="Q16" s="114"/>
      <c r="R16" s="114"/>
      <c r="S16" s="114"/>
      <c r="T16" s="114"/>
      <c r="U16" s="114"/>
      <c r="V16" s="114"/>
      <c r="W16" s="114"/>
      <c r="X16" s="114"/>
      <c r="Y16" s="114"/>
    </row>
    <row r="17" spans="1:25" ht="15.95" customHeight="1">
      <c r="A17" s="327"/>
      <c r="B17" s="44" t="s">
        <v>59</v>
      </c>
      <c r="C17" s="43"/>
      <c r="D17" s="43"/>
      <c r="E17" s="34"/>
      <c r="F17" s="212">
        <v>9295</v>
      </c>
      <c r="G17" s="213">
        <v>8716</v>
      </c>
      <c r="H17" s="118">
        <v>-863</v>
      </c>
      <c r="I17" s="119">
        <v>-2022</v>
      </c>
      <c r="J17" s="70">
        <v>-1340</v>
      </c>
      <c r="K17" s="117">
        <v>-1262</v>
      </c>
      <c r="L17" s="70">
        <v>-40</v>
      </c>
      <c r="M17" s="116">
        <v>-33</v>
      </c>
      <c r="N17" s="118">
        <v>-269</v>
      </c>
      <c r="O17" s="128">
        <v>-248</v>
      </c>
      <c r="P17" s="114"/>
      <c r="Q17" s="114"/>
      <c r="R17" s="114"/>
      <c r="S17" s="114"/>
      <c r="T17" s="114"/>
      <c r="U17" s="114"/>
      <c r="V17" s="114"/>
      <c r="W17" s="114"/>
      <c r="X17" s="114"/>
      <c r="Y17" s="114"/>
    </row>
    <row r="18" spans="1:25" ht="15.95" customHeight="1">
      <c r="A18" s="328"/>
      <c r="B18" s="47" t="s">
        <v>60</v>
      </c>
      <c r="C18" s="31"/>
      <c r="D18" s="31"/>
      <c r="E18" s="17"/>
      <c r="F18" s="129">
        <v>0</v>
      </c>
      <c r="G18" s="130">
        <v>0</v>
      </c>
      <c r="H18" s="131">
        <v>0</v>
      </c>
      <c r="I18" s="132">
        <v>0</v>
      </c>
      <c r="J18" s="131">
        <v>0</v>
      </c>
      <c r="K18" s="132">
        <v>0</v>
      </c>
      <c r="L18" s="131">
        <v>0</v>
      </c>
      <c r="M18" s="132">
        <v>0</v>
      </c>
      <c r="N18" s="131">
        <v>0</v>
      </c>
      <c r="O18" s="133">
        <v>0</v>
      </c>
      <c r="P18" s="114"/>
      <c r="Q18" s="114"/>
      <c r="R18" s="114"/>
      <c r="S18" s="114"/>
      <c r="T18" s="114"/>
      <c r="U18" s="114"/>
      <c r="V18" s="114"/>
      <c r="W18" s="114"/>
      <c r="X18" s="114"/>
      <c r="Y18" s="114"/>
    </row>
    <row r="19" spans="1:25" ht="15.95" customHeight="1">
      <c r="A19" s="327" t="s">
        <v>84</v>
      </c>
      <c r="B19" s="50" t="s">
        <v>61</v>
      </c>
      <c r="C19" s="51"/>
      <c r="D19" s="51"/>
      <c r="E19" s="96"/>
      <c r="F19" s="65">
        <v>2626</v>
      </c>
      <c r="G19" s="134">
        <v>1667</v>
      </c>
      <c r="H19" s="66">
        <v>372</v>
      </c>
      <c r="I19" s="135">
        <v>472</v>
      </c>
      <c r="J19" s="66">
        <v>22</v>
      </c>
      <c r="K19" s="136">
        <v>643</v>
      </c>
      <c r="L19" s="66">
        <v>0</v>
      </c>
      <c r="M19" s="135">
        <v>138</v>
      </c>
      <c r="N19" s="66">
        <v>0</v>
      </c>
      <c r="O19" s="136">
        <v>0</v>
      </c>
      <c r="P19" s="114"/>
      <c r="Q19" s="114"/>
      <c r="R19" s="114"/>
      <c r="S19" s="114"/>
      <c r="T19" s="114"/>
      <c r="U19" s="114"/>
      <c r="V19" s="114"/>
      <c r="W19" s="114"/>
      <c r="X19" s="114"/>
      <c r="Y19" s="114"/>
    </row>
    <row r="20" spans="1:25" ht="15.95" customHeight="1">
      <c r="A20" s="327"/>
      <c r="B20" s="19"/>
      <c r="C20" s="30" t="s">
        <v>62</v>
      </c>
      <c r="D20" s="43"/>
      <c r="E20" s="91"/>
      <c r="F20" s="69">
        <v>2164</v>
      </c>
      <c r="G20" s="127">
        <v>966</v>
      </c>
      <c r="H20" s="70">
        <v>0</v>
      </c>
      <c r="I20" s="116">
        <v>0</v>
      </c>
      <c r="J20" s="70">
        <v>0</v>
      </c>
      <c r="K20" s="119">
        <v>0</v>
      </c>
      <c r="L20" s="70">
        <v>0</v>
      </c>
      <c r="M20" s="116">
        <v>0</v>
      </c>
      <c r="N20" s="70">
        <v>0</v>
      </c>
      <c r="O20" s="117">
        <v>0</v>
      </c>
      <c r="P20" s="114"/>
      <c r="Q20" s="114"/>
      <c r="R20" s="114"/>
      <c r="S20" s="114"/>
      <c r="T20" s="114"/>
      <c r="U20" s="114"/>
      <c r="V20" s="114"/>
      <c r="W20" s="114"/>
      <c r="X20" s="114"/>
      <c r="Y20" s="114"/>
    </row>
    <row r="21" spans="1:25" ht="15.95" customHeight="1">
      <c r="A21" s="327"/>
      <c r="B21" s="9" t="s">
        <v>63</v>
      </c>
      <c r="C21" s="63"/>
      <c r="D21" s="63"/>
      <c r="E21" s="90" t="s">
        <v>135</v>
      </c>
      <c r="F21" s="137">
        <v>2626</v>
      </c>
      <c r="G21" s="138">
        <v>1667</v>
      </c>
      <c r="H21" s="120">
        <v>372</v>
      </c>
      <c r="I21" s="122">
        <v>472</v>
      </c>
      <c r="J21" s="120">
        <v>22</v>
      </c>
      <c r="K21" s="123">
        <v>643</v>
      </c>
      <c r="L21" s="120">
        <v>0</v>
      </c>
      <c r="M21" s="122">
        <v>138</v>
      </c>
      <c r="N21" s="120">
        <v>0</v>
      </c>
      <c r="O21" s="123">
        <v>0</v>
      </c>
      <c r="P21" s="114"/>
      <c r="Q21" s="114"/>
      <c r="R21" s="114"/>
      <c r="S21" s="114"/>
      <c r="T21" s="114"/>
      <c r="U21" s="114"/>
      <c r="V21" s="114"/>
      <c r="W21" s="114"/>
      <c r="X21" s="114"/>
      <c r="Y21" s="114"/>
    </row>
    <row r="22" spans="1:25" ht="15.95" customHeight="1">
      <c r="A22" s="327"/>
      <c r="B22" s="50" t="s">
        <v>64</v>
      </c>
      <c r="C22" s="51"/>
      <c r="D22" s="51"/>
      <c r="E22" s="96" t="s">
        <v>136</v>
      </c>
      <c r="F22" s="65">
        <v>3627</v>
      </c>
      <c r="G22" s="134">
        <v>2958</v>
      </c>
      <c r="H22" s="66">
        <v>474</v>
      </c>
      <c r="I22" s="135">
        <v>1420</v>
      </c>
      <c r="J22" s="66">
        <v>681</v>
      </c>
      <c r="K22" s="136">
        <v>1164</v>
      </c>
      <c r="L22" s="66">
        <v>0</v>
      </c>
      <c r="M22" s="135">
        <v>50</v>
      </c>
      <c r="N22" s="66">
        <v>19</v>
      </c>
      <c r="O22" s="136">
        <v>16</v>
      </c>
      <c r="P22" s="114"/>
      <c r="Q22" s="114"/>
      <c r="R22" s="114"/>
      <c r="S22" s="114"/>
      <c r="T22" s="114"/>
      <c r="U22" s="114"/>
      <c r="V22" s="114"/>
      <c r="W22" s="114"/>
      <c r="X22" s="114"/>
      <c r="Y22" s="114"/>
    </row>
    <row r="23" spans="1:25" ht="15.95" customHeight="1">
      <c r="A23" s="327"/>
      <c r="B23" s="7" t="s">
        <v>65</v>
      </c>
      <c r="C23" s="52" t="s">
        <v>66</v>
      </c>
      <c r="D23" s="53"/>
      <c r="E23" s="95"/>
      <c r="F23" s="67">
        <v>1155</v>
      </c>
      <c r="G23" s="124">
        <v>1667</v>
      </c>
      <c r="H23" s="68">
        <v>0</v>
      </c>
      <c r="I23" s="125">
        <v>0</v>
      </c>
      <c r="J23" s="68">
        <v>182</v>
      </c>
      <c r="K23" s="126">
        <v>196</v>
      </c>
      <c r="L23" s="68">
        <v>0</v>
      </c>
      <c r="M23" s="125">
        <v>0</v>
      </c>
      <c r="N23" s="68">
        <v>0</v>
      </c>
      <c r="O23" s="126">
        <v>0</v>
      </c>
      <c r="P23" s="114"/>
      <c r="Q23" s="114"/>
      <c r="R23" s="114"/>
      <c r="S23" s="114"/>
      <c r="T23" s="114"/>
      <c r="U23" s="114"/>
      <c r="V23" s="114"/>
      <c r="W23" s="114"/>
      <c r="X23" s="114"/>
      <c r="Y23" s="114"/>
    </row>
    <row r="24" spans="1:25" ht="15.95" customHeight="1">
      <c r="A24" s="327"/>
      <c r="B24" s="44" t="s">
        <v>137</v>
      </c>
      <c r="C24" s="43"/>
      <c r="D24" s="43"/>
      <c r="E24" s="91" t="s">
        <v>138</v>
      </c>
      <c r="F24" s="69">
        <f t="shared" ref="F24:O24" si="2">F21-F22</f>
        <v>-1001</v>
      </c>
      <c r="G24" s="127">
        <f t="shared" si="2"/>
        <v>-1291</v>
      </c>
      <c r="H24" s="69">
        <f t="shared" si="2"/>
        <v>-102</v>
      </c>
      <c r="I24" s="127">
        <f t="shared" si="2"/>
        <v>-948</v>
      </c>
      <c r="J24" s="69">
        <f t="shared" si="2"/>
        <v>-659</v>
      </c>
      <c r="K24" s="127">
        <f t="shared" si="2"/>
        <v>-521</v>
      </c>
      <c r="L24" s="69">
        <f t="shared" si="2"/>
        <v>0</v>
      </c>
      <c r="M24" s="127">
        <f t="shared" si="2"/>
        <v>88</v>
      </c>
      <c r="N24" s="69">
        <f t="shared" si="2"/>
        <v>-19</v>
      </c>
      <c r="O24" s="127">
        <f t="shared" si="2"/>
        <v>-16</v>
      </c>
      <c r="P24" s="114"/>
      <c r="Q24" s="114"/>
      <c r="R24" s="114"/>
      <c r="S24" s="114"/>
      <c r="T24" s="114"/>
      <c r="U24" s="114"/>
      <c r="V24" s="114"/>
      <c r="W24" s="114"/>
      <c r="X24" s="114"/>
      <c r="Y24" s="114"/>
    </row>
    <row r="25" spans="1:25" ht="15.95" customHeight="1">
      <c r="A25" s="327"/>
      <c r="B25" s="101" t="s">
        <v>67</v>
      </c>
      <c r="C25" s="53"/>
      <c r="D25" s="53"/>
      <c r="E25" s="329" t="s">
        <v>139</v>
      </c>
      <c r="F25" s="331">
        <v>1001</v>
      </c>
      <c r="G25" s="333">
        <v>1291</v>
      </c>
      <c r="H25" s="352">
        <v>102</v>
      </c>
      <c r="I25" s="333">
        <v>948</v>
      </c>
      <c r="J25" s="352">
        <v>659</v>
      </c>
      <c r="K25" s="333">
        <v>521</v>
      </c>
      <c r="L25" s="352">
        <v>0</v>
      </c>
      <c r="M25" s="333">
        <v>0</v>
      </c>
      <c r="N25" s="352">
        <v>19</v>
      </c>
      <c r="O25" s="333">
        <v>16</v>
      </c>
      <c r="P25" s="114"/>
      <c r="Q25" s="114"/>
      <c r="R25" s="114"/>
      <c r="S25" s="114"/>
      <c r="T25" s="114"/>
      <c r="U25" s="114"/>
      <c r="V25" s="114"/>
      <c r="W25" s="114"/>
      <c r="X25" s="114"/>
      <c r="Y25" s="114"/>
    </row>
    <row r="26" spans="1:25" ht="15.95" customHeight="1">
      <c r="A26" s="327"/>
      <c r="B26" s="9" t="s">
        <v>68</v>
      </c>
      <c r="C26" s="63"/>
      <c r="D26" s="63"/>
      <c r="E26" s="330"/>
      <c r="F26" s="332"/>
      <c r="G26" s="334"/>
      <c r="H26" s="353"/>
      <c r="I26" s="334"/>
      <c r="J26" s="353"/>
      <c r="K26" s="334"/>
      <c r="L26" s="353"/>
      <c r="M26" s="334"/>
      <c r="N26" s="353"/>
      <c r="O26" s="334"/>
      <c r="P26" s="114"/>
      <c r="Q26" s="114"/>
      <c r="R26" s="114"/>
      <c r="S26" s="114"/>
      <c r="T26" s="114"/>
      <c r="U26" s="114"/>
      <c r="V26" s="114"/>
      <c r="W26" s="114"/>
      <c r="X26" s="114"/>
      <c r="Y26" s="114"/>
    </row>
    <row r="27" spans="1:25" ht="15.95" customHeight="1">
      <c r="A27" s="328"/>
      <c r="B27" s="47" t="s">
        <v>140</v>
      </c>
      <c r="C27" s="31"/>
      <c r="D27" s="31"/>
      <c r="E27" s="92" t="s">
        <v>141</v>
      </c>
      <c r="F27" s="73">
        <f t="shared" ref="F27:O27" si="3">F24+F25</f>
        <v>0</v>
      </c>
      <c r="G27" s="139">
        <f t="shared" si="3"/>
        <v>0</v>
      </c>
      <c r="H27" s="73">
        <f t="shared" si="3"/>
        <v>0</v>
      </c>
      <c r="I27" s="139">
        <f t="shared" si="3"/>
        <v>0</v>
      </c>
      <c r="J27" s="73">
        <f t="shared" si="3"/>
        <v>0</v>
      </c>
      <c r="K27" s="139">
        <f t="shared" si="3"/>
        <v>0</v>
      </c>
      <c r="L27" s="73">
        <f t="shared" si="3"/>
        <v>0</v>
      </c>
      <c r="M27" s="139">
        <f t="shared" si="3"/>
        <v>88</v>
      </c>
      <c r="N27" s="73">
        <f t="shared" si="3"/>
        <v>0</v>
      </c>
      <c r="O27" s="139">
        <f t="shared" si="3"/>
        <v>0</v>
      </c>
      <c r="P27" s="114"/>
      <c r="Q27" s="114"/>
      <c r="R27" s="114"/>
      <c r="S27" s="114"/>
      <c r="T27" s="114"/>
      <c r="U27" s="114"/>
      <c r="V27" s="114"/>
      <c r="W27" s="114"/>
      <c r="X27" s="114"/>
      <c r="Y27" s="114"/>
    </row>
    <row r="28" spans="1:25" ht="15.95" customHeight="1">
      <c r="A28" s="13"/>
      <c r="F28" s="114"/>
      <c r="G28" s="114"/>
      <c r="H28" s="114"/>
      <c r="I28" s="114"/>
      <c r="J28" s="114"/>
      <c r="K28" s="114"/>
      <c r="L28" s="140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</row>
    <row r="29" spans="1:25" ht="15.95" customHeight="1">
      <c r="A29" s="31"/>
      <c r="F29" s="114"/>
      <c r="G29" s="114"/>
      <c r="H29" s="114"/>
      <c r="I29" s="114"/>
      <c r="J29" s="141"/>
      <c r="K29" s="141"/>
      <c r="L29" s="140"/>
      <c r="M29" s="114"/>
      <c r="N29" s="114"/>
      <c r="O29" s="141" t="s">
        <v>142</v>
      </c>
      <c r="P29" s="114"/>
      <c r="Q29" s="114"/>
      <c r="R29" s="114"/>
      <c r="S29" s="114"/>
      <c r="T29" s="114"/>
      <c r="U29" s="114"/>
      <c r="V29" s="114"/>
      <c r="W29" s="114"/>
      <c r="X29" s="114"/>
      <c r="Y29" s="141"/>
    </row>
    <row r="30" spans="1:25" ht="15.95" customHeight="1">
      <c r="A30" s="318" t="s">
        <v>69</v>
      </c>
      <c r="B30" s="319"/>
      <c r="C30" s="319"/>
      <c r="D30" s="319"/>
      <c r="E30" s="320"/>
      <c r="F30" s="326" t="s">
        <v>212</v>
      </c>
      <c r="G30" s="325"/>
      <c r="H30" s="326" t="s">
        <v>213</v>
      </c>
      <c r="I30" s="325"/>
      <c r="J30" s="326" t="s">
        <v>214</v>
      </c>
      <c r="K30" s="325"/>
      <c r="L30" s="326"/>
      <c r="M30" s="325"/>
      <c r="N30" s="326"/>
      <c r="O30" s="325"/>
      <c r="P30" s="142"/>
      <c r="Q30" s="140"/>
      <c r="R30" s="142"/>
      <c r="S30" s="140"/>
      <c r="T30" s="142"/>
      <c r="U30" s="140"/>
      <c r="V30" s="142"/>
      <c r="W30" s="140"/>
      <c r="X30" s="142"/>
      <c r="Y30" s="140"/>
    </row>
    <row r="31" spans="1:25" ht="15.95" customHeight="1">
      <c r="A31" s="321"/>
      <c r="B31" s="322"/>
      <c r="C31" s="322"/>
      <c r="D31" s="322"/>
      <c r="E31" s="323"/>
      <c r="F31" s="109" t="s">
        <v>206</v>
      </c>
      <c r="G31" s="38" t="s">
        <v>2</v>
      </c>
      <c r="H31" s="109" t="s">
        <v>206</v>
      </c>
      <c r="I31" s="38" t="s">
        <v>2</v>
      </c>
      <c r="J31" s="109" t="s">
        <v>206</v>
      </c>
      <c r="K31" s="38" t="s">
        <v>2</v>
      </c>
      <c r="L31" s="109" t="s">
        <v>206</v>
      </c>
      <c r="M31" s="38" t="s">
        <v>2</v>
      </c>
      <c r="N31" s="109" t="s">
        <v>206</v>
      </c>
      <c r="O31" s="211" t="s">
        <v>2</v>
      </c>
      <c r="P31" s="146"/>
      <c r="Q31" s="146"/>
      <c r="R31" s="146"/>
      <c r="S31" s="146"/>
      <c r="T31" s="146"/>
      <c r="U31" s="146"/>
      <c r="V31" s="146"/>
      <c r="W31" s="146"/>
      <c r="X31" s="146"/>
      <c r="Y31" s="146"/>
    </row>
    <row r="32" spans="1:25" ht="15.95" customHeight="1">
      <c r="A32" s="307" t="s">
        <v>85</v>
      </c>
      <c r="B32" s="55" t="s">
        <v>50</v>
      </c>
      <c r="C32" s="56"/>
      <c r="D32" s="56"/>
      <c r="E32" s="15" t="s">
        <v>41</v>
      </c>
      <c r="F32" s="66">
        <v>1105</v>
      </c>
      <c r="G32" s="147">
        <v>1079</v>
      </c>
      <c r="H32" s="110">
        <v>51</v>
      </c>
      <c r="I32" s="112">
        <v>157</v>
      </c>
      <c r="J32" s="110">
        <v>383</v>
      </c>
      <c r="K32" s="113">
        <v>386</v>
      </c>
      <c r="L32" s="66"/>
      <c r="M32" s="147"/>
      <c r="N32" s="110"/>
      <c r="O32" s="148"/>
      <c r="P32" s="147"/>
      <c r="Q32" s="147"/>
      <c r="R32" s="147"/>
      <c r="S32" s="147"/>
      <c r="T32" s="149"/>
      <c r="U32" s="149"/>
      <c r="V32" s="147"/>
      <c r="W32" s="147"/>
      <c r="X32" s="149"/>
      <c r="Y32" s="149"/>
    </row>
    <row r="33" spans="1:25" ht="15.95" customHeight="1">
      <c r="A33" s="308"/>
      <c r="B33" s="8"/>
      <c r="C33" s="52" t="s">
        <v>70</v>
      </c>
      <c r="D33" s="53"/>
      <c r="E33" s="99"/>
      <c r="F33" s="68">
        <v>974</v>
      </c>
      <c r="G33" s="150">
        <v>905</v>
      </c>
      <c r="H33" s="68">
        <v>49</v>
      </c>
      <c r="I33" s="125">
        <v>154</v>
      </c>
      <c r="J33" s="68">
        <v>247</v>
      </c>
      <c r="K33" s="126">
        <v>243</v>
      </c>
      <c r="L33" s="68"/>
      <c r="M33" s="150"/>
      <c r="N33" s="68"/>
      <c r="O33" s="124"/>
      <c r="P33" s="147"/>
      <c r="Q33" s="147"/>
      <c r="R33" s="147"/>
      <c r="S33" s="147"/>
      <c r="T33" s="149"/>
      <c r="U33" s="149"/>
      <c r="V33" s="147"/>
      <c r="W33" s="147"/>
      <c r="X33" s="149"/>
      <c r="Y33" s="149"/>
    </row>
    <row r="34" spans="1:25" ht="15.95" customHeight="1">
      <c r="A34" s="308"/>
      <c r="B34" s="8"/>
      <c r="C34" s="24"/>
      <c r="D34" s="30" t="s">
        <v>71</v>
      </c>
      <c r="E34" s="94"/>
      <c r="F34" s="70">
        <v>926</v>
      </c>
      <c r="G34" s="115">
        <v>893</v>
      </c>
      <c r="H34" s="70">
        <v>0</v>
      </c>
      <c r="I34" s="116">
        <v>83</v>
      </c>
      <c r="J34" s="70">
        <v>0</v>
      </c>
      <c r="K34" s="117">
        <v>0</v>
      </c>
      <c r="L34" s="70"/>
      <c r="M34" s="115"/>
      <c r="N34" s="70"/>
      <c r="O34" s="127"/>
      <c r="P34" s="147"/>
      <c r="Q34" s="147"/>
      <c r="R34" s="147"/>
      <c r="S34" s="147"/>
      <c r="T34" s="149"/>
      <c r="U34" s="149"/>
      <c r="V34" s="147"/>
      <c r="W34" s="147"/>
      <c r="X34" s="149"/>
      <c r="Y34" s="149"/>
    </row>
    <row r="35" spans="1:25" ht="15.95" customHeight="1">
      <c r="A35" s="308"/>
      <c r="B35" s="10"/>
      <c r="C35" s="62" t="s">
        <v>72</v>
      </c>
      <c r="D35" s="63"/>
      <c r="E35" s="100"/>
      <c r="F35" s="120">
        <v>131</v>
      </c>
      <c r="G35" s="121">
        <v>174</v>
      </c>
      <c r="H35" s="120">
        <v>2</v>
      </c>
      <c r="I35" s="122">
        <v>2</v>
      </c>
      <c r="J35" s="151">
        <v>136</v>
      </c>
      <c r="K35" s="152">
        <v>143</v>
      </c>
      <c r="L35" s="120"/>
      <c r="M35" s="121"/>
      <c r="N35" s="120"/>
      <c r="O35" s="138"/>
      <c r="P35" s="147"/>
      <c r="Q35" s="147"/>
      <c r="R35" s="147"/>
      <c r="S35" s="147"/>
      <c r="T35" s="149"/>
      <c r="U35" s="149"/>
      <c r="V35" s="147"/>
      <c r="W35" s="147"/>
      <c r="X35" s="149"/>
      <c r="Y35" s="149"/>
    </row>
    <row r="36" spans="1:25" ht="15.95" customHeight="1">
      <c r="A36" s="308"/>
      <c r="B36" s="50" t="s">
        <v>53</v>
      </c>
      <c r="C36" s="51"/>
      <c r="D36" s="51"/>
      <c r="E36" s="15" t="s">
        <v>42</v>
      </c>
      <c r="F36" s="66">
        <v>408</v>
      </c>
      <c r="G36" s="147">
        <v>456</v>
      </c>
      <c r="H36" s="66">
        <v>25</v>
      </c>
      <c r="I36" s="135">
        <v>32</v>
      </c>
      <c r="J36" s="66">
        <v>383</v>
      </c>
      <c r="K36" s="136">
        <v>386</v>
      </c>
      <c r="L36" s="66"/>
      <c r="M36" s="147"/>
      <c r="N36" s="66"/>
      <c r="O36" s="134"/>
      <c r="P36" s="147"/>
      <c r="Q36" s="147"/>
      <c r="R36" s="147"/>
      <c r="S36" s="147"/>
      <c r="T36" s="147"/>
      <c r="U36" s="147"/>
      <c r="V36" s="147"/>
      <c r="W36" s="147"/>
      <c r="X36" s="149"/>
      <c r="Y36" s="149"/>
    </row>
    <row r="37" spans="1:25" ht="15.95" customHeight="1">
      <c r="A37" s="308"/>
      <c r="B37" s="8"/>
      <c r="C37" s="30" t="s">
        <v>73</v>
      </c>
      <c r="D37" s="43"/>
      <c r="E37" s="94"/>
      <c r="F37" s="70">
        <v>276</v>
      </c>
      <c r="G37" s="115">
        <v>281</v>
      </c>
      <c r="H37" s="70">
        <v>11</v>
      </c>
      <c r="I37" s="116">
        <v>12</v>
      </c>
      <c r="J37" s="70">
        <v>209</v>
      </c>
      <c r="K37" s="117">
        <v>211</v>
      </c>
      <c r="L37" s="70"/>
      <c r="M37" s="115"/>
      <c r="N37" s="70"/>
      <c r="O37" s="127"/>
      <c r="P37" s="147"/>
      <c r="Q37" s="147"/>
      <c r="R37" s="147"/>
      <c r="S37" s="147"/>
      <c r="T37" s="147"/>
      <c r="U37" s="147"/>
      <c r="V37" s="147"/>
      <c r="W37" s="147"/>
      <c r="X37" s="149"/>
      <c r="Y37" s="149"/>
    </row>
    <row r="38" spans="1:25" ht="15.95" customHeight="1">
      <c r="A38" s="308"/>
      <c r="B38" s="10"/>
      <c r="C38" s="30" t="s">
        <v>74</v>
      </c>
      <c r="D38" s="43"/>
      <c r="E38" s="94"/>
      <c r="F38" s="69">
        <v>132</v>
      </c>
      <c r="G38" s="127">
        <v>175</v>
      </c>
      <c r="H38" s="70">
        <v>15</v>
      </c>
      <c r="I38" s="116">
        <v>20</v>
      </c>
      <c r="J38" s="70">
        <v>174</v>
      </c>
      <c r="K38" s="152">
        <v>175</v>
      </c>
      <c r="L38" s="70"/>
      <c r="M38" s="115"/>
      <c r="N38" s="70"/>
      <c r="O38" s="127"/>
      <c r="P38" s="147"/>
      <c r="Q38" s="147"/>
      <c r="R38" s="149"/>
      <c r="S38" s="149"/>
      <c r="T38" s="147"/>
      <c r="U38" s="147"/>
      <c r="V38" s="147"/>
      <c r="W38" s="147"/>
      <c r="X38" s="149"/>
      <c r="Y38" s="149"/>
    </row>
    <row r="39" spans="1:25" ht="15.95" customHeight="1">
      <c r="A39" s="309"/>
      <c r="B39" s="11" t="s">
        <v>75</v>
      </c>
      <c r="C39" s="12"/>
      <c r="D39" s="12"/>
      <c r="E39" s="98" t="s">
        <v>143</v>
      </c>
      <c r="F39" s="73">
        <f t="shared" ref="F39:O39" si="4">F32-F36</f>
        <v>697</v>
      </c>
      <c r="G39" s="139">
        <f t="shared" si="4"/>
        <v>623</v>
      </c>
      <c r="H39" s="73">
        <f t="shared" si="4"/>
        <v>26</v>
      </c>
      <c r="I39" s="139">
        <f t="shared" si="4"/>
        <v>125</v>
      </c>
      <c r="J39" s="73">
        <f t="shared" si="4"/>
        <v>0</v>
      </c>
      <c r="K39" s="139">
        <f t="shared" si="4"/>
        <v>0</v>
      </c>
      <c r="L39" s="73">
        <f t="shared" si="4"/>
        <v>0</v>
      </c>
      <c r="M39" s="139">
        <f t="shared" si="4"/>
        <v>0</v>
      </c>
      <c r="N39" s="73">
        <f t="shared" si="4"/>
        <v>0</v>
      </c>
      <c r="O39" s="139">
        <f t="shared" si="4"/>
        <v>0</v>
      </c>
      <c r="P39" s="147"/>
      <c r="Q39" s="147"/>
      <c r="R39" s="147"/>
      <c r="S39" s="147"/>
      <c r="T39" s="147"/>
      <c r="U39" s="147"/>
      <c r="V39" s="147"/>
      <c r="W39" s="147"/>
      <c r="X39" s="149"/>
      <c r="Y39" s="149"/>
    </row>
    <row r="40" spans="1:25" ht="15.95" customHeight="1">
      <c r="A40" s="307" t="s">
        <v>86</v>
      </c>
      <c r="B40" s="50" t="s">
        <v>76</v>
      </c>
      <c r="C40" s="51"/>
      <c r="D40" s="51"/>
      <c r="E40" s="15" t="s">
        <v>44</v>
      </c>
      <c r="F40" s="65">
        <v>2084</v>
      </c>
      <c r="G40" s="134">
        <v>3516</v>
      </c>
      <c r="H40" s="66">
        <v>642</v>
      </c>
      <c r="I40" s="135">
        <v>393</v>
      </c>
      <c r="J40" s="66">
        <v>608</v>
      </c>
      <c r="K40" s="136">
        <v>484</v>
      </c>
      <c r="L40" s="66"/>
      <c r="M40" s="147"/>
      <c r="N40" s="66"/>
      <c r="O40" s="134"/>
      <c r="P40" s="147"/>
      <c r="Q40" s="147"/>
      <c r="R40" s="147"/>
      <c r="S40" s="147"/>
      <c r="T40" s="149"/>
      <c r="U40" s="149"/>
      <c r="V40" s="149"/>
      <c r="W40" s="149"/>
      <c r="X40" s="147"/>
      <c r="Y40" s="147"/>
    </row>
    <row r="41" spans="1:25" ht="15.95" customHeight="1">
      <c r="A41" s="310"/>
      <c r="B41" s="10"/>
      <c r="C41" s="30" t="s">
        <v>77</v>
      </c>
      <c r="D41" s="43"/>
      <c r="E41" s="94"/>
      <c r="F41" s="153">
        <v>1375</v>
      </c>
      <c r="G41" s="154">
        <v>1741</v>
      </c>
      <c r="H41" s="151">
        <v>642</v>
      </c>
      <c r="I41" s="152">
        <v>393</v>
      </c>
      <c r="J41" s="70">
        <v>273</v>
      </c>
      <c r="K41" s="117">
        <v>214</v>
      </c>
      <c r="L41" s="70"/>
      <c r="M41" s="115"/>
      <c r="N41" s="70"/>
      <c r="O41" s="127"/>
      <c r="P41" s="149"/>
      <c r="Q41" s="149"/>
      <c r="R41" s="149"/>
      <c r="S41" s="149"/>
      <c r="T41" s="149"/>
      <c r="U41" s="149"/>
      <c r="V41" s="149"/>
      <c r="W41" s="149"/>
      <c r="X41" s="147"/>
      <c r="Y41" s="147"/>
    </row>
    <row r="42" spans="1:25" ht="15.95" customHeight="1">
      <c r="A42" s="310"/>
      <c r="B42" s="50" t="s">
        <v>64</v>
      </c>
      <c r="C42" s="51"/>
      <c r="D42" s="51"/>
      <c r="E42" s="15" t="s">
        <v>45</v>
      </c>
      <c r="F42" s="65">
        <v>2557</v>
      </c>
      <c r="G42" s="134">
        <v>4102</v>
      </c>
      <c r="H42" s="66">
        <v>1037</v>
      </c>
      <c r="I42" s="135">
        <v>393</v>
      </c>
      <c r="J42" s="66">
        <v>615</v>
      </c>
      <c r="K42" s="136">
        <v>493</v>
      </c>
      <c r="L42" s="66"/>
      <c r="M42" s="147"/>
      <c r="N42" s="66"/>
      <c r="O42" s="134"/>
      <c r="P42" s="147"/>
      <c r="Q42" s="147"/>
      <c r="R42" s="147"/>
      <c r="S42" s="147"/>
      <c r="T42" s="149"/>
      <c r="U42" s="149"/>
      <c r="V42" s="147"/>
      <c r="W42" s="147"/>
      <c r="X42" s="147"/>
      <c r="Y42" s="147"/>
    </row>
    <row r="43" spans="1:25" ht="15.95" customHeight="1">
      <c r="A43" s="310"/>
      <c r="B43" s="10"/>
      <c r="C43" s="30" t="s">
        <v>78</v>
      </c>
      <c r="D43" s="43"/>
      <c r="E43" s="94"/>
      <c r="F43" s="69">
        <v>2536</v>
      </c>
      <c r="G43" s="127">
        <v>3984</v>
      </c>
      <c r="H43" s="70">
        <v>395</v>
      </c>
      <c r="I43" s="116">
        <v>0</v>
      </c>
      <c r="J43" s="151">
        <v>489</v>
      </c>
      <c r="K43" s="152">
        <v>424</v>
      </c>
      <c r="L43" s="70"/>
      <c r="M43" s="115"/>
      <c r="N43" s="70"/>
      <c r="O43" s="127"/>
      <c r="P43" s="147"/>
      <c r="Q43" s="147"/>
      <c r="R43" s="149"/>
      <c r="S43" s="147"/>
      <c r="T43" s="149"/>
      <c r="U43" s="149"/>
      <c r="V43" s="147"/>
      <c r="W43" s="147"/>
      <c r="X43" s="149"/>
      <c r="Y43" s="149"/>
    </row>
    <row r="44" spans="1:25" ht="15.95" customHeight="1">
      <c r="A44" s="311"/>
      <c r="B44" s="47" t="s">
        <v>75</v>
      </c>
      <c r="C44" s="31"/>
      <c r="D44" s="31"/>
      <c r="E44" s="98" t="s">
        <v>144</v>
      </c>
      <c r="F44" s="129">
        <f t="shared" ref="F44:O44" si="5">F40-F42</f>
        <v>-473</v>
      </c>
      <c r="G44" s="130">
        <f t="shared" si="5"/>
        <v>-586</v>
      </c>
      <c r="H44" s="129">
        <f t="shared" si="5"/>
        <v>-395</v>
      </c>
      <c r="I44" s="130">
        <f t="shared" si="5"/>
        <v>0</v>
      </c>
      <c r="J44" s="129">
        <f t="shared" si="5"/>
        <v>-7</v>
      </c>
      <c r="K44" s="130">
        <f t="shared" si="5"/>
        <v>-9</v>
      </c>
      <c r="L44" s="129">
        <f t="shared" si="5"/>
        <v>0</v>
      </c>
      <c r="M44" s="130">
        <f t="shared" si="5"/>
        <v>0</v>
      </c>
      <c r="N44" s="129">
        <f t="shared" si="5"/>
        <v>0</v>
      </c>
      <c r="O44" s="130">
        <f t="shared" si="5"/>
        <v>0</v>
      </c>
      <c r="P44" s="149"/>
      <c r="Q44" s="149"/>
      <c r="R44" s="147"/>
      <c r="S44" s="147"/>
      <c r="T44" s="149"/>
      <c r="U44" s="149"/>
      <c r="V44" s="147"/>
      <c r="W44" s="147"/>
      <c r="X44" s="147"/>
      <c r="Y44" s="147"/>
    </row>
    <row r="45" spans="1:25" ht="15.95" customHeight="1">
      <c r="A45" s="312" t="s">
        <v>87</v>
      </c>
      <c r="B45" s="25" t="s">
        <v>79</v>
      </c>
      <c r="C45" s="20"/>
      <c r="D45" s="20"/>
      <c r="E45" s="97" t="s">
        <v>145</v>
      </c>
      <c r="F45" s="155">
        <f t="shared" ref="F45:O45" si="6">F39+F44</f>
        <v>224</v>
      </c>
      <c r="G45" s="156">
        <f t="shared" si="6"/>
        <v>37</v>
      </c>
      <c r="H45" s="155">
        <f t="shared" si="6"/>
        <v>-369</v>
      </c>
      <c r="I45" s="156">
        <f t="shared" si="6"/>
        <v>125</v>
      </c>
      <c r="J45" s="155">
        <f t="shared" si="6"/>
        <v>-7</v>
      </c>
      <c r="K45" s="156">
        <f t="shared" si="6"/>
        <v>-9</v>
      </c>
      <c r="L45" s="155">
        <f t="shared" si="6"/>
        <v>0</v>
      </c>
      <c r="M45" s="156">
        <f t="shared" si="6"/>
        <v>0</v>
      </c>
      <c r="N45" s="155">
        <f t="shared" si="6"/>
        <v>0</v>
      </c>
      <c r="O45" s="156">
        <f t="shared" si="6"/>
        <v>0</v>
      </c>
      <c r="P45" s="147"/>
      <c r="Q45" s="147"/>
      <c r="R45" s="147"/>
      <c r="S45" s="147"/>
      <c r="T45" s="147"/>
      <c r="U45" s="147"/>
      <c r="V45" s="147"/>
      <c r="W45" s="147"/>
      <c r="X45" s="147"/>
      <c r="Y45" s="147"/>
    </row>
    <row r="46" spans="1:25" ht="15.95" customHeight="1">
      <c r="A46" s="313"/>
      <c r="B46" s="44" t="s">
        <v>80</v>
      </c>
      <c r="C46" s="43"/>
      <c r="D46" s="43"/>
      <c r="E46" s="43"/>
      <c r="F46" s="153">
        <v>0</v>
      </c>
      <c r="G46" s="154">
        <v>0</v>
      </c>
      <c r="H46" s="151">
        <v>0</v>
      </c>
      <c r="I46" s="152">
        <v>0</v>
      </c>
      <c r="J46" s="151">
        <v>0</v>
      </c>
      <c r="K46" s="152">
        <v>0</v>
      </c>
      <c r="L46" s="70"/>
      <c r="M46" s="115"/>
      <c r="N46" s="151"/>
      <c r="O46" s="128"/>
      <c r="P46" s="149"/>
      <c r="Q46" s="149"/>
      <c r="R46" s="149"/>
      <c r="S46" s="149"/>
      <c r="T46" s="149"/>
      <c r="U46" s="149"/>
      <c r="V46" s="149"/>
      <c r="W46" s="149"/>
      <c r="X46" s="149"/>
      <c r="Y46" s="149"/>
    </row>
    <row r="47" spans="1:25" ht="15.95" customHeight="1">
      <c r="A47" s="313"/>
      <c r="B47" s="44" t="s">
        <v>81</v>
      </c>
      <c r="C47" s="43"/>
      <c r="D47" s="43"/>
      <c r="E47" s="43"/>
      <c r="F47" s="70">
        <v>280</v>
      </c>
      <c r="G47" s="115">
        <v>57</v>
      </c>
      <c r="H47" s="70">
        <v>21</v>
      </c>
      <c r="I47" s="116">
        <v>391</v>
      </c>
      <c r="J47" s="251">
        <v>0</v>
      </c>
      <c r="K47" s="117">
        <v>7</v>
      </c>
      <c r="L47" s="70"/>
      <c r="M47" s="115"/>
      <c r="N47" s="70"/>
      <c r="O47" s="127"/>
      <c r="P47" s="147"/>
      <c r="Q47" s="147"/>
      <c r="R47" s="147"/>
      <c r="S47" s="147"/>
      <c r="T47" s="147"/>
      <c r="U47" s="147"/>
      <c r="V47" s="147"/>
      <c r="W47" s="147"/>
      <c r="X47" s="147"/>
      <c r="Y47" s="147"/>
    </row>
    <row r="48" spans="1:25" ht="15.95" customHeight="1">
      <c r="A48" s="314"/>
      <c r="B48" s="47" t="s">
        <v>82</v>
      </c>
      <c r="C48" s="31"/>
      <c r="D48" s="31"/>
      <c r="E48" s="31"/>
      <c r="F48" s="74">
        <v>264</v>
      </c>
      <c r="G48" s="157">
        <v>36</v>
      </c>
      <c r="H48" s="74">
        <v>21</v>
      </c>
      <c r="I48" s="158">
        <v>391</v>
      </c>
      <c r="J48" s="74">
        <v>0</v>
      </c>
      <c r="K48" s="159">
        <v>0</v>
      </c>
      <c r="L48" s="74"/>
      <c r="M48" s="157"/>
      <c r="N48" s="74"/>
      <c r="O48" s="139"/>
      <c r="P48" s="147"/>
      <c r="Q48" s="147"/>
      <c r="R48" s="147"/>
      <c r="S48" s="147"/>
      <c r="T48" s="147"/>
      <c r="U48" s="147"/>
      <c r="V48" s="147"/>
      <c r="W48" s="147"/>
      <c r="X48" s="147"/>
      <c r="Y48" s="147"/>
    </row>
    <row r="49" spans="1:15" ht="15.95" customHeight="1">
      <c r="A49" s="13" t="s">
        <v>146</v>
      </c>
      <c r="O49" s="6"/>
    </row>
    <row r="50" spans="1:15" ht="15.95" customHeight="1">
      <c r="A50" s="13"/>
      <c r="O50" s="8"/>
    </row>
  </sheetData>
  <mergeCells count="28">
    <mergeCell ref="O25:O26"/>
    <mergeCell ref="A30:E31"/>
    <mergeCell ref="F30:G30"/>
    <mergeCell ref="H30:I30"/>
    <mergeCell ref="J30:K30"/>
    <mergeCell ref="L30:M30"/>
    <mergeCell ref="N30:O30"/>
    <mergeCell ref="F6:G6"/>
    <mergeCell ref="H6:I6"/>
    <mergeCell ref="A32:A39"/>
    <mergeCell ref="A40:A44"/>
    <mergeCell ref="A45:A48"/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6" orientation="landscape" horizontalDpi="4294967293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view="pageBreakPreview" topLeftCell="A25" zoomScale="85" zoomScaleNormal="100" zoomScaleSheetLayoutView="85" workbookViewId="0">
      <selection activeCell="K37" sqref="K37"/>
    </sheetView>
  </sheetViews>
  <sheetFormatPr defaultRowHeight="13.5"/>
  <cols>
    <col min="1" max="2" width="3.625" style="2" customWidth="1"/>
    <col min="3" max="3" width="21.375" style="2" customWidth="1"/>
    <col min="4" max="4" width="20" style="2" customWidth="1"/>
    <col min="5" max="14" width="12.625" style="2" customWidth="1"/>
    <col min="15" max="16384" width="9" style="2"/>
  </cols>
  <sheetData>
    <row r="1" spans="1:14" ht="33.950000000000003" customHeight="1">
      <c r="A1" s="162" t="s">
        <v>0</v>
      </c>
      <c r="B1" s="162"/>
      <c r="C1" s="214" t="s">
        <v>269</v>
      </c>
      <c r="D1" s="215"/>
    </row>
    <row r="3" spans="1:14" ht="15" customHeight="1">
      <c r="A3" s="36" t="s">
        <v>216</v>
      </c>
      <c r="B3" s="36"/>
      <c r="C3" s="36"/>
      <c r="D3" s="36"/>
      <c r="E3" s="36"/>
      <c r="F3" s="36"/>
      <c r="I3" s="36"/>
      <c r="J3" s="36"/>
    </row>
    <row r="4" spans="1:14" ht="15" customHeight="1">
      <c r="A4" s="36"/>
      <c r="B4" s="36"/>
      <c r="C4" s="36"/>
      <c r="D4" s="36"/>
      <c r="E4" s="36"/>
      <c r="F4" s="36"/>
      <c r="I4" s="36"/>
      <c r="J4" s="36"/>
    </row>
    <row r="5" spans="1:14" ht="15" customHeight="1">
      <c r="A5" s="216"/>
      <c r="B5" s="216" t="s">
        <v>217</v>
      </c>
      <c r="C5" s="216"/>
      <c r="D5" s="216"/>
      <c r="H5" s="37"/>
      <c r="L5" s="37"/>
      <c r="N5" s="37" t="s">
        <v>147</v>
      </c>
    </row>
    <row r="6" spans="1:14" ht="15" customHeight="1">
      <c r="A6" s="217"/>
      <c r="B6" s="218"/>
      <c r="C6" s="218"/>
      <c r="D6" s="218"/>
      <c r="E6" s="356" t="s">
        <v>262</v>
      </c>
      <c r="F6" s="357"/>
      <c r="G6" s="356" t="s">
        <v>218</v>
      </c>
      <c r="H6" s="357"/>
      <c r="I6" s="356" t="s">
        <v>219</v>
      </c>
      <c r="J6" s="357"/>
      <c r="K6" s="356"/>
      <c r="L6" s="357"/>
      <c r="M6" s="356"/>
      <c r="N6" s="357"/>
    </row>
    <row r="7" spans="1:14" ht="15" customHeight="1">
      <c r="A7" s="59"/>
      <c r="B7" s="60"/>
      <c r="C7" s="60"/>
      <c r="D7" s="60"/>
      <c r="E7" s="219" t="s">
        <v>263</v>
      </c>
      <c r="F7" s="220" t="s">
        <v>2</v>
      </c>
      <c r="G7" s="219" t="s">
        <v>220</v>
      </c>
      <c r="H7" s="220" t="s">
        <v>2</v>
      </c>
      <c r="I7" s="219" t="s">
        <v>220</v>
      </c>
      <c r="J7" s="220" t="s">
        <v>2</v>
      </c>
      <c r="K7" s="219" t="s">
        <v>220</v>
      </c>
      <c r="L7" s="220" t="s">
        <v>2</v>
      </c>
      <c r="M7" s="219" t="s">
        <v>220</v>
      </c>
      <c r="N7" s="250" t="s">
        <v>2</v>
      </c>
    </row>
    <row r="8" spans="1:14" ht="18" customHeight="1">
      <c r="A8" s="300" t="s">
        <v>148</v>
      </c>
      <c r="B8" s="221" t="s">
        <v>149</v>
      </c>
      <c r="C8" s="222"/>
      <c r="D8" s="222"/>
      <c r="E8" s="223">
        <v>13</v>
      </c>
      <c r="F8" s="224">
        <v>13</v>
      </c>
      <c r="G8" s="223">
        <v>1</v>
      </c>
      <c r="H8" s="224">
        <v>1</v>
      </c>
      <c r="I8" s="223">
        <v>1</v>
      </c>
      <c r="J8" s="225">
        <v>1</v>
      </c>
      <c r="K8" s="223"/>
      <c r="L8" s="225"/>
      <c r="M8" s="223"/>
      <c r="N8" s="225"/>
    </row>
    <row r="9" spans="1:14" ht="18" customHeight="1">
      <c r="A9" s="301"/>
      <c r="B9" s="300" t="s">
        <v>150</v>
      </c>
      <c r="C9" s="181" t="s">
        <v>151</v>
      </c>
      <c r="D9" s="182"/>
      <c r="E9" s="226">
        <v>5056</v>
      </c>
      <c r="F9" s="227">
        <v>5056</v>
      </c>
      <c r="G9" s="226">
        <v>10</v>
      </c>
      <c r="H9" s="227">
        <v>10</v>
      </c>
      <c r="I9" s="226">
        <v>30</v>
      </c>
      <c r="J9" s="228">
        <v>30</v>
      </c>
      <c r="K9" s="226"/>
      <c r="L9" s="228"/>
      <c r="M9" s="226"/>
      <c r="N9" s="228"/>
    </row>
    <row r="10" spans="1:14" ht="18" customHeight="1">
      <c r="A10" s="301"/>
      <c r="B10" s="301"/>
      <c r="C10" s="44" t="s">
        <v>152</v>
      </c>
      <c r="D10" s="43"/>
      <c r="E10" s="229">
        <v>3177</v>
      </c>
      <c r="F10" s="230">
        <v>3177</v>
      </c>
      <c r="G10" s="229">
        <v>10</v>
      </c>
      <c r="H10" s="230">
        <v>10</v>
      </c>
      <c r="I10" s="229">
        <v>30</v>
      </c>
      <c r="J10" s="231">
        <v>30</v>
      </c>
      <c r="K10" s="229"/>
      <c r="L10" s="231"/>
      <c r="M10" s="229"/>
      <c r="N10" s="231"/>
    </row>
    <row r="11" spans="1:14" ht="18" customHeight="1">
      <c r="A11" s="301"/>
      <c r="B11" s="301"/>
      <c r="C11" s="44" t="s">
        <v>153</v>
      </c>
      <c r="D11" s="43"/>
      <c r="E11" s="229">
        <v>1681</v>
      </c>
      <c r="F11" s="230">
        <v>1681</v>
      </c>
      <c r="G11" s="229"/>
      <c r="H11" s="230"/>
      <c r="I11" s="229"/>
      <c r="J11" s="231"/>
      <c r="K11" s="229"/>
      <c r="L11" s="231"/>
      <c r="M11" s="229"/>
      <c r="N11" s="231"/>
    </row>
    <row r="12" spans="1:14" ht="18" customHeight="1">
      <c r="A12" s="301"/>
      <c r="B12" s="301"/>
      <c r="C12" s="44" t="s">
        <v>154</v>
      </c>
      <c r="D12" s="43"/>
      <c r="E12" s="229">
        <v>198</v>
      </c>
      <c r="F12" s="230">
        <v>198</v>
      </c>
      <c r="G12" s="229"/>
      <c r="H12" s="230"/>
      <c r="I12" s="229"/>
      <c r="J12" s="231"/>
      <c r="K12" s="229"/>
      <c r="L12" s="231"/>
      <c r="M12" s="229"/>
      <c r="N12" s="231"/>
    </row>
    <row r="13" spans="1:14" ht="18" customHeight="1">
      <c r="A13" s="301"/>
      <c r="B13" s="301"/>
      <c r="C13" s="44" t="s">
        <v>155</v>
      </c>
      <c r="D13" s="43"/>
      <c r="E13" s="229">
        <v>0</v>
      </c>
      <c r="F13" s="230">
        <v>0</v>
      </c>
      <c r="G13" s="229"/>
      <c r="H13" s="230"/>
      <c r="I13" s="229"/>
      <c r="J13" s="231"/>
      <c r="K13" s="229"/>
      <c r="L13" s="231"/>
      <c r="M13" s="229"/>
      <c r="N13" s="231"/>
    </row>
    <row r="14" spans="1:14" ht="18" customHeight="1">
      <c r="A14" s="302"/>
      <c r="B14" s="302"/>
      <c r="C14" s="47" t="s">
        <v>156</v>
      </c>
      <c r="D14" s="31"/>
      <c r="E14" s="232">
        <v>0</v>
      </c>
      <c r="F14" s="233">
        <v>0</v>
      </c>
      <c r="G14" s="232"/>
      <c r="H14" s="233"/>
      <c r="I14" s="232"/>
      <c r="J14" s="234"/>
      <c r="K14" s="232"/>
      <c r="L14" s="234"/>
      <c r="M14" s="232"/>
      <c r="N14" s="234"/>
    </row>
    <row r="15" spans="1:14" ht="18" customHeight="1">
      <c r="A15" s="348" t="s">
        <v>157</v>
      </c>
      <c r="B15" s="300" t="s">
        <v>158</v>
      </c>
      <c r="C15" s="181" t="s">
        <v>159</v>
      </c>
      <c r="D15" s="182"/>
      <c r="E15" s="235">
        <v>481</v>
      </c>
      <c r="F15" s="236">
        <v>486.3</v>
      </c>
      <c r="G15" s="235">
        <v>835</v>
      </c>
      <c r="H15" s="236">
        <v>743</v>
      </c>
      <c r="I15" s="235">
        <v>608</v>
      </c>
      <c r="J15" s="156">
        <v>635</v>
      </c>
      <c r="K15" s="235"/>
      <c r="L15" s="156"/>
      <c r="M15" s="235"/>
      <c r="N15" s="156"/>
    </row>
    <row r="16" spans="1:14" ht="18" customHeight="1">
      <c r="A16" s="301"/>
      <c r="B16" s="301"/>
      <c r="C16" s="44" t="s">
        <v>160</v>
      </c>
      <c r="D16" s="43"/>
      <c r="E16" s="70">
        <v>892</v>
      </c>
      <c r="F16" s="116">
        <v>876.6</v>
      </c>
      <c r="G16" s="70">
        <v>141</v>
      </c>
      <c r="H16" s="116">
        <v>141</v>
      </c>
      <c r="I16" s="70">
        <v>324</v>
      </c>
      <c r="J16" s="127">
        <v>327</v>
      </c>
      <c r="K16" s="70"/>
      <c r="L16" s="127"/>
      <c r="M16" s="70"/>
      <c r="N16" s="127"/>
    </row>
    <row r="17" spans="1:15" ht="18" customHeight="1">
      <c r="A17" s="301"/>
      <c r="B17" s="301"/>
      <c r="C17" s="44" t="s">
        <v>161</v>
      </c>
      <c r="D17" s="43"/>
      <c r="E17" s="70">
        <v>0</v>
      </c>
      <c r="F17" s="116">
        <v>0</v>
      </c>
      <c r="G17" s="70"/>
      <c r="H17" s="116"/>
      <c r="I17" s="70"/>
      <c r="J17" s="127"/>
      <c r="K17" s="70"/>
      <c r="L17" s="127"/>
      <c r="M17" s="70"/>
      <c r="N17" s="127"/>
    </row>
    <row r="18" spans="1:15" ht="18" customHeight="1">
      <c r="A18" s="301"/>
      <c r="B18" s="302"/>
      <c r="C18" s="47" t="s">
        <v>162</v>
      </c>
      <c r="D18" s="31"/>
      <c r="E18" s="73">
        <v>1373</v>
      </c>
      <c r="F18" s="237">
        <v>1362.9</v>
      </c>
      <c r="G18" s="73">
        <v>976</v>
      </c>
      <c r="H18" s="237">
        <v>885</v>
      </c>
      <c r="I18" s="73">
        <v>932</v>
      </c>
      <c r="J18" s="237">
        <v>961</v>
      </c>
      <c r="K18" s="73"/>
      <c r="L18" s="237"/>
      <c r="M18" s="73"/>
      <c r="N18" s="237"/>
    </row>
    <row r="19" spans="1:15" ht="18" customHeight="1">
      <c r="A19" s="301"/>
      <c r="B19" s="300" t="s">
        <v>163</v>
      </c>
      <c r="C19" s="181" t="s">
        <v>164</v>
      </c>
      <c r="D19" s="182"/>
      <c r="E19" s="155">
        <v>38</v>
      </c>
      <c r="F19" s="156">
        <v>43</v>
      </c>
      <c r="G19" s="155">
        <v>57</v>
      </c>
      <c r="H19" s="156">
        <v>6</v>
      </c>
      <c r="I19" s="155">
        <v>70</v>
      </c>
      <c r="J19" s="156">
        <v>57</v>
      </c>
      <c r="K19" s="155"/>
      <c r="L19" s="156"/>
      <c r="M19" s="155"/>
      <c r="N19" s="156"/>
    </row>
    <row r="20" spans="1:15" ht="18" customHeight="1">
      <c r="A20" s="301"/>
      <c r="B20" s="301"/>
      <c r="C20" s="44" t="s">
        <v>165</v>
      </c>
      <c r="D20" s="43"/>
      <c r="E20" s="69">
        <v>830</v>
      </c>
      <c r="F20" s="127">
        <v>836</v>
      </c>
      <c r="G20" s="69">
        <v>430</v>
      </c>
      <c r="H20" s="127">
        <v>410</v>
      </c>
      <c r="I20" s="69">
        <v>719</v>
      </c>
      <c r="J20" s="127">
        <v>751</v>
      </c>
      <c r="K20" s="69"/>
      <c r="L20" s="127"/>
      <c r="M20" s="69"/>
      <c r="N20" s="127"/>
    </row>
    <row r="21" spans="1:15" s="242" customFormat="1" ht="18" customHeight="1">
      <c r="A21" s="301"/>
      <c r="B21" s="301"/>
      <c r="C21" s="238" t="s">
        <v>166</v>
      </c>
      <c r="D21" s="239"/>
      <c r="E21" s="240">
        <v>0</v>
      </c>
      <c r="F21" s="241">
        <v>0</v>
      </c>
      <c r="G21" s="240"/>
      <c r="H21" s="241"/>
      <c r="I21" s="240"/>
      <c r="J21" s="241"/>
      <c r="K21" s="240"/>
      <c r="L21" s="241"/>
      <c r="M21" s="240"/>
      <c r="N21" s="241"/>
    </row>
    <row r="22" spans="1:15" ht="18" customHeight="1">
      <c r="A22" s="301"/>
      <c r="B22" s="302"/>
      <c r="C22" s="11" t="s">
        <v>167</v>
      </c>
      <c r="D22" s="12"/>
      <c r="E22" s="73">
        <v>868</v>
      </c>
      <c r="F22" s="139">
        <v>879</v>
      </c>
      <c r="G22" s="73">
        <v>487</v>
      </c>
      <c r="H22" s="139">
        <v>416</v>
      </c>
      <c r="I22" s="73">
        <v>789</v>
      </c>
      <c r="J22" s="139">
        <v>808</v>
      </c>
      <c r="K22" s="73"/>
      <c r="L22" s="139"/>
      <c r="M22" s="73"/>
      <c r="N22" s="139"/>
    </row>
    <row r="23" spans="1:15" ht="18" customHeight="1">
      <c r="A23" s="301"/>
      <c r="B23" s="300" t="s">
        <v>168</v>
      </c>
      <c r="C23" s="181" t="s">
        <v>169</v>
      </c>
      <c r="D23" s="182"/>
      <c r="E23" s="155">
        <v>5056</v>
      </c>
      <c r="F23" s="156">
        <v>5055.6000000000004</v>
      </c>
      <c r="G23" s="155">
        <v>10</v>
      </c>
      <c r="H23" s="156">
        <v>10</v>
      </c>
      <c r="I23" s="155">
        <v>30</v>
      </c>
      <c r="J23" s="156">
        <v>30</v>
      </c>
      <c r="K23" s="155"/>
      <c r="L23" s="156"/>
      <c r="M23" s="155"/>
      <c r="N23" s="156"/>
    </row>
    <row r="24" spans="1:15" ht="18" customHeight="1">
      <c r="A24" s="301"/>
      <c r="B24" s="301"/>
      <c r="C24" s="44" t="s">
        <v>170</v>
      </c>
      <c r="D24" s="43"/>
      <c r="E24" s="69">
        <v>-4551</v>
      </c>
      <c r="F24" s="127">
        <v>-4571.6000000000004</v>
      </c>
      <c r="G24" s="69"/>
      <c r="H24" s="127"/>
      <c r="I24" s="69">
        <v>113</v>
      </c>
      <c r="J24" s="127">
        <v>123</v>
      </c>
      <c r="K24" s="69"/>
      <c r="L24" s="127"/>
      <c r="M24" s="69"/>
      <c r="N24" s="127"/>
    </row>
    <row r="25" spans="1:15" ht="18" customHeight="1">
      <c r="A25" s="301"/>
      <c r="B25" s="301"/>
      <c r="C25" s="44" t="s">
        <v>171</v>
      </c>
      <c r="D25" s="43"/>
      <c r="E25" s="69">
        <v>0</v>
      </c>
      <c r="F25" s="127">
        <v>0</v>
      </c>
      <c r="G25" s="69">
        <v>480</v>
      </c>
      <c r="H25" s="127">
        <v>459</v>
      </c>
      <c r="I25" s="69"/>
      <c r="J25" s="127"/>
      <c r="K25" s="69"/>
      <c r="L25" s="127"/>
      <c r="M25" s="69"/>
      <c r="N25" s="127"/>
    </row>
    <row r="26" spans="1:15" ht="18" customHeight="1">
      <c r="A26" s="301"/>
      <c r="B26" s="302"/>
      <c r="C26" s="45" t="s">
        <v>172</v>
      </c>
      <c r="D26" s="46"/>
      <c r="E26" s="71">
        <v>505</v>
      </c>
      <c r="F26" s="139">
        <v>483.9</v>
      </c>
      <c r="G26" s="71">
        <v>490</v>
      </c>
      <c r="H26" s="139">
        <v>469</v>
      </c>
      <c r="I26" s="71">
        <v>143</v>
      </c>
      <c r="J26" s="139">
        <v>153</v>
      </c>
      <c r="K26" s="71"/>
      <c r="L26" s="139"/>
      <c r="M26" s="71"/>
      <c r="N26" s="139"/>
    </row>
    <row r="27" spans="1:15" ht="18" customHeight="1">
      <c r="A27" s="302"/>
      <c r="B27" s="47" t="s">
        <v>173</v>
      </c>
      <c r="C27" s="31"/>
      <c r="D27" s="31"/>
      <c r="E27" s="243">
        <v>1373</v>
      </c>
      <c r="F27" s="139">
        <v>1362.9</v>
      </c>
      <c r="G27" s="243">
        <v>976</v>
      </c>
      <c r="H27" s="139">
        <v>885</v>
      </c>
      <c r="I27" s="73">
        <v>932</v>
      </c>
      <c r="J27" s="139">
        <v>961</v>
      </c>
      <c r="K27" s="73"/>
      <c r="L27" s="139"/>
      <c r="M27" s="73"/>
      <c r="N27" s="139"/>
    </row>
    <row r="28" spans="1:15" ht="18" customHeight="1">
      <c r="A28" s="300" t="s">
        <v>174</v>
      </c>
      <c r="B28" s="300" t="s">
        <v>175</v>
      </c>
      <c r="C28" s="181" t="s">
        <v>176</v>
      </c>
      <c r="D28" s="244" t="s">
        <v>41</v>
      </c>
      <c r="E28" s="155">
        <v>282</v>
      </c>
      <c r="F28" s="156">
        <v>299.3</v>
      </c>
      <c r="G28" s="155">
        <v>277</v>
      </c>
      <c r="H28" s="156">
        <v>123</v>
      </c>
      <c r="I28" s="155">
        <v>464</v>
      </c>
      <c r="J28" s="156">
        <v>415</v>
      </c>
      <c r="K28" s="155"/>
      <c r="L28" s="156"/>
      <c r="M28" s="155"/>
      <c r="N28" s="156"/>
    </row>
    <row r="29" spans="1:15" ht="18" customHeight="1">
      <c r="A29" s="301"/>
      <c r="B29" s="301"/>
      <c r="C29" s="44" t="s">
        <v>177</v>
      </c>
      <c r="D29" s="245" t="s">
        <v>42</v>
      </c>
      <c r="E29" s="69">
        <v>262</v>
      </c>
      <c r="F29" s="127">
        <v>262.60000000000002</v>
      </c>
      <c r="G29" s="69">
        <v>210</v>
      </c>
      <c r="H29" s="127">
        <v>79</v>
      </c>
      <c r="I29" s="69">
        <v>444</v>
      </c>
      <c r="J29" s="127">
        <v>415</v>
      </c>
      <c r="K29" s="69"/>
      <c r="L29" s="127"/>
      <c r="M29" s="69"/>
      <c r="N29" s="127"/>
    </row>
    <row r="30" spans="1:15" ht="18" customHeight="1">
      <c r="A30" s="301"/>
      <c r="B30" s="301"/>
      <c r="C30" s="44" t="s">
        <v>178</v>
      </c>
      <c r="D30" s="245" t="s">
        <v>221</v>
      </c>
      <c r="E30" s="69">
        <v>0</v>
      </c>
      <c r="F30" s="127">
        <v>0</v>
      </c>
      <c r="G30" s="69">
        <v>47</v>
      </c>
      <c r="H30" s="127">
        <v>35</v>
      </c>
      <c r="I30" s="70">
        <v>10</v>
      </c>
      <c r="J30" s="127">
        <v>13</v>
      </c>
      <c r="K30" s="69"/>
      <c r="L30" s="127"/>
      <c r="M30" s="69"/>
      <c r="N30" s="127"/>
    </row>
    <row r="31" spans="1:15" ht="18" customHeight="1">
      <c r="A31" s="301"/>
      <c r="B31" s="301"/>
      <c r="C31" s="11" t="s">
        <v>179</v>
      </c>
      <c r="D31" s="246" t="s">
        <v>222</v>
      </c>
      <c r="E31" s="73">
        <f>E28-E29-E30</f>
        <v>20</v>
      </c>
      <c r="F31" s="237">
        <v>36.699999999999989</v>
      </c>
      <c r="G31" s="73">
        <f>G28-G29-G30</f>
        <v>20</v>
      </c>
      <c r="H31" s="237">
        <f>H28-H29-H30</f>
        <v>9</v>
      </c>
      <c r="I31" s="73">
        <f t="shared" ref="I31:N31" si="0">I28-I29-I30</f>
        <v>10</v>
      </c>
      <c r="J31" s="237">
        <f t="shared" si="0"/>
        <v>-13</v>
      </c>
      <c r="K31" s="73">
        <f t="shared" si="0"/>
        <v>0</v>
      </c>
      <c r="L31" s="247">
        <f t="shared" si="0"/>
        <v>0</v>
      </c>
      <c r="M31" s="73">
        <f t="shared" si="0"/>
        <v>0</v>
      </c>
      <c r="N31" s="237">
        <f t="shared" si="0"/>
        <v>0</v>
      </c>
      <c r="O31" s="7"/>
    </row>
    <row r="32" spans="1:15" ht="18" customHeight="1">
      <c r="A32" s="301"/>
      <c r="B32" s="301"/>
      <c r="C32" s="181" t="s">
        <v>180</v>
      </c>
      <c r="D32" s="244" t="s">
        <v>223</v>
      </c>
      <c r="E32" s="155">
        <v>8</v>
      </c>
      <c r="F32" s="156">
        <v>7.8</v>
      </c>
      <c r="G32" s="155">
        <v>1</v>
      </c>
      <c r="H32" s="156">
        <v>1</v>
      </c>
      <c r="I32" s="155">
        <v>1</v>
      </c>
      <c r="J32" s="156">
        <v>1</v>
      </c>
      <c r="K32" s="155"/>
      <c r="L32" s="156"/>
      <c r="M32" s="155"/>
      <c r="N32" s="156"/>
    </row>
    <row r="33" spans="1:14" ht="18" customHeight="1">
      <c r="A33" s="301"/>
      <c r="B33" s="301"/>
      <c r="C33" s="44" t="s">
        <v>181</v>
      </c>
      <c r="D33" s="245" t="s">
        <v>224</v>
      </c>
      <c r="E33" s="69">
        <v>0</v>
      </c>
      <c r="F33" s="127">
        <v>0</v>
      </c>
      <c r="G33" s="69"/>
      <c r="H33" s="127"/>
      <c r="I33" s="69">
        <v>21</v>
      </c>
      <c r="J33" s="127">
        <v>27</v>
      </c>
      <c r="K33" s="69"/>
      <c r="L33" s="127"/>
      <c r="M33" s="69"/>
      <c r="N33" s="127"/>
    </row>
    <row r="34" spans="1:14" ht="18" customHeight="1">
      <c r="A34" s="301"/>
      <c r="B34" s="302"/>
      <c r="C34" s="11" t="s">
        <v>182</v>
      </c>
      <c r="D34" s="246" t="s">
        <v>225</v>
      </c>
      <c r="E34" s="73">
        <f>E31+E32-E33</f>
        <v>28</v>
      </c>
      <c r="F34" s="139">
        <v>44.499999999999986</v>
      </c>
      <c r="G34" s="73">
        <f t="shared" ref="G34:N34" si="1">G31+G32-G33</f>
        <v>21</v>
      </c>
      <c r="H34" s="139">
        <f t="shared" si="1"/>
        <v>10</v>
      </c>
      <c r="I34" s="73">
        <f t="shared" si="1"/>
        <v>-10</v>
      </c>
      <c r="J34" s="139">
        <f t="shared" si="1"/>
        <v>-39</v>
      </c>
      <c r="K34" s="73">
        <f t="shared" si="1"/>
        <v>0</v>
      </c>
      <c r="L34" s="139">
        <f t="shared" si="1"/>
        <v>0</v>
      </c>
      <c r="M34" s="73">
        <f t="shared" si="1"/>
        <v>0</v>
      </c>
      <c r="N34" s="139">
        <f t="shared" si="1"/>
        <v>0</v>
      </c>
    </row>
    <row r="35" spans="1:14" ht="18" customHeight="1">
      <c r="A35" s="301"/>
      <c r="B35" s="300" t="s">
        <v>183</v>
      </c>
      <c r="C35" s="181" t="s">
        <v>184</v>
      </c>
      <c r="D35" s="244" t="s">
        <v>226</v>
      </c>
      <c r="E35" s="155">
        <v>0</v>
      </c>
      <c r="F35" s="156">
        <v>0</v>
      </c>
      <c r="G35" s="155"/>
      <c r="H35" s="156"/>
      <c r="I35" s="155"/>
      <c r="J35" s="156"/>
      <c r="K35" s="155"/>
      <c r="L35" s="156"/>
      <c r="M35" s="155"/>
      <c r="N35" s="156"/>
    </row>
    <row r="36" spans="1:14" ht="18" customHeight="1">
      <c r="A36" s="301"/>
      <c r="B36" s="301"/>
      <c r="C36" s="44" t="s">
        <v>185</v>
      </c>
      <c r="D36" s="245" t="s">
        <v>227</v>
      </c>
      <c r="E36" s="69">
        <v>0</v>
      </c>
      <c r="F36" s="127">
        <v>0</v>
      </c>
      <c r="G36" s="69"/>
      <c r="H36" s="127"/>
      <c r="I36" s="69"/>
      <c r="J36" s="127">
        <v>1</v>
      </c>
      <c r="K36" s="69"/>
      <c r="L36" s="127"/>
      <c r="M36" s="69"/>
      <c r="N36" s="127"/>
    </row>
    <row r="37" spans="1:14" ht="18" customHeight="1">
      <c r="A37" s="301"/>
      <c r="B37" s="301"/>
      <c r="C37" s="44" t="s">
        <v>186</v>
      </c>
      <c r="D37" s="245" t="s">
        <v>228</v>
      </c>
      <c r="E37" s="69">
        <f>E34+E35-E36</f>
        <v>28</v>
      </c>
      <c r="F37" s="127">
        <v>44.499999999999986</v>
      </c>
      <c r="G37" s="69">
        <f t="shared" ref="G37:N37" si="2">G34+G35-G36</f>
        <v>21</v>
      </c>
      <c r="H37" s="127">
        <f t="shared" si="2"/>
        <v>10</v>
      </c>
      <c r="I37" s="69">
        <f t="shared" si="2"/>
        <v>-10</v>
      </c>
      <c r="J37" s="127">
        <f t="shared" si="2"/>
        <v>-40</v>
      </c>
      <c r="K37" s="69">
        <f t="shared" si="2"/>
        <v>0</v>
      </c>
      <c r="L37" s="127">
        <f t="shared" si="2"/>
        <v>0</v>
      </c>
      <c r="M37" s="69">
        <f t="shared" si="2"/>
        <v>0</v>
      </c>
      <c r="N37" s="127">
        <f t="shared" si="2"/>
        <v>0</v>
      </c>
    </row>
    <row r="38" spans="1:14" ht="18" customHeight="1">
      <c r="A38" s="301"/>
      <c r="B38" s="301"/>
      <c r="C38" s="44" t="s">
        <v>187</v>
      </c>
      <c r="D38" s="245" t="s">
        <v>229</v>
      </c>
      <c r="E38" s="69">
        <v>0</v>
      </c>
      <c r="F38" s="127">
        <v>0</v>
      </c>
      <c r="G38" s="69"/>
      <c r="H38" s="127"/>
      <c r="I38" s="69"/>
      <c r="J38" s="127"/>
      <c r="K38" s="69"/>
      <c r="L38" s="127"/>
      <c r="M38" s="69"/>
      <c r="N38" s="127"/>
    </row>
    <row r="39" spans="1:14" ht="18" customHeight="1">
      <c r="A39" s="301"/>
      <c r="B39" s="301"/>
      <c r="C39" s="44" t="s">
        <v>188</v>
      </c>
      <c r="D39" s="245" t="s">
        <v>230</v>
      </c>
      <c r="E39" s="69">
        <v>0</v>
      </c>
      <c r="F39" s="127">
        <v>0</v>
      </c>
      <c r="G39" s="69"/>
      <c r="H39" s="127"/>
      <c r="I39" s="69"/>
      <c r="J39" s="127"/>
      <c r="K39" s="69"/>
      <c r="L39" s="127"/>
      <c r="M39" s="69"/>
      <c r="N39" s="127"/>
    </row>
    <row r="40" spans="1:14" ht="18" customHeight="1">
      <c r="A40" s="301"/>
      <c r="B40" s="301"/>
      <c r="C40" s="44" t="s">
        <v>189</v>
      </c>
      <c r="D40" s="245" t="s">
        <v>231</v>
      </c>
      <c r="E40" s="69">
        <v>7</v>
      </c>
      <c r="F40" s="127">
        <v>12.1</v>
      </c>
      <c r="G40" s="69"/>
      <c r="H40" s="127"/>
      <c r="I40" s="69"/>
      <c r="J40" s="127"/>
      <c r="K40" s="69"/>
      <c r="L40" s="127"/>
      <c r="M40" s="69"/>
      <c r="N40" s="127"/>
    </row>
    <row r="41" spans="1:14" ht="18" customHeight="1">
      <c r="A41" s="301"/>
      <c r="B41" s="301"/>
      <c r="C41" s="193" t="s">
        <v>190</v>
      </c>
      <c r="D41" s="245" t="s">
        <v>232</v>
      </c>
      <c r="E41" s="69">
        <f>E34+E35-E36-E40</f>
        <v>21</v>
      </c>
      <c r="F41" s="127">
        <v>32.399999999999984</v>
      </c>
      <c r="G41" s="69">
        <f t="shared" ref="G41:N41" si="3">G34+G35-G36-G40</f>
        <v>21</v>
      </c>
      <c r="H41" s="127">
        <f t="shared" si="3"/>
        <v>10</v>
      </c>
      <c r="I41" s="69">
        <f t="shared" si="3"/>
        <v>-10</v>
      </c>
      <c r="J41" s="127">
        <f t="shared" si="3"/>
        <v>-40</v>
      </c>
      <c r="K41" s="69">
        <f t="shared" si="3"/>
        <v>0</v>
      </c>
      <c r="L41" s="127">
        <f t="shared" si="3"/>
        <v>0</v>
      </c>
      <c r="M41" s="69">
        <f t="shared" si="3"/>
        <v>0</v>
      </c>
      <c r="N41" s="127">
        <f t="shared" si="3"/>
        <v>0</v>
      </c>
    </row>
    <row r="42" spans="1:14" ht="18" customHeight="1">
      <c r="A42" s="301"/>
      <c r="B42" s="301"/>
      <c r="C42" s="354" t="s">
        <v>191</v>
      </c>
      <c r="D42" s="355"/>
      <c r="E42" s="70">
        <f>E37+E38-E39-E40</f>
        <v>21</v>
      </c>
      <c r="F42" s="115">
        <v>32.399999999999984</v>
      </c>
      <c r="G42" s="70">
        <f t="shared" ref="G42:N42" si="4">G37+G38-G39-G40</f>
        <v>21</v>
      </c>
      <c r="H42" s="115">
        <f t="shared" si="4"/>
        <v>10</v>
      </c>
      <c r="I42" s="70">
        <f t="shared" si="4"/>
        <v>-10</v>
      </c>
      <c r="J42" s="115">
        <f t="shared" si="4"/>
        <v>-40</v>
      </c>
      <c r="K42" s="70">
        <f t="shared" si="4"/>
        <v>0</v>
      </c>
      <c r="L42" s="115">
        <f t="shared" si="4"/>
        <v>0</v>
      </c>
      <c r="M42" s="70">
        <f t="shared" si="4"/>
        <v>0</v>
      </c>
      <c r="N42" s="127">
        <f t="shared" si="4"/>
        <v>0</v>
      </c>
    </row>
    <row r="43" spans="1:14" ht="18" customHeight="1">
      <c r="A43" s="301"/>
      <c r="B43" s="301"/>
      <c r="C43" s="44" t="s">
        <v>192</v>
      </c>
      <c r="D43" s="245" t="s">
        <v>233</v>
      </c>
      <c r="E43" s="69">
        <v>0</v>
      </c>
      <c r="F43" s="127">
        <v>0</v>
      </c>
      <c r="G43" s="69"/>
      <c r="H43" s="127"/>
      <c r="I43" s="69"/>
      <c r="J43" s="127"/>
      <c r="K43" s="69"/>
      <c r="L43" s="127"/>
      <c r="M43" s="69"/>
      <c r="N43" s="127"/>
    </row>
    <row r="44" spans="1:14" ht="18" customHeight="1">
      <c r="A44" s="302"/>
      <c r="B44" s="302"/>
      <c r="C44" s="11" t="s">
        <v>193</v>
      </c>
      <c r="D44" s="98" t="s">
        <v>234</v>
      </c>
      <c r="E44" s="73">
        <f>E41+E43</f>
        <v>21</v>
      </c>
      <c r="F44" s="139">
        <v>32.399999999999984</v>
      </c>
      <c r="G44" s="73">
        <f t="shared" ref="G44:N44" si="5">G41+G43</f>
        <v>21</v>
      </c>
      <c r="H44" s="139">
        <f t="shared" si="5"/>
        <v>10</v>
      </c>
      <c r="I44" s="73">
        <f t="shared" si="5"/>
        <v>-10</v>
      </c>
      <c r="J44" s="139">
        <f t="shared" si="5"/>
        <v>-40</v>
      </c>
      <c r="K44" s="73">
        <f t="shared" si="5"/>
        <v>0</v>
      </c>
      <c r="L44" s="139">
        <f t="shared" si="5"/>
        <v>0</v>
      </c>
      <c r="M44" s="73">
        <f t="shared" si="5"/>
        <v>0</v>
      </c>
      <c r="N44" s="139">
        <f t="shared" si="5"/>
        <v>0</v>
      </c>
    </row>
    <row r="45" spans="1:14" ht="14.1" customHeight="1">
      <c r="A45" s="13" t="s">
        <v>194</v>
      </c>
    </row>
    <row r="46" spans="1:14" ht="14.1" customHeight="1">
      <c r="A46" s="13" t="s">
        <v>235</v>
      </c>
    </row>
    <row r="47" spans="1:14">
      <c r="A47" s="248"/>
    </row>
  </sheetData>
  <mergeCells count="15">
    <mergeCell ref="G6:H6"/>
    <mergeCell ref="I6:J6"/>
    <mergeCell ref="K6:L6"/>
    <mergeCell ref="M6:N6"/>
    <mergeCell ref="A8:A14"/>
    <mergeCell ref="B9:B14"/>
    <mergeCell ref="C42:D42"/>
    <mergeCell ref="E6:F6"/>
    <mergeCell ref="A15:A27"/>
    <mergeCell ref="B15:B18"/>
    <mergeCell ref="B19:B22"/>
    <mergeCell ref="B23:B26"/>
    <mergeCell ref="A28:A44"/>
    <mergeCell ref="B28:B34"/>
    <mergeCell ref="B35:B44"/>
  </mergeCells>
  <phoneticPr fontId="14"/>
  <pageMargins left="0.70866141732283472" right="0.23622047244094491" top="0.19685039370078741" bottom="0.23622047244094491" header="0.19685039370078741" footer="0.19685039370078741"/>
  <pageSetup paperSize="9" scale="76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</vt:lpstr>
      <vt:lpstr>2.公営企業会計予算</vt:lpstr>
      <vt:lpstr>3.(1)普通会計決算</vt:lpstr>
      <vt:lpstr>3.(2)財政指標等</vt:lpstr>
      <vt:lpstr>4.公営企業会計決算</vt:lpstr>
      <vt:lpstr>5.三セク決算</vt:lpstr>
      <vt:lpstr>'1.普通会計予算'!Print_Area</vt:lpstr>
      <vt:lpstr>'2.公営企業会計予算'!Print_Area</vt:lpstr>
      <vt:lpstr>'3.(1)普通会計決算'!Print_Area</vt:lpstr>
      <vt:lpstr>'3.(2)財政指標等'!Print_Area</vt:lpstr>
      <vt:lpstr>'4.公営企業会計決算'!Print_Area</vt:lpstr>
      <vt:lpstr>'5.三セク決算'!Print_Area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Kume Kenji</cp:lastModifiedBy>
  <cp:lastPrinted>2020-09-16T09:38:51Z</cp:lastPrinted>
  <dcterms:created xsi:type="dcterms:W3CDTF">1999-07-06T05:17:05Z</dcterms:created>
  <dcterms:modified xsi:type="dcterms:W3CDTF">2020-09-17T04:53:21Z</dcterms:modified>
</cp:coreProperties>
</file>