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335" windowWidth="15330" windowHeight="4380" tabRatio="663" firstSheet="1" activeTab="5"/>
  </bookViews>
  <sheets>
    <sheet name="1.普通会計予算" sheetId="1" r:id="rId1"/>
    <sheet name="2.公営企業会計予算" sheetId="2" r:id="rId2"/>
    <sheet name="2.公営企業会計予算 (2)" sheetId="3" r:id="rId3"/>
    <sheet name="3.(1)普通会計決算" sheetId="4" r:id="rId4"/>
    <sheet name="3.(2)財政指標等" sheetId="5" r:id="rId5"/>
    <sheet name="4.公営企業会計決算" sheetId="6" r:id="rId6"/>
    <sheet name="4.公営企業会計決算 (2)" sheetId="7" r:id="rId7"/>
    <sheet name="5.三セク決算" sheetId="8" r:id="rId8"/>
  </sheets>
  <definedNames>
    <definedName name="_xlnm.Print_Area" localSheetId="0">'1.普通会計予算'!$A$1:$I$47</definedName>
    <definedName name="_xlnm.Print_Area" localSheetId="1">'2.公営企業会計予算'!$A$1:$O$49</definedName>
    <definedName name="_xlnm.Print_Area" localSheetId="2">'2.公営企業会計予算 (2)'!$A$1:$O$49</definedName>
    <definedName name="_xlnm.Print_Area" localSheetId="3">'3.(1)普通会計決算'!$A$1:$I$47</definedName>
    <definedName name="_xlnm.Print_Area" localSheetId="4">'3.(2)財政指標等'!$A$1:$I$35</definedName>
    <definedName name="_xlnm.Print_Area" localSheetId="5">'4.公営企業会計決算'!$A$1:$O$49</definedName>
    <definedName name="_xlnm.Print_Area" localSheetId="6">'4.公営企業会計決算 (2)'!$A$1:$O$49</definedName>
    <definedName name="_xlnm.Print_Area" localSheetId="7">'5.三セク決算'!$A$1:$N$46</definedName>
  </definedNames>
  <calcPr fullCalcOnLoad="1"/>
</workbook>
</file>

<file path=xl/sharedStrings.xml><?xml version="1.0" encoding="utf-8"?>
<sst xmlns="http://schemas.openxmlformats.org/spreadsheetml/2006/main" count="786" uniqueCount="300">
  <si>
    <t>団体名</t>
  </si>
  <si>
    <t>（単位：百万円、％）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</si>
  <si>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</si>
  <si>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</si>
  <si>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</si>
  <si>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</si>
  <si>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</si>
  <si>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</si>
  <si>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</si>
  <si>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</si>
  <si>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</si>
  <si>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</si>
  <si>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</si>
  <si>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</si>
  <si>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</si>
  <si>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</si>
  <si>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</si>
  <si>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</si>
  <si>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</si>
  <si>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</si>
  <si>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</si>
  <si>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</si>
  <si>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</si>
  <si>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</si>
  <si>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</si>
  <si>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</si>
  <si>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</si>
  <si>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</si>
  <si>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</si>
  <si>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</si>
  <si>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</si>
  <si>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</si>
  <si>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</si>
  <si>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</si>
  <si>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</si>
  <si>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</si>
  <si>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</si>
  <si>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</si>
  <si>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</si>
  <si>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</si>
  <si>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</si>
  <si>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</si>
  <si>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</si>
  <si>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</si>
  <si>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</si>
  <si>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</si>
  <si>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</si>
  <si>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</si>
  <si>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</si>
  <si>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</si>
  <si>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</si>
  <si>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</si>
  <si>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</si>
  <si>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</si>
  <si>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</si>
  <si>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</si>
  <si>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</si>
  <si>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</si>
  <si>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</si>
  <si>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</si>
  <si>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</si>
  <si>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</si>
  <si>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</si>
  <si>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</si>
  <si>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</si>
  <si>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</si>
  <si>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</si>
  <si>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</si>
  <si>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</si>
  <si>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</si>
  <si>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</si>
  <si>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</si>
  <si>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</si>
  <si>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</si>
  <si>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</si>
  <si>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</si>
  <si>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</si>
  <si>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</si>
  <si>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</si>
  <si>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</si>
  <si>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</si>
  <si>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</si>
  <si>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</si>
  <si>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</si>
  <si>
    <t>資本収支</t>
  </si>
  <si>
    <t>収益的収支</t>
  </si>
  <si>
    <t>資本的収支</t>
  </si>
  <si>
    <t>その他</t>
  </si>
  <si>
    <t>普　　　通　　　会　　　計</t>
  </si>
  <si>
    <t>歳　　　出</t>
  </si>
  <si>
    <t>歳　　　入</t>
  </si>
  <si>
    <t>予算額</t>
  </si>
  <si>
    <t>うち補助事業(国直轄事業負担金を含む)</t>
  </si>
  <si>
    <t>1.普通会計の状況</t>
  </si>
  <si>
    <t>うち不動産取得税</t>
  </si>
  <si>
    <t>うち固定資産税</t>
  </si>
  <si>
    <t xml:space="preserve"> 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</si>
  <si>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</si>
  <si>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</si>
  <si>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</si>
  <si>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</si>
  <si>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</si>
  <si>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</si>
  <si>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</si>
  <si>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</si>
  <si>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</si>
  <si>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</si>
  <si>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　　　　　　（単位：百万円）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</si>
  <si>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</si>
  <si>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</si>
  <si>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</si>
  <si>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</si>
  <si>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３.普通会計の状況</t>
  </si>
  <si>
    <t>決算額</t>
  </si>
  <si>
    <t>（2）最近の普通会計決算及び財政指標等の状況</t>
  </si>
  <si>
    <t>(単位:百万円、％)</t>
  </si>
  <si>
    <t>区分</t>
  </si>
  <si>
    <t>決　算　規　模　・　財　政　指　標　等</t>
  </si>
  <si>
    <t xml:space="preserve">歳入総額    </t>
  </si>
  <si>
    <t>(a)</t>
  </si>
  <si>
    <t>うち一般財源総額</t>
  </si>
  <si>
    <t>歳出総額</t>
  </si>
  <si>
    <t>歳入歳出差引</t>
  </si>
  <si>
    <t>翌年度への繰越財源</t>
  </si>
  <si>
    <t>実質収支</t>
  </si>
  <si>
    <t>単年度収支</t>
  </si>
  <si>
    <t>繰上償還金</t>
  </si>
  <si>
    <t>実質単年度収支</t>
  </si>
  <si>
    <t>積立金現在高</t>
  </si>
  <si>
    <t>債務負担行為（翌年度以降支出予定額）</t>
  </si>
  <si>
    <t>地方債現在高</t>
  </si>
  <si>
    <t>後年度財政負担</t>
  </si>
  <si>
    <t>(f=d+e-c)</t>
  </si>
  <si>
    <t>地方債現在高の一般財源総額比</t>
  </si>
  <si>
    <t>(e/b)</t>
  </si>
  <si>
    <t>後年度財政負担の一般財源総額比</t>
  </si>
  <si>
    <t>(f/b)</t>
  </si>
  <si>
    <t>一人あたり地方債現在高</t>
  </si>
  <si>
    <t>(e/g、円)</t>
  </si>
  <si>
    <t>一人あたり後年度財政負担</t>
  </si>
  <si>
    <t>(f/g、円)</t>
  </si>
  <si>
    <t>人口　（注 1）</t>
  </si>
  <si>
    <t>(g、人)</t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</si>
  <si>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</si>
  <si>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</si>
  <si>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</si>
  <si>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</si>
  <si>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</si>
  <si>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</si>
  <si>
    <t>実質赤字比率</t>
  </si>
  <si>
    <t>連結実質赤字比率</t>
  </si>
  <si>
    <t>実質公債費比率</t>
  </si>
  <si>
    <t>将来負担比率</t>
  </si>
  <si>
    <t>４.公営企業会計の状況</t>
  </si>
  <si>
    <t>５.第三セクター(公社・株式会社形態の三セク)の状況</t>
  </si>
  <si>
    <t>　（単位：百万円）</t>
  </si>
  <si>
    <t>出資状況</t>
  </si>
  <si>
    <t>出資団体数</t>
  </si>
  <si>
    <t>出資金額</t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</si>
  <si>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</si>
  <si>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</si>
  <si>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</si>
  <si>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</si>
  <si>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</si>
  <si>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</si>
  <si>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</si>
  <si>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</si>
  <si>
    <t>流動資産</t>
  </si>
  <si>
    <t>固定資産</t>
  </si>
  <si>
    <t>繰延資産</t>
  </si>
  <si>
    <t>資産合計</t>
  </si>
  <si>
    <t>負債</t>
  </si>
  <si>
    <t>流動負債</t>
  </si>
  <si>
    <t>固定負債</t>
  </si>
  <si>
    <t>特別法上の引当金等</t>
  </si>
  <si>
    <t>負債合計</t>
  </si>
  <si>
    <t>資本</t>
  </si>
  <si>
    <t>資本金</t>
  </si>
  <si>
    <t>剰余金</t>
  </si>
  <si>
    <t>法定準備金</t>
  </si>
  <si>
    <t>資本合計</t>
  </si>
  <si>
    <t>負債・資本合計</t>
  </si>
  <si>
    <t>損益計算書</t>
  </si>
  <si>
    <t>事業・経常損益</t>
  </si>
  <si>
    <t>営業収益</t>
  </si>
  <si>
    <t>営業費用</t>
  </si>
  <si>
    <t>一般管理費</t>
  </si>
  <si>
    <t>(c)</t>
  </si>
  <si>
    <t xml:space="preserve">営業利益          </t>
  </si>
  <si>
    <t>(d=a-b-c)</t>
  </si>
  <si>
    <t>営業外収益</t>
  </si>
  <si>
    <t>(e)</t>
  </si>
  <si>
    <t>営業外費用</t>
  </si>
  <si>
    <t>(f)</t>
  </si>
  <si>
    <t xml:space="preserve">経常利益      </t>
  </si>
  <si>
    <t>(g=d+e-f)</t>
  </si>
  <si>
    <t>特別損失</t>
  </si>
  <si>
    <t>特別利益</t>
  </si>
  <si>
    <t>(h)</t>
  </si>
  <si>
    <t>特別損失</t>
  </si>
  <si>
    <t>(i)</t>
  </si>
  <si>
    <t>特定準備金計上前利益</t>
  </si>
  <si>
    <t>(j=g+h-i)</t>
  </si>
  <si>
    <t>特定準備金取崩</t>
  </si>
  <si>
    <t>(k)</t>
  </si>
  <si>
    <t>特定準備金繰入</t>
  </si>
  <si>
    <t>(l)</t>
  </si>
  <si>
    <t>法人税等</t>
  </si>
  <si>
    <t>(m)</t>
  </si>
  <si>
    <t xml:space="preserve">当期利益  </t>
  </si>
  <si>
    <t>(ｎ=g+h-i-m)</t>
  </si>
  <si>
    <t>（注１）住宅供給公社については（n=j+k-l-m）</t>
  </si>
  <si>
    <t>前期繰越利益</t>
  </si>
  <si>
    <t>(o)</t>
  </si>
  <si>
    <t xml:space="preserve">当期未処分利益    </t>
  </si>
  <si>
    <t>(p=n+o)</t>
  </si>
  <si>
    <t>（注１）住宅供給公社については14年度から新公社会計基準を適用しているため、一般管理費、特定準備金計上前利益、特定準備金取崩・繰入額を計上している。</t>
  </si>
  <si>
    <t>（注２）原則として表示単位未満を四捨五入して端数調整していないため、合計等と一致しない場合がある。</t>
  </si>
  <si>
    <t>26年度</t>
  </si>
  <si>
    <t>27年度</t>
  </si>
  <si>
    <t>28年度</t>
  </si>
  <si>
    <t>29年度</t>
  </si>
  <si>
    <t>（1）令和２年度普通会計予算の状況</t>
  </si>
  <si>
    <t>令和２年度</t>
  </si>
  <si>
    <t>(令和２年度予算ﾍﾞｰｽ）</t>
  </si>
  <si>
    <t>令和２年度</t>
  </si>
  <si>
    <t>令和２年度</t>
  </si>
  <si>
    <t>（1）平成30年度普通会計決算の状況</t>
  </si>
  <si>
    <t>平成30年度</t>
  </si>
  <si>
    <t>30年度</t>
  </si>
  <si>
    <t>（注1）平成25年度～26年度は平成22年国勢調査、平成27年度～平成30年度は平成27年度国勢調査を基に計上している。</t>
  </si>
  <si>
    <t xml:space="preserve">                    －</t>
  </si>
  <si>
    <t>沖縄県</t>
  </si>
  <si>
    <t xml:space="preserve">        ▲ 210</t>
  </si>
  <si>
    <t xml:space="preserve">              －</t>
  </si>
  <si>
    <t xml:space="preserve">        ▲ 191</t>
  </si>
  <si>
    <t xml:space="preserve">        ▲ 258</t>
  </si>
  <si>
    <t xml:space="preserve"> 住宅供給公社 </t>
  </si>
  <si>
    <t xml:space="preserve"> 土地開発公社 </t>
  </si>
  <si>
    <t xml:space="preserve">  旭橋都市再開発株式会社  </t>
  </si>
  <si>
    <t xml:space="preserve"> 沖縄県環境整備センター株式会社 </t>
  </si>
  <si>
    <t xml:space="preserve">               －</t>
  </si>
  <si>
    <t xml:space="preserve">           ▲ 54</t>
  </si>
  <si>
    <t xml:space="preserve">           ▲ 60</t>
  </si>
  <si>
    <t xml:space="preserve">       ▲ 518</t>
  </si>
  <si>
    <t xml:space="preserve">             －</t>
  </si>
  <si>
    <t xml:space="preserve">              －</t>
  </si>
  <si>
    <t xml:space="preserve">        ▲ 218</t>
  </si>
  <si>
    <t xml:space="preserve">              －</t>
  </si>
  <si>
    <t xml:space="preserve">              －</t>
  </si>
  <si>
    <t>30年度</t>
  </si>
  <si>
    <t>30年度</t>
  </si>
  <si>
    <t>30年度</t>
  </si>
  <si>
    <t>(平成30年度決算額）</t>
  </si>
  <si>
    <t>沖縄県</t>
  </si>
  <si>
    <t>病院事業会計</t>
  </si>
  <si>
    <t>水道事業会計</t>
  </si>
  <si>
    <t>工業用水道事業会計</t>
  </si>
  <si>
    <t>流域下水道事業会計</t>
  </si>
  <si>
    <t xml:space="preserve"> － </t>
  </si>
  <si>
    <t xml:space="preserve">           ▲ 872</t>
  </si>
  <si>
    <t xml:space="preserve">                －</t>
  </si>
  <si>
    <t xml:space="preserve">                －</t>
  </si>
  <si>
    <t>中央卸売市場特別会計</t>
  </si>
  <si>
    <t>中城湾港(新港地区)臨海部土地造成事業特別会計</t>
  </si>
  <si>
    <t>宜野湾港整備事業特別会計</t>
  </si>
  <si>
    <t>国際物流拠点産業集積地域那覇地区特別会計</t>
  </si>
  <si>
    <t>中城湾港(新港地区)整備事業特別会計</t>
  </si>
  <si>
    <t xml:space="preserve"> - </t>
  </si>
  <si>
    <t xml:space="preserve">             ▲ 23 </t>
  </si>
  <si>
    <t xml:space="preserve">           ▲ 209</t>
  </si>
  <si>
    <t xml:space="preserve">            ▲ 96</t>
  </si>
  <si>
    <t xml:space="preserve">            ▲ 11</t>
  </si>
  <si>
    <t xml:space="preserve">           ▲ 161</t>
  </si>
  <si>
    <t xml:space="preserve">              ▲ 3</t>
  </si>
  <si>
    <t>中城湾港マリンタウン特別会計</t>
  </si>
  <si>
    <t>駐車場事業特別会計</t>
  </si>
  <si>
    <t>中城湾港(泡瀬地区)臨海部土地造成事業特別会計</t>
  </si>
  <si>
    <t xml:space="preserve">              ▲ 5</t>
  </si>
  <si>
    <t xml:space="preserve">            ▲ 66</t>
  </si>
  <si>
    <t xml:space="preserve">            ▲ 69</t>
  </si>
  <si>
    <t xml:space="preserve">            ▲ 71</t>
  </si>
  <si>
    <t>(平成30年度決算ﾍﾞｰｽ）</t>
  </si>
  <si>
    <t xml:space="preserve">        ▲ 2,745</t>
  </si>
  <si>
    <t xml:space="preserve">           ▲ 943</t>
  </si>
  <si>
    <t xml:space="preserve">        ▲ 3,688</t>
  </si>
  <si>
    <t xml:space="preserve">        ▲ 2,021</t>
  </si>
  <si>
    <t xml:space="preserve">        ▲ 4,779</t>
  </si>
  <si>
    <t>下水道事業特別会計</t>
  </si>
  <si>
    <t xml:space="preserve">           ▲ 635</t>
  </si>
  <si>
    <t xml:space="preserve">            ▲ 25</t>
  </si>
  <si>
    <t xml:space="preserve">        ▲ 1,612</t>
  </si>
  <si>
    <t xml:space="preserve">            ▲ 94</t>
  </si>
  <si>
    <t xml:space="preserve">           ▲ 105</t>
  </si>
  <si>
    <t xml:space="preserve">           ▲ 229</t>
  </si>
  <si>
    <t xml:space="preserve">            ▲ 98</t>
  </si>
  <si>
    <t xml:space="preserve">            ▲ 84</t>
  </si>
  <si>
    <t xml:space="preserve">        ▲ 5,555</t>
  </si>
  <si>
    <t xml:space="preserve">            ▲ 63</t>
  </si>
  <si>
    <t xml:space="preserve">        ▲ 5,653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</si>
</sst>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"/>
    <numFmt numFmtId="179" formatCode="0.000"/>
    <numFmt numFmtId="180" formatCode="0.0000"/>
    <numFmt numFmtId="181" formatCode="#,##0.0;[Red]\-#,##0.0"/>
    <numFmt numFmtId="182" formatCode="0_ "/>
    <numFmt numFmtId="183" formatCode="#,##0.0_ 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00000;[Red]\-#,##0.0000000"/>
    <numFmt numFmtId="189" formatCode="#,##0.00000000;[Red]\-#,##0.00000000"/>
    <numFmt numFmtId="190" formatCode="#,##0.000000000;[Red]\-#,##0.000000000"/>
    <numFmt numFmtId="191" formatCode="#,##0.0000000000;[Red]\-#,##0.0000000000"/>
    <numFmt numFmtId="192" formatCode="#,##0.00000000000;[Red]\-#,##0.00000000000"/>
    <numFmt numFmtId="193" formatCode="#,##0.000000000000;[Red]\-#,##0.000000000000"/>
    <numFmt numFmtId="194" formatCode="#,##0.0000000000000;[Red]\-#,##0.0000000000000"/>
    <numFmt numFmtId="195" formatCode="#,##0.00000000000000;[Red]\-#,##0.00000000000000"/>
    <numFmt numFmtId="196" formatCode="#,##0.000000000000000;[Red]\-#,##0.000000000000000"/>
    <numFmt numFmtId="197" formatCode="#,##0.0000000000000000;[Red]\-#,##0.0000000000000000"/>
    <numFmt numFmtId="198" formatCode="#,##0.00000000000000000;[Red]\-#,##0.00000000000000000"/>
    <numFmt numFmtId="199" formatCode="#,##0.000000000000000000;[Red]\-#,##0.000000000000000000"/>
    <numFmt numFmtId="200" formatCode="0.00000000"/>
    <numFmt numFmtId="201" formatCode="0.0000000"/>
    <numFmt numFmtId="202" formatCode="0.000000"/>
    <numFmt numFmtId="203" formatCode="#,##0;&quot;△ &quot;#,##0"/>
    <numFmt numFmtId="204" formatCode="#,##0.0;&quot;△ &quot;#,##0.0"/>
    <numFmt numFmtId="205" formatCode="#,##0.000;&quot;△ &quot;#,##0.000"/>
    <numFmt numFmtId="206" formatCode="0;&quot;△ &quot;0"/>
    <numFmt numFmtId="207" formatCode="0.0;&quot;△ &quot;0.0"/>
    <numFmt numFmtId="208" formatCode="_ * #,##0.0_ ;_ * \-#,##0.0_ ;_ * &quot;-&quot;_ ;_ @_ "/>
    <numFmt numFmtId="209" formatCode="_ * #,##0_ ;_ * \-#,##0_ ;_ * &quot;&quot;_ ;_ @_ "/>
    <numFmt numFmtId="210" formatCode="_ * #,##0.00_ ;_ * \-#,##0.00_ ;_ * &quot;-&quot;_ ;_ @_ "/>
    <numFmt numFmtId="211" formatCode="General;&quot;&quot;"/>
    <numFmt numFmtId="212" formatCode="_ * #,##0.0_ ;_ * \-#,##0.0_ ;_ * &quot;-&quot;??_ ;_ @_ "/>
    <numFmt numFmtId="213" formatCode="_ * #,##0.000_ ;_ * \-#,##0.000_ ;_ * &quot;-&quot;_ ;_ @_ "/>
    <numFmt numFmtId="214" formatCode="_ * #,##0_ ;_ * &quot;△&quot;#,##0_ ;_ * &quot;&quot;_ ;_ @_ "/>
    <numFmt numFmtId="215" formatCode="#,##0_ "/>
    <numFmt numFmtId="216" formatCode="_ * #,##0_ ;_ * &quot;▲ &quot;#,##0_ ;_ * &quot;-&quot;_ ;_ @_ "/>
    <numFmt numFmtId="217" formatCode="_ * #,##0_ ;_ * &quot;▲ &quot;#,##0_ ;_ * &quot;－&quot;_ ;_ @_ "/>
    <numFmt numFmtId="218" formatCode="_ * #,##0.0_ ;_ * &quot;▲ &quot;#,##0.0_ ;_ * &quot;－&quot;_ ;_ @_ "/>
    <numFmt numFmtId="219" formatCode="_ * #,##0_ ;_ * \-#,##0_ ;_ * &quot;-&quot;??_ ;_ @_ "/>
    <numFmt numFmtId="220" formatCode="#,##0.0_);[Red]\(#,##0.0\)"/>
    <numFmt numFmtId="221" formatCode="#,##0.0;&quot;▲ &quot;#,##0.0"/>
    <numFmt numFmtId="222" formatCode="#,##0;&quot;▲ &quot;#,##0"/>
    <numFmt numFmtId="223" formatCode="0;&quot;▲ &quot;0"/>
    <numFmt numFmtId="224" formatCode="#,##0;[Red]&quot;△&quot;#,##0"/>
    <numFmt numFmtId="225" formatCode="_ * #,##0.00_ ;_ * &quot;▲ &quot;#,##0.00_ ;_ * &quot;－&quot;_ ;_ @_ "/>
    <numFmt numFmtId="226" formatCode="_ * #,##0.000_ ;_ * &quot;▲ &quot;#,##0.000_ ;_ * &quot;－&quot;_ ;_ @_ "/>
    <numFmt numFmtId="227" formatCode="[$]ggge&quot;年&quot;m&quot;月&quot;d&quot;日&quot;;@"/>
    <numFmt numFmtId="228" formatCode="[$-411]gge&quot;年&quot;m&quot;月&quot;d&quot;日&quot;;@"/>
    <numFmt numFmtId="229" formatCode="[$]gge&quot;年&quot;m&quot;月&quot;d&quot;日&quot;;@"/>
    <numFmt numFmtId="230" formatCode="&quot;Yes&quot;;&quot;Yes&quot;;&quot;No&quot;"/>
    <numFmt numFmtId="231" formatCode="&quot;True&quot;;&quot;True&quot;;&quot;False&quot;"/>
    <numFmt numFmtId="232" formatCode="&quot;On&quot;;&quot;On&quot;;&quot;Off&quot;"/>
    <numFmt numFmtId="233" formatCode="[$€-2]\ #,##0.00_);[Red]\([$€-2]\ #,##0.00\)"/>
  </numFmts>
  <fonts count="57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12"/>
      <name val="明朝"/>
      <family val="1"/>
    </font>
    <font>
      <u val="single"/>
      <sz val="11"/>
      <name val="明朝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2"/>
      <name val="ｺﾞｼｯｸ"/>
      <family val="3"/>
    </font>
    <font>
      <sz val="10"/>
      <name val="明朝"/>
      <family val="1"/>
    </font>
    <font>
      <sz val="6"/>
      <name val="ＭＳ Ｐ明朝"/>
      <family val="1"/>
    </font>
    <font>
      <sz val="9"/>
      <name val="明朝"/>
      <family val="1"/>
    </font>
    <font>
      <sz val="14"/>
      <name val="ＭＳ 明朝"/>
      <family val="1"/>
    </font>
    <font>
      <sz val="11"/>
      <name val="ｺﾞｼｯｸ"/>
      <family val="3"/>
    </font>
    <font>
      <sz val="11"/>
      <name val="ＭＳ Ｐゴシック"/>
      <family val="3"/>
    </font>
    <font>
      <sz val="6"/>
      <name val="明朝"/>
      <family val="1"/>
    </font>
    <font>
      <sz val="11"/>
      <name val="ＭＳ 明朝"/>
      <family val="1"/>
    </font>
    <font>
      <sz val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明朝"/>
      <family val="1"/>
    </font>
    <font>
      <sz val="11"/>
      <color indexed="17"/>
      <name val="ＭＳ Ｐゴシック"/>
      <family val="3"/>
    </font>
    <font>
      <sz val="11"/>
      <color indexed="10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明朝"/>
      <family val="1"/>
    </font>
    <font>
      <sz val="11"/>
      <color rgb="FF006100"/>
      <name val="Calibri"/>
      <family val="3"/>
    </font>
    <font>
      <sz val="11"/>
      <color rgb="FFFF0000"/>
      <name val="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thin"/>
      <bottom style="hair"/>
    </border>
    <border>
      <left style="thin">
        <color rgb="FF000000"/>
      </left>
      <right>
        <color indexed="63"/>
      </right>
      <top style="thin"/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347">
    <xf numFmtId="0" fontId="0" fillId="0" borderId="0" xfId="0" applyAlignment="1">
      <alignment/>
    </xf>
    <xf numFmtId="41" fontId="5" fillId="0" borderId="0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41" fontId="4" fillId="0" borderId="0" xfId="0" applyNumberFormat="1" applyFont="1" applyAlignment="1">
      <alignment vertical="center"/>
    </xf>
    <xf numFmtId="41" fontId="0" fillId="0" borderId="0" xfId="0" applyNumberFormat="1" applyAlignment="1" quotePrefix="1">
      <alignment vertical="center"/>
    </xf>
    <xf numFmtId="41" fontId="4" fillId="0" borderId="10" xfId="0" applyNumberFormat="1" applyFon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0" fillId="0" borderId="13" xfId="0" applyNumberFormat="1" applyBorder="1" applyAlignment="1">
      <alignment horizontal="left" vertical="center"/>
    </xf>
    <xf numFmtId="41" fontId="0" fillId="0" borderId="13" xfId="0" applyNumberFormat="1" applyBorder="1" applyAlignment="1">
      <alignment vertical="center"/>
    </xf>
    <xf numFmtId="41" fontId="0" fillId="0" borderId="14" xfId="0" applyNumberFormat="1" applyBorder="1" applyAlignment="1">
      <alignment vertical="center"/>
    </xf>
    <xf numFmtId="41" fontId="0" fillId="0" borderId="15" xfId="0" applyNumberFormat="1" applyBorder="1" applyAlignment="1">
      <alignment vertical="center"/>
    </xf>
    <xf numFmtId="41" fontId="0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16" xfId="0" applyNumberFormat="1" applyBorder="1" applyAlignment="1">
      <alignment vertical="center"/>
    </xf>
    <xf numFmtId="0" fontId="0" fillId="0" borderId="14" xfId="0" applyNumberFormat="1" applyBorder="1" applyAlignment="1">
      <alignment horizontal="center" vertical="center"/>
    </xf>
    <xf numFmtId="41" fontId="0" fillId="0" borderId="17" xfId="0" applyNumberFormat="1" applyBorder="1" applyAlignment="1">
      <alignment vertical="center"/>
    </xf>
    <xf numFmtId="41" fontId="0" fillId="0" borderId="18" xfId="0" applyNumberFormat="1" applyBorder="1" applyAlignment="1">
      <alignment vertical="center"/>
    </xf>
    <xf numFmtId="0" fontId="0" fillId="0" borderId="19" xfId="0" applyNumberFormat="1" applyBorder="1" applyAlignment="1">
      <alignment horizontal="centerContinuous" vertical="center"/>
    </xf>
    <xf numFmtId="0" fontId="0" fillId="0" borderId="18" xfId="0" applyNumberFormat="1" applyBorder="1" applyAlignment="1">
      <alignment horizontal="centerContinuous" vertical="center"/>
    </xf>
    <xf numFmtId="41" fontId="0" fillId="0" borderId="20" xfId="0" applyNumberFormat="1" applyBorder="1" applyAlignment="1">
      <alignment vertical="center"/>
    </xf>
    <xf numFmtId="41" fontId="0" fillId="0" borderId="21" xfId="0" applyNumberFormat="1" applyBorder="1" applyAlignment="1">
      <alignment vertical="center"/>
    </xf>
    <xf numFmtId="41" fontId="0" fillId="0" borderId="19" xfId="0" applyNumberFormat="1" applyBorder="1" applyAlignment="1">
      <alignment vertical="center"/>
    </xf>
    <xf numFmtId="0" fontId="0" fillId="0" borderId="22" xfId="0" applyNumberFormat="1" applyBorder="1" applyAlignment="1">
      <alignment horizontal="center" vertical="center"/>
    </xf>
    <xf numFmtId="41" fontId="8" fillId="0" borderId="0" xfId="0" applyNumberFormat="1" applyFont="1" applyAlignment="1">
      <alignment vertical="center"/>
    </xf>
    <xf numFmtId="41" fontId="0" fillId="0" borderId="23" xfId="0" applyNumberFormat="1" applyBorder="1" applyAlignment="1">
      <alignment vertical="center"/>
    </xf>
    <xf numFmtId="41" fontId="0" fillId="0" borderId="20" xfId="0" applyNumberFormat="1" applyBorder="1" applyAlignment="1">
      <alignment horizontal="left" vertical="center"/>
    </xf>
    <xf numFmtId="41" fontId="0" fillId="0" borderId="15" xfId="0" applyNumberFormat="1" applyBorder="1" applyAlignment="1">
      <alignment horizontal="left" vertical="center"/>
    </xf>
    <xf numFmtId="41" fontId="0" fillId="0" borderId="24" xfId="0" applyNumberFormat="1" applyBorder="1" applyAlignment="1">
      <alignment vertical="center"/>
    </xf>
    <xf numFmtId="41" fontId="0" fillId="0" borderId="25" xfId="0" applyNumberFormat="1" applyBorder="1" applyAlignment="1">
      <alignment vertical="center"/>
    </xf>
    <xf numFmtId="41" fontId="7" fillId="0" borderId="0" xfId="0" applyNumberFormat="1" applyFont="1" applyAlignment="1">
      <alignment horizontal="left" vertical="center"/>
    </xf>
    <xf numFmtId="41" fontId="0" fillId="0" borderId="0" xfId="0" applyNumberFormat="1" applyAlignment="1" quotePrefix="1">
      <alignment horizontal="right" vertical="center"/>
    </xf>
    <xf numFmtId="0" fontId="0" fillId="0" borderId="26" xfId="0" applyNumberFormat="1" applyBorder="1" applyAlignment="1">
      <alignment horizontal="centerContinuous" vertical="center"/>
    </xf>
    <xf numFmtId="0" fontId="0" fillId="0" borderId="27" xfId="0" applyNumberFormat="1" applyBorder="1" applyAlignment="1">
      <alignment vertical="center"/>
    </xf>
    <xf numFmtId="0" fontId="0" fillId="0" borderId="28" xfId="0" applyNumberFormat="1" applyFont="1" applyBorder="1" applyAlignment="1">
      <alignment horizontal="centerContinuous" vertical="center" wrapText="1"/>
    </xf>
    <xf numFmtId="0" fontId="0" fillId="0" borderId="29" xfId="0" applyNumberFormat="1" applyBorder="1" applyAlignment="1">
      <alignment vertical="center"/>
    </xf>
    <xf numFmtId="41" fontId="0" fillId="0" borderId="30" xfId="0" applyNumberFormat="1" applyBorder="1" applyAlignment="1">
      <alignment horizontal="left" vertical="center"/>
    </xf>
    <xf numFmtId="41" fontId="0" fillId="0" borderId="31" xfId="0" applyNumberFormat="1" applyBorder="1" applyAlignment="1">
      <alignment horizontal="left" vertical="center"/>
    </xf>
    <xf numFmtId="41" fontId="0" fillId="0" borderId="32" xfId="0" applyNumberFormat="1" applyBorder="1" applyAlignment="1">
      <alignment horizontal="left" vertical="center"/>
    </xf>
    <xf numFmtId="41" fontId="0" fillId="0" borderId="33" xfId="0" applyNumberFormat="1" applyBorder="1" applyAlignment="1">
      <alignment horizontal="left" vertical="center"/>
    </xf>
    <xf numFmtId="41" fontId="0" fillId="0" borderId="14" xfId="0" applyNumberFormat="1" applyBorder="1" applyAlignment="1">
      <alignment horizontal="left" vertical="center"/>
    </xf>
    <xf numFmtId="41" fontId="0" fillId="0" borderId="22" xfId="0" applyNumberFormat="1" applyBorder="1" applyAlignment="1">
      <alignment horizontal="left" vertical="center"/>
    </xf>
    <xf numFmtId="41" fontId="0" fillId="0" borderId="34" xfId="0" applyNumberFormat="1" applyBorder="1" applyAlignment="1">
      <alignment horizontal="left" vertical="center"/>
    </xf>
    <xf numFmtId="41" fontId="0" fillId="0" borderId="12" xfId="0" applyNumberFormat="1" applyBorder="1" applyAlignment="1">
      <alignment horizontal="left" vertical="center"/>
    </xf>
    <xf numFmtId="41" fontId="0" fillId="0" borderId="0" xfId="0" applyNumberFormat="1" applyBorder="1" applyAlignment="1">
      <alignment horizontal="left" vertical="center"/>
    </xf>
    <xf numFmtId="41" fontId="0" fillId="0" borderId="23" xfId="0" applyNumberFormat="1" applyBorder="1" applyAlignment="1">
      <alignment horizontal="left" vertical="center"/>
    </xf>
    <xf numFmtId="41" fontId="0" fillId="0" borderId="35" xfId="0" applyNumberFormat="1" applyBorder="1" applyAlignment="1">
      <alignment horizontal="left" vertical="center"/>
    </xf>
    <xf numFmtId="41" fontId="0" fillId="0" borderId="36" xfId="0" applyNumberFormat="1" applyBorder="1" applyAlignment="1">
      <alignment horizontal="left" vertical="center"/>
    </xf>
    <xf numFmtId="41" fontId="0" fillId="0" borderId="10" xfId="0" applyNumberFormat="1" applyBorder="1" applyAlignment="1">
      <alignment horizontal="left" vertical="center"/>
    </xf>
    <xf numFmtId="41" fontId="0" fillId="0" borderId="11" xfId="0" applyNumberFormat="1" applyBorder="1" applyAlignment="1">
      <alignment horizontal="left" vertical="center"/>
    </xf>
    <xf numFmtId="41" fontId="4" fillId="0" borderId="15" xfId="0" applyNumberFormat="1" applyFont="1" applyBorder="1" applyAlignment="1">
      <alignment horizontal="centerContinuous" vertical="center"/>
    </xf>
    <xf numFmtId="41" fontId="6" fillId="0" borderId="0" xfId="0" applyNumberFormat="1" applyFont="1" applyAlignment="1">
      <alignment horizontal="left" vertical="center"/>
    </xf>
    <xf numFmtId="41" fontId="0" fillId="0" borderId="14" xfId="0" applyNumberFormat="1" applyBorder="1" applyAlignment="1">
      <alignment horizontal="centerContinuous" vertical="center"/>
    </xf>
    <xf numFmtId="41" fontId="0" fillId="0" borderId="15" xfId="0" applyNumberFormat="1" applyBorder="1" applyAlignment="1">
      <alignment horizontal="centerContinuous" vertical="center"/>
    </xf>
    <xf numFmtId="41" fontId="0" fillId="0" borderId="16" xfId="0" applyNumberFormat="1" applyBorder="1" applyAlignment="1">
      <alignment horizontal="left" vertical="center"/>
    </xf>
    <xf numFmtId="41" fontId="0" fillId="0" borderId="21" xfId="0" applyNumberFormat="1" applyBorder="1" applyAlignment="1">
      <alignment horizontal="left" vertical="center"/>
    </xf>
    <xf numFmtId="41" fontId="0" fillId="0" borderId="37" xfId="0" applyNumberFormat="1" applyBorder="1" applyAlignment="1">
      <alignment horizontal="left" vertical="center"/>
    </xf>
    <xf numFmtId="217" fontId="0" fillId="0" borderId="12" xfId="49" applyNumberFormat="1" applyBorder="1" applyAlignment="1">
      <alignment vertical="center"/>
    </xf>
    <xf numFmtId="217" fontId="0" fillId="0" borderId="38" xfId="49" applyNumberFormat="1" applyBorder="1" applyAlignment="1">
      <alignment vertical="center"/>
    </xf>
    <xf numFmtId="217" fontId="0" fillId="0" borderId="39" xfId="49" applyNumberFormat="1" applyBorder="1" applyAlignment="1">
      <alignment vertical="center"/>
    </xf>
    <xf numFmtId="217" fontId="0" fillId="0" borderId="40" xfId="49" applyNumberFormat="1" applyBorder="1" applyAlignment="1">
      <alignment vertical="center"/>
    </xf>
    <xf numFmtId="217" fontId="0" fillId="0" borderId="31" xfId="49" applyNumberFormat="1" applyBorder="1" applyAlignment="1">
      <alignment vertical="center"/>
    </xf>
    <xf numFmtId="217" fontId="0" fillId="0" borderId="41" xfId="49" applyNumberFormat="1" applyBorder="1" applyAlignment="1">
      <alignment vertical="center"/>
    </xf>
    <xf numFmtId="217" fontId="0" fillId="0" borderId="32" xfId="49" applyNumberFormat="1" applyBorder="1" applyAlignment="1">
      <alignment vertical="center"/>
    </xf>
    <xf numFmtId="217" fontId="0" fillId="0" borderId="42" xfId="49" applyNumberFormat="1" applyBorder="1" applyAlignment="1">
      <alignment vertical="center"/>
    </xf>
    <xf numFmtId="217" fontId="0" fillId="0" borderId="14" xfId="49" applyNumberFormat="1" applyBorder="1" applyAlignment="1">
      <alignment vertical="center"/>
    </xf>
    <xf numFmtId="217" fontId="0" fillId="0" borderId="27" xfId="49" applyNumberFormat="1" applyBorder="1" applyAlignment="1">
      <alignment vertical="center"/>
    </xf>
    <xf numFmtId="218" fontId="0" fillId="0" borderId="16" xfId="49" applyNumberFormat="1" applyBorder="1" applyAlignment="1">
      <alignment vertical="center"/>
    </xf>
    <xf numFmtId="218" fontId="0" fillId="0" borderId="23" xfId="49" applyNumberFormat="1" applyBorder="1" applyAlignment="1">
      <alignment vertical="center"/>
    </xf>
    <xf numFmtId="218" fontId="0" fillId="0" borderId="20" xfId="49" applyNumberFormat="1" applyBorder="1" applyAlignment="1">
      <alignment vertical="center"/>
    </xf>
    <xf numFmtId="218" fontId="0" fillId="0" borderId="43" xfId="49" applyNumberFormat="1" applyBorder="1" applyAlignment="1">
      <alignment vertical="center"/>
    </xf>
    <xf numFmtId="218" fontId="0" fillId="0" borderId="22" xfId="49" applyNumberFormat="1" applyBorder="1" applyAlignment="1">
      <alignment vertical="center"/>
    </xf>
    <xf numFmtId="218" fontId="0" fillId="0" borderId="44" xfId="49" applyNumberFormat="1" applyBorder="1" applyAlignment="1">
      <alignment vertical="center"/>
    </xf>
    <xf numFmtId="218" fontId="0" fillId="0" borderId="45" xfId="49" applyNumberFormat="1" applyBorder="1" applyAlignment="1">
      <alignment vertical="center"/>
    </xf>
    <xf numFmtId="218" fontId="0" fillId="0" borderId="36" xfId="49" applyNumberFormat="1" applyBorder="1" applyAlignment="1">
      <alignment vertical="center"/>
    </xf>
    <xf numFmtId="218" fontId="0" fillId="0" borderId="46" xfId="49" applyNumberFormat="1" applyBorder="1" applyAlignment="1">
      <alignment vertical="center"/>
    </xf>
    <xf numFmtId="218" fontId="0" fillId="0" borderId="47" xfId="49" applyNumberFormat="1" applyBorder="1" applyAlignment="1">
      <alignment vertical="center"/>
    </xf>
    <xf numFmtId="218" fontId="0" fillId="0" borderId="48" xfId="49" applyNumberFormat="1" applyBorder="1" applyAlignment="1">
      <alignment vertical="center"/>
    </xf>
    <xf numFmtId="218" fontId="0" fillId="0" borderId="49" xfId="49" applyNumberFormat="1" applyBorder="1" applyAlignment="1">
      <alignment vertical="center"/>
    </xf>
    <xf numFmtId="218" fontId="0" fillId="0" borderId="24" xfId="49" applyNumberFormat="1" applyBorder="1" applyAlignment="1">
      <alignment vertical="center"/>
    </xf>
    <xf numFmtId="218" fontId="0" fillId="0" borderId="50" xfId="49" applyNumberFormat="1" applyBorder="1" applyAlignment="1">
      <alignment vertical="center"/>
    </xf>
    <xf numFmtId="218" fontId="0" fillId="0" borderId="24" xfId="0" applyNumberFormat="1" applyBorder="1" applyAlignment="1">
      <alignment vertical="center"/>
    </xf>
    <xf numFmtId="41" fontId="0" fillId="0" borderId="51" xfId="0" applyNumberFormat="1" applyBorder="1" applyAlignment="1">
      <alignment horizontal="right" vertical="center"/>
    </xf>
    <xf numFmtId="41" fontId="0" fillId="0" borderId="36" xfId="0" applyNumberFormat="1" applyBorder="1" applyAlignment="1">
      <alignment horizontal="right" vertical="center"/>
    </xf>
    <xf numFmtId="41" fontId="0" fillId="0" borderId="34" xfId="0" applyNumberFormat="1" applyBorder="1" applyAlignment="1">
      <alignment horizontal="right" vertical="center"/>
    </xf>
    <xf numFmtId="41" fontId="0" fillId="0" borderId="44" xfId="0" applyNumberFormat="1" applyBorder="1" applyAlignment="1">
      <alignment horizontal="right" vertical="center"/>
    </xf>
    <xf numFmtId="41" fontId="0" fillId="0" borderId="30" xfId="0" applyNumberFormat="1" applyBorder="1" applyAlignment="1">
      <alignment horizontal="right" vertical="center"/>
    </xf>
    <xf numFmtId="41" fontId="0" fillId="0" borderId="45" xfId="0" applyNumberFormat="1" applyBorder="1" applyAlignment="1">
      <alignment horizontal="right" vertical="center"/>
    </xf>
    <xf numFmtId="41" fontId="0" fillId="0" borderId="46" xfId="0" applyNumberFormat="1" applyBorder="1" applyAlignment="1">
      <alignment horizontal="right" vertical="center"/>
    </xf>
    <xf numFmtId="41" fontId="0" fillId="0" borderId="18" xfId="0" applyNumberFormat="1" applyBorder="1" applyAlignment="1">
      <alignment horizontal="right" vertical="center"/>
    </xf>
    <xf numFmtId="41" fontId="0" fillId="0" borderId="15" xfId="0" applyNumberFormat="1" applyBorder="1" applyAlignment="1">
      <alignment horizontal="right" vertical="center"/>
    </xf>
    <xf numFmtId="41" fontId="0" fillId="0" borderId="35" xfId="0" applyNumberFormat="1" applyBorder="1" applyAlignment="1">
      <alignment horizontal="right" vertical="center"/>
    </xf>
    <xf numFmtId="41" fontId="0" fillId="0" borderId="37" xfId="0" applyNumberFormat="1" applyBorder="1" applyAlignment="1">
      <alignment horizontal="right" vertical="center"/>
    </xf>
    <xf numFmtId="41" fontId="0" fillId="0" borderId="39" xfId="0" applyNumberFormat="1" applyBorder="1" applyAlignment="1">
      <alignment horizontal="left" vertical="center"/>
    </xf>
    <xf numFmtId="41" fontId="11" fillId="0" borderId="24" xfId="0" applyNumberFormat="1" applyFont="1" applyBorder="1" applyAlignment="1">
      <alignment vertical="center"/>
    </xf>
    <xf numFmtId="41" fontId="9" fillId="0" borderId="0" xfId="0" applyNumberFormat="1" applyFont="1" applyAlignment="1">
      <alignment vertical="center"/>
    </xf>
    <xf numFmtId="41" fontId="9" fillId="0" borderId="0" xfId="0" applyNumberFormat="1" applyFont="1" applyAlignment="1">
      <alignment horizontal="left" vertical="center"/>
    </xf>
    <xf numFmtId="221" fontId="0" fillId="0" borderId="0" xfId="0" applyNumberFormat="1" applyAlignment="1">
      <alignment vertical="center"/>
    </xf>
    <xf numFmtId="41" fontId="14" fillId="0" borderId="0" xfId="0" applyNumberFormat="1" applyFont="1" applyAlignment="1">
      <alignment vertical="center"/>
    </xf>
    <xf numFmtId="217" fontId="0" fillId="0" borderId="26" xfId="49" applyNumberFormat="1" applyBorder="1" applyAlignment="1">
      <alignment vertical="center"/>
    </xf>
    <xf numFmtId="217" fontId="0" fillId="0" borderId="11" xfId="49" applyNumberFormat="1" applyBorder="1" applyAlignment="1">
      <alignment vertical="center"/>
    </xf>
    <xf numFmtId="217" fontId="0" fillId="0" borderId="52" xfId="49" applyNumberFormat="1" applyBorder="1" applyAlignment="1">
      <alignment vertical="center"/>
    </xf>
    <xf numFmtId="217" fontId="0" fillId="0" borderId="44" xfId="49" applyNumberFormat="1" applyBorder="1" applyAlignment="1">
      <alignment vertical="center"/>
    </xf>
    <xf numFmtId="203" fontId="0" fillId="0" borderId="0" xfId="0" applyNumberFormat="1" applyAlignment="1">
      <alignment vertical="center"/>
    </xf>
    <xf numFmtId="217" fontId="0" fillId="0" borderId="30" xfId="49" applyNumberFormat="1" applyBorder="1" applyAlignment="1">
      <alignment vertical="center"/>
    </xf>
    <xf numFmtId="217" fontId="0" fillId="0" borderId="20" xfId="49" applyNumberFormat="1" applyBorder="1" applyAlignment="1">
      <alignment vertical="center"/>
    </xf>
    <xf numFmtId="217" fontId="0" fillId="0" borderId="36" xfId="49" applyNumberFormat="1" applyBorder="1" applyAlignment="1">
      <alignment vertical="center"/>
    </xf>
    <xf numFmtId="217" fontId="0" fillId="0" borderId="41" xfId="0" applyNumberFormat="1" applyBorder="1" applyAlignment="1" quotePrefix="1">
      <alignment horizontal="right" vertical="center"/>
    </xf>
    <xf numFmtId="217" fontId="0" fillId="0" borderId="30" xfId="0" applyNumberFormat="1" applyBorder="1" applyAlignment="1" quotePrefix="1">
      <alignment horizontal="right" vertical="center"/>
    </xf>
    <xf numFmtId="217" fontId="0" fillId="0" borderId="17" xfId="49" applyNumberFormat="1" applyBorder="1" applyAlignment="1">
      <alignment vertical="center"/>
    </xf>
    <xf numFmtId="217" fontId="0" fillId="0" borderId="37" xfId="49" applyNumberFormat="1" applyBorder="1" applyAlignment="1">
      <alignment vertical="center"/>
    </xf>
    <xf numFmtId="217" fontId="0" fillId="0" borderId="21" xfId="49" applyNumberFormat="1" applyBorder="1" applyAlignment="1">
      <alignment vertical="center"/>
    </xf>
    <xf numFmtId="217" fontId="0" fillId="0" borderId="51" xfId="49" applyNumberFormat="1" applyBorder="1" applyAlignment="1">
      <alignment vertical="center"/>
    </xf>
    <xf numFmtId="217" fontId="0" fillId="0" borderId="50" xfId="49" applyNumberFormat="1" applyBorder="1" applyAlignment="1">
      <alignment vertical="center"/>
    </xf>
    <xf numFmtId="217" fontId="0" fillId="0" borderId="23" xfId="49" applyNumberFormat="1" applyBorder="1" applyAlignment="1">
      <alignment vertical="center"/>
    </xf>
    <xf numFmtId="217" fontId="0" fillId="0" borderId="45" xfId="49" applyNumberFormat="1" applyBorder="1" applyAlignment="1">
      <alignment vertical="center"/>
    </xf>
    <xf numFmtId="217" fontId="0" fillId="0" borderId="24" xfId="49" applyNumberFormat="1" applyBorder="1" applyAlignment="1">
      <alignment vertical="center"/>
    </xf>
    <xf numFmtId="217" fontId="0" fillId="0" borderId="36" xfId="49" applyNumberFormat="1" applyFont="1" applyBorder="1" applyAlignment="1" quotePrefix="1">
      <alignment horizontal="right" vertical="center"/>
    </xf>
    <xf numFmtId="217" fontId="0" fillId="0" borderId="14" xfId="49" applyNumberFormat="1" applyFont="1" applyBorder="1" applyAlignment="1" quotePrefix="1">
      <alignment horizontal="right" vertical="center"/>
    </xf>
    <xf numFmtId="217" fontId="0" fillId="0" borderId="29" xfId="49" applyNumberFormat="1" applyFont="1" applyBorder="1" applyAlignment="1" quotePrefix="1">
      <alignment horizontal="right" vertical="center"/>
    </xf>
    <xf numFmtId="217" fontId="0" fillId="0" borderId="27" xfId="49" applyNumberFormat="1" applyFont="1" applyBorder="1" applyAlignment="1" quotePrefix="1">
      <alignment horizontal="right" vertical="center"/>
    </xf>
    <xf numFmtId="217" fontId="0" fillId="0" borderId="15" xfId="49" applyNumberFormat="1" applyFont="1" applyBorder="1" applyAlignment="1" quotePrefix="1">
      <alignment horizontal="right" vertical="center"/>
    </xf>
    <xf numFmtId="217" fontId="0" fillId="0" borderId="53" xfId="49" applyNumberFormat="1" applyFont="1" applyBorder="1" applyAlignment="1" quotePrefix="1">
      <alignment horizontal="right" vertical="center"/>
    </xf>
    <xf numFmtId="217" fontId="0" fillId="0" borderId="49" xfId="49" applyNumberFormat="1" applyBorder="1" applyAlignment="1">
      <alignment vertical="center"/>
    </xf>
    <xf numFmtId="217" fontId="0" fillId="0" borderId="16" xfId="49" applyNumberFormat="1" applyBorder="1" applyAlignment="1">
      <alignment vertical="center"/>
    </xf>
    <xf numFmtId="217" fontId="0" fillId="0" borderId="46" xfId="49" applyNumberFormat="1" applyBorder="1" applyAlignment="1">
      <alignment vertical="center"/>
    </xf>
    <xf numFmtId="217" fontId="0" fillId="0" borderId="13" xfId="49" applyNumberFormat="1" applyBorder="1" applyAlignment="1">
      <alignment vertical="center"/>
    </xf>
    <xf numFmtId="217" fontId="0" fillId="0" borderId="54" xfId="49" applyNumberFormat="1" applyBorder="1" applyAlignment="1">
      <alignment vertical="center"/>
    </xf>
    <xf numFmtId="217" fontId="0" fillId="0" borderId="29" xfId="49" applyNumberFormat="1" applyBorder="1" applyAlignment="1">
      <alignment vertical="center"/>
    </xf>
    <xf numFmtId="203" fontId="0" fillId="0" borderId="0" xfId="0" applyNumberFormat="1" applyAlignment="1" quotePrefix="1">
      <alignment horizontal="right" vertical="center"/>
    </xf>
    <xf numFmtId="203" fontId="0" fillId="0" borderId="22" xfId="0" applyNumberFormat="1" applyFont="1" applyBorder="1" applyAlignment="1">
      <alignment horizontal="center" vertical="center"/>
    </xf>
    <xf numFmtId="203" fontId="0" fillId="0" borderId="34" xfId="0" applyNumberFormat="1" applyFont="1" applyBorder="1" applyAlignment="1">
      <alignment horizontal="center" vertical="center"/>
    </xf>
    <xf numFmtId="203" fontId="0" fillId="0" borderId="29" xfId="0" applyNumberFormat="1" applyFont="1" applyBorder="1" applyAlignment="1">
      <alignment horizontal="center" vertical="center"/>
    </xf>
    <xf numFmtId="217" fontId="0" fillId="0" borderId="0" xfId="49" applyNumberFormat="1" applyBorder="1" applyAlignment="1">
      <alignment vertical="center"/>
    </xf>
    <xf numFmtId="217" fontId="0" fillId="0" borderId="28" xfId="49" applyNumberFormat="1" applyBorder="1" applyAlignment="1">
      <alignment vertical="center"/>
    </xf>
    <xf numFmtId="217" fontId="0" fillId="0" borderId="0" xfId="49" applyNumberFormat="1" applyFont="1" applyBorder="1" applyAlignment="1" quotePrefix="1">
      <alignment horizontal="right" vertical="center"/>
    </xf>
    <xf numFmtId="217" fontId="0" fillId="0" borderId="35" xfId="49" applyNumberFormat="1" applyBorder="1" applyAlignment="1">
      <alignment vertical="center"/>
    </xf>
    <xf numFmtId="217" fontId="0" fillId="0" borderId="41" xfId="49" applyNumberFormat="1" applyFont="1" applyBorder="1" applyAlignment="1" quotePrefix="1">
      <alignment horizontal="right" vertical="center"/>
    </xf>
    <xf numFmtId="217" fontId="0" fillId="0" borderId="30" xfId="49" applyNumberFormat="1" applyFont="1" applyBorder="1" applyAlignment="1" quotePrefix="1">
      <alignment horizontal="right" vertical="center"/>
    </xf>
    <xf numFmtId="217" fontId="0" fillId="0" borderId="31" xfId="49" applyNumberFormat="1" applyFont="1" applyBorder="1" applyAlignment="1" quotePrefix="1">
      <alignment horizontal="right" vertical="center"/>
    </xf>
    <xf numFmtId="217" fontId="0" fillId="0" borderId="24" xfId="49" applyNumberFormat="1" applyFont="1" applyBorder="1" applyAlignment="1" quotePrefix="1">
      <alignment horizontal="right" vertical="center"/>
    </xf>
    <xf numFmtId="217" fontId="0" fillId="0" borderId="19" xfId="49" applyNumberFormat="1" applyBorder="1" applyAlignment="1">
      <alignment vertical="center"/>
    </xf>
    <xf numFmtId="217" fontId="0" fillId="0" borderId="55" xfId="49" applyNumberFormat="1" applyBorder="1" applyAlignment="1">
      <alignment vertical="center"/>
    </xf>
    <xf numFmtId="217" fontId="0" fillId="0" borderId="15" xfId="49" applyNumberFormat="1" applyBorder="1" applyAlignment="1">
      <alignment vertical="center"/>
    </xf>
    <xf numFmtId="217" fontId="0" fillId="0" borderId="22" xfId="49" applyNumberFormat="1" applyBorder="1" applyAlignment="1">
      <alignment vertical="center"/>
    </xf>
    <xf numFmtId="217" fontId="0" fillId="0" borderId="34" xfId="49" applyNumberFormat="1" applyBorder="1" applyAlignment="1">
      <alignment vertical="center"/>
    </xf>
    <xf numFmtId="218" fontId="0" fillId="0" borderId="50" xfId="0" applyNumberFormat="1" applyBorder="1" applyAlignment="1">
      <alignment vertical="center"/>
    </xf>
    <xf numFmtId="218" fontId="0" fillId="0" borderId="29" xfId="49" applyNumberFormat="1" applyBorder="1" applyAlignment="1">
      <alignment vertical="center"/>
    </xf>
    <xf numFmtId="0" fontId="4" fillId="0" borderId="15" xfId="0" applyNumberFormat="1" applyFont="1" applyBorder="1" applyAlignment="1">
      <alignment horizontal="centerContinuous" vertical="center"/>
    </xf>
    <xf numFmtId="41" fontId="4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vertical="center"/>
    </xf>
    <xf numFmtId="41" fontId="0" fillId="0" borderId="56" xfId="0" applyNumberFormat="1" applyBorder="1" applyAlignment="1">
      <alignment horizontal="centerContinuous" vertical="center"/>
    </xf>
    <xf numFmtId="0" fontId="0" fillId="0" borderId="57" xfId="0" applyBorder="1" applyAlignment="1">
      <alignment horizontal="centerContinuous" vertical="center"/>
    </xf>
    <xf numFmtId="0" fontId="0" fillId="0" borderId="58" xfId="0" applyBorder="1" applyAlignment="1">
      <alignment horizontal="centerContinuous" vertical="center"/>
    </xf>
    <xf numFmtId="41" fontId="0" fillId="0" borderId="59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0" fillId="0" borderId="60" xfId="0" applyNumberFormat="1" applyBorder="1" applyAlignment="1">
      <alignment horizontal="center" vertical="center" shrinkToFit="1"/>
    </xf>
    <xf numFmtId="41" fontId="0" fillId="0" borderId="60" xfId="0" applyNumberFormat="1" applyBorder="1" applyAlignment="1">
      <alignment horizontal="center" vertical="center"/>
    </xf>
    <xf numFmtId="217" fontId="0" fillId="0" borderId="61" xfId="0" applyNumberFormat="1" applyBorder="1" applyAlignment="1">
      <alignment vertical="center"/>
    </xf>
    <xf numFmtId="217" fontId="0" fillId="0" borderId="61" xfId="49" applyNumberFormat="1" applyFill="1" applyBorder="1" applyAlignment="1">
      <alignment horizontal="right" vertical="center"/>
    </xf>
    <xf numFmtId="217" fontId="0" fillId="0" borderId="62" xfId="0" applyNumberFormat="1" applyBorder="1" applyAlignment="1">
      <alignment vertical="center"/>
    </xf>
    <xf numFmtId="217" fontId="0" fillId="0" borderId="62" xfId="49" applyNumberFormat="1" applyBorder="1" applyAlignment="1">
      <alignment horizontal="right" vertical="center"/>
    </xf>
    <xf numFmtId="217" fontId="0" fillId="0" borderId="63" xfId="0" applyNumberFormat="1" applyBorder="1" applyAlignment="1">
      <alignment vertical="center"/>
    </xf>
    <xf numFmtId="217" fontId="0" fillId="0" borderId="63" xfId="49" applyNumberFormat="1" applyBorder="1" applyAlignment="1">
      <alignment horizontal="right" vertical="center"/>
    </xf>
    <xf numFmtId="41" fontId="0" fillId="0" borderId="33" xfId="0" applyNumberFormat="1" applyBorder="1" applyAlignment="1">
      <alignment horizontal="right" vertical="center"/>
    </xf>
    <xf numFmtId="217" fontId="0" fillId="0" borderId="64" xfId="0" applyNumberFormat="1" applyBorder="1" applyAlignment="1">
      <alignment vertical="center"/>
    </xf>
    <xf numFmtId="217" fontId="0" fillId="0" borderId="64" xfId="49" applyNumberFormat="1" applyBorder="1" applyAlignment="1">
      <alignment horizontal="right" vertical="center"/>
    </xf>
    <xf numFmtId="41" fontId="0" fillId="0" borderId="19" xfId="0" applyNumberFormat="1" applyBorder="1" applyAlignment="1">
      <alignment horizontal="left" vertical="center"/>
    </xf>
    <xf numFmtId="41" fontId="0" fillId="0" borderId="18" xfId="0" applyNumberFormat="1" applyBorder="1" applyAlignment="1">
      <alignment horizontal="left" vertical="center"/>
    </xf>
    <xf numFmtId="41" fontId="0" fillId="0" borderId="65" xfId="0" applyNumberFormat="1" applyBorder="1" applyAlignment="1">
      <alignment horizontal="right" vertical="center"/>
    </xf>
    <xf numFmtId="217" fontId="0" fillId="0" borderId="60" xfId="0" applyNumberFormat="1" applyBorder="1" applyAlignment="1">
      <alignment vertical="center"/>
    </xf>
    <xf numFmtId="217" fontId="0" fillId="0" borderId="60" xfId="49" applyNumberFormat="1" applyBorder="1" applyAlignment="1">
      <alignment horizontal="right" vertical="center"/>
    </xf>
    <xf numFmtId="225" fontId="0" fillId="0" borderId="62" xfId="0" applyNumberFormat="1" applyBorder="1" applyAlignment="1">
      <alignment vertical="center"/>
    </xf>
    <xf numFmtId="41" fontId="0" fillId="0" borderId="32" xfId="0" applyNumberFormat="1" applyFont="1" applyBorder="1" applyAlignment="1">
      <alignment horizontal="left" vertical="center"/>
    </xf>
    <xf numFmtId="0" fontId="11" fillId="0" borderId="33" xfId="0" applyFont="1" applyBorder="1" applyAlignment="1">
      <alignment horizontal="left" vertical="center"/>
    </xf>
    <xf numFmtId="41" fontId="0" fillId="0" borderId="47" xfId="0" applyNumberFormat="1" applyBorder="1" applyAlignment="1">
      <alignment horizontal="right" vertical="center"/>
    </xf>
    <xf numFmtId="41" fontId="0" fillId="0" borderId="37" xfId="0" applyNumberFormat="1" applyBorder="1" applyAlignment="1">
      <alignment vertical="center"/>
    </xf>
    <xf numFmtId="41" fontId="0" fillId="0" borderId="51" xfId="0" applyNumberFormat="1" applyBorder="1" applyAlignment="1">
      <alignment vertical="center"/>
    </xf>
    <xf numFmtId="217" fontId="0" fillId="0" borderId="61" xfId="49" applyNumberFormat="1" applyBorder="1" applyAlignment="1">
      <alignment vertical="center"/>
    </xf>
    <xf numFmtId="41" fontId="0" fillId="0" borderId="31" xfId="0" applyNumberFormat="1" applyBorder="1" applyAlignment="1">
      <alignment vertical="center"/>
    </xf>
    <xf numFmtId="41" fontId="0" fillId="0" borderId="30" xfId="0" applyNumberFormat="1" applyBorder="1" applyAlignment="1">
      <alignment vertical="center"/>
    </xf>
    <xf numFmtId="41" fontId="0" fillId="0" borderId="36" xfId="0" applyNumberFormat="1" applyBorder="1" applyAlignment="1">
      <alignment vertical="center"/>
    </xf>
    <xf numFmtId="226" fontId="0" fillId="0" borderId="62" xfId="0" applyNumberFormat="1" applyBorder="1" applyAlignment="1">
      <alignment vertical="center"/>
    </xf>
    <xf numFmtId="226" fontId="0" fillId="0" borderId="62" xfId="49" applyNumberFormat="1" applyBorder="1" applyAlignment="1">
      <alignment vertical="center"/>
    </xf>
    <xf numFmtId="218" fontId="0" fillId="0" borderId="62" xfId="0" applyNumberFormat="1" applyBorder="1" applyAlignment="1">
      <alignment vertical="center"/>
    </xf>
    <xf numFmtId="218" fontId="0" fillId="0" borderId="62" xfId="49" applyNumberFormat="1" applyBorder="1" applyAlignment="1">
      <alignment vertical="center"/>
    </xf>
    <xf numFmtId="41" fontId="0" fillId="0" borderId="32" xfId="0" applyNumberFormat="1" applyBorder="1" applyAlignment="1">
      <alignment vertical="center"/>
    </xf>
    <xf numFmtId="41" fontId="0" fillId="0" borderId="33" xfId="0" applyNumberFormat="1" applyBorder="1" applyAlignment="1">
      <alignment vertical="center"/>
    </xf>
    <xf numFmtId="41" fontId="0" fillId="0" borderId="47" xfId="0" applyNumberFormat="1" applyBorder="1" applyAlignment="1">
      <alignment vertical="center"/>
    </xf>
    <xf numFmtId="218" fontId="0" fillId="0" borderId="64" xfId="0" applyNumberFormat="1" applyBorder="1" applyAlignment="1">
      <alignment vertical="center"/>
    </xf>
    <xf numFmtId="218" fontId="0" fillId="0" borderId="64" xfId="49" applyNumberFormat="1" applyBorder="1" applyAlignment="1">
      <alignment vertical="center"/>
    </xf>
    <xf numFmtId="41" fontId="0" fillId="0" borderId="65" xfId="0" applyNumberFormat="1" applyBorder="1" applyAlignment="1">
      <alignment vertical="center"/>
    </xf>
    <xf numFmtId="218" fontId="0" fillId="0" borderId="60" xfId="0" applyNumberFormat="1" applyBorder="1" applyAlignment="1">
      <alignment vertical="center"/>
    </xf>
    <xf numFmtId="218" fontId="0" fillId="0" borderId="60" xfId="49" applyNumberFormat="1" applyBorder="1" applyAlignment="1">
      <alignment vertical="center"/>
    </xf>
    <xf numFmtId="218" fontId="0" fillId="0" borderId="64" xfId="49" applyNumberFormat="1" applyFill="1" applyBorder="1" applyAlignment="1">
      <alignment vertical="center"/>
    </xf>
    <xf numFmtId="218" fontId="0" fillId="0" borderId="0" xfId="0" applyNumberFormat="1" applyBorder="1" applyAlignment="1">
      <alignment vertical="center"/>
    </xf>
    <xf numFmtId="218" fontId="0" fillId="0" borderId="0" xfId="49" applyNumberFormat="1" applyFill="1" applyBorder="1" applyAlignment="1">
      <alignment vertical="center"/>
    </xf>
    <xf numFmtId="41" fontId="0" fillId="0" borderId="0" xfId="0" applyNumberFormat="1" applyFont="1" applyAlignment="1">
      <alignment horizontal="left"/>
    </xf>
    <xf numFmtId="217" fontId="0" fillId="0" borderId="20" xfId="0" applyNumberFormat="1" applyBorder="1" applyAlignment="1" quotePrefix="1">
      <alignment horizontal="right" vertical="center"/>
    </xf>
    <xf numFmtId="217" fontId="0" fillId="0" borderId="24" xfId="0" applyNumberFormat="1" applyBorder="1" applyAlignment="1" quotePrefix="1">
      <alignment horizontal="right" vertical="center"/>
    </xf>
    <xf numFmtId="0" fontId="4" fillId="0" borderId="0" xfId="0" applyNumberFormat="1" applyFont="1" applyBorder="1" applyAlignment="1">
      <alignment horizontal="distributed" vertical="center"/>
    </xf>
    <xf numFmtId="41" fontId="6" fillId="0" borderId="15" xfId="0" applyNumberFormat="1" applyFont="1" applyBorder="1" applyAlignment="1">
      <alignment horizontal="left" vertical="center"/>
    </xf>
    <xf numFmtId="41" fontId="0" fillId="0" borderId="10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centerContinuous" vertical="center"/>
    </xf>
    <xf numFmtId="41" fontId="0" fillId="0" borderId="38" xfId="0" applyNumberFormat="1" applyBorder="1" applyAlignment="1">
      <alignment horizontal="center" vertical="center"/>
    </xf>
    <xf numFmtId="41" fontId="0" fillId="0" borderId="16" xfId="0" applyNumberFormat="1" applyBorder="1" applyAlignment="1">
      <alignment horizontal="center" vertical="center"/>
    </xf>
    <xf numFmtId="41" fontId="0" fillId="0" borderId="56" xfId="0" applyNumberFormat="1" applyFont="1" applyBorder="1" applyAlignment="1">
      <alignment vertical="center"/>
    </xf>
    <xf numFmtId="0" fontId="0" fillId="0" borderId="57" xfId="0" applyBorder="1" applyAlignment="1">
      <alignment horizontal="distributed" vertical="center"/>
    </xf>
    <xf numFmtId="217" fontId="0" fillId="0" borderId="66" xfId="49" applyNumberFormat="1" applyBorder="1" applyAlignment="1">
      <alignment horizontal="center" vertical="center"/>
    </xf>
    <xf numFmtId="217" fontId="0" fillId="0" borderId="67" xfId="49" applyNumberFormat="1" applyBorder="1" applyAlignment="1">
      <alignment horizontal="center" vertical="center"/>
    </xf>
    <xf numFmtId="217" fontId="0" fillId="0" borderId="48" xfId="49" applyNumberFormat="1" applyBorder="1" applyAlignment="1">
      <alignment horizontal="center" vertical="center"/>
    </xf>
    <xf numFmtId="217" fontId="0" fillId="0" borderId="17" xfId="49" applyNumberFormat="1" applyBorder="1" applyAlignment="1">
      <alignment horizontal="center" vertical="center"/>
    </xf>
    <xf numFmtId="217" fontId="0" fillId="0" borderId="21" xfId="49" applyNumberFormat="1" applyBorder="1" applyAlignment="1">
      <alignment horizontal="center" vertical="center"/>
    </xf>
    <xf numFmtId="217" fontId="0" fillId="0" borderId="54" xfId="49" applyNumberFormat="1" applyBorder="1" applyAlignment="1">
      <alignment horizontal="center" vertical="center"/>
    </xf>
    <xf numFmtId="217" fontId="0" fillId="0" borderId="41" xfId="49" applyNumberFormat="1" applyBorder="1" applyAlignment="1">
      <alignment horizontal="center" vertical="center"/>
    </xf>
    <xf numFmtId="217" fontId="0" fillId="0" borderId="20" xfId="49" applyNumberFormat="1" applyBorder="1" applyAlignment="1">
      <alignment horizontal="center" vertical="center"/>
    </xf>
    <xf numFmtId="217" fontId="0" fillId="0" borderId="24" xfId="49" applyNumberFormat="1" applyBorder="1" applyAlignment="1">
      <alignment horizontal="center" vertical="center"/>
    </xf>
    <xf numFmtId="217" fontId="0" fillId="0" borderId="27" xfId="49" applyNumberFormat="1" applyBorder="1" applyAlignment="1">
      <alignment horizontal="center" vertical="center"/>
    </xf>
    <xf numFmtId="217" fontId="0" fillId="0" borderId="22" xfId="49" applyNumberFormat="1" applyBorder="1" applyAlignment="1">
      <alignment horizontal="center" vertical="center"/>
    </xf>
    <xf numFmtId="217" fontId="0" fillId="0" borderId="29" xfId="49" applyNumberFormat="1" applyBorder="1" applyAlignment="1">
      <alignment horizontal="center" vertical="center"/>
    </xf>
    <xf numFmtId="217" fontId="0" fillId="0" borderId="68" xfId="49" applyNumberFormat="1" applyBorder="1" applyAlignment="1">
      <alignment vertical="center"/>
    </xf>
    <xf numFmtId="217" fontId="0" fillId="0" borderId="69" xfId="49" applyNumberFormat="1" applyBorder="1" applyAlignment="1">
      <alignment vertical="center"/>
    </xf>
    <xf numFmtId="217" fontId="0" fillId="0" borderId="53" xfId="49" applyNumberFormat="1" applyBorder="1" applyAlignment="1">
      <alignment vertical="center"/>
    </xf>
    <xf numFmtId="41" fontId="0" fillId="0" borderId="31" xfId="0" applyNumberFormat="1" applyFill="1" applyBorder="1" applyAlignment="1">
      <alignment horizontal="left" vertical="center"/>
    </xf>
    <xf numFmtId="41" fontId="0" fillId="0" borderId="30" xfId="0" applyNumberFormat="1" applyFill="1" applyBorder="1" applyAlignment="1">
      <alignment horizontal="left" vertical="center"/>
    </xf>
    <xf numFmtId="217" fontId="0" fillId="0" borderId="31" xfId="49" applyNumberFormat="1" applyFill="1" applyBorder="1" applyAlignment="1">
      <alignment vertical="center"/>
    </xf>
    <xf numFmtId="217" fontId="0" fillId="0" borderId="24" xfId="49" applyNumberForma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217" fontId="0" fillId="0" borderId="56" xfId="49" applyNumberFormat="1" applyBorder="1" applyAlignment="1">
      <alignment vertical="center"/>
    </xf>
    <xf numFmtId="41" fontId="0" fillId="0" borderId="18" xfId="0" applyNumberFormat="1" applyBorder="1" applyAlignment="1" quotePrefix="1">
      <alignment horizontal="right" vertical="center"/>
    </xf>
    <xf numFmtId="41" fontId="0" fillId="0" borderId="30" xfId="0" applyNumberFormat="1" applyBorder="1" applyAlignment="1" quotePrefix="1">
      <alignment horizontal="right" vertical="center"/>
    </xf>
    <xf numFmtId="41" fontId="0" fillId="0" borderId="15" xfId="0" applyNumberFormat="1" applyBorder="1" applyAlignment="1" quotePrefix="1">
      <alignment horizontal="right" vertical="center"/>
    </xf>
    <xf numFmtId="217" fontId="0" fillId="0" borderId="43" xfId="49" applyNumberFormat="1" applyBorder="1" applyAlignment="1">
      <alignment vertical="center"/>
    </xf>
    <xf numFmtId="41" fontId="0" fillId="0" borderId="0" xfId="0" applyNumberFormat="1" applyFont="1" applyAlignment="1">
      <alignment horizontal="left" vertical="center"/>
    </xf>
    <xf numFmtId="41" fontId="0" fillId="0" borderId="49" xfId="0" applyNumberFormat="1" applyBorder="1" applyAlignment="1">
      <alignment horizontal="center" vertical="center"/>
    </xf>
    <xf numFmtId="0" fontId="4" fillId="0" borderId="15" xfId="0" applyFont="1" applyBorder="1" applyAlignment="1">
      <alignment horizontal="distributed" vertical="center"/>
    </xf>
    <xf numFmtId="217" fontId="0" fillId="0" borderId="20" xfId="49" applyNumberFormat="1" applyFont="1" applyBorder="1" applyAlignment="1">
      <alignment vertical="center"/>
    </xf>
    <xf numFmtId="217" fontId="0" fillId="0" borderId="24" xfId="49" applyNumberFormat="1" applyFont="1" applyBorder="1" applyAlignment="1">
      <alignment vertical="center"/>
    </xf>
    <xf numFmtId="217" fontId="0" fillId="0" borderId="31" xfId="49" applyNumberFormat="1" applyFont="1" applyBorder="1" applyAlignment="1">
      <alignment horizontal="right" vertical="center"/>
    </xf>
    <xf numFmtId="217" fontId="0" fillId="0" borderId="41" xfId="49" applyNumberFormat="1" applyFont="1" applyBorder="1" applyAlignment="1">
      <alignment horizontal="right" vertical="center"/>
    </xf>
    <xf numFmtId="217" fontId="0" fillId="0" borderId="17" xfId="0" applyNumberFormat="1" applyBorder="1" applyAlignment="1">
      <alignment vertical="center"/>
    </xf>
    <xf numFmtId="217" fontId="0" fillId="0" borderId="54" xfId="0" applyNumberFormat="1" applyBorder="1" applyAlignment="1">
      <alignment vertical="center"/>
    </xf>
    <xf numFmtId="217" fontId="0" fillId="0" borderId="41" xfId="49" applyNumberFormat="1" applyFont="1" applyBorder="1" applyAlignment="1">
      <alignment vertical="center"/>
    </xf>
    <xf numFmtId="217" fontId="0" fillId="0" borderId="27" xfId="49" applyNumberFormat="1" applyFill="1" applyBorder="1" applyAlignment="1">
      <alignment horizontal="center" vertical="center"/>
    </xf>
    <xf numFmtId="217" fontId="0" fillId="0" borderId="41" xfId="49" applyNumberFormat="1" applyFill="1" applyBorder="1" applyAlignment="1">
      <alignment horizontal="center" vertical="center"/>
    </xf>
    <xf numFmtId="217" fontId="0" fillId="0" borderId="17" xfId="49" applyNumberFormat="1" applyFill="1" applyBorder="1" applyAlignment="1">
      <alignment horizontal="center" vertical="center"/>
    </xf>
    <xf numFmtId="217" fontId="0" fillId="0" borderId="66" xfId="49" applyNumberFormat="1" applyFill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41" fontId="1" fillId="0" borderId="0" xfId="0" applyNumberFormat="1" applyFont="1" applyAlignment="1">
      <alignment horizontal="distributed" vertical="center"/>
    </xf>
    <xf numFmtId="0" fontId="0" fillId="0" borderId="27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217" fontId="0" fillId="0" borderId="26" xfId="0" applyNumberFormat="1" applyBorder="1" applyAlignment="1">
      <alignment vertical="center"/>
    </xf>
    <xf numFmtId="217" fontId="0" fillId="0" borderId="26" xfId="49" applyNumberFormat="1" applyFont="1" applyFill="1" applyBorder="1" applyAlignment="1">
      <alignment vertical="center"/>
    </xf>
    <xf numFmtId="217" fontId="0" fillId="0" borderId="52" xfId="49" applyNumberFormat="1" applyFont="1" applyFill="1" applyBorder="1" applyAlignment="1">
      <alignment vertical="center"/>
    </xf>
    <xf numFmtId="217" fontId="0" fillId="0" borderId="44" xfId="49" applyNumberFormat="1" applyFont="1" applyFill="1" applyBorder="1" applyAlignment="1">
      <alignment vertical="center"/>
    </xf>
    <xf numFmtId="217" fontId="0" fillId="0" borderId="41" xfId="0" applyNumberFormat="1" applyBorder="1" applyAlignment="1">
      <alignment vertical="center"/>
    </xf>
    <xf numFmtId="217" fontId="0" fillId="0" borderId="41" xfId="49" applyNumberFormat="1" applyFont="1" applyFill="1" applyBorder="1" applyAlignment="1">
      <alignment vertical="center"/>
    </xf>
    <xf numFmtId="217" fontId="0" fillId="0" borderId="20" xfId="49" applyNumberFormat="1" applyFont="1" applyFill="1" applyBorder="1" applyAlignment="1">
      <alignment vertical="center"/>
    </xf>
    <xf numFmtId="217" fontId="0" fillId="0" borderId="36" xfId="49" applyNumberFormat="1" applyFont="1" applyFill="1" applyBorder="1" applyAlignment="1">
      <alignment vertical="center"/>
    </xf>
    <xf numFmtId="217" fontId="0" fillId="0" borderId="41" xfId="0" applyNumberFormat="1" applyFont="1" applyBorder="1" applyAlignment="1" quotePrefix="1">
      <alignment horizontal="right" vertical="center"/>
    </xf>
    <xf numFmtId="217" fontId="0" fillId="0" borderId="30" xfId="0" applyNumberFormat="1" applyFont="1" applyBorder="1" applyAlignment="1" quotePrefix="1">
      <alignment horizontal="right" vertical="center"/>
    </xf>
    <xf numFmtId="217" fontId="0" fillId="0" borderId="17" xfId="49" applyNumberFormat="1" applyFont="1" applyFill="1" applyBorder="1" applyAlignment="1">
      <alignment vertical="center"/>
    </xf>
    <xf numFmtId="217" fontId="0" fillId="0" borderId="21" xfId="49" applyNumberFormat="1" applyFont="1" applyFill="1" applyBorder="1" applyAlignment="1">
      <alignment vertical="center"/>
    </xf>
    <xf numFmtId="217" fontId="0" fillId="0" borderId="51" xfId="49" applyNumberFormat="1" applyFont="1" applyFill="1" applyBorder="1" applyAlignment="1">
      <alignment vertical="center"/>
    </xf>
    <xf numFmtId="217" fontId="0" fillId="0" borderId="12" xfId="0" applyNumberFormat="1" applyBorder="1" applyAlignment="1">
      <alignment vertical="center"/>
    </xf>
    <xf numFmtId="217" fontId="0" fillId="0" borderId="31" xfId="49" applyNumberFormat="1" applyFont="1" applyFill="1" applyBorder="1" applyAlignment="1">
      <alignment vertical="center"/>
    </xf>
    <xf numFmtId="217" fontId="0" fillId="0" borderId="24" xfId="49" applyNumberFormat="1" applyFont="1" applyFill="1" applyBorder="1" applyAlignment="1">
      <alignment vertical="center"/>
    </xf>
    <xf numFmtId="217" fontId="0" fillId="0" borderId="39" xfId="49" applyNumberFormat="1" applyFont="1" applyFill="1" applyBorder="1" applyAlignment="1">
      <alignment vertical="center"/>
    </xf>
    <xf numFmtId="217" fontId="0" fillId="0" borderId="50" xfId="49" applyNumberFormat="1" applyFont="1" applyFill="1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217" fontId="0" fillId="0" borderId="27" xfId="49" applyNumberFormat="1" applyFont="1" applyFill="1" applyBorder="1" applyAlignment="1" quotePrefix="1">
      <alignment horizontal="right" vertical="center"/>
    </xf>
    <xf numFmtId="217" fontId="0" fillId="0" borderId="15" xfId="49" applyNumberFormat="1" applyFont="1" applyFill="1" applyBorder="1" applyAlignment="1" quotePrefix="1">
      <alignment horizontal="right" vertical="center"/>
    </xf>
    <xf numFmtId="41" fontId="0" fillId="0" borderId="0" xfId="0" applyNumberFormat="1" applyAlignment="1">
      <alignment horizontal="left" vertical="center"/>
    </xf>
    <xf numFmtId="217" fontId="0" fillId="0" borderId="38" xfId="49" applyNumberFormat="1" applyFont="1" applyFill="1" applyBorder="1" applyAlignment="1">
      <alignment vertical="center"/>
    </xf>
    <xf numFmtId="217" fontId="0" fillId="0" borderId="16" xfId="49" applyNumberFormat="1" applyFont="1" applyFill="1" applyBorder="1" applyAlignment="1">
      <alignment vertical="center"/>
    </xf>
    <xf numFmtId="217" fontId="0" fillId="0" borderId="46" xfId="49" applyNumberFormat="1" applyFont="1" applyFill="1" applyBorder="1" applyAlignment="1">
      <alignment vertical="center"/>
    </xf>
    <xf numFmtId="217" fontId="0" fillId="0" borderId="40" xfId="49" applyNumberFormat="1" applyFont="1" applyFill="1" applyBorder="1" applyAlignment="1">
      <alignment vertical="center"/>
    </xf>
    <xf numFmtId="217" fontId="0" fillId="0" borderId="23" xfId="49" applyNumberFormat="1" applyFont="1" applyFill="1" applyBorder="1" applyAlignment="1">
      <alignment vertical="center"/>
    </xf>
    <xf numFmtId="217" fontId="0" fillId="0" borderId="45" xfId="49" applyNumberFormat="1" applyFont="1" applyFill="1" applyBorder="1" applyAlignment="1">
      <alignment vertical="center"/>
    </xf>
    <xf numFmtId="217" fontId="0" fillId="0" borderId="54" xfId="0" applyNumberFormat="1" applyFont="1" applyBorder="1" applyAlignment="1">
      <alignment vertical="center"/>
    </xf>
    <xf numFmtId="217" fontId="0" fillId="0" borderId="29" xfId="49" applyNumberFormat="1" applyFont="1" applyBorder="1" applyAlignment="1">
      <alignment vertical="center"/>
    </xf>
    <xf numFmtId="203" fontId="0" fillId="0" borderId="0" xfId="0" applyNumberFormat="1" applyFont="1" applyAlignment="1">
      <alignment vertical="center"/>
    </xf>
    <xf numFmtId="203" fontId="0" fillId="0" borderId="0" xfId="0" applyNumberFormat="1" applyFont="1" applyAlignment="1">
      <alignment horizontal="center" vertical="center"/>
    </xf>
    <xf numFmtId="217" fontId="0" fillId="0" borderId="14" xfId="49" applyNumberFormat="1" applyFont="1" applyFill="1" applyBorder="1" applyAlignment="1">
      <alignment vertical="center"/>
    </xf>
    <xf numFmtId="217" fontId="0" fillId="0" borderId="29" xfId="49" applyNumberFormat="1" applyFont="1" applyFill="1" applyBorder="1" applyAlignment="1">
      <alignment vertical="center"/>
    </xf>
    <xf numFmtId="0" fontId="0" fillId="0" borderId="53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 textRotation="255"/>
    </xf>
    <xf numFmtId="0" fontId="0" fillId="0" borderId="71" xfId="0" applyBorder="1" applyAlignment="1">
      <alignment horizontal="center" vertical="center" textRotation="255"/>
    </xf>
    <xf numFmtId="0" fontId="0" fillId="0" borderId="72" xfId="0" applyBorder="1" applyAlignment="1">
      <alignment horizontal="center" vertical="center" textRotation="255"/>
    </xf>
    <xf numFmtId="41" fontId="0" fillId="0" borderId="23" xfId="0" applyNumberFormat="1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41" fontId="0" fillId="0" borderId="20" xfId="0" applyNumberFormat="1" applyBorder="1" applyAlignment="1">
      <alignment horizontal="left" vertical="center"/>
    </xf>
    <xf numFmtId="0" fontId="0" fillId="0" borderId="36" xfId="0" applyBorder="1" applyAlignment="1">
      <alignment vertical="center"/>
    </xf>
    <xf numFmtId="224" fontId="16" fillId="0" borderId="70" xfId="49" applyNumberFormat="1" applyFont="1" applyBorder="1" applyAlignment="1">
      <alignment vertical="center" textRotation="255"/>
    </xf>
    <xf numFmtId="0" fontId="14" fillId="0" borderId="71" xfId="62" applyBorder="1" applyAlignment="1">
      <alignment vertical="center" textRotation="255"/>
      <protection/>
    </xf>
    <xf numFmtId="0" fontId="14" fillId="0" borderId="72" xfId="62" applyBorder="1" applyAlignment="1">
      <alignment vertical="center" textRotation="255"/>
      <protection/>
    </xf>
    <xf numFmtId="0" fontId="14" fillId="0" borderId="71" xfId="62" applyBorder="1" applyAlignment="1">
      <alignment vertical="center"/>
      <protection/>
    </xf>
    <xf numFmtId="0" fontId="14" fillId="0" borderId="72" xfId="62" applyBorder="1" applyAlignment="1">
      <alignment vertical="center"/>
      <protection/>
    </xf>
    <xf numFmtId="224" fontId="16" fillId="0" borderId="12" xfId="49" applyNumberFormat="1" applyFont="1" applyBorder="1" applyAlignment="1">
      <alignment vertical="center" textRotation="255"/>
    </xf>
    <xf numFmtId="0" fontId="14" fillId="0" borderId="12" xfId="62" applyBorder="1" applyAlignment="1">
      <alignment vertical="center"/>
      <protection/>
    </xf>
    <xf numFmtId="0" fontId="14" fillId="0" borderId="14" xfId="62" applyBorder="1" applyAlignment="1">
      <alignment vertical="center"/>
      <protection/>
    </xf>
    <xf numFmtId="217" fontId="0" fillId="0" borderId="40" xfId="49" applyNumberFormat="1" applyBorder="1" applyAlignment="1">
      <alignment vertical="center"/>
    </xf>
    <xf numFmtId="217" fontId="0" fillId="0" borderId="17" xfId="0" applyNumberFormat="1" applyBorder="1" applyAlignment="1">
      <alignment vertical="center"/>
    </xf>
    <xf numFmtId="217" fontId="0" fillId="0" borderId="50" xfId="49" applyNumberFormat="1" applyBorder="1" applyAlignment="1">
      <alignment vertical="center"/>
    </xf>
    <xf numFmtId="217" fontId="0" fillId="0" borderId="54" xfId="0" applyNumberFormat="1" applyBorder="1" applyAlignment="1">
      <alignment vertical="center"/>
    </xf>
    <xf numFmtId="0" fontId="13" fillId="0" borderId="10" xfId="0" applyFont="1" applyBorder="1" applyAlignment="1">
      <alignment horizontal="distributed" vertical="center"/>
    </xf>
    <xf numFmtId="0" fontId="13" fillId="0" borderId="11" xfId="0" applyFont="1" applyBorder="1" applyAlignment="1">
      <alignment horizontal="distributed" vertical="center"/>
    </xf>
    <xf numFmtId="0" fontId="13" fillId="0" borderId="44" xfId="0" applyFont="1" applyBorder="1" applyAlignment="1">
      <alignment horizontal="distributed" vertical="center"/>
    </xf>
    <xf numFmtId="0" fontId="13" fillId="0" borderId="14" xfId="0" applyFont="1" applyBorder="1" applyAlignment="1">
      <alignment horizontal="distributed" vertical="center"/>
    </xf>
    <xf numFmtId="0" fontId="13" fillId="0" borderId="15" xfId="0" applyFont="1" applyBorder="1" applyAlignment="1">
      <alignment horizontal="distributed" vertical="center"/>
    </xf>
    <xf numFmtId="0" fontId="13" fillId="0" borderId="34" xfId="0" applyFont="1" applyBorder="1" applyAlignment="1">
      <alignment horizontal="distributed" vertical="center"/>
    </xf>
    <xf numFmtId="203" fontId="56" fillId="0" borderId="19" xfId="0" applyNumberFormat="1" applyFont="1" applyBorder="1" applyAlignment="1">
      <alignment horizontal="center" vertical="center"/>
    </xf>
    <xf numFmtId="203" fontId="56" fillId="0" borderId="65" xfId="0" applyNumberFormat="1" applyFont="1" applyBorder="1" applyAlignment="1">
      <alignment horizontal="center" vertical="center"/>
    </xf>
    <xf numFmtId="203" fontId="56" fillId="0" borderId="19" xfId="0" applyNumberFormat="1" applyFont="1" applyBorder="1" applyAlignment="1">
      <alignment horizontal="center" vertical="center" shrinkToFit="1"/>
    </xf>
    <xf numFmtId="203" fontId="56" fillId="0" borderId="65" xfId="0" applyNumberFormat="1" applyFont="1" applyBorder="1" applyAlignment="1">
      <alignment horizontal="center" vertical="center" shrinkToFit="1"/>
    </xf>
    <xf numFmtId="224" fontId="16" fillId="0" borderId="71" xfId="49" applyNumberFormat="1" applyFont="1" applyBorder="1" applyAlignment="1">
      <alignment vertical="center" textRotation="255"/>
    </xf>
    <xf numFmtId="224" fontId="16" fillId="0" borderId="72" xfId="49" applyNumberFormat="1" applyFont="1" applyBorder="1" applyAlignment="1">
      <alignment vertical="center" textRotation="255"/>
    </xf>
    <xf numFmtId="41" fontId="0" fillId="0" borderId="45" xfId="0" applyNumberFormat="1" applyBorder="1" applyAlignment="1">
      <alignment horizontal="right" vertical="center"/>
    </xf>
    <xf numFmtId="0" fontId="0" fillId="0" borderId="51" xfId="0" applyBorder="1" applyAlignment="1">
      <alignment horizontal="right" vertical="center"/>
    </xf>
    <xf numFmtId="217" fontId="0" fillId="0" borderId="39" xfId="49" applyNumberFormat="1" applyBorder="1" applyAlignment="1">
      <alignment vertical="center"/>
    </xf>
    <xf numFmtId="217" fontId="0" fillId="0" borderId="13" xfId="0" applyNumberFormat="1" applyBorder="1" applyAlignment="1">
      <alignment vertical="center"/>
    </xf>
    <xf numFmtId="217" fontId="0" fillId="0" borderId="40" xfId="49" applyNumberFormat="1" applyFont="1" applyFill="1" applyBorder="1" applyAlignment="1">
      <alignment vertical="center"/>
    </xf>
    <xf numFmtId="217" fontId="0" fillId="0" borderId="17" xfId="0" applyNumberFormat="1" applyFont="1" applyBorder="1" applyAlignment="1">
      <alignment vertical="center"/>
    </xf>
    <xf numFmtId="0" fontId="13" fillId="0" borderId="10" xfId="61" applyFont="1" applyBorder="1" applyAlignment="1">
      <alignment horizontal="distributed" vertical="center"/>
      <protection/>
    </xf>
    <xf numFmtId="0" fontId="56" fillId="0" borderId="19" xfId="0" applyFont="1" applyBorder="1" applyAlignment="1">
      <alignment horizontal="center" vertical="center"/>
    </xf>
    <xf numFmtId="0" fontId="56" fillId="0" borderId="6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203" fontId="0" fillId="0" borderId="19" xfId="0" applyNumberFormat="1" applyFont="1" applyBorder="1" applyAlignment="1">
      <alignment horizontal="center" vertical="center"/>
    </xf>
    <xf numFmtId="203" fontId="0" fillId="0" borderId="65" xfId="0" applyNumberFormat="1" applyFont="1" applyBorder="1" applyAlignment="1">
      <alignment horizontal="center" vertical="center"/>
    </xf>
    <xf numFmtId="0" fontId="0" fillId="0" borderId="36" xfId="0" applyBorder="1" applyAlignment="1">
      <alignment horizontal="left" vertical="center"/>
    </xf>
    <xf numFmtId="0" fontId="0" fillId="0" borderId="70" xfId="0" applyNumberFormat="1" applyBorder="1" applyAlignment="1">
      <alignment horizontal="center" vertical="center" textRotation="255"/>
    </xf>
    <xf numFmtId="203" fontId="56" fillId="0" borderId="73" xfId="0" applyNumberFormat="1" applyFont="1" applyBorder="1" applyAlignment="1">
      <alignment horizontal="center" vertical="center" shrinkToFit="1"/>
    </xf>
    <xf numFmtId="41" fontId="56" fillId="0" borderId="19" xfId="0" applyNumberFormat="1" applyFont="1" applyBorder="1" applyAlignment="1">
      <alignment horizontal="center" vertical="center"/>
    </xf>
    <xf numFmtId="41" fontId="56" fillId="0" borderId="65" xfId="0" applyNumberFormat="1" applyFont="1" applyBorder="1" applyAlignment="1">
      <alignment horizontal="center" vertical="center"/>
    </xf>
    <xf numFmtId="41" fontId="56" fillId="0" borderId="74" xfId="0" applyNumberFormat="1" applyFont="1" applyBorder="1" applyAlignment="1">
      <alignment horizontal="center" vertical="center" shrinkToFit="1"/>
    </xf>
    <xf numFmtId="41" fontId="56" fillId="0" borderId="65" xfId="0" applyNumberFormat="1" applyFont="1" applyBorder="1" applyAlignment="1">
      <alignment horizontal="center" vertical="center" shrinkToFit="1"/>
    </xf>
    <xf numFmtId="41" fontId="0" fillId="0" borderId="19" xfId="0" applyNumberFormat="1" applyBorder="1" applyAlignment="1">
      <alignment horizontal="center" vertical="center"/>
    </xf>
    <xf numFmtId="41" fontId="0" fillId="0" borderId="65" xfId="0" applyNumberFormat="1" applyBorder="1" applyAlignment="1">
      <alignment horizontal="center" vertical="center"/>
    </xf>
    <xf numFmtId="41" fontId="56" fillId="0" borderId="73" xfId="0" applyNumberFormat="1" applyFont="1" applyBorder="1" applyAlignment="1">
      <alignment horizontal="center" vertical="center"/>
    </xf>
    <xf numFmtId="41" fontId="17" fillId="0" borderId="31" xfId="0" applyNumberFormat="1" applyFont="1" applyBorder="1" applyAlignment="1">
      <alignment horizontal="right" vertical="center"/>
    </xf>
    <xf numFmtId="41" fontId="17" fillId="0" borderId="36" xfId="0" applyNumberFormat="1" applyFont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Ｈ１０決算ベース" xfId="61"/>
    <cellStyle name="標準_地方債公営企業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581650" y="103346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581650" y="103346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F9" sqref="F9"/>
    </sheetView>
  </sheetViews>
  <sheetFormatPr defaultColWidth="8.796875" defaultRowHeight="14.25"/>
  <cols>
    <col min="1" max="2" width="3.59765625" style="2" customWidth="1"/>
    <col min="3" max="4" width="1.59765625" style="2" customWidth="1"/>
    <col min="5" max="5" width="32.59765625" style="2" customWidth="1"/>
    <col min="6" max="6" width="15.59765625" style="2" customWidth="1"/>
    <col min="7" max="7" width="10.59765625" style="2" customWidth="1"/>
    <col min="8" max="8" width="15.59765625" style="2" customWidth="1"/>
    <col min="9" max="9" width="10.59765625" style="2" customWidth="1"/>
    <col min="10" max="11" width="9" style="2" customWidth="1"/>
    <col min="12" max="12" width="9.8984375" style="2" customWidth="1"/>
    <col min="13" max="16384" width="9" style="2" customWidth="1"/>
  </cols>
  <sheetData>
    <row r="1" spans="1:6" ht="33.75" customHeight="1">
      <c r="A1" s="51" t="s">
        <v>0</v>
      </c>
      <c r="B1" s="51"/>
      <c r="C1" s="51"/>
      <c r="D1" s="51"/>
      <c r="E1" s="236" t="s">
        <v>232</v>
      </c>
      <c r="F1" s="1"/>
    </row>
    <row r="3" ht="14.25">
      <c r="A3" s="25" t="s">
        <v>93</v>
      </c>
    </row>
    <row r="5" spans="1:5" ht="13.5">
      <c r="A5" s="52" t="s">
        <v>222</v>
      </c>
      <c r="B5" s="52"/>
      <c r="C5" s="52"/>
      <c r="D5" s="52"/>
      <c r="E5" s="52"/>
    </row>
    <row r="6" spans="1:9" ht="14.25">
      <c r="A6" s="3"/>
      <c r="H6" s="4"/>
      <c r="I6" s="14" t="s">
        <v>1</v>
      </c>
    </row>
    <row r="7" spans="1:9" ht="27" customHeight="1">
      <c r="A7" s="5"/>
      <c r="B7" s="6"/>
      <c r="C7" s="6"/>
      <c r="D7" s="6"/>
      <c r="E7" s="6"/>
      <c r="F7" s="19" t="s">
        <v>223</v>
      </c>
      <c r="G7" s="20"/>
      <c r="H7" s="33" t="s">
        <v>2</v>
      </c>
      <c r="I7" s="35" t="s">
        <v>22</v>
      </c>
    </row>
    <row r="8" spans="1:9" ht="16.5" customHeight="1">
      <c r="A8" s="53"/>
      <c r="B8" s="54"/>
      <c r="C8" s="54"/>
      <c r="D8" s="54"/>
      <c r="E8" s="54"/>
      <c r="F8" s="16" t="s">
        <v>91</v>
      </c>
      <c r="G8" s="24" t="s">
        <v>3</v>
      </c>
      <c r="H8" s="34"/>
      <c r="I8" s="36"/>
    </row>
    <row r="9" spans="1:11" ht="18" customHeight="1">
      <c r="A9" s="291" t="s">
        <v>88</v>
      </c>
      <c r="B9" s="291" t="s">
        <v>90</v>
      </c>
      <c r="C9" s="49" t="s">
        <v>4</v>
      </c>
      <c r="D9" s="50"/>
      <c r="E9" s="50"/>
      <c r="F9" s="58">
        <v>168382</v>
      </c>
      <c r="G9" s="68">
        <f>F9/$F$27*100</f>
        <v>23.189152266004154</v>
      </c>
      <c r="H9" s="59">
        <v>157493</v>
      </c>
      <c r="I9" s="73">
        <f>(F9/H9-1)*100</f>
        <v>6.913958080676608</v>
      </c>
      <c r="K9" s="98"/>
    </row>
    <row r="10" spans="1:9" ht="18" customHeight="1">
      <c r="A10" s="292"/>
      <c r="B10" s="292"/>
      <c r="C10" s="7"/>
      <c r="D10" s="46" t="s">
        <v>23</v>
      </c>
      <c r="E10" s="47"/>
      <c r="F10" s="60">
        <v>45483</v>
      </c>
      <c r="G10" s="69">
        <f aca="true" t="shared" si="0" ref="G10:G27">F10/$F$27*100</f>
        <v>6.263806181864255</v>
      </c>
      <c r="H10" s="61">
        <v>44957</v>
      </c>
      <c r="I10" s="74">
        <f aca="true" t="shared" si="1" ref="I10:I27">(F10/H10-1)*100</f>
        <v>1.1700068954779042</v>
      </c>
    </row>
    <row r="11" spans="1:9" ht="18" customHeight="1">
      <c r="A11" s="292"/>
      <c r="B11" s="292"/>
      <c r="C11" s="7"/>
      <c r="D11" s="15"/>
      <c r="E11" s="21" t="s">
        <v>24</v>
      </c>
      <c r="F11" s="226">
        <v>39267</v>
      </c>
      <c r="G11" s="70">
        <f t="shared" si="0"/>
        <v>5.407754047518055</v>
      </c>
      <c r="H11" s="63">
        <v>37434</v>
      </c>
      <c r="I11" s="75">
        <f t="shared" si="1"/>
        <v>4.8966180477640675</v>
      </c>
    </row>
    <row r="12" spans="1:9" ht="18" customHeight="1">
      <c r="A12" s="292"/>
      <c r="B12" s="292"/>
      <c r="C12" s="7"/>
      <c r="D12" s="15"/>
      <c r="E12" s="21" t="s">
        <v>25</v>
      </c>
      <c r="F12" s="226">
        <v>2899</v>
      </c>
      <c r="G12" s="70">
        <f t="shared" si="0"/>
        <v>0.39924310448353173</v>
      </c>
      <c r="H12" s="63">
        <v>3727</v>
      </c>
      <c r="I12" s="75">
        <f t="shared" si="1"/>
        <v>-22.21625972632144</v>
      </c>
    </row>
    <row r="13" spans="1:9" ht="18" customHeight="1">
      <c r="A13" s="292"/>
      <c r="B13" s="292"/>
      <c r="C13" s="7"/>
      <c r="D13" s="30"/>
      <c r="E13" s="21" t="s">
        <v>26</v>
      </c>
      <c r="F13" s="226">
        <v>119</v>
      </c>
      <c r="G13" s="70">
        <f t="shared" si="0"/>
        <v>0.016388385454825898</v>
      </c>
      <c r="H13" s="63">
        <v>205</v>
      </c>
      <c r="I13" s="75">
        <f t="shared" si="1"/>
        <v>-41.951219512195124</v>
      </c>
    </row>
    <row r="14" spans="1:9" ht="18" customHeight="1">
      <c r="A14" s="292"/>
      <c r="B14" s="292"/>
      <c r="C14" s="7"/>
      <c r="D14" s="55" t="s">
        <v>27</v>
      </c>
      <c r="E14" s="45"/>
      <c r="F14" s="58">
        <v>33476</v>
      </c>
      <c r="G14" s="68">
        <f t="shared" si="0"/>
        <v>4.610231861224805</v>
      </c>
      <c r="H14" s="59">
        <v>29467</v>
      </c>
      <c r="I14" s="76">
        <f t="shared" si="1"/>
        <v>13.605049716632166</v>
      </c>
    </row>
    <row r="15" spans="1:9" ht="18" customHeight="1">
      <c r="A15" s="292"/>
      <c r="B15" s="292"/>
      <c r="C15" s="7"/>
      <c r="D15" s="15"/>
      <c r="E15" s="21" t="s">
        <v>28</v>
      </c>
      <c r="F15" s="62">
        <v>2012</v>
      </c>
      <c r="G15" s="70">
        <f t="shared" si="0"/>
        <v>0.2770876599589051</v>
      </c>
      <c r="H15" s="63">
        <v>1873</v>
      </c>
      <c r="I15" s="75">
        <f t="shared" si="1"/>
        <v>7.421249332621471</v>
      </c>
    </row>
    <row r="16" spans="1:11" ht="18" customHeight="1">
      <c r="A16" s="292"/>
      <c r="B16" s="292"/>
      <c r="C16" s="7"/>
      <c r="D16" s="15"/>
      <c r="E16" s="26" t="s">
        <v>29</v>
      </c>
      <c r="F16" s="60">
        <v>31464</v>
      </c>
      <c r="G16" s="69">
        <f t="shared" si="0"/>
        <v>4.3331442012659</v>
      </c>
      <c r="H16" s="61">
        <v>27594</v>
      </c>
      <c r="I16" s="74">
        <f t="shared" si="1"/>
        <v>14.024787997390732</v>
      </c>
      <c r="K16" s="99"/>
    </row>
    <row r="17" spans="1:9" ht="18" customHeight="1">
      <c r="A17" s="292"/>
      <c r="B17" s="292"/>
      <c r="C17" s="7"/>
      <c r="D17" s="294" t="s">
        <v>30</v>
      </c>
      <c r="E17" s="295"/>
      <c r="F17" s="60">
        <v>57386</v>
      </c>
      <c r="G17" s="69">
        <f t="shared" si="0"/>
        <v>7.903057879921335</v>
      </c>
      <c r="H17" s="61">
        <v>51150</v>
      </c>
      <c r="I17" s="74">
        <f t="shared" si="1"/>
        <v>12.191593352883668</v>
      </c>
    </row>
    <row r="18" spans="1:9" ht="18" customHeight="1">
      <c r="A18" s="292"/>
      <c r="B18" s="292"/>
      <c r="C18" s="7"/>
      <c r="D18" s="296" t="s">
        <v>94</v>
      </c>
      <c r="E18" s="297"/>
      <c r="F18" s="62">
        <v>4272</v>
      </c>
      <c r="G18" s="70">
        <f t="shared" si="0"/>
        <v>0.5883292660757666</v>
      </c>
      <c r="H18" s="63">
        <v>4161</v>
      </c>
      <c r="I18" s="75">
        <f t="shared" si="1"/>
        <v>2.667627974044695</v>
      </c>
    </row>
    <row r="19" spans="1:26" ht="18" customHeight="1">
      <c r="A19" s="292"/>
      <c r="B19" s="292"/>
      <c r="C19" s="10"/>
      <c r="D19" s="296" t="s">
        <v>95</v>
      </c>
      <c r="E19" s="297"/>
      <c r="F19" s="239">
        <v>0</v>
      </c>
      <c r="G19" s="70">
        <f t="shared" si="0"/>
        <v>0</v>
      </c>
      <c r="H19" s="240">
        <v>0</v>
      </c>
      <c r="I19" s="75" t="e">
        <f t="shared" si="1"/>
        <v>#DIV/0!</v>
      </c>
      <c r="Z19" s="2" t="s">
        <v>96</v>
      </c>
    </row>
    <row r="20" spans="1:9" ht="18" customHeight="1">
      <c r="A20" s="292"/>
      <c r="B20" s="292"/>
      <c r="C20" s="38" t="s">
        <v>5</v>
      </c>
      <c r="D20" s="37"/>
      <c r="E20" s="37"/>
      <c r="F20" s="62">
        <v>21202</v>
      </c>
      <c r="G20" s="70">
        <f t="shared" si="0"/>
        <v>2.919886961455619</v>
      </c>
      <c r="H20" s="63">
        <v>24056</v>
      </c>
      <c r="I20" s="75">
        <f t="shared" si="1"/>
        <v>-11.863984037246421</v>
      </c>
    </row>
    <row r="21" spans="1:9" ht="18" customHeight="1">
      <c r="A21" s="292"/>
      <c r="B21" s="292"/>
      <c r="C21" s="38" t="s">
        <v>6</v>
      </c>
      <c r="D21" s="37"/>
      <c r="E21" s="37"/>
      <c r="F21" s="62">
        <v>209800</v>
      </c>
      <c r="G21" s="70">
        <f t="shared" si="0"/>
        <v>28.89313670943255</v>
      </c>
      <c r="H21" s="63">
        <v>210100</v>
      </c>
      <c r="I21" s="75">
        <f t="shared" si="1"/>
        <v>-0.14278914802474674</v>
      </c>
    </row>
    <row r="22" spans="1:9" ht="18" customHeight="1">
      <c r="A22" s="292"/>
      <c r="B22" s="292"/>
      <c r="C22" s="38" t="s">
        <v>31</v>
      </c>
      <c r="D22" s="37"/>
      <c r="E22" s="37"/>
      <c r="F22" s="62">
        <v>15837</v>
      </c>
      <c r="G22" s="70">
        <f t="shared" si="0"/>
        <v>2.181032440740149</v>
      </c>
      <c r="H22" s="63">
        <v>15795</v>
      </c>
      <c r="I22" s="75">
        <f t="shared" si="1"/>
        <v>0.26590693257360076</v>
      </c>
    </row>
    <row r="23" spans="1:9" ht="18" customHeight="1">
      <c r="A23" s="292"/>
      <c r="B23" s="292"/>
      <c r="C23" s="38" t="s">
        <v>7</v>
      </c>
      <c r="D23" s="37"/>
      <c r="E23" s="37"/>
      <c r="F23" s="62">
        <v>195249</v>
      </c>
      <c r="G23" s="70">
        <f t="shared" si="0"/>
        <v>26.88920900562438</v>
      </c>
      <c r="H23" s="63">
        <v>193923</v>
      </c>
      <c r="I23" s="75">
        <f t="shared" si="1"/>
        <v>0.6837765504865256</v>
      </c>
    </row>
    <row r="24" spans="1:9" ht="18" customHeight="1">
      <c r="A24" s="292"/>
      <c r="B24" s="292"/>
      <c r="C24" s="38" t="s">
        <v>32</v>
      </c>
      <c r="D24" s="37"/>
      <c r="E24" s="37"/>
      <c r="F24" s="62">
        <v>2882</v>
      </c>
      <c r="G24" s="70">
        <f t="shared" si="0"/>
        <v>0.3969019065614137</v>
      </c>
      <c r="H24" s="63">
        <v>4909</v>
      </c>
      <c r="I24" s="75">
        <f t="shared" si="1"/>
        <v>-41.29150539824812</v>
      </c>
    </row>
    <row r="25" spans="1:9" ht="18" customHeight="1">
      <c r="A25" s="292"/>
      <c r="B25" s="292"/>
      <c r="C25" s="38" t="s">
        <v>8</v>
      </c>
      <c r="D25" s="37"/>
      <c r="E25" s="37"/>
      <c r="F25" s="62">
        <v>49970</v>
      </c>
      <c r="G25" s="70">
        <f t="shared" si="0"/>
        <v>6.881744715778572</v>
      </c>
      <c r="H25" s="63">
        <v>46205</v>
      </c>
      <c r="I25" s="75">
        <f t="shared" si="1"/>
        <v>8.148468780435024</v>
      </c>
    </row>
    <row r="26" spans="1:9" ht="18" customHeight="1">
      <c r="A26" s="292"/>
      <c r="B26" s="292"/>
      <c r="C26" s="39" t="s">
        <v>9</v>
      </c>
      <c r="D26" s="40"/>
      <c r="E26" s="40"/>
      <c r="F26" s="64">
        <v>62802</v>
      </c>
      <c r="G26" s="71">
        <f t="shared" si="0"/>
        <v>8.64893599440316</v>
      </c>
      <c r="H26" s="65">
        <v>60676</v>
      </c>
      <c r="I26" s="77">
        <f t="shared" si="1"/>
        <v>3.5038565495418394</v>
      </c>
    </row>
    <row r="27" spans="1:9" ht="18" customHeight="1">
      <c r="A27" s="292"/>
      <c r="B27" s="293"/>
      <c r="C27" s="41" t="s">
        <v>10</v>
      </c>
      <c r="D27" s="28"/>
      <c r="E27" s="28"/>
      <c r="F27" s="66">
        <f>SUM(F9,F20:F26)</f>
        <v>726124</v>
      </c>
      <c r="G27" s="72">
        <f t="shared" si="0"/>
        <v>100</v>
      </c>
      <c r="H27" s="66">
        <v>713157</v>
      </c>
      <c r="I27" s="78">
        <f t="shared" si="1"/>
        <v>1.8182532037125165</v>
      </c>
    </row>
    <row r="28" spans="1:9" ht="18" customHeight="1">
      <c r="A28" s="292"/>
      <c r="B28" s="291" t="s">
        <v>89</v>
      </c>
      <c r="C28" s="49" t="s">
        <v>11</v>
      </c>
      <c r="D28" s="50"/>
      <c r="E28" s="50"/>
      <c r="F28" s="58">
        <v>305473</v>
      </c>
      <c r="G28" s="68">
        <f>F28/$F$45*100</f>
        <v>42.06898546253808</v>
      </c>
      <c r="H28" s="58">
        <v>302906</v>
      </c>
      <c r="I28" s="79">
        <f>(F28/H28-1)*100</f>
        <v>0.8474576271186418</v>
      </c>
    </row>
    <row r="29" spans="1:9" ht="18" customHeight="1">
      <c r="A29" s="292"/>
      <c r="B29" s="292"/>
      <c r="C29" s="7"/>
      <c r="D29" s="27" t="s">
        <v>12</v>
      </c>
      <c r="E29" s="37"/>
      <c r="F29" s="62">
        <v>204511</v>
      </c>
      <c r="G29" s="70">
        <f aca="true" t="shared" si="2" ref="G29:G45">F29/$F$45*100</f>
        <v>28.164748720604194</v>
      </c>
      <c r="H29" s="62">
        <v>200196</v>
      </c>
      <c r="I29" s="80">
        <f aca="true" t="shared" si="3" ref="I29:I45">(F29/H29-1)*100</f>
        <v>2.155387720034363</v>
      </c>
    </row>
    <row r="30" spans="1:9" ht="18" customHeight="1">
      <c r="A30" s="292"/>
      <c r="B30" s="292"/>
      <c r="C30" s="7"/>
      <c r="D30" s="27" t="s">
        <v>33</v>
      </c>
      <c r="E30" s="37"/>
      <c r="F30" s="62">
        <v>35240</v>
      </c>
      <c r="G30" s="70">
        <f t="shared" si="2"/>
        <v>4.853165575025753</v>
      </c>
      <c r="H30" s="62">
        <v>35150</v>
      </c>
      <c r="I30" s="80">
        <f t="shared" si="3"/>
        <v>0.25604551920341834</v>
      </c>
    </row>
    <row r="31" spans="1:9" ht="18" customHeight="1">
      <c r="A31" s="292"/>
      <c r="B31" s="292"/>
      <c r="C31" s="17"/>
      <c r="D31" s="27" t="s">
        <v>13</v>
      </c>
      <c r="E31" s="37"/>
      <c r="F31" s="62">
        <v>65722</v>
      </c>
      <c r="G31" s="70">
        <f t="shared" si="2"/>
        <v>9.05107116690813</v>
      </c>
      <c r="H31" s="62">
        <v>67560</v>
      </c>
      <c r="I31" s="80">
        <f t="shared" si="3"/>
        <v>-2.720544701006511</v>
      </c>
    </row>
    <row r="32" spans="1:9" ht="18" customHeight="1">
      <c r="A32" s="292"/>
      <c r="B32" s="292"/>
      <c r="C32" s="44" t="s">
        <v>14</v>
      </c>
      <c r="D32" s="45"/>
      <c r="E32" s="45"/>
      <c r="F32" s="58">
        <v>282536</v>
      </c>
      <c r="G32" s="68">
        <f t="shared" si="2"/>
        <v>38.91015859550159</v>
      </c>
      <c r="H32" s="58">
        <v>276122</v>
      </c>
      <c r="I32" s="79">
        <f t="shared" si="3"/>
        <v>2.32288626042112</v>
      </c>
    </row>
    <row r="33" spans="1:9" ht="18" customHeight="1">
      <c r="A33" s="292"/>
      <c r="B33" s="292"/>
      <c r="C33" s="7"/>
      <c r="D33" s="27" t="s">
        <v>15</v>
      </c>
      <c r="E33" s="37"/>
      <c r="F33" s="62">
        <v>51025</v>
      </c>
      <c r="G33" s="70">
        <f t="shared" si="2"/>
        <v>7.0270367044747175</v>
      </c>
      <c r="H33" s="62">
        <v>53929</v>
      </c>
      <c r="I33" s="80">
        <f t="shared" si="3"/>
        <v>-5.384857868679194</v>
      </c>
    </row>
    <row r="34" spans="1:9" ht="18" customHeight="1">
      <c r="A34" s="292"/>
      <c r="B34" s="292"/>
      <c r="C34" s="7"/>
      <c r="D34" s="27" t="s">
        <v>34</v>
      </c>
      <c r="E34" s="37"/>
      <c r="F34" s="62">
        <v>3510</v>
      </c>
      <c r="G34" s="70">
        <f t="shared" si="2"/>
        <v>0.4833885121549487</v>
      </c>
      <c r="H34" s="62">
        <v>3312</v>
      </c>
      <c r="I34" s="80">
        <f t="shared" si="3"/>
        <v>5.978260869565211</v>
      </c>
    </row>
    <row r="35" spans="1:9" ht="18" customHeight="1">
      <c r="A35" s="292"/>
      <c r="B35" s="292"/>
      <c r="C35" s="7"/>
      <c r="D35" s="27" t="s">
        <v>35</v>
      </c>
      <c r="E35" s="37"/>
      <c r="F35" s="62">
        <v>186972</v>
      </c>
      <c r="G35" s="70">
        <f t="shared" si="2"/>
        <v>25.749321052602586</v>
      </c>
      <c r="H35" s="62">
        <v>175670</v>
      </c>
      <c r="I35" s="80">
        <f t="shared" si="3"/>
        <v>6.433654010360335</v>
      </c>
    </row>
    <row r="36" spans="1:9" ht="18" customHeight="1">
      <c r="A36" s="292"/>
      <c r="B36" s="292"/>
      <c r="C36" s="7"/>
      <c r="D36" s="27" t="s">
        <v>36</v>
      </c>
      <c r="E36" s="37"/>
      <c r="F36" s="62">
        <v>15137</v>
      </c>
      <c r="G36" s="70">
        <f t="shared" si="2"/>
        <v>2.0846301733588204</v>
      </c>
      <c r="H36" s="62">
        <v>15522</v>
      </c>
      <c r="I36" s="80">
        <f t="shared" si="3"/>
        <v>-2.480350470300219</v>
      </c>
    </row>
    <row r="37" spans="1:9" ht="18" customHeight="1">
      <c r="A37" s="292"/>
      <c r="B37" s="292"/>
      <c r="C37" s="7"/>
      <c r="D37" s="27" t="s">
        <v>16</v>
      </c>
      <c r="E37" s="37"/>
      <c r="F37" s="62">
        <v>5290</v>
      </c>
      <c r="G37" s="70">
        <f t="shared" si="2"/>
        <v>0.7285257063531849</v>
      </c>
      <c r="H37" s="62">
        <v>6962</v>
      </c>
      <c r="I37" s="80">
        <f t="shared" si="3"/>
        <v>-24.016087331226654</v>
      </c>
    </row>
    <row r="38" spans="1:9" ht="18" customHeight="1">
      <c r="A38" s="292"/>
      <c r="B38" s="292"/>
      <c r="C38" s="17"/>
      <c r="D38" s="27" t="s">
        <v>37</v>
      </c>
      <c r="E38" s="37"/>
      <c r="F38" s="62">
        <v>20256</v>
      </c>
      <c r="G38" s="70">
        <f t="shared" si="2"/>
        <v>2.789606182965995</v>
      </c>
      <c r="H38" s="62">
        <v>20391</v>
      </c>
      <c r="I38" s="80">
        <f t="shared" si="3"/>
        <v>-0.6620567897601903</v>
      </c>
    </row>
    <row r="39" spans="1:9" ht="18" customHeight="1">
      <c r="A39" s="292"/>
      <c r="B39" s="292"/>
      <c r="C39" s="44" t="s">
        <v>17</v>
      </c>
      <c r="D39" s="45"/>
      <c r="E39" s="45"/>
      <c r="F39" s="58">
        <v>138115</v>
      </c>
      <c r="G39" s="68">
        <f t="shared" si="2"/>
        <v>19.020855941960328</v>
      </c>
      <c r="H39" s="58">
        <v>134129</v>
      </c>
      <c r="I39" s="79">
        <f t="shared" si="3"/>
        <v>2.971765986475705</v>
      </c>
    </row>
    <row r="40" spans="1:9" ht="18" customHeight="1">
      <c r="A40" s="292"/>
      <c r="B40" s="292"/>
      <c r="C40" s="7"/>
      <c r="D40" s="46" t="s">
        <v>18</v>
      </c>
      <c r="E40" s="47"/>
      <c r="F40" s="60">
        <v>134341</v>
      </c>
      <c r="G40" s="69">
        <f t="shared" si="2"/>
        <v>18.501110003250133</v>
      </c>
      <c r="H40" s="60">
        <v>130171</v>
      </c>
      <c r="I40" s="81">
        <f t="shared" si="3"/>
        <v>3.2034785013559164</v>
      </c>
    </row>
    <row r="41" spans="1:9" ht="18" customHeight="1">
      <c r="A41" s="292"/>
      <c r="B41" s="292"/>
      <c r="C41" s="7"/>
      <c r="D41" s="15"/>
      <c r="E41" s="95" t="s">
        <v>92</v>
      </c>
      <c r="F41" s="62">
        <f>114773+3692</f>
        <v>118465</v>
      </c>
      <c r="G41" s="70">
        <f t="shared" si="2"/>
        <v>16.314706579041598</v>
      </c>
      <c r="H41" s="62">
        <v>114985</v>
      </c>
      <c r="I41" s="82">
        <f t="shared" si="3"/>
        <v>3.0264817150063017</v>
      </c>
    </row>
    <row r="42" spans="1:9" ht="18" customHeight="1">
      <c r="A42" s="292"/>
      <c r="B42" s="292"/>
      <c r="C42" s="7"/>
      <c r="D42" s="30"/>
      <c r="E42" s="29" t="s">
        <v>38</v>
      </c>
      <c r="F42" s="62">
        <v>15876</v>
      </c>
      <c r="G42" s="70">
        <f t="shared" si="2"/>
        <v>2.1864034242085375</v>
      </c>
      <c r="H42" s="62">
        <v>15186</v>
      </c>
      <c r="I42" s="82">
        <f t="shared" si="3"/>
        <v>4.543658632951408</v>
      </c>
    </row>
    <row r="43" spans="1:9" ht="18" customHeight="1">
      <c r="A43" s="292"/>
      <c r="B43" s="292"/>
      <c r="C43" s="7"/>
      <c r="D43" s="27" t="s">
        <v>39</v>
      </c>
      <c r="E43" s="48"/>
      <c r="F43" s="62">
        <v>3774</v>
      </c>
      <c r="G43" s="70">
        <f t="shared" si="2"/>
        <v>0.5197459387101927</v>
      </c>
      <c r="H43" s="62">
        <v>3958</v>
      </c>
      <c r="I43" s="82">
        <f t="shared" si="3"/>
        <v>-4.648812531581603</v>
      </c>
    </row>
    <row r="44" spans="1:9" ht="18" customHeight="1">
      <c r="A44" s="292"/>
      <c r="B44" s="292"/>
      <c r="C44" s="11"/>
      <c r="D44" s="42" t="s">
        <v>40</v>
      </c>
      <c r="E44" s="43"/>
      <c r="F44" s="66">
        <v>0</v>
      </c>
      <c r="G44" s="72">
        <f t="shared" si="2"/>
        <v>0</v>
      </c>
      <c r="H44" s="65" t="s">
        <v>231</v>
      </c>
      <c r="I44" s="77" t="e">
        <f t="shared" si="3"/>
        <v>#VALUE!</v>
      </c>
    </row>
    <row r="45" spans="1:9" ht="18" customHeight="1">
      <c r="A45" s="293"/>
      <c r="B45" s="293"/>
      <c r="C45" s="11" t="s">
        <v>19</v>
      </c>
      <c r="D45" s="12"/>
      <c r="E45" s="12"/>
      <c r="F45" s="67">
        <f>SUM(F28,F32,F39)</f>
        <v>726124</v>
      </c>
      <c r="G45" s="78">
        <f t="shared" si="2"/>
        <v>100</v>
      </c>
      <c r="H45" s="67">
        <f>SUM(H28,H32,H39)</f>
        <v>713157</v>
      </c>
      <c r="I45" s="78">
        <f t="shared" si="3"/>
        <v>1.8182532037125165</v>
      </c>
    </row>
    <row r="46" ht="13.5">
      <c r="A46" s="96" t="s">
        <v>20</v>
      </c>
    </row>
    <row r="47" ht="13.5">
      <c r="A47" s="97" t="s">
        <v>21</v>
      </c>
    </row>
    <row r="48" ht="13.5">
      <c r="A48" s="97"/>
    </row>
    <row r="57" ht="13.5">
      <c r="I57" s="8"/>
    </row>
    <row r="58" ht="13.5">
      <c r="I58" s="8"/>
    </row>
  </sheetData>
  <sheetProtection/>
  <mergeCells count="6">
    <mergeCell ref="A9:A45"/>
    <mergeCell ref="B9:B27"/>
    <mergeCell ref="B28:B45"/>
    <mergeCell ref="D17:E17"/>
    <mergeCell ref="D18:E18"/>
    <mergeCell ref="D19:E19"/>
  </mergeCells>
  <printOptions horizontalCentered="1" verticalCentered="1"/>
  <pageMargins left="0" right="0" top="0.2" bottom="0.1968503937007874" header="0.2" footer="0.31"/>
  <pageSetup firstPageNumber="1" useFirstPageNumber="1" horizontalDpi="600" verticalDpi="600" orientation="portrait" paperSize="9" r:id="rId2"/>
  <headerFooter alignWithMargins="0">
    <oddHeader>&amp;R&amp;"明朝,斜体"&amp;9都道府県－&amp;P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94" zoomScaleSheetLayoutView="94" zoomScalePageLayoutView="0" workbookViewId="0" topLeftCell="A1">
      <pane xSplit="5" ySplit="7" topLeftCell="F14" activePane="bottomRight" state="frozen"/>
      <selection pane="topLeft" activeCell="L46" sqref="L46"/>
      <selection pane="topRight" activeCell="L46" sqref="L46"/>
      <selection pane="bottomLeft" activeCell="L46" sqref="L46"/>
      <selection pane="bottomRight" activeCell="G16" sqref="G16"/>
    </sheetView>
  </sheetViews>
  <sheetFormatPr defaultColWidth="8.796875" defaultRowHeight="14.25"/>
  <cols>
    <col min="1" max="1" width="3.59765625" style="2" customWidth="1"/>
    <col min="2" max="3" width="1.59765625" style="2" customWidth="1"/>
    <col min="4" max="4" width="22.59765625" style="2" customWidth="1"/>
    <col min="5" max="5" width="10.59765625" style="2" customWidth="1"/>
    <col min="6" max="21" width="13.59765625" style="2" customWidth="1"/>
    <col min="22" max="25" width="12" style="2" customWidth="1"/>
    <col min="26" max="16384" width="9" style="2" customWidth="1"/>
  </cols>
  <sheetData>
    <row r="1" spans="1:7" ht="33.75" customHeight="1">
      <c r="A1" s="248" t="s">
        <v>0</v>
      </c>
      <c r="B1" s="249"/>
      <c r="C1" s="249"/>
      <c r="D1" s="250" t="s">
        <v>254</v>
      </c>
      <c r="E1" s="251"/>
      <c r="F1" s="251"/>
      <c r="G1" s="251"/>
    </row>
    <row r="2" ht="15" customHeight="1"/>
    <row r="3" spans="1:4" ht="15" customHeight="1">
      <c r="A3" s="31" t="s">
        <v>47</v>
      </c>
      <c r="B3" s="31"/>
      <c r="C3" s="31"/>
      <c r="D3" s="31"/>
    </row>
    <row r="4" spans="1:4" ht="15" customHeight="1">
      <c r="A4" s="31"/>
      <c r="B4" s="31"/>
      <c r="C4" s="31"/>
      <c r="D4" s="31"/>
    </row>
    <row r="5" spans="1:15" ht="15.75" customHeight="1">
      <c r="A5" s="28" t="s">
        <v>224</v>
      </c>
      <c r="B5" s="28"/>
      <c r="C5" s="28"/>
      <c r="D5" s="28"/>
      <c r="K5" s="32"/>
      <c r="O5" s="32" t="s">
        <v>48</v>
      </c>
    </row>
    <row r="6" spans="1:15" ht="15.75" customHeight="1">
      <c r="A6" s="328" t="s">
        <v>49</v>
      </c>
      <c r="B6" s="311"/>
      <c r="C6" s="311"/>
      <c r="D6" s="311"/>
      <c r="E6" s="312"/>
      <c r="F6" s="329" t="s">
        <v>255</v>
      </c>
      <c r="G6" s="330"/>
      <c r="H6" s="329" t="s">
        <v>256</v>
      </c>
      <c r="I6" s="330"/>
      <c r="J6" s="329" t="s">
        <v>257</v>
      </c>
      <c r="K6" s="330"/>
      <c r="L6" s="316" t="s">
        <v>258</v>
      </c>
      <c r="M6" s="317"/>
      <c r="N6" s="331"/>
      <c r="O6" s="332"/>
    </row>
    <row r="7" spans="1:15" ht="15.75" customHeight="1">
      <c r="A7" s="313"/>
      <c r="B7" s="314"/>
      <c r="C7" s="314"/>
      <c r="D7" s="314"/>
      <c r="E7" s="315"/>
      <c r="F7" s="252" t="s">
        <v>223</v>
      </c>
      <c r="G7" s="253" t="s">
        <v>2</v>
      </c>
      <c r="H7" s="252" t="s">
        <v>225</v>
      </c>
      <c r="I7" s="253" t="s">
        <v>2</v>
      </c>
      <c r="J7" s="252" t="s">
        <v>226</v>
      </c>
      <c r="K7" s="253" t="s">
        <v>2</v>
      </c>
      <c r="L7" s="252" t="s">
        <v>226</v>
      </c>
      <c r="M7" s="253" t="s">
        <v>2</v>
      </c>
      <c r="N7" s="252" t="s">
        <v>226</v>
      </c>
      <c r="O7" s="254" t="s">
        <v>2</v>
      </c>
    </row>
    <row r="8" spans="1:25" ht="15.75" customHeight="1">
      <c r="A8" s="298" t="s">
        <v>83</v>
      </c>
      <c r="B8" s="49" t="s">
        <v>50</v>
      </c>
      <c r="C8" s="50"/>
      <c r="D8" s="50"/>
      <c r="E8" s="86" t="s">
        <v>41</v>
      </c>
      <c r="F8" s="255">
        <v>64244</v>
      </c>
      <c r="G8" s="101">
        <v>59614</v>
      </c>
      <c r="H8" s="256">
        <v>29827</v>
      </c>
      <c r="I8" s="257">
        <v>30148</v>
      </c>
      <c r="J8" s="256">
        <v>666</v>
      </c>
      <c r="K8" s="258">
        <v>667</v>
      </c>
      <c r="L8" s="100">
        <v>11629</v>
      </c>
      <c r="M8" s="102">
        <v>0</v>
      </c>
      <c r="N8" s="100"/>
      <c r="O8" s="103"/>
      <c r="P8" s="104"/>
      <c r="Q8" s="104"/>
      <c r="R8" s="104"/>
      <c r="S8" s="104"/>
      <c r="T8" s="104"/>
      <c r="U8" s="104"/>
      <c r="V8" s="104"/>
      <c r="W8" s="104"/>
      <c r="X8" s="104"/>
      <c r="Y8" s="104"/>
    </row>
    <row r="9" spans="1:25" ht="15.75" customHeight="1">
      <c r="A9" s="320"/>
      <c r="C9" s="27" t="s">
        <v>51</v>
      </c>
      <c r="D9" s="37"/>
      <c r="E9" s="84" t="s">
        <v>42</v>
      </c>
      <c r="F9" s="259">
        <v>63467</v>
      </c>
      <c r="G9" s="105">
        <v>59483</v>
      </c>
      <c r="H9" s="260">
        <v>29713</v>
      </c>
      <c r="I9" s="261">
        <v>29989</v>
      </c>
      <c r="J9" s="260">
        <v>665</v>
      </c>
      <c r="K9" s="262">
        <v>666</v>
      </c>
      <c r="L9" s="63">
        <v>11629</v>
      </c>
      <c r="M9" s="106">
        <v>0</v>
      </c>
      <c r="N9" s="63"/>
      <c r="O9" s="107"/>
      <c r="P9" s="104"/>
      <c r="Q9" s="104"/>
      <c r="R9" s="104"/>
      <c r="S9" s="104"/>
      <c r="T9" s="104"/>
      <c r="U9" s="104"/>
      <c r="V9" s="104"/>
      <c r="W9" s="104"/>
      <c r="X9" s="104"/>
      <c r="Y9" s="104"/>
    </row>
    <row r="10" spans="1:25" ht="15.75" customHeight="1">
      <c r="A10" s="320"/>
      <c r="B10" s="10"/>
      <c r="C10" s="27" t="s">
        <v>52</v>
      </c>
      <c r="D10" s="37"/>
      <c r="E10" s="84" t="s">
        <v>43</v>
      </c>
      <c r="F10" s="241">
        <v>778</v>
      </c>
      <c r="G10" s="105">
        <v>131</v>
      </c>
      <c r="H10" s="260">
        <v>114</v>
      </c>
      <c r="I10" s="261">
        <v>159</v>
      </c>
      <c r="J10" s="263">
        <v>1</v>
      </c>
      <c r="K10" s="264">
        <v>1</v>
      </c>
      <c r="L10" s="63">
        <v>0</v>
      </c>
      <c r="M10" s="106">
        <v>0</v>
      </c>
      <c r="N10" s="63"/>
      <c r="O10" s="107"/>
      <c r="P10" s="104"/>
      <c r="Q10" s="104"/>
      <c r="R10" s="104"/>
      <c r="S10" s="104"/>
      <c r="T10" s="104"/>
      <c r="U10" s="104"/>
      <c r="V10" s="104"/>
      <c r="W10" s="104"/>
      <c r="X10" s="104"/>
      <c r="Y10" s="104"/>
    </row>
    <row r="11" spans="1:25" ht="15.75" customHeight="1">
      <c r="A11" s="320"/>
      <c r="B11" s="44" t="s">
        <v>53</v>
      </c>
      <c r="C11" s="57"/>
      <c r="D11" s="57"/>
      <c r="E11" s="83" t="s">
        <v>44</v>
      </c>
      <c r="F11" s="241">
        <v>67480</v>
      </c>
      <c r="G11" s="111">
        <v>60815</v>
      </c>
      <c r="H11" s="265">
        <v>29642</v>
      </c>
      <c r="I11" s="266">
        <v>30114</v>
      </c>
      <c r="J11" s="265">
        <v>712</v>
      </c>
      <c r="K11" s="267">
        <v>660</v>
      </c>
      <c r="L11" s="110">
        <v>11792</v>
      </c>
      <c r="M11" s="106">
        <v>0</v>
      </c>
      <c r="N11" s="110"/>
      <c r="O11" s="113"/>
      <c r="P11" s="104"/>
      <c r="Q11" s="104"/>
      <c r="R11" s="104"/>
      <c r="S11" s="104"/>
      <c r="T11" s="104"/>
      <c r="U11" s="104"/>
      <c r="V11" s="104"/>
      <c r="W11" s="104"/>
      <c r="X11" s="104"/>
      <c r="Y11" s="104"/>
    </row>
    <row r="12" spans="1:25" ht="15.75" customHeight="1">
      <c r="A12" s="320"/>
      <c r="B12" s="7"/>
      <c r="C12" s="27" t="s">
        <v>54</v>
      </c>
      <c r="D12" s="37"/>
      <c r="E12" s="84" t="s">
        <v>45</v>
      </c>
      <c r="F12" s="241">
        <v>65774</v>
      </c>
      <c r="G12" s="105">
        <v>60108</v>
      </c>
      <c r="H12" s="265">
        <v>29556</v>
      </c>
      <c r="I12" s="261">
        <v>30021</v>
      </c>
      <c r="J12" s="265">
        <v>711</v>
      </c>
      <c r="K12" s="262">
        <v>659</v>
      </c>
      <c r="L12" s="63">
        <v>11628</v>
      </c>
      <c r="M12" s="106">
        <v>0</v>
      </c>
      <c r="N12" s="63"/>
      <c r="O12" s="107"/>
      <c r="P12" s="104"/>
      <c r="Q12" s="104"/>
      <c r="R12" s="104"/>
      <c r="S12" s="104"/>
      <c r="T12" s="104"/>
      <c r="U12" s="104"/>
      <c r="V12" s="104"/>
      <c r="W12" s="104"/>
      <c r="X12" s="104"/>
      <c r="Y12" s="104"/>
    </row>
    <row r="13" spans="1:25" ht="15.75" customHeight="1">
      <c r="A13" s="320"/>
      <c r="C13" s="46" t="s">
        <v>55</v>
      </c>
      <c r="D13" s="47"/>
      <c r="E13" s="88" t="s">
        <v>46</v>
      </c>
      <c r="F13" s="268">
        <v>1705</v>
      </c>
      <c r="G13" s="114">
        <v>708</v>
      </c>
      <c r="H13" s="263">
        <v>86</v>
      </c>
      <c r="I13" s="264">
        <v>93</v>
      </c>
      <c r="J13" s="263">
        <v>1</v>
      </c>
      <c r="K13" s="264">
        <v>1</v>
      </c>
      <c r="L13" s="61">
        <v>164</v>
      </c>
      <c r="M13" s="106">
        <v>0</v>
      </c>
      <c r="N13" s="61"/>
      <c r="O13" s="116"/>
      <c r="P13" s="104"/>
      <c r="Q13" s="104"/>
      <c r="R13" s="104"/>
      <c r="S13" s="104"/>
      <c r="T13" s="104"/>
      <c r="U13" s="104"/>
      <c r="V13" s="104"/>
      <c r="W13" s="104"/>
      <c r="X13" s="104"/>
      <c r="Y13" s="104"/>
    </row>
    <row r="14" spans="1:25" ht="15.75" customHeight="1">
      <c r="A14" s="320"/>
      <c r="B14" s="38" t="s">
        <v>56</v>
      </c>
      <c r="C14" s="37"/>
      <c r="D14" s="37"/>
      <c r="E14" s="84" t="s">
        <v>97</v>
      </c>
      <c r="F14" s="62">
        <f aca="true" t="shared" si="0" ref="F14:O15">F9-F12</f>
        <v>-2307</v>
      </c>
      <c r="G14" s="117">
        <f>G9-G12</f>
        <v>-625</v>
      </c>
      <c r="H14" s="269">
        <f t="shared" si="0"/>
        <v>157</v>
      </c>
      <c r="I14" s="270">
        <v>-32</v>
      </c>
      <c r="J14" s="269">
        <f t="shared" si="0"/>
        <v>-46</v>
      </c>
      <c r="K14" s="270">
        <v>7</v>
      </c>
      <c r="L14" s="62">
        <f t="shared" si="0"/>
        <v>1</v>
      </c>
      <c r="M14" s="106">
        <v>0</v>
      </c>
      <c r="N14" s="62">
        <f t="shared" si="0"/>
        <v>0</v>
      </c>
      <c r="O14" s="117">
        <f t="shared" si="0"/>
        <v>0</v>
      </c>
      <c r="P14" s="104"/>
      <c r="Q14" s="104"/>
      <c r="R14" s="104"/>
      <c r="S14" s="104"/>
      <c r="T14" s="104"/>
      <c r="U14" s="104"/>
      <c r="V14" s="104"/>
      <c r="W14" s="104"/>
      <c r="X14" s="104"/>
      <c r="Y14" s="104"/>
    </row>
    <row r="15" spans="1:25" ht="15.75" customHeight="1">
      <c r="A15" s="320"/>
      <c r="B15" s="38" t="s">
        <v>57</v>
      </c>
      <c r="C15" s="37"/>
      <c r="D15" s="37"/>
      <c r="E15" s="84" t="s">
        <v>98</v>
      </c>
      <c r="F15" s="62">
        <f t="shared" si="0"/>
        <v>-927</v>
      </c>
      <c r="G15" s="117">
        <f>G10-G13</f>
        <v>-577</v>
      </c>
      <c r="H15" s="269">
        <f t="shared" si="0"/>
        <v>28</v>
      </c>
      <c r="I15" s="270">
        <v>74</v>
      </c>
      <c r="J15" s="269">
        <f t="shared" si="0"/>
        <v>0</v>
      </c>
      <c r="K15" s="270">
        <v>0</v>
      </c>
      <c r="L15" s="62">
        <f t="shared" si="0"/>
        <v>-164</v>
      </c>
      <c r="M15" s="106">
        <v>0</v>
      </c>
      <c r="N15" s="62">
        <f t="shared" si="0"/>
        <v>0</v>
      </c>
      <c r="O15" s="117">
        <f t="shared" si="0"/>
        <v>0</v>
      </c>
      <c r="P15" s="104"/>
      <c r="Q15" s="104"/>
      <c r="R15" s="104"/>
      <c r="S15" s="104"/>
      <c r="T15" s="104"/>
      <c r="U15" s="104"/>
      <c r="V15" s="104"/>
      <c r="W15" s="104"/>
      <c r="X15" s="104"/>
      <c r="Y15" s="104"/>
    </row>
    <row r="16" spans="1:25" ht="15.75" customHeight="1">
      <c r="A16" s="320"/>
      <c r="B16" s="38" t="s">
        <v>58</v>
      </c>
      <c r="C16" s="37"/>
      <c r="D16" s="37"/>
      <c r="E16" s="84" t="s">
        <v>99</v>
      </c>
      <c r="F16" s="60">
        <f aca="true" t="shared" si="1" ref="F16:O16">F8-F11</f>
        <v>-3236</v>
      </c>
      <c r="G16" s="114">
        <f>G8-G11</f>
        <v>-1201</v>
      </c>
      <c r="H16" s="271">
        <f t="shared" si="1"/>
        <v>185</v>
      </c>
      <c r="I16" s="272">
        <v>34</v>
      </c>
      <c r="J16" s="271">
        <f t="shared" si="1"/>
        <v>-46</v>
      </c>
      <c r="K16" s="272">
        <v>7</v>
      </c>
      <c r="L16" s="60">
        <f t="shared" si="1"/>
        <v>-163</v>
      </c>
      <c r="M16" s="106">
        <v>0</v>
      </c>
      <c r="N16" s="60">
        <f t="shared" si="1"/>
        <v>0</v>
      </c>
      <c r="O16" s="114">
        <f t="shared" si="1"/>
        <v>0</v>
      </c>
      <c r="P16" s="104"/>
      <c r="Q16" s="104"/>
      <c r="R16" s="104"/>
      <c r="S16" s="104"/>
      <c r="T16" s="104"/>
      <c r="U16" s="104"/>
      <c r="V16" s="104"/>
      <c r="W16" s="104"/>
      <c r="X16" s="104"/>
      <c r="Y16" s="104"/>
    </row>
    <row r="17" spans="1:25" ht="15.75" customHeight="1">
      <c r="A17" s="320"/>
      <c r="B17" s="38" t="s">
        <v>59</v>
      </c>
      <c r="C17" s="37"/>
      <c r="D17" s="37"/>
      <c r="E17" s="273"/>
      <c r="F17" s="62">
        <v>11240</v>
      </c>
      <c r="G17" s="117">
        <v>8747</v>
      </c>
      <c r="H17" s="263"/>
      <c r="I17" s="264"/>
      <c r="J17" s="260"/>
      <c r="K17" s="262"/>
      <c r="L17" s="63"/>
      <c r="M17" s="106">
        <v>0</v>
      </c>
      <c r="N17" s="108"/>
      <c r="O17" s="118"/>
      <c r="P17" s="104"/>
      <c r="Q17" s="104"/>
      <c r="R17" s="104"/>
      <c r="S17" s="104"/>
      <c r="T17" s="104"/>
      <c r="U17" s="104"/>
      <c r="V17" s="104"/>
      <c r="W17" s="104"/>
      <c r="X17" s="104"/>
      <c r="Y17" s="104"/>
    </row>
    <row r="18" spans="1:25" ht="15.75" customHeight="1">
      <c r="A18" s="321"/>
      <c r="B18" s="41" t="s">
        <v>60</v>
      </c>
      <c r="C18" s="28"/>
      <c r="D18" s="28"/>
      <c r="E18" s="274"/>
      <c r="F18" s="119"/>
      <c r="G18" s="120"/>
      <c r="H18" s="275"/>
      <c r="I18" s="276"/>
      <c r="J18" s="275"/>
      <c r="K18" s="276"/>
      <c r="L18" s="121"/>
      <c r="M18" s="122">
        <v>0</v>
      </c>
      <c r="N18" s="121"/>
      <c r="O18" s="123"/>
      <c r="P18" s="104"/>
      <c r="Q18" s="104"/>
      <c r="R18" s="104"/>
      <c r="S18" s="104"/>
      <c r="T18" s="104"/>
      <c r="U18" s="104"/>
      <c r="V18" s="104"/>
      <c r="W18" s="104"/>
      <c r="X18" s="104"/>
      <c r="Y18" s="104"/>
    </row>
    <row r="19" spans="1:25" ht="15.75" customHeight="1">
      <c r="A19" s="320" t="s">
        <v>84</v>
      </c>
      <c r="B19" s="44" t="s">
        <v>61</v>
      </c>
      <c r="C19" s="277"/>
      <c r="D19" s="277"/>
      <c r="E19" s="89"/>
      <c r="F19" s="58"/>
      <c r="G19" s="124">
        <v>7866</v>
      </c>
      <c r="H19" s="278">
        <v>12287</v>
      </c>
      <c r="I19" s="279">
        <v>13183</v>
      </c>
      <c r="J19" s="278">
        <v>90</v>
      </c>
      <c r="K19" s="280">
        <v>106</v>
      </c>
      <c r="L19" s="59">
        <v>6531</v>
      </c>
      <c r="M19" s="125">
        <v>0</v>
      </c>
      <c r="N19" s="59"/>
      <c r="O19" s="126"/>
      <c r="P19" s="104"/>
      <c r="Q19" s="104"/>
      <c r="R19" s="104"/>
      <c r="S19" s="104"/>
      <c r="T19" s="104"/>
      <c r="U19" s="104"/>
      <c r="V19" s="104"/>
      <c r="W19" s="104"/>
      <c r="X19" s="104"/>
      <c r="Y19" s="104"/>
    </row>
    <row r="20" spans="1:25" ht="15.75" customHeight="1">
      <c r="A20" s="320"/>
      <c r="B20" s="17"/>
      <c r="C20" s="27" t="s">
        <v>62</v>
      </c>
      <c r="D20" s="37"/>
      <c r="E20" s="84"/>
      <c r="F20" s="62"/>
      <c r="G20" s="117">
        <v>6097</v>
      </c>
      <c r="H20" s="260">
        <v>2227</v>
      </c>
      <c r="I20" s="261">
        <v>2719</v>
      </c>
      <c r="J20" s="260">
        <v>0</v>
      </c>
      <c r="K20" s="264" t="s">
        <v>259</v>
      </c>
      <c r="L20" s="63">
        <v>1381</v>
      </c>
      <c r="M20" s="106">
        <v>0</v>
      </c>
      <c r="N20" s="63"/>
      <c r="O20" s="107"/>
      <c r="P20" s="104"/>
      <c r="Q20" s="104"/>
      <c r="R20" s="104"/>
      <c r="S20" s="104"/>
      <c r="T20" s="104"/>
      <c r="U20" s="104"/>
      <c r="V20" s="104"/>
      <c r="W20" s="104"/>
      <c r="X20" s="104"/>
      <c r="Y20" s="104"/>
    </row>
    <row r="21" spans="1:25" ht="15.75" customHeight="1">
      <c r="A21" s="320"/>
      <c r="B21" s="9" t="s">
        <v>63</v>
      </c>
      <c r="C21" s="57"/>
      <c r="D21" s="57"/>
      <c r="E21" s="83" t="s">
        <v>100</v>
      </c>
      <c r="F21" s="127"/>
      <c r="G21" s="128">
        <v>7866</v>
      </c>
      <c r="H21" s="265">
        <v>12287</v>
      </c>
      <c r="I21" s="266">
        <v>13183</v>
      </c>
      <c r="J21" s="265">
        <v>90</v>
      </c>
      <c r="K21" s="267">
        <v>106</v>
      </c>
      <c r="L21" s="110">
        <v>6531</v>
      </c>
      <c r="M21" s="106">
        <v>0</v>
      </c>
      <c r="N21" s="110"/>
      <c r="O21" s="113"/>
      <c r="P21" s="104"/>
      <c r="Q21" s="104"/>
      <c r="R21" s="104"/>
      <c r="S21" s="104"/>
      <c r="T21" s="104"/>
      <c r="U21" s="104"/>
      <c r="V21" s="104"/>
      <c r="W21" s="104"/>
      <c r="X21" s="104"/>
      <c r="Y21" s="104"/>
    </row>
    <row r="22" spans="1:25" ht="15.75" customHeight="1">
      <c r="A22" s="320"/>
      <c r="B22" s="44" t="s">
        <v>64</v>
      </c>
      <c r="C22" s="277"/>
      <c r="D22" s="277"/>
      <c r="E22" s="89" t="s">
        <v>101</v>
      </c>
      <c r="F22" s="58"/>
      <c r="G22" s="124">
        <v>8738</v>
      </c>
      <c r="H22" s="278">
        <v>17183</v>
      </c>
      <c r="I22" s="279">
        <v>17988</v>
      </c>
      <c r="J22" s="278">
        <v>103</v>
      </c>
      <c r="K22" s="280">
        <v>139</v>
      </c>
      <c r="L22" s="59">
        <v>7761</v>
      </c>
      <c r="M22" s="106">
        <v>0</v>
      </c>
      <c r="N22" s="59"/>
      <c r="O22" s="126"/>
      <c r="P22" s="104"/>
      <c r="Q22" s="104"/>
      <c r="R22" s="104"/>
      <c r="S22" s="104"/>
      <c r="T22" s="104"/>
      <c r="U22" s="104"/>
      <c r="V22" s="104"/>
      <c r="W22" s="104"/>
      <c r="X22" s="104"/>
      <c r="Y22" s="104"/>
    </row>
    <row r="23" spans="1:25" ht="15.75" customHeight="1">
      <c r="A23" s="320"/>
      <c r="B23" s="7" t="s">
        <v>65</v>
      </c>
      <c r="C23" s="46" t="s">
        <v>66</v>
      </c>
      <c r="D23" s="47"/>
      <c r="E23" s="88"/>
      <c r="F23" s="60"/>
      <c r="G23" s="114">
        <v>2897</v>
      </c>
      <c r="H23" s="281">
        <v>4016</v>
      </c>
      <c r="I23" s="282">
        <v>4062</v>
      </c>
      <c r="J23" s="281">
        <v>41</v>
      </c>
      <c r="K23" s="283">
        <v>43</v>
      </c>
      <c r="L23" s="61">
        <v>111</v>
      </c>
      <c r="M23" s="106">
        <v>0</v>
      </c>
      <c r="N23" s="61"/>
      <c r="O23" s="116"/>
      <c r="P23" s="104"/>
      <c r="Q23" s="104"/>
      <c r="R23" s="104"/>
      <c r="S23" s="104"/>
      <c r="T23" s="104"/>
      <c r="U23" s="104"/>
      <c r="V23" s="104"/>
      <c r="W23" s="104"/>
      <c r="X23" s="104"/>
      <c r="Y23" s="104"/>
    </row>
    <row r="24" spans="1:25" ht="15.75" customHeight="1">
      <c r="A24" s="320"/>
      <c r="B24" s="38" t="s">
        <v>102</v>
      </c>
      <c r="C24" s="37"/>
      <c r="D24" s="37"/>
      <c r="E24" s="84" t="s">
        <v>103</v>
      </c>
      <c r="F24" s="62">
        <f aca="true" t="shared" si="2" ref="F24:O24">F21-F22</f>
        <v>0</v>
      </c>
      <c r="G24" s="117" t="s">
        <v>260</v>
      </c>
      <c r="H24" s="269">
        <f t="shared" si="2"/>
        <v>-4896</v>
      </c>
      <c r="I24" s="270">
        <v>-4805</v>
      </c>
      <c r="J24" s="269">
        <f>J21-J22+1</f>
        <v>-12</v>
      </c>
      <c r="K24" s="270">
        <v>-33</v>
      </c>
      <c r="L24" s="62">
        <f t="shared" si="2"/>
        <v>-1230</v>
      </c>
      <c r="M24" s="117">
        <f>M21-M22</f>
        <v>0</v>
      </c>
      <c r="N24" s="62">
        <f t="shared" si="2"/>
        <v>0</v>
      </c>
      <c r="O24" s="117">
        <f t="shared" si="2"/>
        <v>0</v>
      </c>
      <c r="P24" s="104"/>
      <c r="Q24" s="104"/>
      <c r="R24" s="104"/>
      <c r="S24" s="104"/>
      <c r="T24" s="104"/>
      <c r="U24" s="104"/>
      <c r="V24" s="104"/>
      <c r="W24" s="104"/>
      <c r="X24" s="104"/>
      <c r="Y24" s="104"/>
    </row>
    <row r="25" spans="1:25" ht="15.75" customHeight="1">
      <c r="A25" s="320"/>
      <c r="B25" s="94" t="s">
        <v>67</v>
      </c>
      <c r="C25" s="47"/>
      <c r="D25" s="47"/>
      <c r="E25" s="322" t="s">
        <v>104</v>
      </c>
      <c r="F25" s="324"/>
      <c r="G25" s="114">
        <v>872</v>
      </c>
      <c r="H25" s="326">
        <v>4896</v>
      </c>
      <c r="I25" s="272">
        <v>4805</v>
      </c>
      <c r="J25" s="326">
        <v>12</v>
      </c>
      <c r="K25" s="272">
        <v>33</v>
      </c>
      <c r="L25" s="306">
        <v>1230</v>
      </c>
      <c r="M25" s="308">
        <v>0</v>
      </c>
      <c r="N25" s="306"/>
      <c r="O25" s="308"/>
      <c r="P25" s="104"/>
      <c r="Q25" s="104"/>
      <c r="R25" s="104"/>
      <c r="S25" s="104"/>
      <c r="T25" s="104"/>
      <c r="U25" s="104"/>
      <c r="V25" s="104"/>
      <c r="W25" s="104"/>
      <c r="X25" s="104"/>
      <c r="Y25" s="104"/>
    </row>
    <row r="26" spans="1:25" ht="15.75" customHeight="1">
      <c r="A26" s="320"/>
      <c r="B26" s="9" t="s">
        <v>68</v>
      </c>
      <c r="C26" s="57"/>
      <c r="D26" s="57"/>
      <c r="E26" s="323"/>
      <c r="F26" s="325"/>
      <c r="G26" s="242"/>
      <c r="H26" s="327"/>
      <c r="I26" s="284"/>
      <c r="J26" s="327"/>
      <c r="K26" s="284"/>
      <c r="L26" s="307"/>
      <c r="M26" s="309"/>
      <c r="N26" s="307"/>
      <c r="O26" s="309"/>
      <c r="P26" s="104"/>
      <c r="Q26" s="104"/>
      <c r="R26" s="104"/>
      <c r="S26" s="104"/>
      <c r="T26" s="104"/>
      <c r="U26" s="104"/>
      <c r="V26" s="104"/>
      <c r="W26" s="104"/>
      <c r="X26" s="104"/>
      <c r="Y26" s="104"/>
    </row>
    <row r="27" spans="1:25" ht="15.75" customHeight="1">
      <c r="A27" s="321"/>
      <c r="B27" s="41" t="s">
        <v>105</v>
      </c>
      <c r="C27" s="28"/>
      <c r="D27" s="28"/>
      <c r="E27" s="85" t="s">
        <v>106</v>
      </c>
      <c r="F27" s="66">
        <f aca="true" t="shared" si="3" ref="F27:O27">F24+F25</f>
        <v>0</v>
      </c>
      <c r="G27" s="129" t="s">
        <v>261</v>
      </c>
      <c r="H27" s="66">
        <f t="shared" si="3"/>
        <v>0</v>
      </c>
      <c r="I27" s="129" t="s">
        <v>261</v>
      </c>
      <c r="J27" s="66">
        <f t="shared" si="3"/>
        <v>0</v>
      </c>
      <c r="K27" s="285" t="s">
        <v>262</v>
      </c>
      <c r="L27" s="66">
        <f t="shared" si="3"/>
        <v>0</v>
      </c>
      <c r="M27" s="129">
        <f t="shared" si="3"/>
        <v>0</v>
      </c>
      <c r="N27" s="66">
        <f t="shared" si="3"/>
        <v>0</v>
      </c>
      <c r="O27" s="129">
        <f t="shared" si="3"/>
        <v>0</v>
      </c>
      <c r="P27" s="104"/>
      <c r="Q27" s="104"/>
      <c r="R27" s="104"/>
      <c r="S27" s="104"/>
      <c r="T27" s="104"/>
      <c r="U27" s="104"/>
      <c r="V27" s="104"/>
      <c r="W27" s="104"/>
      <c r="X27" s="104"/>
      <c r="Y27" s="104"/>
    </row>
    <row r="28" spans="1:25" ht="15.75" customHeight="1">
      <c r="A28" s="13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</row>
    <row r="29" spans="1:25" ht="15.75" customHeight="1">
      <c r="A29" s="28"/>
      <c r="F29" s="104"/>
      <c r="G29" s="104"/>
      <c r="H29" s="104"/>
      <c r="I29" s="104"/>
      <c r="J29" s="130"/>
      <c r="K29" s="130"/>
      <c r="L29" s="104"/>
      <c r="M29" s="104"/>
      <c r="N29" s="104"/>
      <c r="O29" s="130" t="s">
        <v>107</v>
      </c>
      <c r="P29" s="104"/>
      <c r="Q29" s="104"/>
      <c r="R29" s="104"/>
      <c r="S29" s="104"/>
      <c r="T29" s="104"/>
      <c r="U29" s="104"/>
      <c r="V29" s="104"/>
      <c r="W29" s="104"/>
      <c r="X29" s="104"/>
      <c r="Y29" s="130"/>
    </row>
    <row r="30" spans="1:25" ht="15.75" customHeight="1">
      <c r="A30" s="310" t="s">
        <v>69</v>
      </c>
      <c r="B30" s="311"/>
      <c r="C30" s="311"/>
      <c r="D30" s="311"/>
      <c r="E30" s="312"/>
      <c r="F30" s="316" t="s">
        <v>263</v>
      </c>
      <c r="G30" s="317"/>
      <c r="H30" s="318" t="s">
        <v>264</v>
      </c>
      <c r="I30" s="319"/>
      <c r="J30" s="316" t="s">
        <v>265</v>
      </c>
      <c r="K30" s="317"/>
      <c r="L30" s="318" t="s">
        <v>266</v>
      </c>
      <c r="M30" s="319"/>
      <c r="N30" s="318" t="s">
        <v>267</v>
      </c>
      <c r="O30" s="319"/>
      <c r="P30" s="286"/>
      <c r="Q30" s="104"/>
      <c r="R30" s="286"/>
      <c r="S30" s="104"/>
      <c r="T30" s="286"/>
      <c r="U30" s="104"/>
      <c r="V30" s="286"/>
      <c r="W30" s="104"/>
      <c r="X30" s="286"/>
      <c r="Y30" s="104"/>
    </row>
    <row r="31" spans="1:25" ht="15.75" customHeight="1">
      <c r="A31" s="313"/>
      <c r="B31" s="314"/>
      <c r="C31" s="314"/>
      <c r="D31" s="314"/>
      <c r="E31" s="315"/>
      <c r="F31" s="252" t="s">
        <v>226</v>
      </c>
      <c r="G31" s="131" t="s">
        <v>2</v>
      </c>
      <c r="H31" s="252" t="s">
        <v>226</v>
      </c>
      <c r="I31" s="131" t="s">
        <v>2</v>
      </c>
      <c r="J31" s="252" t="s">
        <v>226</v>
      </c>
      <c r="K31" s="132" t="s">
        <v>2</v>
      </c>
      <c r="L31" s="252" t="s">
        <v>226</v>
      </c>
      <c r="M31" s="131" t="s">
        <v>2</v>
      </c>
      <c r="N31" s="252" t="s">
        <v>226</v>
      </c>
      <c r="O31" s="133" t="s">
        <v>2</v>
      </c>
      <c r="P31" s="287"/>
      <c r="Q31" s="287"/>
      <c r="R31" s="287"/>
      <c r="S31" s="287"/>
      <c r="T31" s="287"/>
      <c r="U31" s="287"/>
      <c r="V31" s="287"/>
      <c r="W31" s="287"/>
      <c r="X31" s="287"/>
      <c r="Y31" s="287"/>
    </row>
    <row r="32" spans="1:25" ht="15.75" customHeight="1">
      <c r="A32" s="298" t="s">
        <v>85</v>
      </c>
      <c r="B32" s="49" t="s">
        <v>50</v>
      </c>
      <c r="C32" s="50"/>
      <c r="D32" s="50"/>
      <c r="E32" s="14" t="s">
        <v>41</v>
      </c>
      <c r="F32" s="59">
        <v>376</v>
      </c>
      <c r="G32" s="134">
        <v>355</v>
      </c>
      <c r="H32" s="100">
        <v>362</v>
      </c>
      <c r="I32" s="102">
        <v>383</v>
      </c>
      <c r="J32" s="100">
        <v>211</v>
      </c>
      <c r="K32" s="103">
        <v>211</v>
      </c>
      <c r="L32" s="59">
        <v>483</v>
      </c>
      <c r="M32" s="134">
        <v>439</v>
      </c>
      <c r="N32" s="100">
        <v>132</v>
      </c>
      <c r="O32" s="135">
        <v>192</v>
      </c>
      <c r="P32" s="134"/>
      <c r="Q32" s="134"/>
      <c r="R32" s="134"/>
      <c r="S32" s="134"/>
      <c r="T32" s="136"/>
      <c r="U32" s="136"/>
      <c r="V32" s="134"/>
      <c r="W32" s="134"/>
      <c r="X32" s="136"/>
      <c r="Y32" s="136"/>
    </row>
    <row r="33" spans="1:25" ht="15.75" customHeight="1">
      <c r="A33" s="299"/>
      <c r="C33" s="46" t="s">
        <v>70</v>
      </c>
      <c r="D33" s="47"/>
      <c r="E33" s="92"/>
      <c r="F33" s="61">
        <v>309</v>
      </c>
      <c r="G33" s="137">
        <v>309</v>
      </c>
      <c r="H33" s="61">
        <v>362</v>
      </c>
      <c r="I33" s="115">
        <v>383</v>
      </c>
      <c r="J33" s="61">
        <v>195</v>
      </c>
      <c r="K33" s="116">
        <v>192</v>
      </c>
      <c r="L33" s="61">
        <v>483</v>
      </c>
      <c r="M33" s="137">
        <v>439</v>
      </c>
      <c r="N33" s="61">
        <v>116</v>
      </c>
      <c r="O33" s="114">
        <v>174</v>
      </c>
      <c r="P33" s="134"/>
      <c r="Q33" s="134"/>
      <c r="R33" s="134"/>
      <c r="S33" s="134"/>
      <c r="T33" s="136"/>
      <c r="U33" s="136"/>
      <c r="V33" s="134"/>
      <c r="W33" s="134"/>
      <c r="X33" s="136"/>
      <c r="Y33" s="136"/>
    </row>
    <row r="34" spans="1:25" ht="15.75" customHeight="1">
      <c r="A34" s="299"/>
      <c r="C34" s="22"/>
      <c r="D34" s="27" t="s">
        <v>71</v>
      </c>
      <c r="E34" s="87"/>
      <c r="F34" s="63">
        <v>236</v>
      </c>
      <c r="G34" s="105">
        <v>238</v>
      </c>
      <c r="H34" s="63">
        <v>328</v>
      </c>
      <c r="I34" s="106">
        <v>350</v>
      </c>
      <c r="J34" s="63">
        <v>195</v>
      </c>
      <c r="K34" s="107">
        <v>192</v>
      </c>
      <c r="L34" s="63">
        <v>339</v>
      </c>
      <c r="M34" s="105">
        <v>313</v>
      </c>
      <c r="N34" s="63">
        <v>116</v>
      </c>
      <c r="O34" s="117">
        <v>174</v>
      </c>
      <c r="P34" s="134"/>
      <c r="Q34" s="134"/>
      <c r="R34" s="134"/>
      <c r="S34" s="134"/>
      <c r="T34" s="136"/>
      <c r="U34" s="136"/>
      <c r="V34" s="134"/>
      <c r="W34" s="134"/>
      <c r="X34" s="136"/>
      <c r="Y34" s="136"/>
    </row>
    <row r="35" spans="1:25" ht="15.75" customHeight="1">
      <c r="A35" s="299"/>
      <c r="B35" s="10"/>
      <c r="C35" s="56" t="s">
        <v>72</v>
      </c>
      <c r="D35" s="57"/>
      <c r="E35" s="93"/>
      <c r="F35" s="110">
        <v>67</v>
      </c>
      <c r="G35" s="111">
        <v>46</v>
      </c>
      <c r="H35" s="110" t="s">
        <v>268</v>
      </c>
      <c r="I35" s="112" t="s">
        <v>261</v>
      </c>
      <c r="J35" s="138">
        <v>16</v>
      </c>
      <c r="K35" s="139">
        <v>19</v>
      </c>
      <c r="L35" s="110" t="s">
        <v>268</v>
      </c>
      <c r="M35" s="111" t="s">
        <v>261</v>
      </c>
      <c r="N35" s="110">
        <v>16</v>
      </c>
      <c r="O35" s="128">
        <v>19</v>
      </c>
      <c r="P35" s="134"/>
      <c r="Q35" s="134"/>
      <c r="R35" s="134"/>
      <c r="S35" s="134"/>
      <c r="T35" s="136"/>
      <c r="U35" s="136"/>
      <c r="V35" s="134"/>
      <c r="W35" s="134"/>
      <c r="X35" s="136"/>
      <c r="Y35" s="136"/>
    </row>
    <row r="36" spans="1:25" ht="15.75" customHeight="1">
      <c r="A36" s="299"/>
      <c r="B36" s="44" t="s">
        <v>53</v>
      </c>
      <c r="C36" s="277"/>
      <c r="D36" s="277"/>
      <c r="E36" s="14" t="s">
        <v>42</v>
      </c>
      <c r="F36" s="58">
        <v>358</v>
      </c>
      <c r="G36" s="114">
        <v>332</v>
      </c>
      <c r="H36" s="59">
        <v>137</v>
      </c>
      <c r="I36" s="125">
        <v>174</v>
      </c>
      <c r="J36" s="59">
        <v>122</v>
      </c>
      <c r="K36" s="126">
        <v>118</v>
      </c>
      <c r="L36" s="59">
        <v>473</v>
      </c>
      <c r="M36" s="134">
        <v>428</v>
      </c>
      <c r="N36" s="59">
        <v>47</v>
      </c>
      <c r="O36" s="124">
        <v>42</v>
      </c>
      <c r="P36" s="134"/>
      <c r="Q36" s="134"/>
      <c r="R36" s="134"/>
      <c r="S36" s="134"/>
      <c r="T36" s="134"/>
      <c r="U36" s="134"/>
      <c r="V36" s="134"/>
      <c r="W36" s="134"/>
      <c r="X36" s="136"/>
      <c r="Y36" s="136"/>
    </row>
    <row r="37" spans="1:25" ht="15.75" customHeight="1">
      <c r="A37" s="299"/>
      <c r="C37" s="27" t="s">
        <v>73</v>
      </c>
      <c r="D37" s="37"/>
      <c r="E37" s="87"/>
      <c r="F37" s="62">
        <v>355</v>
      </c>
      <c r="G37" s="117">
        <v>328</v>
      </c>
      <c r="H37" s="63">
        <v>136</v>
      </c>
      <c r="I37" s="106">
        <v>172</v>
      </c>
      <c r="J37" s="63">
        <v>106</v>
      </c>
      <c r="K37" s="107">
        <v>99</v>
      </c>
      <c r="L37" s="63">
        <v>472</v>
      </c>
      <c r="M37" s="105">
        <v>427</v>
      </c>
      <c r="N37" s="63">
        <v>31</v>
      </c>
      <c r="O37" s="117">
        <v>23</v>
      </c>
      <c r="P37" s="134"/>
      <c r="Q37" s="134"/>
      <c r="R37" s="134"/>
      <c r="S37" s="134"/>
      <c r="T37" s="134"/>
      <c r="U37" s="134"/>
      <c r="V37" s="134"/>
      <c r="W37" s="134"/>
      <c r="X37" s="136"/>
      <c r="Y37" s="136"/>
    </row>
    <row r="38" spans="1:25" ht="15.75" customHeight="1">
      <c r="A38" s="299"/>
      <c r="B38" s="10"/>
      <c r="C38" s="27" t="s">
        <v>74</v>
      </c>
      <c r="D38" s="37"/>
      <c r="E38" s="87"/>
      <c r="F38" s="62">
        <v>3</v>
      </c>
      <c r="G38" s="117">
        <v>4</v>
      </c>
      <c r="H38" s="63">
        <v>1</v>
      </c>
      <c r="I38" s="106">
        <v>2</v>
      </c>
      <c r="J38" s="63">
        <v>16</v>
      </c>
      <c r="K38" s="139">
        <v>19</v>
      </c>
      <c r="L38" s="63">
        <v>1</v>
      </c>
      <c r="M38" s="105">
        <v>1</v>
      </c>
      <c r="N38" s="63">
        <v>16</v>
      </c>
      <c r="O38" s="117">
        <v>19</v>
      </c>
      <c r="P38" s="134"/>
      <c r="Q38" s="134"/>
      <c r="R38" s="136"/>
      <c r="S38" s="136"/>
      <c r="T38" s="134"/>
      <c r="U38" s="134"/>
      <c r="V38" s="134"/>
      <c r="W38" s="134"/>
      <c r="X38" s="136"/>
      <c r="Y38" s="136"/>
    </row>
    <row r="39" spans="1:25" ht="15.75" customHeight="1">
      <c r="A39" s="300"/>
      <c r="B39" s="11" t="s">
        <v>75</v>
      </c>
      <c r="C39" s="12"/>
      <c r="D39" s="12"/>
      <c r="E39" s="91" t="s">
        <v>108</v>
      </c>
      <c r="F39" s="66">
        <f>F32-F36</f>
        <v>18</v>
      </c>
      <c r="G39" s="129">
        <v>23</v>
      </c>
      <c r="H39" s="66">
        <f aca="true" t="shared" si="4" ref="H39:N39">H32-H36</f>
        <v>225</v>
      </c>
      <c r="I39" s="129">
        <v>209</v>
      </c>
      <c r="J39" s="66">
        <f t="shared" si="4"/>
        <v>89</v>
      </c>
      <c r="K39" s="129">
        <v>93</v>
      </c>
      <c r="L39" s="66">
        <f t="shared" si="4"/>
        <v>10</v>
      </c>
      <c r="M39" s="129">
        <v>11</v>
      </c>
      <c r="N39" s="66">
        <f t="shared" si="4"/>
        <v>85</v>
      </c>
      <c r="O39" s="129">
        <v>150</v>
      </c>
      <c r="P39" s="134"/>
      <c r="Q39" s="134"/>
      <c r="R39" s="134"/>
      <c r="S39" s="134"/>
      <c r="T39" s="134"/>
      <c r="U39" s="134"/>
      <c r="V39" s="134"/>
      <c r="W39" s="134"/>
      <c r="X39" s="136"/>
      <c r="Y39" s="136"/>
    </row>
    <row r="40" spans="1:25" ht="15.75" customHeight="1">
      <c r="A40" s="298" t="s">
        <v>86</v>
      </c>
      <c r="B40" s="44" t="s">
        <v>76</v>
      </c>
      <c r="C40" s="277"/>
      <c r="D40" s="277"/>
      <c r="E40" s="14" t="s">
        <v>44</v>
      </c>
      <c r="F40" s="58">
        <v>18</v>
      </c>
      <c r="G40" s="124">
        <v>22</v>
      </c>
      <c r="H40" s="59">
        <v>517</v>
      </c>
      <c r="I40" s="125">
        <v>133</v>
      </c>
      <c r="J40" s="59">
        <v>372</v>
      </c>
      <c r="K40" s="126">
        <v>381</v>
      </c>
      <c r="L40" s="59">
        <v>0</v>
      </c>
      <c r="M40" s="134" t="s">
        <v>261</v>
      </c>
      <c r="N40" s="59">
        <v>93</v>
      </c>
      <c r="O40" s="124">
        <v>382</v>
      </c>
      <c r="P40" s="134"/>
      <c r="Q40" s="134"/>
      <c r="R40" s="134"/>
      <c r="S40" s="134"/>
      <c r="T40" s="136"/>
      <c r="U40" s="136"/>
      <c r="V40" s="136"/>
      <c r="W40" s="136"/>
      <c r="X40" s="134"/>
      <c r="Y40" s="134"/>
    </row>
    <row r="41" spans="1:25" ht="15.75" customHeight="1">
      <c r="A41" s="301"/>
      <c r="B41" s="10"/>
      <c r="C41" s="27" t="s">
        <v>77</v>
      </c>
      <c r="D41" s="37"/>
      <c r="E41" s="87"/>
      <c r="F41" s="140" t="s">
        <v>261</v>
      </c>
      <c r="G41" s="141" t="s">
        <v>261</v>
      </c>
      <c r="H41" s="138">
        <v>517</v>
      </c>
      <c r="I41" s="139">
        <v>133</v>
      </c>
      <c r="J41" s="63">
        <v>287</v>
      </c>
      <c r="K41" s="107">
        <v>307</v>
      </c>
      <c r="L41" s="63">
        <v>0</v>
      </c>
      <c r="M41" s="105" t="s">
        <v>261</v>
      </c>
      <c r="N41" s="63">
        <v>29</v>
      </c>
      <c r="O41" s="117">
        <v>48</v>
      </c>
      <c r="P41" s="136"/>
      <c r="Q41" s="136"/>
      <c r="R41" s="136"/>
      <c r="S41" s="136"/>
      <c r="T41" s="136"/>
      <c r="U41" s="136"/>
      <c r="V41" s="136"/>
      <c r="W41" s="136"/>
      <c r="X41" s="134"/>
      <c r="Y41" s="134"/>
    </row>
    <row r="42" spans="1:25" ht="15.75" customHeight="1">
      <c r="A42" s="301"/>
      <c r="B42" s="44" t="s">
        <v>64</v>
      </c>
      <c r="C42" s="277"/>
      <c r="D42" s="277"/>
      <c r="E42" s="14" t="s">
        <v>45</v>
      </c>
      <c r="F42" s="58">
        <v>36</v>
      </c>
      <c r="G42" s="124">
        <v>45</v>
      </c>
      <c r="H42" s="59">
        <v>742</v>
      </c>
      <c r="I42" s="125">
        <v>342</v>
      </c>
      <c r="J42" s="59">
        <v>468</v>
      </c>
      <c r="K42" s="126">
        <v>477</v>
      </c>
      <c r="L42" s="59">
        <v>11</v>
      </c>
      <c r="M42" s="134">
        <v>11</v>
      </c>
      <c r="N42" s="59">
        <v>179</v>
      </c>
      <c r="O42" s="124">
        <v>543</v>
      </c>
      <c r="P42" s="134"/>
      <c r="Q42" s="134"/>
      <c r="R42" s="134"/>
      <c r="S42" s="134"/>
      <c r="T42" s="136"/>
      <c r="U42" s="136"/>
      <c r="V42" s="134"/>
      <c r="W42" s="134"/>
      <c r="X42" s="134"/>
      <c r="Y42" s="134"/>
    </row>
    <row r="43" spans="1:25" ht="15.75" customHeight="1">
      <c r="A43" s="301"/>
      <c r="B43" s="10"/>
      <c r="C43" s="27" t="s">
        <v>78</v>
      </c>
      <c r="D43" s="37"/>
      <c r="E43" s="87"/>
      <c r="F43" s="62">
        <v>36</v>
      </c>
      <c r="G43" s="117">
        <v>45</v>
      </c>
      <c r="H43" s="63">
        <v>742</v>
      </c>
      <c r="I43" s="106">
        <v>342</v>
      </c>
      <c r="J43" s="138">
        <v>468</v>
      </c>
      <c r="K43" s="139">
        <v>477</v>
      </c>
      <c r="L43" s="63">
        <v>11</v>
      </c>
      <c r="M43" s="105">
        <v>11</v>
      </c>
      <c r="N43" s="63">
        <v>179</v>
      </c>
      <c r="O43" s="117">
        <v>205</v>
      </c>
      <c r="P43" s="134"/>
      <c r="Q43" s="134"/>
      <c r="R43" s="136"/>
      <c r="S43" s="134"/>
      <c r="T43" s="136"/>
      <c r="U43" s="136"/>
      <c r="V43" s="134"/>
      <c r="W43" s="134"/>
      <c r="X43" s="136"/>
      <c r="Y43" s="136"/>
    </row>
    <row r="44" spans="1:25" ht="15.75" customHeight="1">
      <c r="A44" s="302"/>
      <c r="B44" s="41" t="s">
        <v>75</v>
      </c>
      <c r="C44" s="28"/>
      <c r="D44" s="28"/>
      <c r="E44" s="91" t="s">
        <v>109</v>
      </c>
      <c r="F44" s="119">
        <f>F40-F42</f>
        <v>-18</v>
      </c>
      <c r="G44" s="120" t="s">
        <v>269</v>
      </c>
      <c r="H44" s="119">
        <f aca="true" t="shared" si="5" ref="H44:N44">H40-H42</f>
        <v>-225</v>
      </c>
      <c r="I44" s="120" t="s">
        <v>270</v>
      </c>
      <c r="J44" s="119">
        <f t="shared" si="5"/>
        <v>-96</v>
      </c>
      <c r="K44" s="120" t="s">
        <v>271</v>
      </c>
      <c r="L44" s="119">
        <f t="shared" si="5"/>
        <v>-11</v>
      </c>
      <c r="M44" s="120" t="s">
        <v>272</v>
      </c>
      <c r="N44" s="119">
        <f t="shared" si="5"/>
        <v>-86</v>
      </c>
      <c r="O44" s="120" t="s">
        <v>273</v>
      </c>
      <c r="P44" s="136"/>
      <c r="Q44" s="136"/>
      <c r="R44" s="134"/>
      <c r="S44" s="134"/>
      <c r="T44" s="136"/>
      <c r="U44" s="136"/>
      <c r="V44" s="134"/>
      <c r="W44" s="134"/>
      <c r="X44" s="134"/>
      <c r="Y44" s="134"/>
    </row>
    <row r="45" spans="1:25" ht="15.75" customHeight="1">
      <c r="A45" s="303" t="s">
        <v>87</v>
      </c>
      <c r="B45" s="23" t="s">
        <v>79</v>
      </c>
      <c r="C45" s="18"/>
      <c r="D45" s="18"/>
      <c r="E45" s="90" t="s">
        <v>110</v>
      </c>
      <c r="F45" s="142">
        <f>F39+F44</f>
        <v>0</v>
      </c>
      <c r="G45" s="143">
        <v>0</v>
      </c>
      <c r="H45" s="142">
        <f aca="true" t="shared" si="6" ref="H45:N45">H39+H44</f>
        <v>0</v>
      </c>
      <c r="I45" s="143">
        <v>913</v>
      </c>
      <c r="J45" s="142">
        <f t="shared" si="6"/>
        <v>-7</v>
      </c>
      <c r="K45" s="143" t="s">
        <v>274</v>
      </c>
      <c r="L45" s="142">
        <v>0</v>
      </c>
      <c r="M45" s="143">
        <v>131</v>
      </c>
      <c r="N45" s="142">
        <f t="shared" si="6"/>
        <v>-1</v>
      </c>
      <c r="O45" s="143" t="s">
        <v>272</v>
      </c>
      <c r="P45" s="134"/>
      <c r="Q45" s="134"/>
      <c r="R45" s="134"/>
      <c r="S45" s="134"/>
      <c r="T45" s="134"/>
      <c r="U45" s="134"/>
      <c r="V45" s="134"/>
      <c r="W45" s="134"/>
      <c r="X45" s="134"/>
      <c r="Y45" s="134"/>
    </row>
    <row r="46" spans="1:25" ht="15.75" customHeight="1">
      <c r="A46" s="304"/>
      <c r="B46" s="38" t="s">
        <v>80</v>
      </c>
      <c r="C46" s="37"/>
      <c r="D46" s="37"/>
      <c r="E46" s="37"/>
      <c r="F46" s="140"/>
      <c r="G46" s="141"/>
      <c r="H46" s="138"/>
      <c r="I46" s="139" t="s">
        <v>261</v>
      </c>
      <c r="J46" s="138">
        <v>7</v>
      </c>
      <c r="K46" s="139">
        <v>3</v>
      </c>
      <c r="L46" s="63"/>
      <c r="M46" s="105"/>
      <c r="N46" s="138"/>
      <c r="O46" s="118">
        <v>11</v>
      </c>
      <c r="P46" s="136"/>
      <c r="Q46" s="136"/>
      <c r="R46" s="136"/>
      <c r="S46" s="136"/>
      <c r="T46" s="136"/>
      <c r="U46" s="136"/>
      <c r="V46" s="136"/>
      <c r="W46" s="136"/>
      <c r="X46" s="136"/>
      <c r="Y46" s="136"/>
    </row>
    <row r="47" spans="1:25" ht="15.75" customHeight="1">
      <c r="A47" s="304"/>
      <c r="B47" s="38" t="s">
        <v>81</v>
      </c>
      <c r="C47" s="37"/>
      <c r="D47" s="37"/>
      <c r="E47" s="37"/>
      <c r="F47" s="62"/>
      <c r="G47" s="117"/>
      <c r="H47" s="63"/>
      <c r="I47" s="106">
        <v>2839</v>
      </c>
      <c r="J47" s="63">
        <v>0</v>
      </c>
      <c r="K47" s="107"/>
      <c r="L47" s="63"/>
      <c r="M47" s="105">
        <v>202</v>
      </c>
      <c r="N47" s="63"/>
      <c r="O47" s="117"/>
      <c r="P47" s="134"/>
      <c r="Q47" s="134"/>
      <c r="R47" s="134"/>
      <c r="S47" s="134"/>
      <c r="T47" s="134"/>
      <c r="U47" s="134"/>
      <c r="V47" s="134"/>
      <c r="W47" s="134"/>
      <c r="X47" s="134"/>
      <c r="Y47" s="134"/>
    </row>
    <row r="48" spans="1:25" ht="15.75" customHeight="1">
      <c r="A48" s="305"/>
      <c r="B48" s="41" t="s">
        <v>82</v>
      </c>
      <c r="C48" s="28"/>
      <c r="D48" s="28"/>
      <c r="E48" s="28"/>
      <c r="F48" s="67"/>
      <c r="G48" s="144"/>
      <c r="H48" s="67"/>
      <c r="I48" s="145">
        <v>2839</v>
      </c>
      <c r="J48" s="67">
        <v>0</v>
      </c>
      <c r="K48" s="146"/>
      <c r="L48" s="67"/>
      <c r="M48" s="144">
        <v>202</v>
      </c>
      <c r="N48" s="67"/>
      <c r="O48" s="129"/>
      <c r="P48" s="134"/>
      <c r="Q48" s="134"/>
      <c r="R48" s="134"/>
      <c r="S48" s="134"/>
      <c r="T48" s="134"/>
      <c r="U48" s="134"/>
      <c r="V48" s="134"/>
      <c r="W48" s="134"/>
      <c r="X48" s="134"/>
      <c r="Y48" s="134"/>
    </row>
    <row r="49" ht="15.75" customHeight="1">
      <c r="A49" s="13" t="s">
        <v>111</v>
      </c>
    </row>
    <row r="50" ht="15.75" customHeight="1">
      <c r="A50" s="13"/>
    </row>
  </sheetData>
  <sheetProtection/>
  <mergeCells count="25">
    <mergeCell ref="A6:E7"/>
    <mergeCell ref="F6:G6"/>
    <mergeCell ref="H6:I6"/>
    <mergeCell ref="J6:K6"/>
    <mergeCell ref="L6:M6"/>
    <mergeCell ref="N6:O6"/>
    <mergeCell ref="A8:A18"/>
    <mergeCell ref="A19:A27"/>
    <mergeCell ref="E25:E26"/>
    <mergeCell ref="F25:F26"/>
    <mergeCell ref="H25:H26"/>
    <mergeCell ref="J25:J26"/>
    <mergeCell ref="O25:O26"/>
    <mergeCell ref="A30:E31"/>
    <mergeCell ref="F30:G30"/>
    <mergeCell ref="H30:I30"/>
    <mergeCell ref="J30:K30"/>
    <mergeCell ref="L30:M30"/>
    <mergeCell ref="N30:O30"/>
    <mergeCell ref="A32:A39"/>
    <mergeCell ref="A40:A44"/>
    <mergeCell ref="A45:A48"/>
    <mergeCell ref="L25:L26"/>
    <mergeCell ref="M25:M26"/>
    <mergeCell ref="N25:N26"/>
  </mergeCells>
  <printOptions horizontalCentered="1"/>
  <pageMargins left="0.7874015748031497" right="0.27" top="0.38" bottom="0.34" header="0.1968503937007874" footer="0.1968503937007874"/>
  <pageSetup horizontalDpi="600" verticalDpi="600" orientation="landscape" paperSize="9" scale="73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94" zoomScaleSheetLayoutView="94" zoomScalePageLayoutView="0" workbookViewId="0" topLeftCell="A1">
      <pane xSplit="5" ySplit="7" topLeftCell="F20" activePane="bottomRight" state="frozen"/>
      <selection pane="topLeft" activeCell="L46" sqref="L46"/>
      <selection pane="topRight" activeCell="L46" sqref="L46"/>
      <selection pane="bottomLeft" activeCell="L46" sqref="L46"/>
      <selection pane="bottomRight" activeCell="G29" sqref="G29"/>
    </sheetView>
  </sheetViews>
  <sheetFormatPr defaultColWidth="8.796875" defaultRowHeight="14.25"/>
  <cols>
    <col min="1" max="1" width="3.59765625" style="2" customWidth="1"/>
    <col min="2" max="3" width="1.59765625" style="2" customWidth="1"/>
    <col min="4" max="4" width="22.59765625" style="2" customWidth="1"/>
    <col min="5" max="5" width="10.59765625" style="2" customWidth="1"/>
    <col min="6" max="21" width="13.59765625" style="2" customWidth="1"/>
    <col min="22" max="25" width="12" style="2" customWidth="1"/>
    <col min="26" max="16384" width="9" style="2" customWidth="1"/>
  </cols>
  <sheetData>
    <row r="1" spans="1:7" ht="33.75" customHeight="1">
      <c r="A1" s="248" t="s">
        <v>0</v>
      </c>
      <c r="B1" s="249"/>
      <c r="C1" s="249"/>
      <c r="D1" s="250" t="s">
        <v>254</v>
      </c>
      <c r="E1" s="251"/>
      <c r="F1" s="251"/>
      <c r="G1" s="251"/>
    </row>
    <row r="2" ht="15" customHeight="1"/>
    <row r="3" spans="1:4" ht="15" customHeight="1">
      <c r="A3" s="31" t="s">
        <v>47</v>
      </c>
      <c r="B3" s="31"/>
      <c r="C3" s="31"/>
      <c r="D3" s="31"/>
    </row>
    <row r="4" spans="1:4" ht="15" customHeight="1">
      <c r="A4" s="31"/>
      <c r="B4" s="31"/>
      <c r="C4" s="31"/>
      <c r="D4" s="31"/>
    </row>
    <row r="5" spans="1:15" ht="15.75" customHeight="1">
      <c r="A5" s="28" t="s">
        <v>224</v>
      </c>
      <c r="B5" s="28"/>
      <c r="C5" s="28"/>
      <c r="D5" s="28"/>
      <c r="K5" s="32"/>
      <c r="O5" s="32" t="s">
        <v>48</v>
      </c>
    </row>
    <row r="6" spans="1:15" ht="15.75" customHeight="1">
      <c r="A6" s="328" t="s">
        <v>49</v>
      </c>
      <c r="B6" s="311"/>
      <c r="C6" s="311"/>
      <c r="D6" s="311"/>
      <c r="E6" s="312"/>
      <c r="F6" s="331"/>
      <c r="G6" s="332"/>
      <c r="H6" s="331"/>
      <c r="I6" s="332"/>
      <c r="J6" s="331"/>
      <c r="K6" s="332"/>
      <c r="L6" s="331"/>
      <c r="M6" s="332"/>
      <c r="N6" s="331"/>
      <c r="O6" s="332"/>
    </row>
    <row r="7" spans="1:15" ht="15.75" customHeight="1">
      <c r="A7" s="313"/>
      <c r="B7" s="314"/>
      <c r="C7" s="314"/>
      <c r="D7" s="314"/>
      <c r="E7" s="315"/>
      <c r="F7" s="252" t="s">
        <v>223</v>
      </c>
      <c r="G7" s="253" t="s">
        <v>2</v>
      </c>
      <c r="H7" s="252" t="s">
        <v>225</v>
      </c>
      <c r="I7" s="253" t="s">
        <v>2</v>
      </c>
      <c r="J7" s="252" t="s">
        <v>226</v>
      </c>
      <c r="K7" s="253" t="s">
        <v>2</v>
      </c>
      <c r="L7" s="252" t="s">
        <v>226</v>
      </c>
      <c r="M7" s="253" t="s">
        <v>2</v>
      </c>
      <c r="N7" s="252" t="s">
        <v>226</v>
      </c>
      <c r="O7" s="254" t="s">
        <v>2</v>
      </c>
    </row>
    <row r="8" spans="1:25" ht="15.75" customHeight="1">
      <c r="A8" s="298" t="s">
        <v>83</v>
      </c>
      <c r="B8" s="49" t="s">
        <v>50</v>
      </c>
      <c r="C8" s="50"/>
      <c r="D8" s="50"/>
      <c r="E8" s="86" t="s">
        <v>41</v>
      </c>
      <c r="F8" s="100"/>
      <c r="G8" s="101"/>
      <c r="H8" s="100"/>
      <c r="I8" s="102"/>
      <c r="J8" s="100"/>
      <c r="K8" s="103"/>
      <c r="L8" s="100"/>
      <c r="M8" s="102"/>
      <c r="N8" s="100"/>
      <c r="O8" s="103"/>
      <c r="P8" s="104"/>
      <c r="Q8" s="104"/>
      <c r="R8" s="104"/>
      <c r="S8" s="104"/>
      <c r="T8" s="104"/>
      <c r="U8" s="104"/>
      <c r="V8" s="104"/>
      <c r="W8" s="104"/>
      <c r="X8" s="104"/>
      <c r="Y8" s="104"/>
    </row>
    <row r="9" spans="1:25" ht="15.75" customHeight="1">
      <c r="A9" s="320"/>
      <c r="C9" s="27" t="s">
        <v>51</v>
      </c>
      <c r="D9" s="37"/>
      <c r="E9" s="84" t="s">
        <v>42</v>
      </c>
      <c r="F9" s="63"/>
      <c r="G9" s="105"/>
      <c r="H9" s="63"/>
      <c r="I9" s="106"/>
      <c r="J9" s="63"/>
      <c r="K9" s="107"/>
      <c r="L9" s="63"/>
      <c r="M9" s="106"/>
      <c r="N9" s="63"/>
      <c r="O9" s="107"/>
      <c r="P9" s="104"/>
      <c r="Q9" s="104"/>
      <c r="R9" s="104"/>
      <c r="S9" s="104"/>
      <c r="T9" s="104"/>
      <c r="U9" s="104"/>
      <c r="V9" s="104"/>
      <c r="W9" s="104"/>
      <c r="X9" s="104"/>
      <c r="Y9" s="104"/>
    </row>
    <row r="10" spans="1:25" ht="15.75" customHeight="1">
      <c r="A10" s="320"/>
      <c r="B10" s="10"/>
      <c r="C10" s="27" t="s">
        <v>52</v>
      </c>
      <c r="D10" s="37"/>
      <c r="E10" s="84" t="s">
        <v>43</v>
      </c>
      <c r="F10" s="63"/>
      <c r="G10" s="105"/>
      <c r="H10" s="63"/>
      <c r="I10" s="106"/>
      <c r="J10" s="108"/>
      <c r="K10" s="109"/>
      <c r="L10" s="63"/>
      <c r="M10" s="106"/>
      <c r="N10" s="63"/>
      <c r="O10" s="107"/>
      <c r="P10" s="104"/>
      <c r="Q10" s="104"/>
      <c r="R10" s="104"/>
      <c r="S10" s="104"/>
      <c r="T10" s="104"/>
      <c r="U10" s="104"/>
      <c r="V10" s="104"/>
      <c r="W10" s="104"/>
      <c r="X10" s="104"/>
      <c r="Y10" s="104"/>
    </row>
    <row r="11" spans="1:25" ht="15.75" customHeight="1">
      <c r="A11" s="320"/>
      <c r="B11" s="44" t="s">
        <v>53</v>
      </c>
      <c r="C11" s="57"/>
      <c r="D11" s="57"/>
      <c r="E11" s="83" t="s">
        <v>44</v>
      </c>
      <c r="F11" s="110"/>
      <c r="G11" s="111"/>
      <c r="H11" s="110"/>
      <c r="I11" s="112"/>
      <c r="J11" s="110"/>
      <c r="K11" s="113"/>
      <c r="L11" s="110"/>
      <c r="M11" s="112"/>
      <c r="N11" s="110"/>
      <c r="O11" s="113"/>
      <c r="P11" s="104"/>
      <c r="Q11" s="104"/>
      <c r="R11" s="104"/>
      <c r="S11" s="104"/>
      <c r="T11" s="104"/>
      <c r="U11" s="104"/>
      <c r="V11" s="104"/>
      <c r="W11" s="104"/>
      <c r="X11" s="104"/>
      <c r="Y11" s="104"/>
    </row>
    <row r="12" spans="1:25" ht="15.75" customHeight="1">
      <c r="A12" s="320"/>
      <c r="B12" s="7"/>
      <c r="C12" s="27" t="s">
        <v>54</v>
      </c>
      <c r="D12" s="37"/>
      <c r="E12" s="84" t="s">
        <v>45</v>
      </c>
      <c r="F12" s="63"/>
      <c r="G12" s="105"/>
      <c r="H12" s="110"/>
      <c r="I12" s="106"/>
      <c r="J12" s="110"/>
      <c r="K12" s="107"/>
      <c r="L12" s="63"/>
      <c r="M12" s="106"/>
      <c r="N12" s="63"/>
      <c r="O12" s="107"/>
      <c r="P12" s="104"/>
      <c r="Q12" s="104"/>
      <c r="R12" s="104"/>
      <c r="S12" s="104"/>
      <c r="T12" s="104"/>
      <c r="U12" s="104"/>
      <c r="V12" s="104"/>
      <c r="W12" s="104"/>
      <c r="X12" s="104"/>
      <c r="Y12" s="104"/>
    </row>
    <row r="13" spans="1:25" ht="15.75" customHeight="1">
      <c r="A13" s="320"/>
      <c r="C13" s="46" t="s">
        <v>55</v>
      </c>
      <c r="D13" s="47"/>
      <c r="E13" s="88" t="s">
        <v>46</v>
      </c>
      <c r="F13" s="60"/>
      <c r="G13" s="114"/>
      <c r="H13" s="108"/>
      <c r="I13" s="109"/>
      <c r="J13" s="108"/>
      <c r="K13" s="109"/>
      <c r="L13" s="61"/>
      <c r="M13" s="115"/>
      <c r="N13" s="61"/>
      <c r="O13" s="116"/>
      <c r="P13" s="104"/>
      <c r="Q13" s="104"/>
      <c r="R13" s="104"/>
      <c r="S13" s="104"/>
      <c r="T13" s="104"/>
      <c r="U13" s="104"/>
      <c r="V13" s="104"/>
      <c r="W13" s="104"/>
      <c r="X13" s="104"/>
      <c r="Y13" s="104"/>
    </row>
    <row r="14" spans="1:25" ht="15.75" customHeight="1">
      <c r="A14" s="320"/>
      <c r="B14" s="38" t="s">
        <v>56</v>
      </c>
      <c r="C14" s="37"/>
      <c r="D14" s="37"/>
      <c r="E14" s="84" t="s">
        <v>97</v>
      </c>
      <c r="F14" s="62">
        <f aca="true" t="shared" si="0" ref="F14:O15">F9-F12</f>
        <v>0</v>
      </c>
      <c r="G14" s="117">
        <f t="shared" si="0"/>
        <v>0</v>
      </c>
      <c r="H14" s="62">
        <f t="shared" si="0"/>
        <v>0</v>
      </c>
      <c r="I14" s="117">
        <f t="shared" si="0"/>
        <v>0</v>
      </c>
      <c r="J14" s="62">
        <f t="shared" si="0"/>
        <v>0</v>
      </c>
      <c r="K14" s="117">
        <f t="shared" si="0"/>
        <v>0</v>
      </c>
      <c r="L14" s="62">
        <f t="shared" si="0"/>
        <v>0</v>
      </c>
      <c r="M14" s="117">
        <f t="shared" si="0"/>
        <v>0</v>
      </c>
      <c r="N14" s="62">
        <f t="shared" si="0"/>
        <v>0</v>
      </c>
      <c r="O14" s="117">
        <f t="shared" si="0"/>
        <v>0</v>
      </c>
      <c r="P14" s="104"/>
      <c r="Q14" s="104"/>
      <c r="R14" s="104"/>
      <c r="S14" s="104"/>
      <c r="T14" s="104"/>
      <c r="U14" s="104"/>
      <c r="V14" s="104"/>
      <c r="W14" s="104"/>
      <c r="X14" s="104"/>
      <c r="Y14" s="104"/>
    </row>
    <row r="15" spans="1:25" ht="15.75" customHeight="1">
      <c r="A15" s="320"/>
      <c r="B15" s="38" t="s">
        <v>57</v>
      </c>
      <c r="C15" s="37"/>
      <c r="D15" s="37"/>
      <c r="E15" s="84" t="s">
        <v>98</v>
      </c>
      <c r="F15" s="62">
        <f t="shared" si="0"/>
        <v>0</v>
      </c>
      <c r="G15" s="117">
        <f t="shared" si="0"/>
        <v>0</v>
      </c>
      <c r="H15" s="62">
        <f t="shared" si="0"/>
        <v>0</v>
      </c>
      <c r="I15" s="117">
        <f t="shared" si="0"/>
        <v>0</v>
      </c>
      <c r="J15" s="62">
        <f t="shared" si="0"/>
        <v>0</v>
      </c>
      <c r="K15" s="117">
        <f t="shared" si="0"/>
        <v>0</v>
      </c>
      <c r="L15" s="62">
        <f t="shared" si="0"/>
        <v>0</v>
      </c>
      <c r="M15" s="117">
        <f t="shared" si="0"/>
        <v>0</v>
      </c>
      <c r="N15" s="62">
        <f t="shared" si="0"/>
        <v>0</v>
      </c>
      <c r="O15" s="117">
        <f t="shared" si="0"/>
        <v>0</v>
      </c>
      <c r="P15" s="104"/>
      <c r="Q15" s="104"/>
      <c r="R15" s="104"/>
      <c r="S15" s="104"/>
      <c r="T15" s="104"/>
      <c r="U15" s="104"/>
      <c r="V15" s="104"/>
      <c r="W15" s="104"/>
      <c r="X15" s="104"/>
      <c r="Y15" s="104"/>
    </row>
    <row r="16" spans="1:25" ht="15.75" customHeight="1">
      <c r="A16" s="320"/>
      <c r="B16" s="38" t="s">
        <v>58</v>
      </c>
      <c r="C16" s="37"/>
      <c r="D16" s="37"/>
      <c r="E16" s="84" t="s">
        <v>99</v>
      </c>
      <c r="F16" s="60">
        <f aca="true" t="shared" si="1" ref="F16:O16">F8-F11</f>
        <v>0</v>
      </c>
      <c r="G16" s="114">
        <f t="shared" si="1"/>
        <v>0</v>
      </c>
      <c r="H16" s="60">
        <f t="shared" si="1"/>
        <v>0</v>
      </c>
      <c r="I16" s="114">
        <f t="shared" si="1"/>
        <v>0</v>
      </c>
      <c r="J16" s="60">
        <f t="shared" si="1"/>
        <v>0</v>
      </c>
      <c r="K16" s="114">
        <f t="shared" si="1"/>
        <v>0</v>
      </c>
      <c r="L16" s="60">
        <f t="shared" si="1"/>
        <v>0</v>
      </c>
      <c r="M16" s="114">
        <f t="shared" si="1"/>
        <v>0</v>
      </c>
      <c r="N16" s="60">
        <f t="shared" si="1"/>
        <v>0</v>
      </c>
      <c r="O16" s="114">
        <f t="shared" si="1"/>
        <v>0</v>
      </c>
      <c r="P16" s="104"/>
      <c r="Q16" s="104"/>
      <c r="R16" s="104"/>
      <c r="S16" s="104"/>
      <c r="T16" s="104"/>
      <c r="U16" s="104"/>
      <c r="V16" s="104"/>
      <c r="W16" s="104"/>
      <c r="X16" s="104"/>
      <c r="Y16" s="104"/>
    </row>
    <row r="17" spans="1:25" ht="15.75" customHeight="1">
      <c r="A17" s="320"/>
      <c r="B17" s="38" t="s">
        <v>59</v>
      </c>
      <c r="C17" s="37"/>
      <c r="D17" s="37"/>
      <c r="E17" s="273"/>
      <c r="F17" s="62"/>
      <c r="G17" s="117"/>
      <c r="H17" s="108"/>
      <c r="I17" s="109"/>
      <c r="J17" s="63"/>
      <c r="K17" s="107"/>
      <c r="L17" s="63"/>
      <c r="M17" s="106"/>
      <c r="N17" s="108"/>
      <c r="O17" s="118"/>
      <c r="P17" s="104"/>
      <c r="Q17" s="104"/>
      <c r="R17" s="104"/>
      <c r="S17" s="104"/>
      <c r="T17" s="104"/>
      <c r="U17" s="104"/>
      <c r="V17" s="104"/>
      <c r="W17" s="104"/>
      <c r="X17" s="104"/>
      <c r="Y17" s="104"/>
    </row>
    <row r="18" spans="1:25" ht="15.75" customHeight="1">
      <c r="A18" s="321"/>
      <c r="B18" s="41" t="s">
        <v>60</v>
      </c>
      <c r="C18" s="28"/>
      <c r="D18" s="28"/>
      <c r="E18" s="274"/>
      <c r="F18" s="119"/>
      <c r="G18" s="120"/>
      <c r="H18" s="121"/>
      <c r="I18" s="122"/>
      <c r="J18" s="121"/>
      <c r="K18" s="122"/>
      <c r="L18" s="121"/>
      <c r="M18" s="122"/>
      <c r="N18" s="121"/>
      <c r="O18" s="123"/>
      <c r="P18" s="104"/>
      <c r="Q18" s="104"/>
      <c r="R18" s="104"/>
      <c r="S18" s="104"/>
      <c r="T18" s="104"/>
      <c r="U18" s="104"/>
      <c r="V18" s="104"/>
      <c r="W18" s="104"/>
      <c r="X18" s="104"/>
      <c r="Y18" s="104"/>
    </row>
    <row r="19" spans="1:25" ht="15.75" customHeight="1">
      <c r="A19" s="320" t="s">
        <v>84</v>
      </c>
      <c r="B19" s="44" t="s">
        <v>61</v>
      </c>
      <c r="C19" s="277"/>
      <c r="D19" s="277"/>
      <c r="E19" s="89"/>
      <c r="F19" s="58"/>
      <c r="G19" s="124"/>
      <c r="H19" s="59"/>
      <c r="I19" s="125"/>
      <c r="J19" s="59"/>
      <c r="K19" s="126"/>
      <c r="L19" s="59"/>
      <c r="M19" s="125"/>
      <c r="N19" s="59"/>
      <c r="O19" s="126"/>
      <c r="P19" s="104"/>
      <c r="Q19" s="104"/>
      <c r="R19" s="104"/>
      <c r="S19" s="104"/>
      <c r="T19" s="104"/>
      <c r="U19" s="104"/>
      <c r="V19" s="104"/>
      <c r="W19" s="104"/>
      <c r="X19" s="104"/>
      <c r="Y19" s="104"/>
    </row>
    <row r="20" spans="1:25" ht="15.75" customHeight="1">
      <c r="A20" s="320"/>
      <c r="B20" s="17"/>
      <c r="C20" s="27" t="s">
        <v>62</v>
      </c>
      <c r="D20" s="37"/>
      <c r="E20" s="84"/>
      <c r="F20" s="62"/>
      <c r="G20" s="117"/>
      <c r="H20" s="63"/>
      <c r="I20" s="106"/>
      <c r="J20" s="63"/>
      <c r="K20" s="109"/>
      <c r="L20" s="63"/>
      <c r="M20" s="106"/>
      <c r="N20" s="63"/>
      <c r="O20" s="107"/>
      <c r="P20" s="104"/>
      <c r="Q20" s="104"/>
      <c r="R20" s="104"/>
      <c r="S20" s="104"/>
      <c r="T20" s="104"/>
      <c r="U20" s="104"/>
      <c r="V20" s="104"/>
      <c r="W20" s="104"/>
      <c r="X20" s="104"/>
      <c r="Y20" s="104"/>
    </row>
    <row r="21" spans="1:25" ht="15.75" customHeight="1">
      <c r="A21" s="320"/>
      <c r="B21" s="9" t="s">
        <v>63</v>
      </c>
      <c r="C21" s="57"/>
      <c r="D21" s="57"/>
      <c r="E21" s="83" t="s">
        <v>100</v>
      </c>
      <c r="F21" s="127"/>
      <c r="G21" s="128"/>
      <c r="H21" s="110"/>
      <c r="I21" s="112"/>
      <c r="J21" s="110"/>
      <c r="K21" s="113"/>
      <c r="L21" s="110"/>
      <c r="M21" s="112"/>
      <c r="N21" s="110"/>
      <c r="O21" s="113"/>
      <c r="P21" s="104"/>
      <c r="Q21" s="104"/>
      <c r="R21" s="104"/>
      <c r="S21" s="104"/>
      <c r="T21" s="104"/>
      <c r="U21" s="104"/>
      <c r="V21" s="104"/>
      <c r="W21" s="104"/>
      <c r="X21" s="104"/>
      <c r="Y21" s="104"/>
    </row>
    <row r="22" spans="1:25" ht="15.75" customHeight="1">
      <c r="A22" s="320"/>
      <c r="B22" s="44" t="s">
        <v>64</v>
      </c>
      <c r="C22" s="277"/>
      <c r="D22" s="277"/>
      <c r="E22" s="89" t="s">
        <v>101</v>
      </c>
      <c r="F22" s="58"/>
      <c r="G22" s="124"/>
      <c r="H22" s="59"/>
      <c r="I22" s="125"/>
      <c r="J22" s="59"/>
      <c r="K22" s="126"/>
      <c r="L22" s="59"/>
      <c r="M22" s="125"/>
      <c r="N22" s="59"/>
      <c r="O22" s="126"/>
      <c r="P22" s="104"/>
      <c r="Q22" s="104"/>
      <c r="R22" s="104"/>
      <c r="S22" s="104"/>
      <c r="T22" s="104"/>
      <c r="U22" s="104"/>
      <c r="V22" s="104"/>
      <c r="W22" s="104"/>
      <c r="X22" s="104"/>
      <c r="Y22" s="104"/>
    </row>
    <row r="23" spans="1:25" ht="15.75" customHeight="1">
      <c r="A23" s="320"/>
      <c r="B23" s="7" t="s">
        <v>65</v>
      </c>
      <c r="C23" s="46" t="s">
        <v>66</v>
      </c>
      <c r="D23" s="47"/>
      <c r="E23" s="88"/>
      <c r="F23" s="60"/>
      <c r="G23" s="114"/>
      <c r="H23" s="61"/>
      <c r="I23" s="115"/>
      <c r="J23" s="61"/>
      <c r="K23" s="116"/>
      <c r="L23" s="61"/>
      <c r="M23" s="115"/>
      <c r="N23" s="61"/>
      <c r="O23" s="116"/>
      <c r="P23" s="104"/>
      <c r="Q23" s="104"/>
      <c r="R23" s="104"/>
      <c r="S23" s="104"/>
      <c r="T23" s="104"/>
      <c r="U23" s="104"/>
      <c r="V23" s="104"/>
      <c r="W23" s="104"/>
      <c r="X23" s="104"/>
      <c r="Y23" s="104"/>
    </row>
    <row r="24" spans="1:25" ht="15.75" customHeight="1">
      <c r="A24" s="320"/>
      <c r="B24" s="38" t="s">
        <v>102</v>
      </c>
      <c r="C24" s="37"/>
      <c r="D24" s="37"/>
      <c r="E24" s="84" t="s">
        <v>103</v>
      </c>
      <c r="F24" s="62">
        <f aca="true" t="shared" si="2" ref="F24:O24">F21-F22</f>
        <v>0</v>
      </c>
      <c r="G24" s="117">
        <f t="shared" si="2"/>
        <v>0</v>
      </c>
      <c r="H24" s="62">
        <f t="shared" si="2"/>
        <v>0</v>
      </c>
      <c r="I24" s="117">
        <f t="shared" si="2"/>
        <v>0</v>
      </c>
      <c r="J24" s="62">
        <f t="shared" si="2"/>
        <v>0</v>
      </c>
      <c r="K24" s="117">
        <f t="shared" si="2"/>
        <v>0</v>
      </c>
      <c r="L24" s="62">
        <f t="shared" si="2"/>
        <v>0</v>
      </c>
      <c r="M24" s="117">
        <f t="shared" si="2"/>
        <v>0</v>
      </c>
      <c r="N24" s="62">
        <f t="shared" si="2"/>
        <v>0</v>
      </c>
      <c r="O24" s="117">
        <f t="shared" si="2"/>
        <v>0</v>
      </c>
      <c r="P24" s="104"/>
      <c r="Q24" s="104"/>
      <c r="R24" s="104"/>
      <c r="S24" s="104"/>
      <c r="T24" s="104"/>
      <c r="U24" s="104"/>
      <c r="V24" s="104"/>
      <c r="W24" s="104"/>
      <c r="X24" s="104"/>
      <c r="Y24" s="104"/>
    </row>
    <row r="25" spans="1:25" ht="15.75" customHeight="1">
      <c r="A25" s="320"/>
      <c r="B25" s="94" t="s">
        <v>67</v>
      </c>
      <c r="C25" s="47"/>
      <c r="D25" s="47"/>
      <c r="E25" s="322" t="s">
        <v>104</v>
      </c>
      <c r="F25" s="324"/>
      <c r="G25" s="308"/>
      <c r="H25" s="306"/>
      <c r="I25" s="308"/>
      <c r="J25" s="306"/>
      <c r="K25" s="308"/>
      <c r="L25" s="306"/>
      <c r="M25" s="308"/>
      <c r="N25" s="306"/>
      <c r="O25" s="308"/>
      <c r="P25" s="104"/>
      <c r="Q25" s="104"/>
      <c r="R25" s="104"/>
      <c r="S25" s="104"/>
      <c r="T25" s="104"/>
      <c r="U25" s="104"/>
      <c r="V25" s="104"/>
      <c r="W25" s="104"/>
      <c r="X25" s="104"/>
      <c r="Y25" s="104"/>
    </row>
    <row r="26" spans="1:25" ht="15.75" customHeight="1">
      <c r="A26" s="320"/>
      <c r="B26" s="9" t="s">
        <v>68</v>
      </c>
      <c r="C26" s="57"/>
      <c r="D26" s="57"/>
      <c r="E26" s="323"/>
      <c r="F26" s="325"/>
      <c r="G26" s="309"/>
      <c r="H26" s="307"/>
      <c r="I26" s="309"/>
      <c r="J26" s="307"/>
      <c r="K26" s="309"/>
      <c r="L26" s="307"/>
      <c r="M26" s="309"/>
      <c r="N26" s="307"/>
      <c r="O26" s="309"/>
      <c r="P26" s="104"/>
      <c r="Q26" s="104"/>
      <c r="R26" s="104"/>
      <c r="S26" s="104"/>
      <c r="T26" s="104"/>
      <c r="U26" s="104"/>
      <c r="V26" s="104"/>
      <c r="W26" s="104"/>
      <c r="X26" s="104"/>
      <c r="Y26" s="104"/>
    </row>
    <row r="27" spans="1:25" ht="15.75" customHeight="1">
      <c r="A27" s="321"/>
      <c r="B27" s="41" t="s">
        <v>105</v>
      </c>
      <c r="C27" s="28"/>
      <c r="D27" s="28"/>
      <c r="E27" s="85" t="s">
        <v>106</v>
      </c>
      <c r="F27" s="66">
        <f aca="true" t="shared" si="3" ref="F27:O27">F24+F25</f>
        <v>0</v>
      </c>
      <c r="G27" s="129">
        <f t="shared" si="3"/>
        <v>0</v>
      </c>
      <c r="H27" s="66">
        <f t="shared" si="3"/>
        <v>0</v>
      </c>
      <c r="I27" s="129">
        <f t="shared" si="3"/>
        <v>0</v>
      </c>
      <c r="J27" s="66">
        <f t="shared" si="3"/>
        <v>0</v>
      </c>
      <c r="K27" s="129">
        <f t="shared" si="3"/>
        <v>0</v>
      </c>
      <c r="L27" s="66">
        <f t="shared" si="3"/>
        <v>0</v>
      </c>
      <c r="M27" s="129">
        <f t="shared" si="3"/>
        <v>0</v>
      </c>
      <c r="N27" s="66">
        <f t="shared" si="3"/>
        <v>0</v>
      </c>
      <c r="O27" s="129">
        <f t="shared" si="3"/>
        <v>0</v>
      </c>
      <c r="P27" s="104"/>
      <c r="Q27" s="104"/>
      <c r="R27" s="104"/>
      <c r="S27" s="104"/>
      <c r="T27" s="104"/>
      <c r="U27" s="104"/>
      <c r="V27" s="104"/>
      <c r="W27" s="104"/>
      <c r="X27" s="104"/>
      <c r="Y27" s="104"/>
    </row>
    <row r="28" spans="1:25" ht="15.75" customHeight="1">
      <c r="A28" s="13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</row>
    <row r="29" spans="1:25" ht="15.75" customHeight="1">
      <c r="A29" s="28"/>
      <c r="F29" s="104"/>
      <c r="G29" s="104"/>
      <c r="H29" s="104"/>
      <c r="I29" s="104"/>
      <c r="J29" s="130"/>
      <c r="K29" s="130"/>
      <c r="L29" s="104"/>
      <c r="M29" s="104"/>
      <c r="N29" s="104"/>
      <c r="O29" s="130" t="s">
        <v>107</v>
      </c>
      <c r="P29" s="104"/>
      <c r="Q29" s="104"/>
      <c r="R29" s="104"/>
      <c r="S29" s="104"/>
      <c r="T29" s="104"/>
      <c r="U29" s="104"/>
      <c r="V29" s="104"/>
      <c r="W29" s="104"/>
      <c r="X29" s="104"/>
      <c r="Y29" s="130"/>
    </row>
    <row r="30" spans="1:25" ht="15.75" customHeight="1">
      <c r="A30" s="310" t="s">
        <v>69</v>
      </c>
      <c r="B30" s="311"/>
      <c r="C30" s="311"/>
      <c r="D30" s="311"/>
      <c r="E30" s="312"/>
      <c r="F30" s="318" t="s">
        <v>275</v>
      </c>
      <c r="G30" s="319"/>
      <c r="H30" s="318" t="s">
        <v>276</v>
      </c>
      <c r="I30" s="319"/>
      <c r="J30" s="318" t="s">
        <v>277</v>
      </c>
      <c r="K30" s="319"/>
      <c r="L30" s="333"/>
      <c r="M30" s="334"/>
      <c r="N30" s="333"/>
      <c r="O30" s="334"/>
      <c r="P30" s="286"/>
      <c r="Q30" s="104"/>
      <c r="R30" s="286"/>
      <c r="S30" s="104"/>
      <c r="T30" s="286"/>
      <c r="U30" s="104"/>
      <c r="V30" s="286"/>
      <c r="W30" s="104"/>
      <c r="X30" s="286"/>
      <c r="Y30" s="104"/>
    </row>
    <row r="31" spans="1:25" ht="15.75" customHeight="1">
      <c r="A31" s="313"/>
      <c r="B31" s="314"/>
      <c r="C31" s="314"/>
      <c r="D31" s="314"/>
      <c r="E31" s="315"/>
      <c r="F31" s="252" t="s">
        <v>226</v>
      </c>
      <c r="G31" s="131" t="s">
        <v>2</v>
      </c>
      <c r="H31" s="252" t="s">
        <v>226</v>
      </c>
      <c r="I31" s="131" t="s">
        <v>2</v>
      </c>
      <c r="J31" s="252" t="s">
        <v>226</v>
      </c>
      <c r="K31" s="132" t="s">
        <v>2</v>
      </c>
      <c r="L31" s="252" t="s">
        <v>226</v>
      </c>
      <c r="M31" s="131" t="s">
        <v>2</v>
      </c>
      <c r="N31" s="252" t="s">
        <v>226</v>
      </c>
      <c r="O31" s="133" t="s">
        <v>2</v>
      </c>
      <c r="P31" s="287"/>
      <c r="Q31" s="287"/>
      <c r="R31" s="287"/>
      <c r="S31" s="287"/>
      <c r="T31" s="287"/>
      <c r="U31" s="287"/>
      <c r="V31" s="287"/>
      <c r="W31" s="287"/>
      <c r="X31" s="287"/>
      <c r="Y31" s="287"/>
    </row>
    <row r="32" spans="1:25" ht="15.75" customHeight="1">
      <c r="A32" s="298" t="s">
        <v>85</v>
      </c>
      <c r="B32" s="49" t="s">
        <v>50</v>
      </c>
      <c r="C32" s="50"/>
      <c r="D32" s="50"/>
      <c r="E32" s="14" t="s">
        <v>41</v>
      </c>
      <c r="F32" s="59">
        <v>68</v>
      </c>
      <c r="G32" s="134">
        <v>54</v>
      </c>
      <c r="H32" s="100">
        <v>75</v>
      </c>
      <c r="I32" s="102">
        <v>76</v>
      </c>
      <c r="J32" s="100"/>
      <c r="K32" s="103"/>
      <c r="L32" s="59"/>
      <c r="M32" s="134"/>
      <c r="N32" s="100"/>
      <c r="O32" s="135"/>
      <c r="P32" s="134"/>
      <c r="Q32" s="134"/>
      <c r="R32" s="134"/>
      <c r="S32" s="134"/>
      <c r="T32" s="136"/>
      <c r="U32" s="136"/>
      <c r="V32" s="134"/>
      <c r="W32" s="134"/>
      <c r="X32" s="136"/>
      <c r="Y32" s="136"/>
    </row>
    <row r="33" spans="1:25" ht="15.75" customHeight="1">
      <c r="A33" s="299"/>
      <c r="C33" s="46" t="s">
        <v>70</v>
      </c>
      <c r="D33" s="47"/>
      <c r="E33" s="92"/>
      <c r="F33" s="61">
        <v>50</v>
      </c>
      <c r="G33" s="137">
        <v>44</v>
      </c>
      <c r="H33" s="61">
        <v>75</v>
      </c>
      <c r="I33" s="115">
        <v>76</v>
      </c>
      <c r="J33" s="61"/>
      <c r="K33" s="116"/>
      <c r="L33" s="61"/>
      <c r="M33" s="137"/>
      <c r="N33" s="61"/>
      <c r="O33" s="114"/>
      <c r="P33" s="134"/>
      <c r="Q33" s="134"/>
      <c r="R33" s="134"/>
      <c r="S33" s="134"/>
      <c r="T33" s="136"/>
      <c r="U33" s="136"/>
      <c r="V33" s="134"/>
      <c r="W33" s="134"/>
      <c r="X33" s="136"/>
      <c r="Y33" s="136"/>
    </row>
    <row r="34" spans="1:25" ht="15.75" customHeight="1">
      <c r="A34" s="299"/>
      <c r="C34" s="22"/>
      <c r="D34" s="27" t="s">
        <v>71</v>
      </c>
      <c r="E34" s="87"/>
      <c r="F34" s="63">
        <v>50</v>
      </c>
      <c r="G34" s="105">
        <v>44</v>
      </c>
      <c r="H34" s="63" t="s">
        <v>261</v>
      </c>
      <c r="I34" s="106" t="s">
        <v>261</v>
      </c>
      <c r="J34" s="63"/>
      <c r="K34" s="107"/>
      <c r="L34" s="63"/>
      <c r="M34" s="105"/>
      <c r="N34" s="63"/>
      <c r="O34" s="117"/>
      <c r="P34" s="134"/>
      <c r="Q34" s="134"/>
      <c r="R34" s="134"/>
      <c r="S34" s="134"/>
      <c r="T34" s="136"/>
      <c r="U34" s="136"/>
      <c r="V34" s="134"/>
      <c r="W34" s="134"/>
      <c r="X34" s="136"/>
      <c r="Y34" s="136"/>
    </row>
    <row r="35" spans="1:25" ht="15.75" customHeight="1">
      <c r="A35" s="299"/>
      <c r="B35" s="10"/>
      <c r="C35" s="56" t="s">
        <v>72</v>
      </c>
      <c r="D35" s="57"/>
      <c r="E35" s="93"/>
      <c r="F35" s="110">
        <v>18</v>
      </c>
      <c r="G35" s="111">
        <v>10</v>
      </c>
      <c r="H35" s="110" t="s">
        <v>261</v>
      </c>
      <c r="I35" s="112" t="s">
        <v>261</v>
      </c>
      <c r="J35" s="138"/>
      <c r="K35" s="139"/>
      <c r="L35" s="110"/>
      <c r="M35" s="111"/>
      <c r="N35" s="110"/>
      <c r="O35" s="128"/>
      <c r="P35" s="134"/>
      <c r="Q35" s="134"/>
      <c r="R35" s="134"/>
      <c r="S35" s="134"/>
      <c r="T35" s="136"/>
      <c r="U35" s="136"/>
      <c r="V35" s="134"/>
      <c r="W35" s="134"/>
      <c r="X35" s="136"/>
      <c r="Y35" s="136"/>
    </row>
    <row r="36" spans="1:25" ht="15.75" customHeight="1">
      <c r="A36" s="299"/>
      <c r="B36" s="44" t="s">
        <v>53</v>
      </c>
      <c r="C36" s="277"/>
      <c r="D36" s="277"/>
      <c r="E36" s="14" t="s">
        <v>42</v>
      </c>
      <c r="F36" s="58">
        <v>69</v>
      </c>
      <c r="G36" s="114">
        <v>59</v>
      </c>
      <c r="H36" s="59">
        <v>8</v>
      </c>
      <c r="I36" s="125">
        <v>7</v>
      </c>
      <c r="J36" s="59"/>
      <c r="K36" s="126"/>
      <c r="L36" s="59"/>
      <c r="M36" s="134"/>
      <c r="N36" s="59"/>
      <c r="O36" s="124"/>
      <c r="P36" s="134"/>
      <c r="Q36" s="134"/>
      <c r="R36" s="134"/>
      <c r="S36" s="134"/>
      <c r="T36" s="134"/>
      <c r="U36" s="134"/>
      <c r="V36" s="134"/>
      <c r="W36" s="134"/>
      <c r="X36" s="136"/>
      <c r="Y36" s="136"/>
    </row>
    <row r="37" spans="1:25" ht="15.75" customHeight="1">
      <c r="A37" s="299"/>
      <c r="C37" s="27" t="s">
        <v>73</v>
      </c>
      <c r="D37" s="37"/>
      <c r="E37" s="87"/>
      <c r="F37" s="62">
        <v>60</v>
      </c>
      <c r="G37" s="117">
        <v>49</v>
      </c>
      <c r="H37" s="63">
        <v>8</v>
      </c>
      <c r="I37" s="106">
        <v>6</v>
      </c>
      <c r="J37" s="63"/>
      <c r="K37" s="107"/>
      <c r="L37" s="63"/>
      <c r="M37" s="105"/>
      <c r="N37" s="63"/>
      <c r="O37" s="117"/>
      <c r="P37" s="134"/>
      <c r="Q37" s="134"/>
      <c r="R37" s="134"/>
      <c r="S37" s="134"/>
      <c r="T37" s="134"/>
      <c r="U37" s="134"/>
      <c r="V37" s="134"/>
      <c r="W37" s="134"/>
      <c r="X37" s="136"/>
      <c r="Y37" s="136"/>
    </row>
    <row r="38" spans="1:25" ht="15.75" customHeight="1">
      <c r="A38" s="299"/>
      <c r="B38" s="10"/>
      <c r="C38" s="27" t="s">
        <v>74</v>
      </c>
      <c r="D38" s="37"/>
      <c r="E38" s="87"/>
      <c r="F38" s="62">
        <v>9</v>
      </c>
      <c r="G38" s="117">
        <v>10</v>
      </c>
      <c r="H38" s="63">
        <v>0</v>
      </c>
      <c r="I38" s="106">
        <v>0</v>
      </c>
      <c r="J38" s="63"/>
      <c r="K38" s="139"/>
      <c r="L38" s="63"/>
      <c r="M38" s="105"/>
      <c r="N38" s="63"/>
      <c r="O38" s="117"/>
      <c r="P38" s="134"/>
      <c r="Q38" s="134"/>
      <c r="R38" s="136"/>
      <c r="S38" s="136"/>
      <c r="T38" s="134"/>
      <c r="U38" s="134"/>
      <c r="V38" s="134"/>
      <c r="W38" s="134"/>
      <c r="X38" s="136"/>
      <c r="Y38" s="136"/>
    </row>
    <row r="39" spans="1:25" ht="15.75" customHeight="1">
      <c r="A39" s="300"/>
      <c r="B39" s="11" t="s">
        <v>75</v>
      </c>
      <c r="C39" s="12"/>
      <c r="D39" s="12"/>
      <c r="E39" s="91" t="s">
        <v>108</v>
      </c>
      <c r="F39" s="66">
        <f>F32-F36</f>
        <v>-1</v>
      </c>
      <c r="G39" s="129" t="s">
        <v>278</v>
      </c>
      <c r="H39" s="66">
        <f aca="true" t="shared" si="4" ref="H39:O39">H32-H36</f>
        <v>67</v>
      </c>
      <c r="I39" s="129">
        <v>69</v>
      </c>
      <c r="J39" s="66">
        <f t="shared" si="4"/>
        <v>0</v>
      </c>
      <c r="K39" s="129">
        <f t="shared" si="4"/>
        <v>0</v>
      </c>
      <c r="L39" s="66">
        <f t="shared" si="4"/>
        <v>0</v>
      </c>
      <c r="M39" s="129">
        <f t="shared" si="4"/>
        <v>0</v>
      </c>
      <c r="N39" s="66">
        <f t="shared" si="4"/>
        <v>0</v>
      </c>
      <c r="O39" s="129">
        <f t="shared" si="4"/>
        <v>0</v>
      </c>
      <c r="P39" s="134"/>
      <c r="Q39" s="134"/>
      <c r="R39" s="134"/>
      <c r="S39" s="134"/>
      <c r="T39" s="134"/>
      <c r="U39" s="134"/>
      <c r="V39" s="134"/>
      <c r="W39" s="134"/>
      <c r="X39" s="136"/>
      <c r="Y39" s="136"/>
    </row>
    <row r="40" spans="1:25" ht="15.75" customHeight="1">
      <c r="A40" s="298" t="s">
        <v>86</v>
      </c>
      <c r="B40" s="44" t="s">
        <v>76</v>
      </c>
      <c r="C40" s="277"/>
      <c r="D40" s="277"/>
      <c r="E40" s="14" t="s">
        <v>44</v>
      </c>
      <c r="F40" s="58">
        <v>76</v>
      </c>
      <c r="G40" s="124">
        <v>56</v>
      </c>
      <c r="H40" s="59"/>
      <c r="I40" s="125" t="s">
        <v>261</v>
      </c>
      <c r="J40" s="59">
        <v>409</v>
      </c>
      <c r="K40" s="126">
        <v>354</v>
      </c>
      <c r="L40" s="59"/>
      <c r="M40" s="134"/>
      <c r="N40" s="59"/>
      <c r="O40" s="124"/>
      <c r="P40" s="134"/>
      <c r="Q40" s="134"/>
      <c r="R40" s="134"/>
      <c r="S40" s="134"/>
      <c r="T40" s="136"/>
      <c r="U40" s="136"/>
      <c r="V40" s="136"/>
      <c r="W40" s="136"/>
      <c r="X40" s="134"/>
      <c r="Y40" s="134"/>
    </row>
    <row r="41" spans="1:25" ht="15.75" customHeight="1">
      <c r="A41" s="301"/>
      <c r="B41" s="10"/>
      <c r="C41" s="27" t="s">
        <v>77</v>
      </c>
      <c r="D41" s="37"/>
      <c r="E41" s="87"/>
      <c r="F41" s="140">
        <v>15</v>
      </c>
      <c r="G41" s="141">
        <v>14</v>
      </c>
      <c r="H41" s="138"/>
      <c r="I41" s="139" t="s">
        <v>261</v>
      </c>
      <c r="J41" s="63">
        <v>409</v>
      </c>
      <c r="K41" s="107">
        <v>354</v>
      </c>
      <c r="L41" s="63"/>
      <c r="M41" s="105"/>
      <c r="N41" s="63"/>
      <c r="O41" s="117"/>
      <c r="P41" s="136"/>
      <c r="Q41" s="136"/>
      <c r="R41" s="136"/>
      <c r="S41" s="136"/>
      <c r="T41" s="136"/>
      <c r="U41" s="136"/>
      <c r="V41" s="136"/>
      <c r="W41" s="136"/>
      <c r="X41" s="134"/>
      <c r="Y41" s="134"/>
    </row>
    <row r="42" spans="1:25" ht="15.75" customHeight="1">
      <c r="A42" s="301"/>
      <c r="B42" s="44" t="s">
        <v>64</v>
      </c>
      <c r="C42" s="277"/>
      <c r="D42" s="277"/>
      <c r="E42" s="14" t="s">
        <v>45</v>
      </c>
      <c r="F42" s="58">
        <v>175</v>
      </c>
      <c r="G42" s="124">
        <v>122</v>
      </c>
      <c r="H42" s="59">
        <v>67</v>
      </c>
      <c r="I42" s="125">
        <v>69</v>
      </c>
      <c r="J42" s="59">
        <v>409</v>
      </c>
      <c r="K42" s="126">
        <v>354</v>
      </c>
      <c r="L42" s="59"/>
      <c r="M42" s="134"/>
      <c r="N42" s="59"/>
      <c r="O42" s="124"/>
      <c r="P42" s="134"/>
      <c r="Q42" s="134"/>
      <c r="R42" s="134"/>
      <c r="S42" s="134"/>
      <c r="T42" s="136"/>
      <c r="U42" s="136"/>
      <c r="V42" s="134"/>
      <c r="W42" s="134"/>
      <c r="X42" s="134"/>
      <c r="Y42" s="134"/>
    </row>
    <row r="43" spans="1:25" ht="15.75" customHeight="1">
      <c r="A43" s="301"/>
      <c r="B43" s="10"/>
      <c r="C43" s="27" t="s">
        <v>78</v>
      </c>
      <c r="D43" s="37"/>
      <c r="E43" s="87"/>
      <c r="F43" s="62">
        <v>76</v>
      </c>
      <c r="G43" s="117">
        <v>70</v>
      </c>
      <c r="H43" s="63">
        <v>3</v>
      </c>
      <c r="I43" s="106">
        <v>7</v>
      </c>
      <c r="J43" s="138">
        <v>363</v>
      </c>
      <c r="K43" s="139">
        <v>283</v>
      </c>
      <c r="L43" s="63"/>
      <c r="M43" s="105"/>
      <c r="N43" s="63"/>
      <c r="O43" s="117"/>
      <c r="P43" s="134"/>
      <c r="Q43" s="134"/>
      <c r="R43" s="136"/>
      <c r="S43" s="134"/>
      <c r="T43" s="136"/>
      <c r="U43" s="136"/>
      <c r="V43" s="134"/>
      <c r="W43" s="134"/>
      <c r="X43" s="136"/>
      <c r="Y43" s="136"/>
    </row>
    <row r="44" spans="1:25" ht="15.75" customHeight="1">
      <c r="A44" s="302"/>
      <c r="B44" s="41" t="s">
        <v>75</v>
      </c>
      <c r="C44" s="28"/>
      <c r="D44" s="28"/>
      <c r="E44" s="91" t="s">
        <v>109</v>
      </c>
      <c r="F44" s="119">
        <f>F40-F42</f>
        <v>-99</v>
      </c>
      <c r="G44" s="120" t="s">
        <v>279</v>
      </c>
      <c r="H44" s="119">
        <f aca="true" t="shared" si="5" ref="H44:O44">H40-H42</f>
        <v>-67</v>
      </c>
      <c r="I44" s="120" t="s">
        <v>280</v>
      </c>
      <c r="J44" s="119">
        <f t="shared" si="5"/>
        <v>0</v>
      </c>
      <c r="K44" s="120" t="s">
        <v>261</v>
      </c>
      <c r="L44" s="119">
        <f t="shared" si="5"/>
        <v>0</v>
      </c>
      <c r="M44" s="120">
        <f t="shared" si="5"/>
        <v>0</v>
      </c>
      <c r="N44" s="119">
        <f t="shared" si="5"/>
        <v>0</v>
      </c>
      <c r="O44" s="120">
        <f t="shared" si="5"/>
        <v>0</v>
      </c>
      <c r="P44" s="136"/>
      <c r="Q44" s="136"/>
      <c r="R44" s="134"/>
      <c r="S44" s="134"/>
      <c r="T44" s="136"/>
      <c r="U44" s="136"/>
      <c r="V44" s="134"/>
      <c r="W44" s="134"/>
      <c r="X44" s="134"/>
      <c r="Y44" s="134"/>
    </row>
    <row r="45" spans="1:25" ht="15.75" customHeight="1">
      <c r="A45" s="303" t="s">
        <v>87</v>
      </c>
      <c r="B45" s="23" t="s">
        <v>79</v>
      </c>
      <c r="C45" s="18"/>
      <c r="D45" s="18"/>
      <c r="E45" s="90" t="s">
        <v>110</v>
      </c>
      <c r="F45" s="142">
        <f>F39+F44</f>
        <v>-100</v>
      </c>
      <c r="G45" s="143" t="s">
        <v>281</v>
      </c>
      <c r="H45" s="142">
        <f aca="true" t="shared" si="6" ref="H45:O45">H39+H44</f>
        <v>0</v>
      </c>
      <c r="I45" s="143" t="s">
        <v>261</v>
      </c>
      <c r="J45" s="142">
        <f t="shared" si="6"/>
        <v>0</v>
      </c>
      <c r="K45" s="143">
        <v>0</v>
      </c>
      <c r="L45" s="142">
        <f t="shared" si="6"/>
        <v>0</v>
      </c>
      <c r="M45" s="143">
        <f t="shared" si="6"/>
        <v>0</v>
      </c>
      <c r="N45" s="142">
        <f t="shared" si="6"/>
        <v>0</v>
      </c>
      <c r="O45" s="143">
        <f t="shared" si="6"/>
        <v>0</v>
      </c>
      <c r="P45" s="134"/>
      <c r="Q45" s="134"/>
      <c r="R45" s="134"/>
      <c r="S45" s="134"/>
      <c r="T45" s="134"/>
      <c r="U45" s="134"/>
      <c r="V45" s="134"/>
      <c r="W45" s="134"/>
      <c r="X45" s="134"/>
      <c r="Y45" s="134"/>
    </row>
    <row r="46" spans="1:25" ht="15.75" customHeight="1">
      <c r="A46" s="304"/>
      <c r="B46" s="38" t="s">
        <v>80</v>
      </c>
      <c r="C46" s="37"/>
      <c r="D46" s="37"/>
      <c r="E46" s="37"/>
      <c r="F46" s="140">
        <v>99</v>
      </c>
      <c r="G46" s="141">
        <v>71</v>
      </c>
      <c r="H46" s="138"/>
      <c r="I46" s="139"/>
      <c r="J46" s="138"/>
      <c r="K46" s="139"/>
      <c r="L46" s="63"/>
      <c r="M46" s="105"/>
      <c r="N46" s="138"/>
      <c r="O46" s="118"/>
      <c r="P46" s="136"/>
      <c r="Q46" s="136"/>
      <c r="R46" s="136"/>
      <c r="S46" s="136"/>
      <c r="T46" s="136"/>
      <c r="U46" s="136"/>
      <c r="V46" s="136"/>
      <c r="W46" s="136"/>
      <c r="X46" s="136"/>
      <c r="Y46" s="136"/>
    </row>
    <row r="47" spans="1:25" ht="15.75" customHeight="1">
      <c r="A47" s="304"/>
      <c r="B47" s="38" t="s">
        <v>81</v>
      </c>
      <c r="C47" s="37"/>
      <c r="D47" s="37"/>
      <c r="E47" s="37"/>
      <c r="F47" s="62">
        <v>0</v>
      </c>
      <c r="G47" s="117"/>
      <c r="H47" s="63"/>
      <c r="I47" s="106"/>
      <c r="J47" s="63"/>
      <c r="K47" s="107"/>
      <c r="L47" s="63"/>
      <c r="M47" s="105"/>
      <c r="N47" s="63"/>
      <c r="O47" s="117"/>
      <c r="P47" s="134"/>
      <c r="Q47" s="134"/>
      <c r="R47" s="134"/>
      <c r="S47" s="134"/>
      <c r="T47" s="134"/>
      <c r="U47" s="134"/>
      <c r="V47" s="134"/>
      <c r="W47" s="134"/>
      <c r="X47" s="134"/>
      <c r="Y47" s="134"/>
    </row>
    <row r="48" spans="1:25" ht="15.75" customHeight="1">
      <c r="A48" s="305"/>
      <c r="B48" s="41" t="s">
        <v>82</v>
      </c>
      <c r="C48" s="28"/>
      <c r="D48" s="28"/>
      <c r="E48" s="28"/>
      <c r="F48" s="67">
        <v>0</v>
      </c>
      <c r="G48" s="144"/>
      <c r="H48" s="67"/>
      <c r="I48" s="145"/>
      <c r="J48" s="67"/>
      <c r="K48" s="146"/>
      <c r="L48" s="67"/>
      <c r="M48" s="144"/>
      <c r="N48" s="67"/>
      <c r="O48" s="129"/>
      <c r="P48" s="134"/>
      <c r="Q48" s="134"/>
      <c r="R48" s="134"/>
      <c r="S48" s="134"/>
      <c r="T48" s="134"/>
      <c r="U48" s="134"/>
      <c r="V48" s="134"/>
      <c r="W48" s="134"/>
      <c r="X48" s="134"/>
      <c r="Y48" s="134"/>
    </row>
    <row r="49" ht="15.75" customHeight="1">
      <c r="A49" s="13" t="s">
        <v>111</v>
      </c>
    </row>
    <row r="50" ht="15.75" customHeight="1">
      <c r="A50" s="13"/>
    </row>
  </sheetData>
  <sheetProtection/>
  <mergeCells count="28">
    <mergeCell ref="A6:E7"/>
    <mergeCell ref="F6:G6"/>
    <mergeCell ref="H6:I6"/>
    <mergeCell ref="J6:K6"/>
    <mergeCell ref="L6:M6"/>
    <mergeCell ref="N6:O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</mergeCells>
  <printOptions horizontalCentered="1"/>
  <pageMargins left="0.7874015748031497" right="0.27" top="0.38" bottom="0.34" header="0.1968503937007874" footer="0.1968503937007874"/>
  <pageSetup horizontalDpi="600" verticalDpi="600" orientation="landscape" paperSize="9" scale="73" r:id="rId1"/>
  <headerFooter alignWithMargins="0">
    <oddHeader>&amp;R&amp;"明朝,斜体"&amp;9都道府県－2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58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L8" sqref="L8"/>
      <selection pane="topRight" activeCell="L8" sqref="L8"/>
      <selection pane="bottomLeft" activeCell="L8" sqref="L8"/>
      <selection pane="bottomRight" activeCell="F9" sqref="F9"/>
    </sheetView>
  </sheetViews>
  <sheetFormatPr defaultColWidth="8.796875" defaultRowHeight="14.25"/>
  <cols>
    <col min="1" max="2" width="3.59765625" style="2" customWidth="1"/>
    <col min="3" max="4" width="1.59765625" style="2" customWidth="1"/>
    <col min="5" max="5" width="32.59765625" style="2" customWidth="1"/>
    <col min="6" max="6" width="15.59765625" style="2" customWidth="1"/>
    <col min="7" max="7" width="10.59765625" style="2" customWidth="1"/>
    <col min="8" max="8" width="15.59765625" style="2" customWidth="1"/>
    <col min="9" max="9" width="10.59765625" style="2" customWidth="1"/>
    <col min="10" max="11" width="9" style="2" customWidth="1"/>
    <col min="12" max="12" width="9.8984375" style="2" customWidth="1"/>
    <col min="13" max="16384" width="9" style="2" customWidth="1"/>
  </cols>
  <sheetData>
    <row r="1" spans="1:6" ht="33.75" customHeight="1">
      <c r="A1" s="51" t="s">
        <v>0</v>
      </c>
      <c r="B1" s="51"/>
      <c r="C1" s="51"/>
      <c r="D1" s="51"/>
      <c r="E1" s="236" t="s">
        <v>232</v>
      </c>
      <c r="F1" s="1"/>
    </row>
    <row r="3" ht="14.25">
      <c r="A3" s="25" t="s">
        <v>112</v>
      </c>
    </row>
    <row r="5" spans="1:5" ht="13.5">
      <c r="A5" s="52" t="s">
        <v>227</v>
      </c>
      <c r="B5" s="52"/>
      <c r="C5" s="52"/>
      <c r="D5" s="52"/>
      <c r="E5" s="52"/>
    </row>
    <row r="6" spans="1:9" ht="14.25">
      <c r="A6" s="3"/>
      <c r="H6" s="4"/>
      <c r="I6" s="14" t="s">
        <v>1</v>
      </c>
    </row>
    <row r="7" spans="1:9" ht="27" customHeight="1">
      <c r="A7" s="5"/>
      <c r="B7" s="6"/>
      <c r="C7" s="6"/>
      <c r="D7" s="6"/>
      <c r="E7" s="6"/>
      <c r="F7" s="19" t="s">
        <v>228</v>
      </c>
      <c r="G7" s="20"/>
      <c r="H7" s="33" t="s">
        <v>2</v>
      </c>
      <c r="I7" s="35" t="s">
        <v>22</v>
      </c>
    </row>
    <row r="8" spans="1:9" ht="16.5" customHeight="1">
      <c r="A8" s="53"/>
      <c r="B8" s="54"/>
      <c r="C8" s="54"/>
      <c r="D8" s="54"/>
      <c r="E8" s="54"/>
      <c r="F8" s="16" t="s">
        <v>113</v>
      </c>
      <c r="G8" s="24" t="s">
        <v>3</v>
      </c>
      <c r="H8" s="34"/>
      <c r="I8" s="36"/>
    </row>
    <row r="9" spans="1:9" ht="18" customHeight="1">
      <c r="A9" s="291" t="s">
        <v>88</v>
      </c>
      <c r="B9" s="291" t="s">
        <v>90</v>
      </c>
      <c r="C9" s="49" t="s">
        <v>4</v>
      </c>
      <c r="D9" s="50"/>
      <c r="E9" s="50"/>
      <c r="F9" s="58">
        <v>156767</v>
      </c>
      <c r="G9" s="68">
        <f>F9/$F$27*100</f>
        <v>21.910469622873308</v>
      </c>
      <c r="H9" s="59">
        <v>147905</v>
      </c>
      <c r="I9" s="73">
        <f aca="true" t="shared" si="0" ref="I9:I45">(F9/H9-1)*100</f>
        <v>5.991683851120655</v>
      </c>
    </row>
    <row r="10" spans="1:9" ht="18" customHeight="1">
      <c r="A10" s="292"/>
      <c r="B10" s="292"/>
      <c r="C10" s="7"/>
      <c r="D10" s="46" t="s">
        <v>23</v>
      </c>
      <c r="E10" s="47"/>
      <c r="F10" s="60">
        <v>44671</v>
      </c>
      <c r="G10" s="69">
        <f aca="true" t="shared" si="1" ref="G10:G27">F10/$F$27*100</f>
        <v>6.243422330741632</v>
      </c>
      <c r="H10" s="61">
        <v>42864</v>
      </c>
      <c r="I10" s="74">
        <f t="shared" si="0"/>
        <v>4.215658827920876</v>
      </c>
    </row>
    <row r="11" spans="1:9" ht="18" customHeight="1">
      <c r="A11" s="292"/>
      <c r="B11" s="292"/>
      <c r="C11" s="7"/>
      <c r="D11" s="15"/>
      <c r="E11" s="21" t="s">
        <v>24</v>
      </c>
      <c r="F11" s="62">
        <v>37582</v>
      </c>
      <c r="G11" s="70">
        <f t="shared" si="1"/>
        <v>5.252631417114729</v>
      </c>
      <c r="H11" s="63">
        <v>35853</v>
      </c>
      <c r="I11" s="75">
        <f t="shared" si="0"/>
        <v>4.82246952835188</v>
      </c>
    </row>
    <row r="12" spans="1:9" ht="18" customHeight="1">
      <c r="A12" s="292"/>
      <c r="B12" s="292"/>
      <c r="C12" s="7"/>
      <c r="D12" s="15"/>
      <c r="E12" s="21" t="s">
        <v>25</v>
      </c>
      <c r="F12" s="62">
        <v>3769</v>
      </c>
      <c r="G12" s="70">
        <f t="shared" si="1"/>
        <v>0.5267725988799269</v>
      </c>
      <c r="H12" s="63">
        <v>3340</v>
      </c>
      <c r="I12" s="75">
        <f t="shared" si="0"/>
        <v>12.84431137724551</v>
      </c>
    </row>
    <row r="13" spans="1:9" ht="18" customHeight="1">
      <c r="A13" s="292"/>
      <c r="B13" s="292"/>
      <c r="C13" s="7"/>
      <c r="D13" s="30"/>
      <c r="E13" s="21" t="s">
        <v>26</v>
      </c>
      <c r="F13" s="62">
        <v>195</v>
      </c>
      <c r="G13" s="70">
        <f t="shared" si="1"/>
        <v>0.027254087763753182</v>
      </c>
      <c r="H13" s="63">
        <v>235</v>
      </c>
      <c r="I13" s="75">
        <f t="shared" si="0"/>
        <v>-17.021276595744684</v>
      </c>
    </row>
    <row r="14" spans="1:9" ht="18" customHeight="1">
      <c r="A14" s="292"/>
      <c r="B14" s="292"/>
      <c r="C14" s="7"/>
      <c r="D14" s="55" t="s">
        <v>27</v>
      </c>
      <c r="E14" s="45"/>
      <c r="F14" s="58">
        <v>30269</v>
      </c>
      <c r="G14" s="68">
        <f t="shared" si="1"/>
        <v>4.230533243697667</v>
      </c>
      <c r="H14" s="59">
        <v>27400</v>
      </c>
      <c r="I14" s="76">
        <f t="shared" si="0"/>
        <v>10.470802919708033</v>
      </c>
    </row>
    <row r="15" spans="1:9" ht="18" customHeight="1">
      <c r="A15" s="292"/>
      <c r="B15" s="292"/>
      <c r="C15" s="7"/>
      <c r="D15" s="15"/>
      <c r="E15" s="21" t="s">
        <v>28</v>
      </c>
      <c r="F15" s="62">
        <v>1725</v>
      </c>
      <c r="G15" s="70">
        <f t="shared" si="1"/>
        <v>0.24109385329473967</v>
      </c>
      <c r="H15" s="63">
        <v>1627</v>
      </c>
      <c r="I15" s="75">
        <f t="shared" si="0"/>
        <v>6.023355869698843</v>
      </c>
    </row>
    <row r="16" spans="1:9" ht="18" customHeight="1">
      <c r="A16" s="292"/>
      <c r="B16" s="292"/>
      <c r="C16" s="7"/>
      <c r="D16" s="15"/>
      <c r="E16" s="26" t="s">
        <v>29</v>
      </c>
      <c r="F16" s="60">
        <v>28544</v>
      </c>
      <c r="G16" s="69">
        <f t="shared" si="1"/>
        <v>3.9894393904029277</v>
      </c>
      <c r="H16" s="61">
        <v>25773</v>
      </c>
      <c r="I16" s="74">
        <f t="shared" si="0"/>
        <v>10.751561711869018</v>
      </c>
    </row>
    <row r="17" spans="1:9" ht="18" customHeight="1">
      <c r="A17" s="292"/>
      <c r="B17" s="292"/>
      <c r="C17" s="7"/>
      <c r="D17" s="296" t="s">
        <v>30</v>
      </c>
      <c r="E17" s="335"/>
      <c r="F17" s="60">
        <v>24294</v>
      </c>
      <c r="G17" s="69">
        <f t="shared" si="1"/>
        <v>3.3954400417057427</v>
      </c>
      <c r="H17" s="61">
        <v>42826</v>
      </c>
      <c r="I17" s="74">
        <f t="shared" si="0"/>
        <v>-43.27277821883902</v>
      </c>
    </row>
    <row r="18" spans="1:9" ht="18" customHeight="1">
      <c r="A18" s="292"/>
      <c r="B18" s="292"/>
      <c r="C18" s="7"/>
      <c r="D18" s="296" t="s">
        <v>94</v>
      </c>
      <c r="E18" s="297"/>
      <c r="F18" s="62">
        <v>4250</v>
      </c>
      <c r="G18" s="70">
        <f t="shared" si="1"/>
        <v>0.5939993486971847</v>
      </c>
      <c r="H18" s="63">
        <v>4942</v>
      </c>
      <c r="I18" s="75">
        <f t="shared" si="0"/>
        <v>-14.002428166734116</v>
      </c>
    </row>
    <row r="19" spans="1:9" ht="18" customHeight="1">
      <c r="A19" s="292"/>
      <c r="B19" s="292"/>
      <c r="C19" s="10"/>
      <c r="D19" s="296" t="s">
        <v>95</v>
      </c>
      <c r="E19" s="297"/>
      <c r="F19" s="62">
        <v>0</v>
      </c>
      <c r="G19" s="70">
        <f t="shared" si="1"/>
        <v>0</v>
      </c>
      <c r="H19" s="63" t="s">
        <v>231</v>
      </c>
      <c r="I19" s="75" t="e">
        <f t="shared" si="0"/>
        <v>#VALUE!</v>
      </c>
    </row>
    <row r="20" spans="1:9" ht="18" customHeight="1">
      <c r="A20" s="292"/>
      <c r="B20" s="292"/>
      <c r="C20" s="38" t="s">
        <v>5</v>
      </c>
      <c r="D20" s="37"/>
      <c r="E20" s="37"/>
      <c r="F20" s="62">
        <v>22861</v>
      </c>
      <c r="G20" s="70">
        <f t="shared" si="1"/>
        <v>3.195157437780315</v>
      </c>
      <c r="H20" s="63">
        <v>20299</v>
      </c>
      <c r="I20" s="75">
        <f t="shared" si="0"/>
        <v>12.621311394649993</v>
      </c>
    </row>
    <row r="21" spans="1:9" ht="18" customHeight="1">
      <c r="A21" s="292"/>
      <c r="B21" s="292"/>
      <c r="C21" s="38" t="s">
        <v>6</v>
      </c>
      <c r="D21" s="37"/>
      <c r="E21" s="37"/>
      <c r="F21" s="62">
        <v>208078</v>
      </c>
      <c r="G21" s="70">
        <f t="shared" si="1"/>
        <v>29.081928583108898</v>
      </c>
      <c r="H21" s="63">
        <v>209328</v>
      </c>
      <c r="I21" s="75">
        <f t="shared" si="0"/>
        <v>-0.5971489719483247</v>
      </c>
    </row>
    <row r="22" spans="1:9" ht="18" customHeight="1">
      <c r="A22" s="292"/>
      <c r="B22" s="292"/>
      <c r="C22" s="38" t="s">
        <v>31</v>
      </c>
      <c r="D22" s="37"/>
      <c r="E22" s="37"/>
      <c r="F22" s="62">
        <v>15544</v>
      </c>
      <c r="G22" s="70">
        <f t="shared" si="1"/>
        <v>2.172500206152715</v>
      </c>
      <c r="H22" s="63">
        <v>15472</v>
      </c>
      <c r="I22" s="75">
        <f t="shared" si="0"/>
        <v>0.46535677352637084</v>
      </c>
    </row>
    <row r="23" spans="1:9" ht="18" customHeight="1">
      <c r="A23" s="292"/>
      <c r="B23" s="292"/>
      <c r="C23" s="38" t="s">
        <v>7</v>
      </c>
      <c r="D23" s="37"/>
      <c r="E23" s="37"/>
      <c r="F23" s="62">
        <v>193393</v>
      </c>
      <c r="G23" s="70">
        <f t="shared" si="1"/>
        <v>27.029486127669326</v>
      </c>
      <c r="H23" s="63">
        <v>214218</v>
      </c>
      <c r="I23" s="75">
        <f t="shared" si="0"/>
        <v>-9.721405297407316</v>
      </c>
    </row>
    <row r="24" spans="1:9" ht="18" customHeight="1">
      <c r="A24" s="292"/>
      <c r="B24" s="292"/>
      <c r="C24" s="38" t="s">
        <v>32</v>
      </c>
      <c r="D24" s="37"/>
      <c r="E24" s="37"/>
      <c r="F24" s="62">
        <v>4937</v>
      </c>
      <c r="G24" s="70">
        <f t="shared" si="1"/>
        <v>0.6900175963571767</v>
      </c>
      <c r="H24" s="63">
        <v>3228</v>
      </c>
      <c r="I24" s="75">
        <f t="shared" si="0"/>
        <v>52.94299876084263</v>
      </c>
    </row>
    <row r="25" spans="1:9" ht="18" customHeight="1">
      <c r="A25" s="292"/>
      <c r="B25" s="292"/>
      <c r="C25" s="38" t="s">
        <v>8</v>
      </c>
      <c r="D25" s="37"/>
      <c r="E25" s="37"/>
      <c r="F25" s="62">
        <v>50278</v>
      </c>
      <c r="G25" s="70">
        <f t="shared" si="1"/>
        <v>7.027082177364012</v>
      </c>
      <c r="H25" s="63">
        <v>51232</v>
      </c>
      <c r="I25" s="75">
        <f t="shared" si="0"/>
        <v>-1.8621174266083673</v>
      </c>
    </row>
    <row r="26" spans="1:9" ht="18" customHeight="1">
      <c r="A26" s="292"/>
      <c r="B26" s="292"/>
      <c r="C26" s="39" t="s">
        <v>9</v>
      </c>
      <c r="D26" s="40"/>
      <c r="E26" s="40"/>
      <c r="F26" s="64">
        <v>63631</v>
      </c>
      <c r="G26" s="71">
        <f t="shared" si="1"/>
        <v>8.89335824869425</v>
      </c>
      <c r="H26" s="65">
        <v>74091</v>
      </c>
      <c r="I26" s="77">
        <f t="shared" si="0"/>
        <v>-14.117774088620749</v>
      </c>
    </row>
    <row r="27" spans="1:9" ht="18" customHeight="1">
      <c r="A27" s="292"/>
      <c r="B27" s="293"/>
      <c r="C27" s="41" t="s">
        <v>10</v>
      </c>
      <c r="D27" s="28"/>
      <c r="E27" s="28"/>
      <c r="F27" s="66">
        <f>SUM(F9,F20:F26)</f>
        <v>715489</v>
      </c>
      <c r="G27" s="72">
        <f t="shared" si="1"/>
        <v>100</v>
      </c>
      <c r="H27" s="66">
        <v>735773</v>
      </c>
      <c r="I27" s="78">
        <f t="shared" si="0"/>
        <v>-2.756828532713218</v>
      </c>
    </row>
    <row r="28" spans="1:9" ht="18" customHeight="1">
      <c r="A28" s="292"/>
      <c r="B28" s="291" t="s">
        <v>89</v>
      </c>
      <c r="C28" s="49" t="s">
        <v>11</v>
      </c>
      <c r="D28" s="50"/>
      <c r="E28" s="50"/>
      <c r="F28" s="58">
        <v>290653</v>
      </c>
      <c r="G28" s="68">
        <f aca="true" t="shared" si="2" ref="G28:G45">F28/$F$45*100</f>
        <v>41.400907349243994</v>
      </c>
      <c r="H28" s="58">
        <v>294995</v>
      </c>
      <c r="I28" s="79">
        <f t="shared" si="0"/>
        <v>-1.4718893540568434</v>
      </c>
    </row>
    <row r="29" spans="1:9" ht="18" customHeight="1">
      <c r="A29" s="292"/>
      <c r="B29" s="292"/>
      <c r="C29" s="7"/>
      <c r="D29" s="27" t="s">
        <v>12</v>
      </c>
      <c r="E29" s="37"/>
      <c r="F29" s="62">
        <v>195625</v>
      </c>
      <c r="G29" s="70">
        <f t="shared" si="2"/>
        <v>27.865022897392617</v>
      </c>
      <c r="H29" s="62">
        <v>193089</v>
      </c>
      <c r="I29" s="80">
        <f t="shared" si="0"/>
        <v>1.3133839835516303</v>
      </c>
    </row>
    <row r="30" spans="1:9" ht="18" customHeight="1">
      <c r="A30" s="292"/>
      <c r="B30" s="292"/>
      <c r="C30" s="7"/>
      <c r="D30" s="27" t="s">
        <v>33</v>
      </c>
      <c r="E30" s="37"/>
      <c r="F30" s="62">
        <v>28003</v>
      </c>
      <c r="G30" s="70">
        <f t="shared" si="2"/>
        <v>3.9887756482846544</v>
      </c>
      <c r="H30" s="62">
        <v>27431</v>
      </c>
      <c r="I30" s="80">
        <f t="shared" si="0"/>
        <v>2.0852320367467536</v>
      </c>
    </row>
    <row r="31" spans="1:9" ht="18" customHeight="1">
      <c r="A31" s="292"/>
      <c r="B31" s="292"/>
      <c r="C31" s="17"/>
      <c r="D31" s="27" t="s">
        <v>13</v>
      </c>
      <c r="E31" s="37"/>
      <c r="F31" s="62">
        <v>67025</v>
      </c>
      <c r="G31" s="70">
        <f t="shared" si="2"/>
        <v>9.547108803566722</v>
      </c>
      <c r="H31" s="62">
        <v>74475</v>
      </c>
      <c r="I31" s="80">
        <f t="shared" si="0"/>
        <v>-10.00335683115139</v>
      </c>
    </row>
    <row r="32" spans="1:9" ht="18" customHeight="1">
      <c r="A32" s="292"/>
      <c r="B32" s="292"/>
      <c r="C32" s="44" t="s">
        <v>14</v>
      </c>
      <c r="D32" s="45"/>
      <c r="E32" s="45"/>
      <c r="F32" s="58"/>
      <c r="G32" s="68">
        <f t="shared" si="2"/>
        <v>0</v>
      </c>
      <c r="H32" s="58">
        <v>271572</v>
      </c>
      <c r="I32" s="79">
        <f t="shared" si="0"/>
        <v>-100</v>
      </c>
    </row>
    <row r="33" spans="1:9" ht="18" customHeight="1">
      <c r="A33" s="292"/>
      <c r="B33" s="292"/>
      <c r="C33" s="7"/>
      <c r="D33" s="27" t="s">
        <v>15</v>
      </c>
      <c r="E33" s="37"/>
      <c r="F33" s="62">
        <v>44097</v>
      </c>
      <c r="G33" s="70">
        <f t="shared" si="2"/>
        <v>6.281221289233596</v>
      </c>
      <c r="H33" s="62">
        <v>46510</v>
      </c>
      <c r="I33" s="80">
        <f t="shared" si="0"/>
        <v>-5.188131584605459</v>
      </c>
    </row>
    <row r="34" spans="1:9" ht="18" customHeight="1">
      <c r="A34" s="292"/>
      <c r="B34" s="292"/>
      <c r="C34" s="7"/>
      <c r="D34" s="27" t="s">
        <v>34</v>
      </c>
      <c r="E34" s="37"/>
      <c r="F34" s="62">
        <v>3688</v>
      </c>
      <c r="G34" s="70">
        <f t="shared" si="2"/>
        <v>0.5253224508400459</v>
      </c>
      <c r="H34" s="62">
        <v>3482</v>
      </c>
      <c r="I34" s="80">
        <f t="shared" si="0"/>
        <v>5.916140149339455</v>
      </c>
    </row>
    <row r="35" spans="1:9" ht="18" customHeight="1">
      <c r="A35" s="292"/>
      <c r="B35" s="292"/>
      <c r="C35" s="7"/>
      <c r="D35" s="27" t="s">
        <v>35</v>
      </c>
      <c r="E35" s="37"/>
      <c r="F35" s="62">
        <v>175468</v>
      </c>
      <c r="G35" s="70">
        <f t="shared" si="2"/>
        <v>24.993839426247604</v>
      </c>
      <c r="H35" s="62">
        <v>186813</v>
      </c>
      <c r="I35" s="80">
        <f t="shared" si="0"/>
        <v>-6.072917837623715</v>
      </c>
    </row>
    <row r="36" spans="1:9" ht="18" customHeight="1">
      <c r="A36" s="292"/>
      <c r="B36" s="292"/>
      <c r="C36" s="7"/>
      <c r="D36" s="27" t="s">
        <v>36</v>
      </c>
      <c r="E36" s="37"/>
      <c r="F36" s="62">
        <v>15621</v>
      </c>
      <c r="G36" s="70">
        <f t="shared" si="2"/>
        <v>2.2250710424545432</v>
      </c>
      <c r="H36" s="62">
        <v>3055</v>
      </c>
      <c r="I36" s="80">
        <f t="shared" si="0"/>
        <v>411.3256955810147</v>
      </c>
    </row>
    <row r="37" spans="1:9" ht="18" customHeight="1">
      <c r="A37" s="292"/>
      <c r="B37" s="292"/>
      <c r="C37" s="7"/>
      <c r="D37" s="27" t="s">
        <v>16</v>
      </c>
      <c r="E37" s="37"/>
      <c r="F37" s="62">
        <v>18941</v>
      </c>
      <c r="G37" s="70">
        <f t="shared" si="2"/>
        <v>2.6979752010198776</v>
      </c>
      <c r="H37" s="62">
        <v>16685</v>
      </c>
      <c r="I37" s="80">
        <f t="shared" si="0"/>
        <v>13.521126760563384</v>
      </c>
    </row>
    <row r="38" spans="1:9" ht="18" customHeight="1">
      <c r="A38" s="292"/>
      <c r="B38" s="292"/>
      <c r="C38" s="17"/>
      <c r="D38" s="27" t="s">
        <v>37</v>
      </c>
      <c r="E38" s="37"/>
      <c r="F38" s="62">
        <v>17933</v>
      </c>
      <c r="G38" s="70">
        <f t="shared" si="2"/>
        <v>2.5543946613108846</v>
      </c>
      <c r="H38" s="62">
        <v>15027</v>
      </c>
      <c r="I38" s="80">
        <f t="shared" si="0"/>
        <v>19.338523990151057</v>
      </c>
    </row>
    <row r="39" spans="1:9" ht="18" customHeight="1">
      <c r="A39" s="292"/>
      <c r="B39" s="292"/>
      <c r="C39" s="44" t="s">
        <v>17</v>
      </c>
      <c r="D39" s="45"/>
      <c r="E39" s="45"/>
      <c r="F39" s="58">
        <v>135645</v>
      </c>
      <c r="G39" s="68">
        <f t="shared" si="2"/>
        <v>19.32141102066107</v>
      </c>
      <c r="H39" s="58">
        <v>157289</v>
      </c>
      <c r="I39" s="79">
        <f t="shared" si="0"/>
        <v>-13.760657134319631</v>
      </c>
    </row>
    <row r="40" spans="1:9" ht="18" customHeight="1">
      <c r="A40" s="292"/>
      <c r="B40" s="292"/>
      <c r="C40" s="7"/>
      <c r="D40" s="46" t="s">
        <v>18</v>
      </c>
      <c r="E40" s="47"/>
      <c r="F40" s="60">
        <v>134964</v>
      </c>
      <c r="G40" s="69">
        <f t="shared" si="2"/>
        <v>19.224408691750526</v>
      </c>
      <c r="H40" s="60">
        <v>156444</v>
      </c>
      <c r="I40" s="81">
        <f t="shared" si="0"/>
        <v>-13.730152642479098</v>
      </c>
    </row>
    <row r="41" spans="1:9" ht="18" customHeight="1">
      <c r="A41" s="292"/>
      <c r="B41" s="292"/>
      <c r="C41" s="7"/>
      <c r="D41" s="15"/>
      <c r="E41" s="95" t="s">
        <v>92</v>
      </c>
      <c r="F41" s="62">
        <v>120998</v>
      </c>
      <c r="G41" s="70">
        <f t="shared" si="2"/>
        <v>17.235077523520573</v>
      </c>
      <c r="H41" s="62">
        <v>144426</v>
      </c>
      <c r="I41" s="82">
        <f t="shared" si="0"/>
        <v>-16.22145597053162</v>
      </c>
    </row>
    <row r="42" spans="1:9" ht="18" customHeight="1">
      <c r="A42" s="292"/>
      <c r="B42" s="292"/>
      <c r="C42" s="7"/>
      <c r="D42" s="30"/>
      <c r="E42" s="29" t="s">
        <v>38</v>
      </c>
      <c r="F42" s="62">
        <v>13966</v>
      </c>
      <c r="G42" s="70">
        <f t="shared" si="2"/>
        <v>1.9893311682299568</v>
      </c>
      <c r="H42" s="62">
        <v>12018</v>
      </c>
      <c r="I42" s="82">
        <f t="shared" si="0"/>
        <v>16.2090198036279</v>
      </c>
    </row>
    <row r="43" spans="1:9" ht="18" customHeight="1">
      <c r="A43" s="292"/>
      <c r="B43" s="292"/>
      <c r="C43" s="7"/>
      <c r="D43" s="27" t="s">
        <v>39</v>
      </c>
      <c r="E43" s="48"/>
      <c r="F43" s="62">
        <v>681</v>
      </c>
      <c r="G43" s="70">
        <f t="shared" si="2"/>
        <v>0.09700232891053992</v>
      </c>
      <c r="H43" s="60">
        <v>845</v>
      </c>
      <c r="I43" s="147">
        <f t="shared" si="0"/>
        <v>-19.408284023668642</v>
      </c>
    </row>
    <row r="44" spans="1:9" ht="18" customHeight="1">
      <c r="A44" s="292"/>
      <c r="B44" s="292"/>
      <c r="C44" s="11"/>
      <c r="D44" s="42" t="s">
        <v>40</v>
      </c>
      <c r="E44" s="43"/>
      <c r="F44" s="66">
        <v>0</v>
      </c>
      <c r="G44" s="72">
        <f t="shared" si="2"/>
        <v>0</v>
      </c>
      <c r="H44" s="65" t="s">
        <v>231</v>
      </c>
      <c r="I44" s="77" t="e">
        <f t="shared" si="0"/>
        <v>#VALUE!</v>
      </c>
    </row>
    <row r="45" spans="1:9" ht="18" customHeight="1">
      <c r="A45" s="293"/>
      <c r="B45" s="293"/>
      <c r="C45" s="11" t="s">
        <v>19</v>
      </c>
      <c r="D45" s="12"/>
      <c r="E45" s="12"/>
      <c r="F45" s="67">
        <v>702045</v>
      </c>
      <c r="G45" s="72">
        <f t="shared" si="2"/>
        <v>100</v>
      </c>
      <c r="H45" s="67">
        <v>723856</v>
      </c>
      <c r="I45" s="148">
        <f t="shared" si="0"/>
        <v>-3.013168364978669</v>
      </c>
    </row>
    <row r="46" ht="13.5">
      <c r="A46" s="96" t="s">
        <v>20</v>
      </c>
    </row>
    <row r="47" ht="13.5">
      <c r="A47" s="97" t="s">
        <v>21</v>
      </c>
    </row>
    <row r="57" ht="13.5">
      <c r="I57" s="8"/>
    </row>
    <row r="58" ht="13.5">
      <c r="I58" s="8"/>
    </row>
  </sheetData>
  <sheetProtection/>
  <mergeCells count="6">
    <mergeCell ref="A9:A45"/>
    <mergeCell ref="B9:B27"/>
    <mergeCell ref="D17:E17"/>
    <mergeCell ref="D18:E18"/>
    <mergeCell ref="D19:E19"/>
    <mergeCell ref="B28:B45"/>
  </mergeCells>
  <printOptions horizontalCentered="1" verticalCentered="1"/>
  <pageMargins left="0" right="0" top="0.1968503937007874" bottom="0.1968503937007874" header="0.1968503937007874" footer="0.31496062992125984"/>
  <pageSetup firstPageNumber="1" useFirstPageNumber="1" horizontalDpi="600" verticalDpi="600" orientation="portrait" paperSize="9" r:id="rId2"/>
  <headerFooter alignWithMargins="0">
    <oddHeader>&amp;R&amp;"明朝,斜体"&amp;9都道府県－3-1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="85" zoomScaleSheetLayoutView="85" zoomScalePageLayoutView="0" workbookViewId="0" topLeftCell="A1">
      <pane xSplit="4" ySplit="6" topLeftCell="E7" activePane="bottomRight" state="frozen"/>
      <selection pane="topLeft" activeCell="L8" sqref="L8"/>
      <selection pane="topRight" activeCell="L8" sqref="L8"/>
      <selection pane="bottomLeft" activeCell="L8" sqref="L8"/>
      <selection pane="bottomRight" activeCell="E7" sqref="E7"/>
    </sheetView>
  </sheetViews>
  <sheetFormatPr defaultColWidth="8.796875" defaultRowHeight="14.25"/>
  <cols>
    <col min="1" max="1" width="5.3984375" style="2" customWidth="1"/>
    <col min="2" max="2" width="3.09765625" style="2" customWidth="1"/>
    <col min="3" max="3" width="34.69921875" style="2" customWidth="1"/>
    <col min="4" max="9" width="11.8984375" style="2" customWidth="1"/>
    <col min="10" max="16384" width="9" style="2" customWidth="1"/>
  </cols>
  <sheetData>
    <row r="1" spans="1:5" ht="33.75" customHeight="1">
      <c r="A1" s="149" t="s">
        <v>0</v>
      </c>
      <c r="B1" s="149"/>
      <c r="C1" s="236" t="s">
        <v>232</v>
      </c>
      <c r="D1" s="150"/>
      <c r="E1" s="150"/>
    </row>
    <row r="4" ht="13.5">
      <c r="A4" s="151" t="s">
        <v>114</v>
      </c>
    </row>
    <row r="5" ht="13.5">
      <c r="I5" s="14" t="s">
        <v>115</v>
      </c>
    </row>
    <row r="6" spans="1:9" s="156" customFormat="1" ht="29.25" customHeight="1">
      <c r="A6" s="152" t="s">
        <v>116</v>
      </c>
      <c r="B6" s="153"/>
      <c r="C6" s="153"/>
      <c r="D6" s="154"/>
      <c r="E6" s="155" t="s">
        <v>218</v>
      </c>
      <c r="F6" s="155" t="s">
        <v>219</v>
      </c>
      <c r="G6" s="155" t="s">
        <v>220</v>
      </c>
      <c r="H6" s="155" t="s">
        <v>221</v>
      </c>
      <c r="I6" s="155" t="s">
        <v>229</v>
      </c>
    </row>
    <row r="7" spans="1:9" ht="27" customHeight="1">
      <c r="A7" s="336" t="s">
        <v>117</v>
      </c>
      <c r="B7" s="49" t="s">
        <v>118</v>
      </c>
      <c r="C7" s="50"/>
      <c r="D7" s="86" t="s">
        <v>119</v>
      </c>
      <c r="E7" s="157">
        <v>738588</v>
      </c>
      <c r="F7" s="158">
        <v>745035</v>
      </c>
      <c r="G7" s="158">
        <v>747747</v>
      </c>
      <c r="H7" s="158">
        <v>735773</v>
      </c>
      <c r="I7" s="158">
        <v>715489</v>
      </c>
    </row>
    <row r="8" spans="1:9" ht="27" customHeight="1">
      <c r="A8" s="292"/>
      <c r="B8" s="9"/>
      <c r="C8" s="27" t="s">
        <v>120</v>
      </c>
      <c r="D8" s="84" t="s">
        <v>42</v>
      </c>
      <c r="E8" s="159">
        <v>346032</v>
      </c>
      <c r="F8" s="159">
        <v>369766</v>
      </c>
      <c r="G8" s="159">
        <v>371461</v>
      </c>
      <c r="H8" s="159">
        <v>378241</v>
      </c>
      <c r="I8" s="160">
        <v>388447</v>
      </c>
    </row>
    <row r="9" spans="1:9" ht="27" customHeight="1">
      <c r="A9" s="292"/>
      <c r="B9" s="38" t="s">
        <v>121</v>
      </c>
      <c r="C9" s="37"/>
      <c r="D9" s="87"/>
      <c r="E9" s="161">
        <v>722120</v>
      </c>
      <c r="F9" s="161">
        <v>724892</v>
      </c>
      <c r="G9" s="161">
        <v>732879</v>
      </c>
      <c r="H9" s="161">
        <v>723856</v>
      </c>
      <c r="I9" s="162">
        <v>702045</v>
      </c>
    </row>
    <row r="10" spans="1:9" ht="27" customHeight="1">
      <c r="A10" s="292"/>
      <c r="B10" s="38" t="s">
        <v>122</v>
      </c>
      <c r="C10" s="37"/>
      <c r="D10" s="87"/>
      <c r="E10" s="161">
        <v>16467</v>
      </c>
      <c r="F10" s="161">
        <v>20143</v>
      </c>
      <c r="G10" s="161">
        <v>14869</v>
      </c>
      <c r="H10" s="161">
        <v>11918</v>
      </c>
      <c r="I10" s="162">
        <v>13443</v>
      </c>
    </row>
    <row r="11" spans="1:9" ht="27" customHeight="1">
      <c r="A11" s="292"/>
      <c r="B11" s="38" t="s">
        <v>123</v>
      </c>
      <c r="C11" s="37"/>
      <c r="D11" s="87"/>
      <c r="E11" s="161">
        <v>13002</v>
      </c>
      <c r="F11" s="161">
        <v>16468</v>
      </c>
      <c r="G11" s="161">
        <v>11404</v>
      </c>
      <c r="H11" s="161">
        <v>8365</v>
      </c>
      <c r="I11" s="162">
        <v>9373</v>
      </c>
    </row>
    <row r="12" spans="1:9" ht="27" customHeight="1">
      <c r="A12" s="292"/>
      <c r="B12" s="38" t="s">
        <v>124</v>
      </c>
      <c r="C12" s="37"/>
      <c r="D12" s="87"/>
      <c r="E12" s="161">
        <v>3465</v>
      </c>
      <c r="F12" s="161">
        <v>3675</v>
      </c>
      <c r="G12" s="161">
        <v>3465</v>
      </c>
      <c r="H12" s="161">
        <v>3553</v>
      </c>
      <c r="I12" s="162">
        <v>4070</v>
      </c>
    </row>
    <row r="13" spans="1:9" ht="27" customHeight="1">
      <c r="A13" s="292"/>
      <c r="B13" s="38" t="s">
        <v>125</v>
      </c>
      <c r="C13" s="37"/>
      <c r="D13" s="92"/>
      <c r="E13" s="163">
        <v>106</v>
      </c>
      <c r="F13" s="163">
        <v>210</v>
      </c>
      <c r="G13" s="163" t="s">
        <v>233</v>
      </c>
      <c r="H13" s="163">
        <v>88</v>
      </c>
      <c r="I13" s="164">
        <v>517</v>
      </c>
    </row>
    <row r="14" spans="1:9" ht="27" customHeight="1">
      <c r="A14" s="292"/>
      <c r="B14" s="94" t="s">
        <v>126</v>
      </c>
      <c r="C14" s="47"/>
      <c r="D14" s="92"/>
      <c r="E14" s="163" t="s">
        <v>234</v>
      </c>
      <c r="F14" s="163">
        <v>1320</v>
      </c>
      <c r="G14" s="163" t="s">
        <v>234</v>
      </c>
      <c r="H14" s="163">
        <v>0</v>
      </c>
      <c r="I14" s="164">
        <v>0</v>
      </c>
    </row>
    <row r="15" spans="1:9" ht="27" customHeight="1">
      <c r="A15" s="292"/>
      <c r="B15" s="39" t="s">
        <v>127</v>
      </c>
      <c r="C15" s="40"/>
      <c r="D15" s="165"/>
      <c r="E15" s="166" t="s">
        <v>235</v>
      </c>
      <c r="F15" s="166">
        <v>278</v>
      </c>
      <c r="G15" s="166" t="s">
        <v>236</v>
      </c>
      <c r="H15" s="166" t="s">
        <v>244</v>
      </c>
      <c r="I15" s="167">
        <v>-585</v>
      </c>
    </row>
    <row r="16" spans="1:9" ht="27" customHeight="1">
      <c r="A16" s="292"/>
      <c r="B16" s="168" t="s">
        <v>128</v>
      </c>
      <c r="C16" s="169"/>
      <c r="D16" s="170" t="s">
        <v>43</v>
      </c>
      <c r="E16" s="171">
        <v>123933</v>
      </c>
      <c r="F16" s="171">
        <v>117338</v>
      </c>
      <c r="G16" s="171">
        <v>115511</v>
      </c>
      <c r="H16" s="171">
        <v>109333</v>
      </c>
      <c r="I16" s="172">
        <v>107013</v>
      </c>
    </row>
    <row r="17" spans="1:9" ht="27" customHeight="1">
      <c r="A17" s="292"/>
      <c r="B17" s="38" t="s">
        <v>129</v>
      </c>
      <c r="C17" s="37"/>
      <c r="D17" s="84" t="s">
        <v>44</v>
      </c>
      <c r="E17" s="161">
        <v>37856</v>
      </c>
      <c r="F17" s="161">
        <v>50977</v>
      </c>
      <c r="G17" s="161">
        <v>59293</v>
      </c>
      <c r="H17" s="161">
        <v>35432</v>
      </c>
      <c r="I17" s="162">
        <v>41988</v>
      </c>
    </row>
    <row r="18" spans="1:9" ht="27" customHeight="1">
      <c r="A18" s="292"/>
      <c r="B18" s="38" t="s">
        <v>130</v>
      </c>
      <c r="C18" s="37"/>
      <c r="D18" s="84" t="s">
        <v>45</v>
      </c>
      <c r="E18" s="161">
        <v>671827</v>
      </c>
      <c r="F18" s="161">
        <v>662979</v>
      </c>
      <c r="G18" s="161">
        <v>655196</v>
      </c>
      <c r="H18" s="161">
        <v>636456</v>
      </c>
      <c r="I18" s="162">
        <v>623784</v>
      </c>
    </row>
    <row r="19" spans="1:9" ht="27" customHeight="1">
      <c r="A19" s="292"/>
      <c r="B19" s="38" t="s">
        <v>131</v>
      </c>
      <c r="C19" s="37"/>
      <c r="D19" s="84" t="s">
        <v>132</v>
      </c>
      <c r="E19" s="161">
        <v>585750</v>
      </c>
      <c r="F19" s="161">
        <v>596618</v>
      </c>
      <c r="G19" s="161">
        <v>598978</v>
      </c>
      <c r="H19" s="161">
        <v>562555</v>
      </c>
      <c r="I19" s="161">
        <f>I17+I18-I16</f>
        <v>558759</v>
      </c>
    </row>
    <row r="20" spans="1:9" ht="27" customHeight="1">
      <c r="A20" s="292"/>
      <c r="B20" s="38" t="s">
        <v>133</v>
      </c>
      <c r="C20" s="37"/>
      <c r="D20" s="87" t="s">
        <v>134</v>
      </c>
      <c r="E20" s="173">
        <v>1.94</v>
      </c>
      <c r="F20" s="173">
        <v>1.79</v>
      </c>
      <c r="G20" s="173">
        <v>1.76</v>
      </c>
      <c r="H20" s="173">
        <v>1.68</v>
      </c>
      <c r="I20" s="173">
        <f>I18/I8</f>
        <v>1.6058406938398289</v>
      </c>
    </row>
    <row r="21" spans="1:9" ht="27" customHeight="1">
      <c r="A21" s="292"/>
      <c r="B21" s="38" t="s">
        <v>135</v>
      </c>
      <c r="C21" s="37"/>
      <c r="D21" s="87" t="s">
        <v>136</v>
      </c>
      <c r="E21" s="173">
        <v>1.69</v>
      </c>
      <c r="F21" s="173">
        <v>1.61</v>
      </c>
      <c r="G21" s="173">
        <v>1.61</v>
      </c>
      <c r="H21" s="173">
        <v>1.49</v>
      </c>
      <c r="I21" s="173">
        <f>I19/I8</f>
        <v>1.4384433397606367</v>
      </c>
    </row>
    <row r="22" spans="1:9" ht="27" customHeight="1">
      <c r="A22" s="292"/>
      <c r="B22" s="38" t="s">
        <v>137</v>
      </c>
      <c r="C22" s="37"/>
      <c r="D22" s="87" t="s">
        <v>138</v>
      </c>
      <c r="E22" s="161">
        <v>482351</v>
      </c>
      <c r="F22" s="161">
        <v>475998</v>
      </c>
      <c r="G22" s="161">
        <v>470410</v>
      </c>
      <c r="H22" s="161">
        <v>456956</v>
      </c>
      <c r="I22" s="161">
        <f>I18/I24*1000000</f>
        <v>435127.5072092949</v>
      </c>
    </row>
    <row r="23" spans="1:9" ht="27" customHeight="1">
      <c r="A23" s="292"/>
      <c r="B23" s="38" t="s">
        <v>139</v>
      </c>
      <c r="C23" s="37"/>
      <c r="D23" s="87" t="s">
        <v>140</v>
      </c>
      <c r="E23" s="161">
        <v>420550</v>
      </c>
      <c r="F23" s="161">
        <v>428353</v>
      </c>
      <c r="G23" s="161">
        <v>430048</v>
      </c>
      <c r="H23" s="161">
        <v>403897</v>
      </c>
      <c r="I23" s="161">
        <f>I19/I24*1000000</f>
        <v>389768.5910519641</v>
      </c>
    </row>
    <row r="24" spans="1:9" ht="27" customHeight="1">
      <c r="A24" s="292"/>
      <c r="B24" s="174" t="s">
        <v>141</v>
      </c>
      <c r="C24" s="175"/>
      <c r="D24" s="176" t="s">
        <v>142</v>
      </c>
      <c r="E24" s="166">
        <v>1392818</v>
      </c>
      <c r="F24" s="166">
        <v>1433566</v>
      </c>
      <c r="G24" s="166">
        <v>1433566</v>
      </c>
      <c r="H24" s="167">
        <v>1433566</v>
      </c>
      <c r="I24" s="167">
        <f>H24</f>
        <v>1433566</v>
      </c>
    </row>
    <row r="25" spans="1:9" ht="27" customHeight="1">
      <c r="A25" s="292"/>
      <c r="B25" s="10" t="s">
        <v>143</v>
      </c>
      <c r="C25" s="177"/>
      <c r="D25" s="178"/>
      <c r="E25" s="159">
        <v>357163</v>
      </c>
      <c r="F25" s="159">
        <v>369064</v>
      </c>
      <c r="G25" s="159">
        <v>367179</v>
      </c>
      <c r="H25" s="159">
        <v>373832</v>
      </c>
      <c r="I25" s="179">
        <v>378096</v>
      </c>
    </row>
    <row r="26" spans="1:9" ht="27" customHeight="1">
      <c r="A26" s="292"/>
      <c r="B26" s="180" t="s">
        <v>144</v>
      </c>
      <c r="C26" s="181"/>
      <c r="D26" s="182"/>
      <c r="E26" s="183">
        <v>0.296</v>
      </c>
      <c r="F26" s="183">
        <v>0.315</v>
      </c>
      <c r="G26" s="183">
        <v>0.332</v>
      </c>
      <c r="H26" s="183">
        <v>0.348</v>
      </c>
      <c r="I26" s="184">
        <v>0.356</v>
      </c>
    </row>
    <row r="27" spans="1:9" ht="27" customHeight="1">
      <c r="A27" s="292"/>
      <c r="B27" s="180" t="s">
        <v>145</v>
      </c>
      <c r="C27" s="181"/>
      <c r="D27" s="182"/>
      <c r="E27" s="185">
        <v>1</v>
      </c>
      <c r="F27" s="185">
        <v>1</v>
      </c>
      <c r="G27" s="185">
        <v>0.9</v>
      </c>
      <c r="H27" s="185">
        <v>1</v>
      </c>
      <c r="I27" s="186">
        <v>1.1</v>
      </c>
    </row>
    <row r="28" spans="1:9" ht="27" customHeight="1">
      <c r="A28" s="292"/>
      <c r="B28" s="180" t="s">
        <v>146</v>
      </c>
      <c r="C28" s="181"/>
      <c r="D28" s="182"/>
      <c r="E28" s="185">
        <v>93.5</v>
      </c>
      <c r="F28" s="185">
        <v>93.5</v>
      </c>
      <c r="G28" s="185">
        <v>94.7</v>
      </c>
      <c r="H28" s="185">
        <v>96.5</v>
      </c>
      <c r="I28" s="186">
        <v>95.7</v>
      </c>
    </row>
    <row r="29" spans="1:9" ht="27" customHeight="1">
      <c r="A29" s="292"/>
      <c r="B29" s="187" t="s">
        <v>147</v>
      </c>
      <c r="C29" s="188"/>
      <c r="D29" s="189"/>
      <c r="E29" s="190">
        <v>26.6</v>
      </c>
      <c r="F29" s="190">
        <v>28.9</v>
      </c>
      <c r="G29" s="190">
        <v>30</v>
      </c>
      <c r="H29" s="190">
        <v>32.6</v>
      </c>
      <c r="I29" s="191">
        <v>33.6</v>
      </c>
    </row>
    <row r="30" spans="1:9" ht="27" customHeight="1">
      <c r="A30" s="292"/>
      <c r="B30" s="336" t="s">
        <v>148</v>
      </c>
      <c r="C30" s="23" t="s">
        <v>149</v>
      </c>
      <c r="D30" s="192"/>
      <c r="E30" s="193" t="s">
        <v>234</v>
      </c>
      <c r="F30" s="193" t="s">
        <v>234</v>
      </c>
      <c r="G30" s="193" t="s">
        <v>234</v>
      </c>
      <c r="H30" s="193" t="s">
        <v>245</v>
      </c>
      <c r="I30" s="194">
        <v>0</v>
      </c>
    </row>
    <row r="31" spans="1:9" ht="27" customHeight="1">
      <c r="A31" s="292"/>
      <c r="B31" s="292"/>
      <c r="C31" s="180" t="s">
        <v>150</v>
      </c>
      <c r="D31" s="182"/>
      <c r="E31" s="185" t="s">
        <v>234</v>
      </c>
      <c r="F31" s="185" t="s">
        <v>234</v>
      </c>
      <c r="G31" s="185" t="s">
        <v>234</v>
      </c>
      <c r="H31" s="185" t="s">
        <v>245</v>
      </c>
      <c r="I31" s="186">
        <v>0</v>
      </c>
    </row>
    <row r="32" spans="1:9" ht="27" customHeight="1">
      <c r="A32" s="292"/>
      <c r="B32" s="292"/>
      <c r="C32" s="180" t="s">
        <v>151</v>
      </c>
      <c r="D32" s="182"/>
      <c r="E32" s="185">
        <v>12.2</v>
      </c>
      <c r="F32" s="185">
        <v>11.4</v>
      </c>
      <c r="G32" s="185">
        <v>9.5</v>
      </c>
      <c r="H32" s="185">
        <v>9</v>
      </c>
      <c r="I32" s="186">
        <v>8.4</v>
      </c>
    </row>
    <row r="33" spans="1:9" ht="27" customHeight="1">
      <c r="A33" s="293"/>
      <c r="B33" s="293"/>
      <c r="C33" s="187" t="s">
        <v>152</v>
      </c>
      <c r="D33" s="189"/>
      <c r="E33" s="190">
        <v>57.2</v>
      </c>
      <c r="F33" s="190">
        <v>50.8</v>
      </c>
      <c r="G33" s="190">
        <v>51.1</v>
      </c>
      <c r="H33" s="190">
        <v>47.5</v>
      </c>
      <c r="I33" s="195">
        <v>45</v>
      </c>
    </row>
    <row r="34" spans="1:9" ht="27" customHeight="1">
      <c r="A34" s="2" t="s">
        <v>230</v>
      </c>
      <c r="B34" s="8"/>
      <c r="C34" s="8"/>
      <c r="D34" s="8"/>
      <c r="E34" s="196"/>
      <c r="F34" s="196"/>
      <c r="G34" s="196"/>
      <c r="H34" s="196"/>
      <c r="I34" s="197"/>
    </row>
    <row r="35" ht="27" customHeight="1">
      <c r="A35" s="13" t="s">
        <v>111</v>
      </c>
    </row>
    <row r="36" ht="13.5">
      <c r="A36" s="198"/>
    </row>
  </sheetData>
  <sheetProtection/>
  <mergeCells count="2">
    <mergeCell ref="A7:A33"/>
    <mergeCell ref="B30:B33"/>
  </mergeCells>
  <printOptions/>
  <pageMargins left="0.31496062992125984" right="0.1968503937007874" top="0.984251968503937" bottom="0.984251968503937" header="0.5118110236220472" footer="0.5118110236220472"/>
  <pageSetup firstPageNumber="2" useFirstPageNumber="1" horizontalDpi="300" verticalDpi="300" orientation="portrait" paperSize="9" scale="85" r:id="rId1"/>
  <headerFooter alignWithMargins="0">
    <oddHeader>&amp;R&amp;"明朝,斜体"&amp;9都道府県－3-2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Y50"/>
  <sheetViews>
    <sheetView tabSelected="1" view="pageBreakPreview" zoomScale="85" zoomScaleSheetLayoutView="85" zoomScalePageLayoutView="0" workbookViewId="0" topLeftCell="A1">
      <pane xSplit="5" ySplit="7" topLeftCell="F8" activePane="bottomRight" state="frozen"/>
      <selection pane="topLeft" activeCell="L46" sqref="L46"/>
      <selection pane="topRight" activeCell="L46" sqref="L46"/>
      <selection pane="bottomLeft" activeCell="L46" sqref="L46"/>
      <selection pane="bottomRight" activeCell="L46" sqref="L46"/>
    </sheetView>
  </sheetViews>
  <sheetFormatPr defaultColWidth="8.796875" defaultRowHeight="14.25"/>
  <cols>
    <col min="1" max="1" width="3.59765625" style="2" customWidth="1"/>
    <col min="2" max="3" width="1.59765625" style="2" customWidth="1"/>
    <col min="4" max="4" width="22.59765625" style="2" customWidth="1"/>
    <col min="5" max="5" width="10.59765625" style="2" customWidth="1"/>
    <col min="6" max="21" width="13.59765625" style="2" customWidth="1"/>
    <col min="22" max="25" width="12" style="2" customWidth="1"/>
    <col min="26" max="16384" width="9" style="2" customWidth="1"/>
  </cols>
  <sheetData>
    <row r="1" spans="1:7" ht="33.75" customHeight="1">
      <c r="A1" s="248" t="s">
        <v>0</v>
      </c>
      <c r="B1" s="249"/>
      <c r="C1" s="249"/>
      <c r="D1" s="250" t="s">
        <v>254</v>
      </c>
      <c r="E1" s="251"/>
      <c r="F1" s="251"/>
      <c r="G1" s="251"/>
    </row>
    <row r="2" ht="15" customHeight="1"/>
    <row r="3" spans="1:4" ht="15" customHeight="1">
      <c r="A3" s="31" t="s">
        <v>153</v>
      </c>
      <c r="B3" s="31"/>
      <c r="C3" s="31"/>
      <c r="D3" s="31"/>
    </row>
    <row r="4" spans="1:4" ht="15" customHeight="1">
      <c r="A4" s="31"/>
      <c r="B4" s="31"/>
      <c r="C4" s="31"/>
      <c r="D4" s="31"/>
    </row>
    <row r="5" spans="1:15" ht="15.75" customHeight="1">
      <c r="A5" s="28" t="s">
        <v>282</v>
      </c>
      <c r="B5" s="28"/>
      <c r="C5" s="28"/>
      <c r="D5" s="28"/>
      <c r="K5" s="32"/>
      <c r="O5" s="32" t="s">
        <v>48</v>
      </c>
    </row>
    <row r="6" spans="1:15" ht="15.75" customHeight="1">
      <c r="A6" s="328" t="s">
        <v>49</v>
      </c>
      <c r="B6" s="311"/>
      <c r="C6" s="311"/>
      <c r="D6" s="311"/>
      <c r="E6" s="312"/>
      <c r="F6" s="329" t="s">
        <v>255</v>
      </c>
      <c r="G6" s="330"/>
      <c r="H6" s="329" t="s">
        <v>256</v>
      </c>
      <c r="I6" s="330"/>
      <c r="J6" s="329" t="s">
        <v>257</v>
      </c>
      <c r="K6" s="330"/>
      <c r="L6" s="331"/>
      <c r="M6" s="332"/>
      <c r="N6" s="331"/>
      <c r="O6" s="332"/>
    </row>
    <row r="7" spans="1:15" ht="15.75" customHeight="1">
      <c r="A7" s="313"/>
      <c r="B7" s="314"/>
      <c r="C7" s="314"/>
      <c r="D7" s="314"/>
      <c r="E7" s="315"/>
      <c r="F7" s="252" t="s">
        <v>250</v>
      </c>
      <c r="G7" s="253" t="s">
        <v>2</v>
      </c>
      <c r="H7" s="252" t="s">
        <v>250</v>
      </c>
      <c r="I7" s="253" t="s">
        <v>2</v>
      </c>
      <c r="J7" s="252" t="s">
        <v>250</v>
      </c>
      <c r="K7" s="253" t="s">
        <v>2</v>
      </c>
      <c r="L7" s="252" t="s">
        <v>250</v>
      </c>
      <c r="M7" s="253" t="s">
        <v>2</v>
      </c>
      <c r="N7" s="252" t="s">
        <v>250</v>
      </c>
      <c r="O7" s="254" t="s">
        <v>2</v>
      </c>
    </row>
    <row r="8" spans="1:25" ht="15.75" customHeight="1">
      <c r="A8" s="298" t="s">
        <v>83</v>
      </c>
      <c r="B8" s="49" t="s">
        <v>50</v>
      </c>
      <c r="C8" s="50"/>
      <c r="D8" s="50"/>
      <c r="E8" s="86" t="s">
        <v>41</v>
      </c>
      <c r="F8" s="100">
        <v>55973</v>
      </c>
      <c r="G8" s="101">
        <v>54050</v>
      </c>
      <c r="H8" s="256">
        <v>28729</v>
      </c>
      <c r="I8" s="257">
        <v>28482</v>
      </c>
      <c r="J8" s="256">
        <v>642</v>
      </c>
      <c r="K8" s="258">
        <v>671</v>
      </c>
      <c r="L8" s="100"/>
      <c r="M8" s="102"/>
      <c r="N8" s="100"/>
      <c r="O8" s="103"/>
      <c r="P8" s="104"/>
      <c r="Q8" s="104"/>
      <c r="R8" s="104"/>
      <c r="S8" s="104"/>
      <c r="T8" s="104"/>
      <c r="U8" s="104"/>
      <c r="V8" s="104"/>
      <c r="W8" s="104"/>
      <c r="X8" s="104"/>
      <c r="Y8" s="104"/>
    </row>
    <row r="9" spans="1:25" ht="15.75" customHeight="1">
      <c r="A9" s="320"/>
      <c r="C9" s="27" t="s">
        <v>51</v>
      </c>
      <c r="D9" s="37"/>
      <c r="E9" s="84" t="s">
        <v>42</v>
      </c>
      <c r="F9" s="63">
        <v>55756</v>
      </c>
      <c r="G9" s="105">
        <v>53361</v>
      </c>
      <c r="H9" s="260">
        <v>28584</v>
      </c>
      <c r="I9" s="261">
        <v>28349</v>
      </c>
      <c r="J9" s="260">
        <v>642</v>
      </c>
      <c r="K9" s="262">
        <v>671</v>
      </c>
      <c r="L9" s="63"/>
      <c r="M9" s="106"/>
      <c r="N9" s="63"/>
      <c r="O9" s="107"/>
      <c r="P9" s="104"/>
      <c r="Q9" s="104"/>
      <c r="R9" s="104"/>
      <c r="S9" s="104"/>
      <c r="T9" s="104"/>
      <c r="U9" s="104"/>
      <c r="V9" s="104"/>
      <c r="W9" s="104"/>
      <c r="X9" s="104"/>
      <c r="Y9" s="104"/>
    </row>
    <row r="10" spans="1:25" ht="15.75" customHeight="1">
      <c r="A10" s="320"/>
      <c r="B10" s="10"/>
      <c r="C10" s="27" t="s">
        <v>52</v>
      </c>
      <c r="D10" s="37"/>
      <c r="E10" s="84" t="s">
        <v>43</v>
      </c>
      <c r="F10" s="63">
        <v>217</v>
      </c>
      <c r="G10" s="105">
        <v>689</v>
      </c>
      <c r="H10" s="260">
        <v>145</v>
      </c>
      <c r="I10" s="261">
        <v>133</v>
      </c>
      <c r="J10" s="263">
        <v>0</v>
      </c>
      <c r="K10" s="264" t="s">
        <v>261</v>
      </c>
      <c r="L10" s="63"/>
      <c r="M10" s="106"/>
      <c r="N10" s="63"/>
      <c r="O10" s="107"/>
      <c r="P10" s="104"/>
      <c r="Q10" s="104"/>
      <c r="R10" s="104"/>
      <c r="S10" s="104"/>
      <c r="T10" s="104"/>
      <c r="U10" s="104"/>
      <c r="V10" s="104"/>
      <c r="W10" s="104"/>
      <c r="X10" s="104"/>
      <c r="Y10" s="104"/>
    </row>
    <row r="11" spans="1:25" ht="15.75" customHeight="1">
      <c r="A11" s="320"/>
      <c r="B11" s="44" t="s">
        <v>53</v>
      </c>
      <c r="C11" s="57"/>
      <c r="D11" s="57"/>
      <c r="E11" s="83" t="s">
        <v>44</v>
      </c>
      <c r="F11" s="110">
        <v>56451</v>
      </c>
      <c r="G11" s="111">
        <v>57738</v>
      </c>
      <c r="H11" s="265">
        <v>28331</v>
      </c>
      <c r="I11" s="266">
        <v>27808</v>
      </c>
      <c r="J11" s="265">
        <v>625</v>
      </c>
      <c r="K11" s="267">
        <v>636</v>
      </c>
      <c r="L11" s="110"/>
      <c r="M11" s="112"/>
      <c r="N11" s="110"/>
      <c r="O11" s="113"/>
      <c r="P11" s="104"/>
      <c r="Q11" s="104"/>
      <c r="R11" s="104"/>
      <c r="S11" s="104"/>
      <c r="T11" s="104"/>
      <c r="U11" s="104"/>
      <c r="V11" s="104"/>
      <c r="W11" s="104"/>
      <c r="X11" s="104"/>
      <c r="Y11" s="104"/>
    </row>
    <row r="12" spans="1:25" ht="15.75" customHeight="1">
      <c r="A12" s="320"/>
      <c r="B12" s="7"/>
      <c r="C12" s="27" t="s">
        <v>54</v>
      </c>
      <c r="D12" s="37"/>
      <c r="E12" s="84" t="s">
        <v>45</v>
      </c>
      <c r="F12" s="63">
        <v>56215</v>
      </c>
      <c r="G12" s="105">
        <v>56106</v>
      </c>
      <c r="H12" s="265">
        <v>28230</v>
      </c>
      <c r="I12" s="261">
        <v>27688</v>
      </c>
      <c r="J12" s="265">
        <v>624</v>
      </c>
      <c r="K12" s="262">
        <v>636</v>
      </c>
      <c r="L12" s="63"/>
      <c r="M12" s="106"/>
      <c r="N12" s="63"/>
      <c r="O12" s="107"/>
      <c r="P12" s="104"/>
      <c r="Q12" s="104"/>
      <c r="R12" s="104"/>
      <c r="S12" s="104"/>
      <c r="T12" s="104"/>
      <c r="U12" s="104"/>
      <c r="V12" s="104"/>
      <c r="W12" s="104"/>
      <c r="X12" s="104"/>
      <c r="Y12" s="104"/>
    </row>
    <row r="13" spans="1:25" ht="15.75" customHeight="1">
      <c r="A13" s="320"/>
      <c r="C13" s="46" t="s">
        <v>55</v>
      </c>
      <c r="D13" s="47"/>
      <c r="E13" s="88" t="s">
        <v>46</v>
      </c>
      <c r="F13" s="61">
        <v>236</v>
      </c>
      <c r="G13" s="137">
        <v>1632</v>
      </c>
      <c r="H13" s="263">
        <v>101</v>
      </c>
      <c r="I13" s="264">
        <v>120</v>
      </c>
      <c r="J13" s="263">
        <v>1</v>
      </c>
      <c r="K13" s="264" t="s">
        <v>261</v>
      </c>
      <c r="L13" s="61"/>
      <c r="M13" s="115"/>
      <c r="N13" s="61"/>
      <c r="O13" s="116"/>
      <c r="P13" s="104"/>
      <c r="Q13" s="104"/>
      <c r="R13" s="104"/>
      <c r="S13" s="104"/>
      <c r="T13" s="104"/>
      <c r="U13" s="104"/>
      <c r="V13" s="104"/>
      <c r="W13" s="104"/>
      <c r="X13" s="104"/>
      <c r="Y13" s="104"/>
    </row>
    <row r="14" spans="1:25" ht="15.75" customHeight="1">
      <c r="A14" s="320"/>
      <c r="B14" s="38" t="s">
        <v>56</v>
      </c>
      <c r="C14" s="37"/>
      <c r="D14" s="37"/>
      <c r="E14" s="84" t="s">
        <v>97</v>
      </c>
      <c r="F14" s="62">
        <f aca="true" t="shared" si="0" ref="F14:O15">F9-F12</f>
        <v>-459</v>
      </c>
      <c r="G14" s="117" t="s">
        <v>283</v>
      </c>
      <c r="H14" s="269">
        <f t="shared" si="0"/>
        <v>354</v>
      </c>
      <c r="I14" s="270">
        <v>661</v>
      </c>
      <c r="J14" s="269">
        <f>J9-J12</f>
        <v>18</v>
      </c>
      <c r="K14" s="270">
        <v>35</v>
      </c>
      <c r="L14" s="62">
        <f t="shared" si="0"/>
        <v>0</v>
      </c>
      <c r="M14" s="117">
        <f t="shared" si="0"/>
        <v>0</v>
      </c>
      <c r="N14" s="62">
        <f t="shared" si="0"/>
        <v>0</v>
      </c>
      <c r="O14" s="117">
        <f t="shared" si="0"/>
        <v>0</v>
      </c>
      <c r="P14" s="104"/>
      <c r="Q14" s="104"/>
      <c r="R14" s="104"/>
      <c r="S14" s="104"/>
      <c r="T14" s="104"/>
      <c r="U14" s="104"/>
      <c r="V14" s="104"/>
      <c r="W14" s="104"/>
      <c r="X14" s="104"/>
      <c r="Y14" s="104"/>
    </row>
    <row r="15" spans="1:25" ht="15.75" customHeight="1">
      <c r="A15" s="320"/>
      <c r="B15" s="38" t="s">
        <v>57</v>
      </c>
      <c r="C15" s="37"/>
      <c r="D15" s="37"/>
      <c r="E15" s="84" t="s">
        <v>98</v>
      </c>
      <c r="F15" s="62">
        <f t="shared" si="0"/>
        <v>-19</v>
      </c>
      <c r="G15" s="117" t="s">
        <v>284</v>
      </c>
      <c r="H15" s="269">
        <f t="shared" si="0"/>
        <v>44</v>
      </c>
      <c r="I15" s="270">
        <v>13</v>
      </c>
      <c r="J15" s="269">
        <f t="shared" si="0"/>
        <v>-1</v>
      </c>
      <c r="K15" s="270" t="s">
        <v>261</v>
      </c>
      <c r="L15" s="62">
        <f t="shared" si="0"/>
        <v>0</v>
      </c>
      <c r="M15" s="117">
        <f t="shared" si="0"/>
        <v>0</v>
      </c>
      <c r="N15" s="62">
        <f t="shared" si="0"/>
        <v>0</v>
      </c>
      <c r="O15" s="117">
        <f t="shared" si="0"/>
        <v>0</v>
      </c>
      <c r="P15" s="104"/>
      <c r="Q15" s="104"/>
      <c r="R15" s="104"/>
      <c r="S15" s="104"/>
      <c r="T15" s="104"/>
      <c r="U15" s="104"/>
      <c r="V15" s="104"/>
      <c r="W15" s="104"/>
      <c r="X15" s="104"/>
      <c r="Y15" s="104"/>
    </row>
    <row r="16" spans="1:25" ht="15.75" customHeight="1">
      <c r="A16" s="320"/>
      <c r="B16" s="38" t="s">
        <v>58</v>
      </c>
      <c r="C16" s="37"/>
      <c r="D16" s="37"/>
      <c r="E16" s="84" t="s">
        <v>99</v>
      </c>
      <c r="F16" s="62">
        <f aca="true" t="shared" si="1" ref="F16:O16">F8-F11</f>
        <v>-478</v>
      </c>
      <c r="G16" s="117" t="s">
        <v>285</v>
      </c>
      <c r="H16" s="269">
        <f t="shared" si="1"/>
        <v>398</v>
      </c>
      <c r="I16" s="270">
        <v>674</v>
      </c>
      <c r="J16" s="269">
        <f t="shared" si="1"/>
        <v>17</v>
      </c>
      <c r="K16" s="270">
        <v>35</v>
      </c>
      <c r="L16" s="62">
        <f t="shared" si="1"/>
        <v>0</v>
      </c>
      <c r="M16" s="117">
        <f t="shared" si="1"/>
        <v>0</v>
      </c>
      <c r="N16" s="62">
        <f t="shared" si="1"/>
        <v>0</v>
      </c>
      <c r="O16" s="117">
        <f t="shared" si="1"/>
        <v>0</v>
      </c>
      <c r="P16" s="104"/>
      <c r="Q16" s="104"/>
      <c r="R16" s="104"/>
      <c r="S16" s="104"/>
      <c r="T16" s="104"/>
      <c r="U16" s="104"/>
      <c r="V16" s="104"/>
      <c r="W16" s="104"/>
      <c r="X16" s="104"/>
      <c r="Y16" s="104"/>
    </row>
    <row r="17" spans="1:25" ht="15.75" customHeight="1">
      <c r="A17" s="320"/>
      <c r="B17" s="38" t="s">
        <v>59</v>
      </c>
      <c r="C17" s="37"/>
      <c r="D17" s="37"/>
      <c r="E17" s="273"/>
      <c r="F17" s="199">
        <v>9326</v>
      </c>
      <c r="G17" s="200">
        <v>8848</v>
      </c>
      <c r="H17" s="263"/>
      <c r="I17" s="264"/>
      <c r="J17" s="260"/>
      <c r="K17" s="262"/>
      <c r="L17" s="63"/>
      <c r="M17" s="106"/>
      <c r="N17" s="108"/>
      <c r="O17" s="118"/>
      <c r="P17" s="104"/>
      <c r="Q17" s="104"/>
      <c r="R17" s="104"/>
      <c r="S17" s="104"/>
      <c r="T17" s="104"/>
      <c r="U17" s="104"/>
      <c r="V17" s="104"/>
      <c r="W17" s="104"/>
      <c r="X17" s="104"/>
      <c r="Y17" s="104"/>
    </row>
    <row r="18" spans="1:25" ht="15.75" customHeight="1">
      <c r="A18" s="321"/>
      <c r="B18" s="41" t="s">
        <v>60</v>
      </c>
      <c r="C18" s="28"/>
      <c r="D18" s="28"/>
      <c r="E18" s="274"/>
      <c r="F18" s="119"/>
      <c r="G18" s="120"/>
      <c r="H18" s="275"/>
      <c r="I18" s="276"/>
      <c r="J18" s="275"/>
      <c r="K18" s="276"/>
      <c r="L18" s="121"/>
      <c r="M18" s="122"/>
      <c r="N18" s="121"/>
      <c r="O18" s="123"/>
      <c r="P18" s="104"/>
      <c r="Q18" s="104"/>
      <c r="R18" s="104"/>
      <c r="S18" s="104"/>
      <c r="T18" s="104"/>
      <c r="U18" s="104"/>
      <c r="V18" s="104"/>
      <c r="W18" s="104"/>
      <c r="X18" s="104"/>
      <c r="Y18" s="104"/>
    </row>
    <row r="19" spans="1:25" ht="15.75" customHeight="1">
      <c r="A19" s="320" t="s">
        <v>84</v>
      </c>
      <c r="B19" s="44" t="s">
        <v>61</v>
      </c>
      <c r="C19" s="277"/>
      <c r="D19" s="277"/>
      <c r="E19" s="89"/>
      <c r="F19" s="58">
        <v>9194</v>
      </c>
      <c r="G19" s="124">
        <v>6230</v>
      </c>
      <c r="H19" s="278">
        <v>10446</v>
      </c>
      <c r="I19" s="279">
        <v>12182</v>
      </c>
      <c r="J19" s="278">
        <v>21</v>
      </c>
      <c r="K19" s="280">
        <v>49</v>
      </c>
      <c r="L19" s="59"/>
      <c r="M19" s="125"/>
      <c r="N19" s="59"/>
      <c r="O19" s="126"/>
      <c r="P19" s="104"/>
      <c r="Q19" s="104"/>
      <c r="R19" s="104"/>
      <c r="S19" s="104"/>
      <c r="T19" s="104"/>
      <c r="U19" s="104"/>
      <c r="V19" s="104"/>
      <c r="W19" s="104"/>
      <c r="X19" s="104"/>
      <c r="Y19" s="104"/>
    </row>
    <row r="20" spans="1:25" ht="15.75" customHeight="1">
      <c r="A20" s="320"/>
      <c r="B20" s="17"/>
      <c r="C20" s="27" t="s">
        <v>62</v>
      </c>
      <c r="D20" s="37"/>
      <c r="E20" s="84"/>
      <c r="F20" s="62">
        <v>5553</v>
      </c>
      <c r="G20" s="117">
        <v>4610</v>
      </c>
      <c r="H20" s="260">
        <v>2151</v>
      </c>
      <c r="I20" s="261">
        <v>2647</v>
      </c>
      <c r="J20" s="260">
        <v>0</v>
      </c>
      <c r="K20" s="264" t="s">
        <v>259</v>
      </c>
      <c r="L20" s="63"/>
      <c r="M20" s="106"/>
      <c r="N20" s="63"/>
      <c r="O20" s="107"/>
      <c r="P20" s="104"/>
      <c r="Q20" s="104"/>
      <c r="R20" s="104"/>
      <c r="S20" s="104"/>
      <c r="T20" s="104"/>
      <c r="U20" s="104"/>
      <c r="V20" s="104"/>
      <c r="W20" s="104"/>
      <c r="X20" s="104"/>
      <c r="Y20" s="104"/>
    </row>
    <row r="21" spans="1:25" ht="15.75" customHeight="1">
      <c r="A21" s="320"/>
      <c r="B21" s="9" t="s">
        <v>63</v>
      </c>
      <c r="C21" s="57"/>
      <c r="D21" s="57"/>
      <c r="E21" s="83" t="s">
        <v>100</v>
      </c>
      <c r="F21" s="127">
        <v>9194</v>
      </c>
      <c r="G21" s="128">
        <v>6230</v>
      </c>
      <c r="H21" s="265">
        <v>10446</v>
      </c>
      <c r="I21" s="266">
        <v>12182</v>
      </c>
      <c r="J21" s="265">
        <v>21</v>
      </c>
      <c r="K21" s="267">
        <v>49</v>
      </c>
      <c r="L21" s="110"/>
      <c r="M21" s="112"/>
      <c r="N21" s="110"/>
      <c r="O21" s="113"/>
      <c r="P21" s="104"/>
      <c r="Q21" s="104"/>
      <c r="R21" s="104"/>
      <c r="S21" s="104"/>
      <c r="T21" s="104"/>
      <c r="U21" s="104"/>
      <c r="V21" s="104"/>
      <c r="W21" s="104"/>
      <c r="X21" s="104"/>
      <c r="Y21" s="104"/>
    </row>
    <row r="22" spans="1:25" ht="15.75" customHeight="1">
      <c r="A22" s="320"/>
      <c r="B22" s="44" t="s">
        <v>64</v>
      </c>
      <c r="C22" s="277"/>
      <c r="D22" s="277"/>
      <c r="E22" s="89" t="s">
        <v>101</v>
      </c>
      <c r="F22" s="58">
        <v>11176</v>
      </c>
      <c r="G22" s="124">
        <v>8251</v>
      </c>
      <c r="H22" s="278">
        <v>15246</v>
      </c>
      <c r="I22" s="279">
        <v>16961</v>
      </c>
      <c r="J22" s="278">
        <v>100</v>
      </c>
      <c r="K22" s="280">
        <v>117</v>
      </c>
      <c r="L22" s="59"/>
      <c r="M22" s="125"/>
      <c r="N22" s="59"/>
      <c r="O22" s="126"/>
      <c r="P22" s="104"/>
      <c r="Q22" s="104"/>
      <c r="R22" s="104"/>
      <c r="S22" s="104"/>
      <c r="T22" s="104"/>
      <c r="U22" s="104"/>
      <c r="V22" s="104"/>
      <c r="W22" s="104"/>
      <c r="X22" s="104"/>
      <c r="Y22" s="104"/>
    </row>
    <row r="23" spans="1:25" ht="15.75" customHeight="1">
      <c r="A23" s="320"/>
      <c r="B23" s="7" t="s">
        <v>65</v>
      </c>
      <c r="C23" s="46" t="s">
        <v>66</v>
      </c>
      <c r="D23" s="47"/>
      <c r="E23" s="88"/>
      <c r="F23" s="60">
        <v>2541</v>
      </c>
      <c r="G23" s="114">
        <v>2821</v>
      </c>
      <c r="H23" s="281">
        <v>4238</v>
      </c>
      <c r="I23" s="282">
        <v>4219</v>
      </c>
      <c r="J23" s="281">
        <v>45</v>
      </c>
      <c r="K23" s="283">
        <v>48</v>
      </c>
      <c r="L23" s="61"/>
      <c r="M23" s="115"/>
      <c r="N23" s="61"/>
      <c r="O23" s="116"/>
      <c r="P23" s="104"/>
      <c r="Q23" s="104"/>
      <c r="R23" s="104"/>
      <c r="S23" s="104"/>
      <c r="T23" s="104"/>
      <c r="U23" s="104"/>
      <c r="V23" s="104"/>
      <c r="W23" s="104"/>
      <c r="X23" s="104"/>
      <c r="Y23" s="104"/>
    </row>
    <row r="24" spans="1:25" ht="15.75" customHeight="1">
      <c r="A24" s="320"/>
      <c r="B24" s="38" t="s">
        <v>102</v>
      </c>
      <c r="C24" s="37"/>
      <c r="D24" s="37"/>
      <c r="E24" s="84" t="s">
        <v>103</v>
      </c>
      <c r="F24" s="62">
        <f aca="true" t="shared" si="2" ref="F24:O24">F21-F22</f>
        <v>-1982</v>
      </c>
      <c r="G24" s="117" t="s">
        <v>286</v>
      </c>
      <c r="H24" s="269">
        <f t="shared" si="2"/>
        <v>-4800</v>
      </c>
      <c r="I24" s="270" t="s">
        <v>287</v>
      </c>
      <c r="J24" s="269">
        <f t="shared" si="2"/>
        <v>-79</v>
      </c>
      <c r="K24" s="270">
        <v>-69</v>
      </c>
      <c r="L24" s="62">
        <f t="shared" si="2"/>
        <v>0</v>
      </c>
      <c r="M24" s="117">
        <f t="shared" si="2"/>
        <v>0</v>
      </c>
      <c r="N24" s="62">
        <f t="shared" si="2"/>
        <v>0</v>
      </c>
      <c r="O24" s="117">
        <f t="shared" si="2"/>
        <v>0</v>
      </c>
      <c r="P24" s="104"/>
      <c r="Q24" s="104"/>
      <c r="R24" s="104"/>
      <c r="S24" s="104"/>
      <c r="T24" s="104"/>
      <c r="U24" s="104"/>
      <c r="V24" s="104"/>
      <c r="W24" s="104"/>
      <c r="X24" s="104"/>
      <c r="Y24" s="104"/>
    </row>
    <row r="25" spans="1:25" ht="15.75" customHeight="1">
      <c r="A25" s="320"/>
      <c r="B25" s="94" t="s">
        <v>67</v>
      </c>
      <c r="C25" s="47"/>
      <c r="D25" s="47"/>
      <c r="E25" s="322" t="s">
        <v>104</v>
      </c>
      <c r="F25" s="324">
        <v>1982</v>
      </c>
      <c r="G25" s="114">
        <v>2021</v>
      </c>
      <c r="H25" s="326">
        <v>4800</v>
      </c>
      <c r="I25" s="272">
        <v>4779</v>
      </c>
      <c r="J25" s="326">
        <v>79</v>
      </c>
      <c r="K25" s="272">
        <v>69</v>
      </c>
      <c r="L25" s="306"/>
      <c r="M25" s="308"/>
      <c r="N25" s="306"/>
      <c r="O25" s="308"/>
      <c r="P25" s="104"/>
      <c r="Q25" s="104"/>
      <c r="R25" s="104"/>
      <c r="S25" s="104"/>
      <c r="T25" s="104"/>
      <c r="U25" s="104"/>
      <c r="V25" s="104"/>
      <c r="W25" s="104"/>
      <c r="X25" s="104"/>
      <c r="Y25" s="104"/>
    </row>
    <row r="26" spans="1:25" ht="15.75" customHeight="1">
      <c r="A26" s="320"/>
      <c r="B26" s="9" t="s">
        <v>68</v>
      </c>
      <c r="C26" s="57"/>
      <c r="D26" s="57"/>
      <c r="E26" s="323"/>
      <c r="F26" s="325"/>
      <c r="G26" s="242"/>
      <c r="H26" s="327"/>
      <c r="I26" s="284"/>
      <c r="J26" s="327"/>
      <c r="K26" s="284"/>
      <c r="L26" s="307"/>
      <c r="M26" s="309"/>
      <c r="N26" s="307"/>
      <c r="O26" s="309"/>
      <c r="P26" s="104"/>
      <c r="Q26" s="104"/>
      <c r="R26" s="104"/>
      <c r="S26" s="104"/>
      <c r="T26" s="104"/>
      <c r="U26" s="104"/>
      <c r="V26" s="104"/>
      <c r="W26" s="104"/>
      <c r="X26" s="104"/>
      <c r="Y26" s="104"/>
    </row>
    <row r="27" spans="1:25" ht="15.75" customHeight="1">
      <c r="A27" s="321"/>
      <c r="B27" s="41" t="s">
        <v>105</v>
      </c>
      <c r="C27" s="28"/>
      <c r="D27" s="28"/>
      <c r="E27" s="85" t="s">
        <v>106</v>
      </c>
      <c r="F27" s="66">
        <f aca="true" t="shared" si="3" ref="F27:O27">F24+F25</f>
        <v>0</v>
      </c>
      <c r="G27" s="129" t="s">
        <v>261</v>
      </c>
      <c r="H27" s="288">
        <f t="shared" si="3"/>
        <v>0</v>
      </c>
      <c r="I27" s="289" t="s">
        <v>261</v>
      </c>
      <c r="J27" s="288">
        <f t="shared" si="3"/>
        <v>0</v>
      </c>
      <c r="K27" s="289" t="s">
        <v>261</v>
      </c>
      <c r="L27" s="66">
        <f t="shared" si="3"/>
        <v>0</v>
      </c>
      <c r="M27" s="129">
        <f t="shared" si="3"/>
        <v>0</v>
      </c>
      <c r="N27" s="66">
        <f t="shared" si="3"/>
        <v>0</v>
      </c>
      <c r="O27" s="129">
        <f t="shared" si="3"/>
        <v>0</v>
      </c>
      <c r="P27" s="104"/>
      <c r="Q27" s="104"/>
      <c r="R27" s="104"/>
      <c r="S27" s="104"/>
      <c r="T27" s="104"/>
      <c r="U27" s="104"/>
      <c r="V27" s="104"/>
      <c r="W27" s="104"/>
      <c r="X27" s="104"/>
      <c r="Y27" s="104"/>
    </row>
    <row r="28" spans="1:25" ht="15.75" customHeight="1">
      <c r="A28" s="13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</row>
    <row r="29" spans="1:25" ht="15.75" customHeight="1">
      <c r="A29" s="28"/>
      <c r="F29" s="104"/>
      <c r="G29" s="104"/>
      <c r="H29" s="104"/>
      <c r="I29" s="104"/>
      <c r="J29" s="130"/>
      <c r="K29" s="130"/>
      <c r="L29" s="104"/>
      <c r="M29" s="104"/>
      <c r="N29" s="104"/>
      <c r="O29" s="130" t="s">
        <v>107</v>
      </c>
      <c r="P29" s="104"/>
      <c r="Q29" s="104"/>
      <c r="R29" s="104"/>
      <c r="S29" s="104"/>
      <c r="T29" s="104"/>
      <c r="U29" s="104"/>
      <c r="V29" s="104"/>
      <c r="W29" s="104"/>
      <c r="X29" s="104"/>
      <c r="Y29" s="130"/>
    </row>
    <row r="30" spans="1:25" ht="15.75" customHeight="1">
      <c r="A30" s="310" t="s">
        <v>69</v>
      </c>
      <c r="B30" s="311"/>
      <c r="C30" s="311"/>
      <c r="D30" s="311"/>
      <c r="E30" s="312"/>
      <c r="F30" s="316" t="s">
        <v>288</v>
      </c>
      <c r="G30" s="317"/>
      <c r="H30" s="316" t="s">
        <v>263</v>
      </c>
      <c r="I30" s="317"/>
      <c r="J30" s="318" t="s">
        <v>264</v>
      </c>
      <c r="K30" s="319"/>
      <c r="L30" s="316" t="s">
        <v>265</v>
      </c>
      <c r="M30" s="317"/>
      <c r="N30" s="318" t="s">
        <v>266</v>
      </c>
      <c r="O30" s="337"/>
      <c r="P30" s="286"/>
      <c r="Q30" s="104"/>
      <c r="R30" s="286"/>
      <c r="S30" s="104"/>
      <c r="T30" s="286"/>
      <c r="U30" s="104"/>
      <c r="V30" s="286"/>
      <c r="W30" s="104"/>
      <c r="X30" s="286"/>
      <c r="Y30" s="104"/>
    </row>
    <row r="31" spans="1:25" ht="15.75" customHeight="1">
      <c r="A31" s="313"/>
      <c r="B31" s="314"/>
      <c r="C31" s="314"/>
      <c r="D31" s="314"/>
      <c r="E31" s="315"/>
      <c r="F31" s="252" t="s">
        <v>250</v>
      </c>
      <c r="G31" s="253" t="s">
        <v>2</v>
      </c>
      <c r="H31" s="252" t="s">
        <v>250</v>
      </c>
      <c r="I31" s="253" t="s">
        <v>2</v>
      </c>
      <c r="J31" s="252" t="s">
        <v>250</v>
      </c>
      <c r="K31" s="253" t="s">
        <v>2</v>
      </c>
      <c r="L31" s="252" t="s">
        <v>250</v>
      </c>
      <c r="M31" s="253" t="s">
        <v>2</v>
      </c>
      <c r="N31" s="252" t="s">
        <v>250</v>
      </c>
      <c r="O31" s="290" t="s">
        <v>2</v>
      </c>
      <c r="P31" s="287"/>
      <c r="Q31" s="287"/>
      <c r="R31" s="287"/>
      <c r="S31" s="287"/>
      <c r="T31" s="287"/>
      <c r="U31" s="287"/>
      <c r="V31" s="287"/>
      <c r="W31" s="287"/>
      <c r="X31" s="287"/>
      <c r="Y31" s="287"/>
    </row>
    <row r="32" spans="1:25" ht="15.75" customHeight="1">
      <c r="A32" s="298" t="s">
        <v>85</v>
      </c>
      <c r="B32" s="49" t="s">
        <v>50</v>
      </c>
      <c r="C32" s="50"/>
      <c r="D32" s="50"/>
      <c r="E32" s="14" t="s">
        <v>41</v>
      </c>
      <c r="F32" s="59">
        <v>5307</v>
      </c>
      <c r="G32" s="134">
        <v>5276</v>
      </c>
      <c r="H32" s="100">
        <v>382</v>
      </c>
      <c r="I32" s="102">
        <v>343</v>
      </c>
      <c r="J32" s="100">
        <v>1166</v>
      </c>
      <c r="K32" s="103">
        <v>2610</v>
      </c>
      <c r="L32" s="59">
        <v>252</v>
      </c>
      <c r="M32" s="134">
        <v>214</v>
      </c>
      <c r="N32" s="100">
        <v>475</v>
      </c>
      <c r="O32" s="135">
        <v>552</v>
      </c>
      <c r="P32" s="134"/>
      <c r="Q32" s="134"/>
      <c r="R32" s="134"/>
      <c r="S32" s="134"/>
      <c r="T32" s="136"/>
      <c r="U32" s="136"/>
      <c r="V32" s="134"/>
      <c r="W32" s="134"/>
      <c r="X32" s="136"/>
      <c r="Y32" s="136"/>
    </row>
    <row r="33" spans="1:25" ht="15.75" customHeight="1">
      <c r="A33" s="299"/>
      <c r="C33" s="46" t="s">
        <v>70</v>
      </c>
      <c r="D33" s="47"/>
      <c r="E33" s="92"/>
      <c r="F33" s="61">
        <v>4877</v>
      </c>
      <c r="G33" s="137">
        <v>4859</v>
      </c>
      <c r="H33" s="61">
        <v>301</v>
      </c>
      <c r="I33" s="115">
        <v>302</v>
      </c>
      <c r="J33" s="61">
        <v>1166</v>
      </c>
      <c r="K33" s="116">
        <v>2610</v>
      </c>
      <c r="L33" s="61">
        <v>221</v>
      </c>
      <c r="M33" s="137">
        <v>188</v>
      </c>
      <c r="N33" s="61">
        <v>475</v>
      </c>
      <c r="O33" s="114">
        <v>481</v>
      </c>
      <c r="P33" s="134"/>
      <c r="Q33" s="134"/>
      <c r="R33" s="134"/>
      <c r="S33" s="134"/>
      <c r="T33" s="136"/>
      <c r="U33" s="136"/>
      <c r="V33" s="134"/>
      <c r="W33" s="134"/>
      <c r="X33" s="136"/>
      <c r="Y33" s="136"/>
    </row>
    <row r="34" spans="1:25" ht="15.75" customHeight="1">
      <c r="A34" s="299"/>
      <c r="C34" s="22"/>
      <c r="D34" s="27" t="s">
        <v>71</v>
      </c>
      <c r="E34" s="87"/>
      <c r="F34" s="63" t="s">
        <v>261</v>
      </c>
      <c r="G34" s="105" t="s">
        <v>261</v>
      </c>
      <c r="H34" s="63">
        <v>229</v>
      </c>
      <c r="I34" s="106">
        <v>230</v>
      </c>
      <c r="J34" s="63">
        <v>1133</v>
      </c>
      <c r="K34" s="107">
        <v>2588</v>
      </c>
      <c r="L34" s="63">
        <v>221</v>
      </c>
      <c r="M34" s="105">
        <v>188</v>
      </c>
      <c r="N34" s="63">
        <v>364</v>
      </c>
      <c r="O34" s="117">
        <v>373</v>
      </c>
      <c r="P34" s="134"/>
      <c r="Q34" s="134"/>
      <c r="R34" s="134"/>
      <c r="S34" s="134"/>
      <c r="T34" s="136"/>
      <c r="U34" s="136"/>
      <c r="V34" s="134"/>
      <c r="W34" s="134"/>
      <c r="X34" s="136"/>
      <c r="Y34" s="136"/>
    </row>
    <row r="35" spans="1:25" ht="15.75" customHeight="1">
      <c r="A35" s="299"/>
      <c r="B35" s="10"/>
      <c r="C35" s="56" t="s">
        <v>72</v>
      </c>
      <c r="D35" s="57"/>
      <c r="E35" s="93"/>
      <c r="F35" s="110">
        <v>430</v>
      </c>
      <c r="G35" s="111">
        <v>417</v>
      </c>
      <c r="H35" s="110">
        <v>81</v>
      </c>
      <c r="I35" s="112">
        <v>41</v>
      </c>
      <c r="J35" s="138" t="s">
        <v>259</v>
      </c>
      <c r="K35" s="139" t="s">
        <v>261</v>
      </c>
      <c r="L35" s="110">
        <v>31</v>
      </c>
      <c r="M35" s="111">
        <v>26</v>
      </c>
      <c r="N35" s="110" t="s">
        <v>261</v>
      </c>
      <c r="O35" s="128">
        <v>71</v>
      </c>
      <c r="P35" s="134"/>
      <c r="Q35" s="134"/>
      <c r="R35" s="134"/>
      <c r="S35" s="134"/>
      <c r="T35" s="136"/>
      <c r="U35" s="136"/>
      <c r="V35" s="134"/>
      <c r="W35" s="134"/>
      <c r="X35" s="136"/>
      <c r="Y35" s="136"/>
    </row>
    <row r="36" spans="1:25" ht="15.75" customHeight="1">
      <c r="A36" s="299"/>
      <c r="B36" s="44" t="s">
        <v>53</v>
      </c>
      <c r="C36" s="277"/>
      <c r="D36" s="277"/>
      <c r="E36" s="14" t="s">
        <v>42</v>
      </c>
      <c r="F36" s="59">
        <v>4897</v>
      </c>
      <c r="G36" s="134">
        <v>4870</v>
      </c>
      <c r="H36" s="59">
        <v>357</v>
      </c>
      <c r="I36" s="125">
        <v>318</v>
      </c>
      <c r="J36" s="59">
        <v>111</v>
      </c>
      <c r="K36" s="126">
        <v>85</v>
      </c>
      <c r="L36" s="59">
        <v>100</v>
      </c>
      <c r="M36" s="134">
        <v>118</v>
      </c>
      <c r="N36" s="59">
        <v>318</v>
      </c>
      <c r="O36" s="124">
        <v>316</v>
      </c>
      <c r="P36" s="134"/>
      <c r="Q36" s="134"/>
      <c r="R36" s="134"/>
      <c r="S36" s="134"/>
      <c r="T36" s="134"/>
      <c r="U36" s="134"/>
      <c r="V36" s="134"/>
      <c r="W36" s="134"/>
      <c r="X36" s="136"/>
      <c r="Y36" s="136"/>
    </row>
    <row r="37" spans="1:25" ht="15.75" customHeight="1">
      <c r="A37" s="299"/>
      <c r="C37" s="27" t="s">
        <v>73</v>
      </c>
      <c r="D37" s="37"/>
      <c r="E37" s="87"/>
      <c r="F37" s="63">
        <v>4424</v>
      </c>
      <c r="G37" s="105">
        <v>4390</v>
      </c>
      <c r="H37" s="63">
        <v>352</v>
      </c>
      <c r="I37" s="106">
        <v>311</v>
      </c>
      <c r="J37" s="63">
        <v>104</v>
      </c>
      <c r="K37" s="107">
        <v>61</v>
      </c>
      <c r="L37" s="63">
        <v>80</v>
      </c>
      <c r="M37" s="105">
        <v>94</v>
      </c>
      <c r="N37" s="63">
        <v>304</v>
      </c>
      <c r="O37" s="117">
        <v>301</v>
      </c>
      <c r="P37" s="134"/>
      <c r="Q37" s="134"/>
      <c r="R37" s="134"/>
      <c r="S37" s="134"/>
      <c r="T37" s="134"/>
      <c r="U37" s="134"/>
      <c r="V37" s="134"/>
      <c r="W37" s="134"/>
      <c r="X37" s="136"/>
      <c r="Y37" s="136"/>
    </row>
    <row r="38" spans="1:25" ht="15.75" customHeight="1">
      <c r="A38" s="299"/>
      <c r="B38" s="10"/>
      <c r="C38" s="27" t="s">
        <v>74</v>
      </c>
      <c r="D38" s="37"/>
      <c r="E38" s="87"/>
      <c r="F38" s="62">
        <v>473</v>
      </c>
      <c r="G38" s="117">
        <v>480</v>
      </c>
      <c r="H38" s="63">
        <v>5</v>
      </c>
      <c r="I38" s="106">
        <v>7</v>
      </c>
      <c r="J38" s="63">
        <v>7</v>
      </c>
      <c r="K38" s="139">
        <v>24</v>
      </c>
      <c r="L38" s="63">
        <v>20</v>
      </c>
      <c r="M38" s="105">
        <v>24</v>
      </c>
      <c r="N38" s="63">
        <v>14</v>
      </c>
      <c r="O38" s="117">
        <v>15</v>
      </c>
      <c r="P38" s="134"/>
      <c r="Q38" s="134"/>
      <c r="R38" s="136"/>
      <c r="S38" s="136"/>
      <c r="T38" s="134"/>
      <c r="U38" s="134"/>
      <c r="V38" s="134"/>
      <c r="W38" s="134"/>
      <c r="X38" s="136"/>
      <c r="Y38" s="136"/>
    </row>
    <row r="39" spans="1:25" ht="15.75" customHeight="1">
      <c r="A39" s="300"/>
      <c r="B39" s="11" t="s">
        <v>75</v>
      </c>
      <c r="C39" s="12"/>
      <c r="D39" s="12"/>
      <c r="E39" s="91" t="s">
        <v>108</v>
      </c>
      <c r="F39" s="66">
        <f aca="true" t="shared" si="4" ref="F39:N39">F32-F36</f>
        <v>410</v>
      </c>
      <c r="G39" s="129">
        <v>406</v>
      </c>
      <c r="H39" s="66">
        <f t="shared" si="4"/>
        <v>25</v>
      </c>
      <c r="I39" s="129">
        <v>25</v>
      </c>
      <c r="J39" s="66">
        <f t="shared" si="4"/>
        <v>1055</v>
      </c>
      <c r="K39" s="129">
        <v>2525</v>
      </c>
      <c r="L39" s="66">
        <f t="shared" si="4"/>
        <v>152</v>
      </c>
      <c r="M39" s="129">
        <v>96</v>
      </c>
      <c r="N39" s="66">
        <f t="shared" si="4"/>
        <v>157</v>
      </c>
      <c r="O39" s="129">
        <v>236</v>
      </c>
      <c r="P39" s="134"/>
      <c r="Q39" s="134"/>
      <c r="R39" s="134"/>
      <c r="S39" s="134"/>
      <c r="T39" s="134"/>
      <c r="U39" s="134"/>
      <c r="V39" s="134"/>
      <c r="W39" s="134"/>
      <c r="X39" s="136"/>
      <c r="Y39" s="136"/>
    </row>
    <row r="40" spans="1:25" ht="15.75" customHeight="1">
      <c r="A40" s="298" t="s">
        <v>86</v>
      </c>
      <c r="B40" s="44" t="s">
        <v>76</v>
      </c>
      <c r="C40" s="277"/>
      <c r="D40" s="277"/>
      <c r="E40" s="14" t="s">
        <v>44</v>
      </c>
      <c r="F40" s="58">
        <v>4732</v>
      </c>
      <c r="G40" s="124">
        <v>6335</v>
      </c>
      <c r="H40" s="59">
        <v>26</v>
      </c>
      <c r="I40" s="125">
        <v>26</v>
      </c>
      <c r="J40" s="59"/>
      <c r="K40" s="126" t="s">
        <v>261</v>
      </c>
      <c r="L40" s="59">
        <v>372</v>
      </c>
      <c r="M40" s="134">
        <v>547</v>
      </c>
      <c r="N40" s="59"/>
      <c r="O40" s="124">
        <v>117</v>
      </c>
      <c r="P40" s="134"/>
      <c r="Q40" s="134"/>
      <c r="R40" s="134"/>
      <c r="S40" s="134"/>
      <c r="T40" s="136"/>
      <c r="U40" s="136"/>
      <c r="V40" s="136"/>
      <c r="W40" s="136"/>
      <c r="X40" s="134"/>
      <c r="Y40" s="134"/>
    </row>
    <row r="41" spans="1:25" ht="15.75" customHeight="1">
      <c r="A41" s="301"/>
      <c r="B41" s="10"/>
      <c r="C41" s="27" t="s">
        <v>77</v>
      </c>
      <c r="D41" s="37"/>
      <c r="E41" s="87"/>
      <c r="F41" s="140">
        <v>605</v>
      </c>
      <c r="G41" s="141">
        <v>847</v>
      </c>
      <c r="H41" s="138" t="s">
        <v>261</v>
      </c>
      <c r="I41" s="139" t="s">
        <v>261</v>
      </c>
      <c r="J41" s="63"/>
      <c r="K41" s="107" t="s">
        <v>261</v>
      </c>
      <c r="L41" s="63">
        <v>342</v>
      </c>
      <c r="M41" s="105">
        <v>334</v>
      </c>
      <c r="N41" s="63"/>
      <c r="O41" s="117">
        <v>117</v>
      </c>
      <c r="P41" s="136"/>
      <c r="Q41" s="136"/>
      <c r="R41" s="136"/>
      <c r="S41" s="136"/>
      <c r="T41" s="136"/>
      <c r="U41" s="136"/>
      <c r="V41" s="136"/>
      <c r="W41" s="136"/>
      <c r="X41" s="134"/>
      <c r="Y41" s="134"/>
    </row>
    <row r="42" spans="1:25" ht="15.75" customHeight="1">
      <c r="A42" s="301"/>
      <c r="B42" s="44" t="s">
        <v>64</v>
      </c>
      <c r="C42" s="277"/>
      <c r="D42" s="277"/>
      <c r="E42" s="14" t="s">
        <v>45</v>
      </c>
      <c r="F42" s="58">
        <v>5123</v>
      </c>
      <c r="G42" s="124">
        <v>6970</v>
      </c>
      <c r="H42" s="59">
        <v>53</v>
      </c>
      <c r="I42" s="125">
        <v>51</v>
      </c>
      <c r="J42" s="59">
        <v>3425</v>
      </c>
      <c r="K42" s="126">
        <v>1612</v>
      </c>
      <c r="L42" s="59">
        <v>503</v>
      </c>
      <c r="M42" s="134">
        <v>641</v>
      </c>
      <c r="N42" s="59">
        <v>80</v>
      </c>
      <c r="O42" s="124">
        <v>222</v>
      </c>
      <c r="P42" s="134"/>
      <c r="Q42" s="134"/>
      <c r="R42" s="134"/>
      <c r="S42" s="134"/>
      <c r="T42" s="136"/>
      <c r="U42" s="136"/>
      <c r="V42" s="134"/>
      <c r="W42" s="134"/>
      <c r="X42" s="134"/>
      <c r="Y42" s="134"/>
    </row>
    <row r="43" spans="1:25" ht="15.75" customHeight="1">
      <c r="A43" s="301"/>
      <c r="B43" s="10"/>
      <c r="C43" s="27" t="s">
        <v>78</v>
      </c>
      <c r="D43" s="37"/>
      <c r="E43" s="87"/>
      <c r="F43" s="62">
        <v>1044</v>
      </c>
      <c r="G43" s="117">
        <v>994</v>
      </c>
      <c r="H43" s="63">
        <v>53</v>
      </c>
      <c r="I43" s="106">
        <v>51</v>
      </c>
      <c r="J43" s="138">
        <v>3425</v>
      </c>
      <c r="K43" s="139">
        <v>1612</v>
      </c>
      <c r="L43" s="63">
        <v>503</v>
      </c>
      <c r="M43" s="105">
        <v>485</v>
      </c>
      <c r="N43" s="63">
        <v>11</v>
      </c>
      <c r="O43" s="117">
        <v>154</v>
      </c>
      <c r="P43" s="134"/>
      <c r="Q43" s="134"/>
      <c r="R43" s="136"/>
      <c r="S43" s="134"/>
      <c r="T43" s="136"/>
      <c r="U43" s="136"/>
      <c r="V43" s="134"/>
      <c r="W43" s="134"/>
      <c r="X43" s="136"/>
      <c r="Y43" s="136"/>
    </row>
    <row r="44" spans="1:25" ht="15.75" customHeight="1">
      <c r="A44" s="302"/>
      <c r="B44" s="41" t="s">
        <v>75</v>
      </c>
      <c r="C44" s="28"/>
      <c r="D44" s="28"/>
      <c r="E44" s="91" t="s">
        <v>109</v>
      </c>
      <c r="F44" s="119">
        <f aca="true" t="shared" si="5" ref="F44:N44">F40-F42</f>
        <v>-391</v>
      </c>
      <c r="G44" s="120" t="s">
        <v>289</v>
      </c>
      <c r="H44" s="119">
        <f t="shared" si="5"/>
        <v>-27</v>
      </c>
      <c r="I44" s="120" t="s">
        <v>290</v>
      </c>
      <c r="J44" s="119">
        <f t="shared" si="5"/>
        <v>-3425</v>
      </c>
      <c r="K44" s="120" t="s">
        <v>291</v>
      </c>
      <c r="L44" s="119">
        <f t="shared" si="5"/>
        <v>-131</v>
      </c>
      <c r="M44" s="120" t="s">
        <v>292</v>
      </c>
      <c r="N44" s="119">
        <f t="shared" si="5"/>
        <v>-80</v>
      </c>
      <c r="O44" s="120" t="s">
        <v>293</v>
      </c>
      <c r="P44" s="136"/>
      <c r="Q44" s="136"/>
      <c r="R44" s="134"/>
      <c r="S44" s="134"/>
      <c r="T44" s="136"/>
      <c r="U44" s="136"/>
      <c r="V44" s="134"/>
      <c r="W44" s="134"/>
      <c r="X44" s="134"/>
      <c r="Y44" s="134"/>
    </row>
    <row r="45" spans="1:25" ht="15.75" customHeight="1">
      <c r="A45" s="303" t="s">
        <v>87</v>
      </c>
      <c r="B45" s="23" t="s">
        <v>79</v>
      </c>
      <c r="C45" s="18"/>
      <c r="D45" s="18"/>
      <c r="E45" s="90" t="s">
        <v>110</v>
      </c>
      <c r="F45" s="142">
        <f aca="true" t="shared" si="6" ref="F45:N45">F39+F44</f>
        <v>19</v>
      </c>
      <c r="G45" s="143" t="s">
        <v>294</v>
      </c>
      <c r="H45" s="142">
        <f t="shared" si="6"/>
        <v>-2</v>
      </c>
      <c r="I45" s="143">
        <v>0</v>
      </c>
      <c r="J45" s="142">
        <f t="shared" si="6"/>
        <v>-2370</v>
      </c>
      <c r="K45" s="143">
        <v>913</v>
      </c>
      <c r="L45" s="142">
        <f t="shared" si="6"/>
        <v>21</v>
      </c>
      <c r="M45" s="143">
        <v>2</v>
      </c>
      <c r="N45" s="142">
        <f t="shared" si="6"/>
        <v>77</v>
      </c>
      <c r="O45" s="143">
        <v>131</v>
      </c>
      <c r="P45" s="134"/>
      <c r="Q45" s="134"/>
      <c r="R45" s="134"/>
      <c r="S45" s="134"/>
      <c r="T45" s="134"/>
      <c r="U45" s="134"/>
      <c r="V45" s="134"/>
      <c r="W45" s="134"/>
      <c r="X45" s="134"/>
      <c r="Y45" s="134"/>
    </row>
    <row r="46" spans="1:25" ht="15.75" customHeight="1">
      <c r="A46" s="304"/>
      <c r="B46" s="38" t="s">
        <v>80</v>
      </c>
      <c r="C46" s="37"/>
      <c r="D46" s="37"/>
      <c r="E46" s="37"/>
      <c r="F46" s="140"/>
      <c r="G46" s="141"/>
      <c r="H46" s="138"/>
      <c r="I46" s="139"/>
      <c r="J46" s="138"/>
      <c r="K46" s="139" t="s">
        <v>261</v>
      </c>
      <c r="L46" s="63">
        <v>86</v>
      </c>
      <c r="M46" s="105">
        <v>84</v>
      </c>
      <c r="N46" s="138"/>
      <c r="O46" s="118"/>
      <c r="P46" s="136"/>
      <c r="Q46" s="136"/>
      <c r="R46" s="136"/>
      <c r="S46" s="136"/>
      <c r="T46" s="136"/>
      <c r="U46" s="136"/>
      <c r="V46" s="136"/>
      <c r="W46" s="136"/>
      <c r="X46" s="136"/>
      <c r="Y46" s="136"/>
    </row>
    <row r="47" spans="1:25" ht="15.75" customHeight="1">
      <c r="A47" s="304"/>
      <c r="B47" s="38" t="s">
        <v>81</v>
      </c>
      <c r="C47" s="37"/>
      <c r="D47" s="37"/>
      <c r="E47" s="37"/>
      <c r="F47" s="63"/>
      <c r="G47" s="105"/>
      <c r="H47" s="63">
        <v>9</v>
      </c>
      <c r="I47" s="106">
        <v>10</v>
      </c>
      <c r="J47" s="63">
        <v>470</v>
      </c>
      <c r="K47" s="107">
        <v>2839</v>
      </c>
      <c r="L47" s="63">
        <v>108</v>
      </c>
      <c r="M47" s="105">
        <v>86</v>
      </c>
      <c r="N47" s="63">
        <v>279</v>
      </c>
      <c r="O47" s="117">
        <v>202</v>
      </c>
      <c r="P47" s="134"/>
      <c r="Q47" s="134"/>
      <c r="R47" s="134"/>
      <c r="S47" s="134"/>
      <c r="T47" s="134"/>
      <c r="U47" s="134"/>
      <c r="V47" s="134"/>
      <c r="W47" s="134"/>
      <c r="X47" s="134"/>
      <c r="Y47" s="134"/>
    </row>
    <row r="48" spans="1:25" ht="15.75" customHeight="1">
      <c r="A48" s="305"/>
      <c r="B48" s="41" t="s">
        <v>82</v>
      </c>
      <c r="C48" s="28"/>
      <c r="D48" s="28"/>
      <c r="E48" s="28"/>
      <c r="F48" s="67"/>
      <c r="G48" s="144"/>
      <c r="H48" s="67">
        <v>9</v>
      </c>
      <c r="I48" s="145">
        <v>10</v>
      </c>
      <c r="J48" s="67">
        <v>470</v>
      </c>
      <c r="K48" s="146">
        <v>2839</v>
      </c>
      <c r="L48" s="67">
        <v>108</v>
      </c>
      <c r="M48" s="144">
        <v>86</v>
      </c>
      <c r="N48" s="67">
        <v>279</v>
      </c>
      <c r="O48" s="129">
        <v>202</v>
      </c>
      <c r="P48" s="134"/>
      <c r="Q48" s="134"/>
      <c r="R48" s="134"/>
      <c r="S48" s="134"/>
      <c r="T48" s="134"/>
      <c r="U48" s="134"/>
      <c r="V48" s="134"/>
      <c r="W48" s="134"/>
      <c r="X48" s="134"/>
      <c r="Y48" s="134"/>
    </row>
    <row r="49" spans="1:15" ht="15.75" customHeight="1">
      <c r="A49" s="13" t="s">
        <v>111</v>
      </c>
      <c r="O49" s="6"/>
    </row>
    <row r="50" ht="15.75" customHeight="1">
      <c r="A50" s="13"/>
    </row>
  </sheetData>
  <sheetProtection/>
  <mergeCells count="25">
    <mergeCell ref="A6:E7"/>
    <mergeCell ref="F6:G6"/>
    <mergeCell ref="H6:I6"/>
    <mergeCell ref="J6:K6"/>
    <mergeCell ref="L6:M6"/>
    <mergeCell ref="N6:O6"/>
    <mergeCell ref="A8:A18"/>
    <mergeCell ref="A19:A27"/>
    <mergeCell ref="E25:E26"/>
    <mergeCell ref="F25:F26"/>
    <mergeCell ref="H25:H26"/>
    <mergeCell ref="J25:J26"/>
    <mergeCell ref="O25:O26"/>
    <mergeCell ref="A30:E31"/>
    <mergeCell ref="F30:G30"/>
    <mergeCell ref="H30:I30"/>
    <mergeCell ref="J30:K30"/>
    <mergeCell ref="L30:M30"/>
    <mergeCell ref="N30:O30"/>
    <mergeCell ref="A32:A39"/>
    <mergeCell ref="A40:A44"/>
    <mergeCell ref="A45:A48"/>
    <mergeCell ref="L25:L26"/>
    <mergeCell ref="M25:M26"/>
    <mergeCell ref="N25:N26"/>
  </mergeCells>
  <printOptions horizontalCentered="1"/>
  <pageMargins left="0.7874015748031497" right="0.2755905511811024" top="0.3937007874015748" bottom="0.35433070866141736" header="0.1968503937007874" footer="0.1968503937007874"/>
  <pageSetup horizontalDpi="600" verticalDpi="600" orientation="landscape" paperSize="9" scale="73" r:id="rId1"/>
  <headerFooter alignWithMargins="0">
    <oddHeader>&amp;R&amp;"明朝,斜体"&amp;9都道府県－4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SheetLayoutView="100" zoomScalePageLayoutView="0" workbookViewId="0" topLeftCell="A1">
      <pane xSplit="5" ySplit="7" topLeftCell="F8" activePane="bottomRight" state="frozen"/>
      <selection pane="topLeft" activeCell="L46" sqref="L46"/>
      <selection pane="topRight" activeCell="L46" sqref="L46"/>
      <selection pane="bottomLeft" activeCell="L46" sqref="L46"/>
      <selection pane="bottomRight" activeCell="H17" activeCellId="1" sqref="L46 H17"/>
    </sheetView>
  </sheetViews>
  <sheetFormatPr defaultColWidth="8.796875" defaultRowHeight="14.25"/>
  <cols>
    <col min="1" max="1" width="3.59765625" style="2" customWidth="1"/>
    <col min="2" max="3" width="1.59765625" style="2" customWidth="1"/>
    <col min="4" max="4" width="22.59765625" style="2" customWidth="1"/>
    <col min="5" max="5" width="10.59765625" style="2" customWidth="1"/>
    <col min="6" max="21" width="13.59765625" style="2" customWidth="1"/>
    <col min="22" max="25" width="12" style="2" customWidth="1"/>
    <col min="26" max="16384" width="9" style="2" customWidth="1"/>
  </cols>
  <sheetData>
    <row r="1" spans="1:7" ht="33.75" customHeight="1">
      <c r="A1" s="248" t="s">
        <v>0</v>
      </c>
      <c r="B1" s="249"/>
      <c r="C1" s="249"/>
      <c r="D1" s="250" t="s">
        <v>254</v>
      </c>
      <c r="E1" s="251"/>
      <c r="F1" s="251"/>
      <c r="G1" s="251"/>
    </row>
    <row r="2" ht="15" customHeight="1"/>
    <row r="3" spans="1:4" ht="15" customHeight="1">
      <c r="A3" s="31" t="s">
        <v>153</v>
      </c>
      <c r="B3" s="31"/>
      <c r="C3" s="31"/>
      <c r="D3" s="31"/>
    </row>
    <row r="4" spans="1:4" ht="15" customHeight="1">
      <c r="A4" s="31"/>
      <c r="B4" s="31"/>
      <c r="C4" s="31"/>
      <c r="D4" s="31"/>
    </row>
    <row r="5" spans="1:15" ht="15.75" customHeight="1">
      <c r="A5" s="28" t="s">
        <v>282</v>
      </c>
      <c r="B5" s="28"/>
      <c r="C5" s="28"/>
      <c r="D5" s="28"/>
      <c r="K5" s="32"/>
      <c r="O5" s="32" t="s">
        <v>48</v>
      </c>
    </row>
    <row r="6" spans="1:15" ht="15.75" customHeight="1">
      <c r="A6" s="328" t="s">
        <v>49</v>
      </c>
      <c r="B6" s="311"/>
      <c r="C6" s="311"/>
      <c r="D6" s="311"/>
      <c r="E6" s="312"/>
      <c r="F6" s="331"/>
      <c r="G6" s="332"/>
      <c r="H6" s="331"/>
      <c r="I6" s="332"/>
      <c r="J6" s="331"/>
      <c r="K6" s="332"/>
      <c r="L6" s="331"/>
      <c r="M6" s="332"/>
      <c r="N6" s="331"/>
      <c r="O6" s="332"/>
    </row>
    <row r="7" spans="1:15" ht="15.75" customHeight="1">
      <c r="A7" s="313"/>
      <c r="B7" s="314"/>
      <c r="C7" s="314"/>
      <c r="D7" s="314"/>
      <c r="E7" s="315"/>
      <c r="F7" s="252" t="s">
        <v>250</v>
      </c>
      <c r="G7" s="253" t="s">
        <v>2</v>
      </c>
      <c r="H7" s="252" t="s">
        <v>250</v>
      </c>
      <c r="I7" s="253" t="s">
        <v>2</v>
      </c>
      <c r="J7" s="252" t="s">
        <v>250</v>
      </c>
      <c r="K7" s="253" t="s">
        <v>2</v>
      </c>
      <c r="L7" s="252" t="s">
        <v>250</v>
      </c>
      <c r="M7" s="253" t="s">
        <v>2</v>
      </c>
      <c r="N7" s="252" t="s">
        <v>250</v>
      </c>
      <c r="O7" s="254" t="s">
        <v>2</v>
      </c>
    </row>
    <row r="8" spans="1:25" ht="15.75" customHeight="1">
      <c r="A8" s="298" t="s">
        <v>83</v>
      </c>
      <c r="B8" s="49" t="s">
        <v>50</v>
      </c>
      <c r="C8" s="50"/>
      <c r="D8" s="50"/>
      <c r="E8" s="86" t="s">
        <v>41</v>
      </c>
      <c r="F8" s="100"/>
      <c r="G8" s="101"/>
      <c r="H8" s="100"/>
      <c r="I8" s="102"/>
      <c r="J8" s="100"/>
      <c r="K8" s="103"/>
      <c r="L8" s="100"/>
      <c r="M8" s="102"/>
      <c r="N8" s="100"/>
      <c r="O8" s="103"/>
      <c r="P8" s="104"/>
      <c r="Q8" s="104"/>
      <c r="R8" s="104"/>
      <c r="S8" s="104"/>
      <c r="T8" s="104"/>
      <c r="U8" s="104"/>
      <c r="V8" s="104"/>
      <c r="W8" s="104"/>
      <c r="X8" s="104"/>
      <c r="Y8" s="104"/>
    </row>
    <row r="9" spans="1:25" ht="15.75" customHeight="1">
      <c r="A9" s="320"/>
      <c r="C9" s="27" t="s">
        <v>51</v>
      </c>
      <c r="D9" s="37"/>
      <c r="E9" s="84" t="s">
        <v>42</v>
      </c>
      <c r="F9" s="63"/>
      <c r="G9" s="105"/>
      <c r="H9" s="63"/>
      <c r="I9" s="106"/>
      <c r="J9" s="63"/>
      <c r="K9" s="107"/>
      <c r="L9" s="63"/>
      <c r="M9" s="106"/>
      <c r="N9" s="63"/>
      <c r="O9" s="107"/>
      <c r="P9" s="104"/>
      <c r="Q9" s="104"/>
      <c r="R9" s="104"/>
      <c r="S9" s="104"/>
      <c r="T9" s="104"/>
      <c r="U9" s="104"/>
      <c r="V9" s="104"/>
      <c r="W9" s="104"/>
      <c r="X9" s="104"/>
      <c r="Y9" s="104"/>
    </row>
    <row r="10" spans="1:25" ht="15.75" customHeight="1">
      <c r="A10" s="320"/>
      <c r="B10" s="10"/>
      <c r="C10" s="27" t="s">
        <v>52</v>
      </c>
      <c r="D10" s="37"/>
      <c r="E10" s="84" t="s">
        <v>43</v>
      </c>
      <c r="F10" s="63"/>
      <c r="G10" s="105"/>
      <c r="H10" s="63"/>
      <c r="I10" s="106"/>
      <c r="J10" s="108"/>
      <c r="K10" s="109"/>
      <c r="L10" s="63"/>
      <c r="M10" s="106"/>
      <c r="N10" s="63"/>
      <c r="O10" s="107"/>
      <c r="P10" s="104"/>
      <c r="Q10" s="104"/>
      <c r="R10" s="104"/>
      <c r="S10" s="104"/>
      <c r="T10" s="104"/>
      <c r="U10" s="104"/>
      <c r="V10" s="104"/>
      <c r="W10" s="104"/>
      <c r="X10" s="104"/>
      <c r="Y10" s="104"/>
    </row>
    <row r="11" spans="1:25" ht="15.75" customHeight="1">
      <c r="A11" s="320"/>
      <c r="B11" s="44" t="s">
        <v>53</v>
      </c>
      <c r="C11" s="57"/>
      <c r="D11" s="57"/>
      <c r="E11" s="83" t="s">
        <v>44</v>
      </c>
      <c r="F11" s="110"/>
      <c r="G11" s="111"/>
      <c r="H11" s="110"/>
      <c r="I11" s="112"/>
      <c r="J11" s="110"/>
      <c r="K11" s="113"/>
      <c r="L11" s="110"/>
      <c r="M11" s="112"/>
      <c r="N11" s="110"/>
      <c r="O11" s="113"/>
      <c r="P11" s="104"/>
      <c r="Q11" s="104"/>
      <c r="R11" s="104"/>
      <c r="S11" s="104"/>
      <c r="T11" s="104"/>
      <c r="U11" s="104"/>
      <c r="V11" s="104"/>
      <c r="W11" s="104"/>
      <c r="X11" s="104"/>
      <c r="Y11" s="104"/>
    </row>
    <row r="12" spans="1:25" ht="15.75" customHeight="1">
      <c r="A12" s="320"/>
      <c r="B12" s="7"/>
      <c r="C12" s="27" t="s">
        <v>54</v>
      </c>
      <c r="D12" s="37"/>
      <c r="E12" s="84" t="s">
        <v>45</v>
      </c>
      <c r="F12" s="63"/>
      <c r="G12" s="105"/>
      <c r="H12" s="110"/>
      <c r="I12" s="106"/>
      <c r="J12" s="110"/>
      <c r="K12" s="107"/>
      <c r="L12" s="63"/>
      <c r="M12" s="106"/>
      <c r="N12" s="63"/>
      <c r="O12" s="107"/>
      <c r="P12" s="104"/>
      <c r="Q12" s="104"/>
      <c r="R12" s="104"/>
      <c r="S12" s="104"/>
      <c r="T12" s="104"/>
      <c r="U12" s="104"/>
      <c r="V12" s="104"/>
      <c r="W12" s="104"/>
      <c r="X12" s="104"/>
      <c r="Y12" s="104"/>
    </row>
    <row r="13" spans="1:25" ht="15.75" customHeight="1">
      <c r="A13" s="320"/>
      <c r="C13" s="46" t="s">
        <v>55</v>
      </c>
      <c r="D13" s="47"/>
      <c r="E13" s="88" t="s">
        <v>46</v>
      </c>
      <c r="F13" s="61"/>
      <c r="G13" s="137"/>
      <c r="H13" s="108"/>
      <c r="I13" s="109"/>
      <c r="J13" s="108"/>
      <c r="K13" s="109"/>
      <c r="L13" s="61"/>
      <c r="M13" s="115"/>
      <c r="N13" s="61"/>
      <c r="O13" s="116"/>
      <c r="P13" s="104"/>
      <c r="Q13" s="104"/>
      <c r="R13" s="104"/>
      <c r="S13" s="104"/>
      <c r="T13" s="104"/>
      <c r="U13" s="104"/>
      <c r="V13" s="104"/>
      <c r="W13" s="104"/>
      <c r="X13" s="104"/>
      <c r="Y13" s="104"/>
    </row>
    <row r="14" spans="1:25" ht="15.75" customHeight="1">
      <c r="A14" s="320"/>
      <c r="B14" s="38" t="s">
        <v>56</v>
      </c>
      <c r="C14" s="37"/>
      <c r="D14" s="37"/>
      <c r="E14" s="84" t="s">
        <v>97</v>
      </c>
      <c r="F14" s="62">
        <f aca="true" t="shared" si="0" ref="F14:O15">F9-F12</f>
        <v>0</v>
      </c>
      <c r="G14" s="117">
        <f t="shared" si="0"/>
        <v>0</v>
      </c>
      <c r="H14" s="62">
        <f t="shared" si="0"/>
        <v>0</v>
      </c>
      <c r="I14" s="117">
        <f t="shared" si="0"/>
        <v>0</v>
      </c>
      <c r="J14" s="62">
        <f t="shared" si="0"/>
        <v>0</v>
      </c>
      <c r="K14" s="117">
        <f t="shared" si="0"/>
        <v>0</v>
      </c>
      <c r="L14" s="62">
        <f t="shared" si="0"/>
        <v>0</v>
      </c>
      <c r="M14" s="117">
        <f t="shared" si="0"/>
        <v>0</v>
      </c>
      <c r="N14" s="62">
        <f t="shared" si="0"/>
        <v>0</v>
      </c>
      <c r="O14" s="117">
        <f t="shared" si="0"/>
        <v>0</v>
      </c>
      <c r="P14" s="104"/>
      <c r="Q14" s="104"/>
      <c r="R14" s="104"/>
      <c r="S14" s="104"/>
      <c r="T14" s="104"/>
      <c r="U14" s="104"/>
      <c r="V14" s="104"/>
      <c r="W14" s="104"/>
      <c r="X14" s="104"/>
      <c r="Y14" s="104"/>
    </row>
    <row r="15" spans="1:25" ht="15.75" customHeight="1">
      <c r="A15" s="320"/>
      <c r="B15" s="38" t="s">
        <v>57</v>
      </c>
      <c r="C15" s="37"/>
      <c r="D15" s="37"/>
      <c r="E15" s="84" t="s">
        <v>98</v>
      </c>
      <c r="F15" s="62">
        <f t="shared" si="0"/>
        <v>0</v>
      </c>
      <c r="G15" s="117">
        <f t="shared" si="0"/>
        <v>0</v>
      </c>
      <c r="H15" s="62">
        <f t="shared" si="0"/>
        <v>0</v>
      </c>
      <c r="I15" s="117">
        <f t="shared" si="0"/>
        <v>0</v>
      </c>
      <c r="J15" s="62">
        <f t="shared" si="0"/>
        <v>0</v>
      </c>
      <c r="K15" s="117">
        <f t="shared" si="0"/>
        <v>0</v>
      </c>
      <c r="L15" s="62">
        <f t="shared" si="0"/>
        <v>0</v>
      </c>
      <c r="M15" s="117">
        <f t="shared" si="0"/>
        <v>0</v>
      </c>
      <c r="N15" s="62">
        <f t="shared" si="0"/>
        <v>0</v>
      </c>
      <c r="O15" s="117">
        <f t="shared" si="0"/>
        <v>0</v>
      </c>
      <c r="P15" s="104"/>
      <c r="Q15" s="104"/>
      <c r="R15" s="104"/>
      <c r="S15" s="104"/>
      <c r="T15" s="104"/>
      <c r="U15" s="104"/>
      <c r="V15" s="104"/>
      <c r="W15" s="104"/>
      <c r="X15" s="104"/>
      <c r="Y15" s="104"/>
    </row>
    <row r="16" spans="1:25" ht="15.75" customHeight="1">
      <c r="A16" s="320"/>
      <c r="B16" s="38" t="s">
        <v>58</v>
      </c>
      <c r="C16" s="37"/>
      <c r="D16" s="37"/>
      <c r="E16" s="84" t="s">
        <v>99</v>
      </c>
      <c r="F16" s="62">
        <f aca="true" t="shared" si="1" ref="F16:O16">F8-F11</f>
        <v>0</v>
      </c>
      <c r="G16" s="117">
        <f t="shared" si="1"/>
        <v>0</v>
      </c>
      <c r="H16" s="62">
        <f t="shared" si="1"/>
        <v>0</v>
      </c>
      <c r="I16" s="117">
        <f t="shared" si="1"/>
        <v>0</v>
      </c>
      <c r="J16" s="62">
        <f t="shared" si="1"/>
        <v>0</v>
      </c>
      <c r="K16" s="117">
        <f t="shared" si="1"/>
        <v>0</v>
      </c>
      <c r="L16" s="62">
        <f t="shared" si="1"/>
        <v>0</v>
      </c>
      <c r="M16" s="117">
        <f t="shared" si="1"/>
        <v>0</v>
      </c>
      <c r="N16" s="62">
        <f t="shared" si="1"/>
        <v>0</v>
      </c>
      <c r="O16" s="117">
        <f t="shared" si="1"/>
        <v>0</v>
      </c>
      <c r="P16" s="104"/>
      <c r="Q16" s="104"/>
      <c r="R16" s="104"/>
      <c r="S16" s="104"/>
      <c r="T16" s="104"/>
      <c r="U16" s="104"/>
      <c r="V16" s="104"/>
      <c r="W16" s="104"/>
      <c r="X16" s="104"/>
      <c r="Y16" s="104"/>
    </row>
    <row r="17" spans="1:25" ht="15.75" customHeight="1">
      <c r="A17" s="320"/>
      <c r="B17" s="38" t="s">
        <v>59</v>
      </c>
      <c r="C17" s="37"/>
      <c r="D17" s="37"/>
      <c r="E17" s="273"/>
      <c r="F17" s="199"/>
      <c r="G17" s="200"/>
      <c r="H17" s="108"/>
      <c r="I17" s="109"/>
      <c r="J17" s="63"/>
      <c r="K17" s="107"/>
      <c r="L17" s="63"/>
      <c r="M17" s="106"/>
      <c r="N17" s="108"/>
      <c r="O17" s="118"/>
      <c r="P17" s="104"/>
      <c r="Q17" s="104"/>
      <c r="R17" s="104"/>
      <c r="S17" s="104"/>
      <c r="T17" s="104"/>
      <c r="U17" s="104"/>
      <c r="V17" s="104"/>
      <c r="W17" s="104"/>
      <c r="X17" s="104"/>
      <c r="Y17" s="104"/>
    </row>
    <row r="18" spans="1:25" ht="15.75" customHeight="1">
      <c r="A18" s="321"/>
      <c r="B18" s="41" t="s">
        <v>60</v>
      </c>
      <c r="C18" s="28"/>
      <c r="D18" s="28"/>
      <c r="E18" s="274"/>
      <c r="F18" s="119"/>
      <c r="G18" s="120"/>
      <c r="H18" s="121"/>
      <c r="I18" s="122"/>
      <c r="J18" s="121"/>
      <c r="K18" s="122"/>
      <c r="L18" s="121"/>
      <c r="M18" s="122"/>
      <c r="N18" s="121"/>
      <c r="O18" s="123"/>
      <c r="P18" s="104"/>
      <c r="Q18" s="104"/>
      <c r="R18" s="104"/>
      <c r="S18" s="104"/>
      <c r="T18" s="104"/>
      <c r="U18" s="104"/>
      <c r="V18" s="104"/>
      <c r="W18" s="104"/>
      <c r="X18" s="104"/>
      <c r="Y18" s="104"/>
    </row>
    <row r="19" spans="1:25" ht="15.75" customHeight="1">
      <c r="A19" s="320" t="s">
        <v>84</v>
      </c>
      <c r="B19" s="44" t="s">
        <v>61</v>
      </c>
      <c r="C19" s="277"/>
      <c r="D19" s="277"/>
      <c r="E19" s="89"/>
      <c r="F19" s="58"/>
      <c r="G19" s="124"/>
      <c r="H19" s="59"/>
      <c r="I19" s="125"/>
      <c r="J19" s="59"/>
      <c r="K19" s="126"/>
      <c r="L19" s="59"/>
      <c r="M19" s="125"/>
      <c r="N19" s="59"/>
      <c r="O19" s="126"/>
      <c r="P19" s="104"/>
      <c r="Q19" s="104"/>
      <c r="R19" s="104"/>
      <c r="S19" s="104"/>
      <c r="T19" s="104"/>
      <c r="U19" s="104"/>
      <c r="V19" s="104"/>
      <c r="W19" s="104"/>
      <c r="X19" s="104"/>
      <c r="Y19" s="104"/>
    </row>
    <row r="20" spans="1:25" ht="15.75" customHeight="1">
      <c r="A20" s="320"/>
      <c r="B20" s="17"/>
      <c r="C20" s="27" t="s">
        <v>62</v>
      </c>
      <c r="D20" s="37"/>
      <c r="E20" s="84"/>
      <c r="F20" s="62"/>
      <c r="G20" s="117"/>
      <c r="H20" s="63"/>
      <c r="I20" s="106"/>
      <c r="J20" s="63"/>
      <c r="K20" s="109"/>
      <c r="L20" s="63"/>
      <c r="M20" s="106"/>
      <c r="N20" s="63"/>
      <c r="O20" s="107"/>
      <c r="P20" s="104"/>
      <c r="Q20" s="104"/>
      <c r="R20" s="104"/>
      <c r="S20" s="104"/>
      <c r="T20" s="104"/>
      <c r="U20" s="104"/>
      <c r="V20" s="104"/>
      <c r="W20" s="104"/>
      <c r="X20" s="104"/>
      <c r="Y20" s="104"/>
    </row>
    <row r="21" spans="1:25" ht="15.75" customHeight="1">
      <c r="A21" s="320"/>
      <c r="B21" s="9" t="s">
        <v>63</v>
      </c>
      <c r="C21" s="57"/>
      <c r="D21" s="57"/>
      <c r="E21" s="83" t="s">
        <v>100</v>
      </c>
      <c r="F21" s="127"/>
      <c r="G21" s="128"/>
      <c r="H21" s="110"/>
      <c r="I21" s="112"/>
      <c r="J21" s="110"/>
      <c r="K21" s="113"/>
      <c r="L21" s="110"/>
      <c r="M21" s="112"/>
      <c r="N21" s="110"/>
      <c r="O21" s="113"/>
      <c r="P21" s="104"/>
      <c r="Q21" s="104"/>
      <c r="R21" s="104"/>
      <c r="S21" s="104"/>
      <c r="T21" s="104"/>
      <c r="U21" s="104"/>
      <c r="V21" s="104"/>
      <c r="W21" s="104"/>
      <c r="X21" s="104"/>
      <c r="Y21" s="104"/>
    </row>
    <row r="22" spans="1:25" ht="15.75" customHeight="1">
      <c r="A22" s="320"/>
      <c r="B22" s="44" t="s">
        <v>64</v>
      </c>
      <c r="C22" s="277"/>
      <c r="D22" s="277"/>
      <c r="E22" s="89" t="s">
        <v>101</v>
      </c>
      <c r="F22" s="58"/>
      <c r="G22" s="124"/>
      <c r="H22" s="59"/>
      <c r="I22" s="125"/>
      <c r="J22" s="59"/>
      <c r="K22" s="126"/>
      <c r="L22" s="59"/>
      <c r="M22" s="125"/>
      <c r="N22" s="59"/>
      <c r="O22" s="126"/>
      <c r="P22" s="104"/>
      <c r="Q22" s="104"/>
      <c r="R22" s="104"/>
      <c r="S22" s="104"/>
      <c r="T22" s="104"/>
      <c r="U22" s="104"/>
      <c r="V22" s="104"/>
      <c r="W22" s="104"/>
      <c r="X22" s="104"/>
      <c r="Y22" s="104"/>
    </row>
    <row r="23" spans="1:25" ht="15.75" customHeight="1">
      <c r="A23" s="320"/>
      <c r="B23" s="7" t="s">
        <v>65</v>
      </c>
      <c r="C23" s="46" t="s">
        <v>66</v>
      </c>
      <c r="D23" s="47"/>
      <c r="E23" s="88"/>
      <c r="F23" s="60"/>
      <c r="G23" s="114"/>
      <c r="H23" s="61"/>
      <c r="I23" s="115"/>
      <c r="J23" s="61"/>
      <c r="K23" s="116"/>
      <c r="L23" s="61"/>
      <c r="M23" s="115"/>
      <c r="N23" s="61"/>
      <c r="O23" s="116"/>
      <c r="P23" s="104"/>
      <c r="Q23" s="104"/>
      <c r="R23" s="104"/>
      <c r="S23" s="104"/>
      <c r="T23" s="104"/>
      <c r="U23" s="104"/>
      <c r="V23" s="104"/>
      <c r="W23" s="104"/>
      <c r="X23" s="104"/>
      <c r="Y23" s="104"/>
    </row>
    <row r="24" spans="1:25" ht="15.75" customHeight="1">
      <c r="A24" s="320"/>
      <c r="B24" s="38" t="s">
        <v>102</v>
      </c>
      <c r="C24" s="37"/>
      <c r="D24" s="37"/>
      <c r="E24" s="84" t="s">
        <v>103</v>
      </c>
      <c r="F24" s="62">
        <f aca="true" t="shared" si="2" ref="F24:O24">F21-F22</f>
        <v>0</v>
      </c>
      <c r="G24" s="117">
        <f t="shared" si="2"/>
        <v>0</v>
      </c>
      <c r="H24" s="62">
        <f t="shared" si="2"/>
        <v>0</v>
      </c>
      <c r="I24" s="117">
        <f t="shared" si="2"/>
        <v>0</v>
      </c>
      <c r="J24" s="62">
        <f t="shared" si="2"/>
        <v>0</v>
      </c>
      <c r="K24" s="117">
        <f t="shared" si="2"/>
        <v>0</v>
      </c>
      <c r="L24" s="62">
        <f t="shared" si="2"/>
        <v>0</v>
      </c>
      <c r="M24" s="117">
        <f t="shared" si="2"/>
        <v>0</v>
      </c>
      <c r="N24" s="62">
        <f t="shared" si="2"/>
        <v>0</v>
      </c>
      <c r="O24" s="117">
        <f t="shared" si="2"/>
        <v>0</v>
      </c>
      <c r="P24" s="104"/>
      <c r="Q24" s="104"/>
      <c r="R24" s="104"/>
      <c r="S24" s="104"/>
      <c r="T24" s="104"/>
      <c r="U24" s="104"/>
      <c r="V24" s="104"/>
      <c r="W24" s="104"/>
      <c r="X24" s="104"/>
      <c r="Y24" s="104"/>
    </row>
    <row r="25" spans="1:25" ht="15.75" customHeight="1">
      <c r="A25" s="320"/>
      <c r="B25" s="94" t="s">
        <v>67</v>
      </c>
      <c r="C25" s="47"/>
      <c r="D25" s="47"/>
      <c r="E25" s="322" t="s">
        <v>104</v>
      </c>
      <c r="F25" s="324"/>
      <c r="G25" s="308"/>
      <c r="H25" s="306"/>
      <c r="I25" s="308"/>
      <c r="J25" s="306"/>
      <c r="K25" s="308"/>
      <c r="L25" s="306"/>
      <c r="M25" s="308"/>
      <c r="N25" s="306"/>
      <c r="O25" s="308"/>
      <c r="P25" s="104"/>
      <c r="Q25" s="104"/>
      <c r="R25" s="104"/>
      <c r="S25" s="104"/>
      <c r="T25" s="104"/>
      <c r="U25" s="104"/>
      <c r="V25" s="104"/>
      <c r="W25" s="104"/>
      <c r="X25" s="104"/>
      <c r="Y25" s="104"/>
    </row>
    <row r="26" spans="1:25" ht="15.75" customHeight="1">
      <c r="A26" s="320"/>
      <c r="B26" s="9" t="s">
        <v>68</v>
      </c>
      <c r="C26" s="57"/>
      <c r="D26" s="57"/>
      <c r="E26" s="323"/>
      <c r="F26" s="325"/>
      <c r="G26" s="309"/>
      <c r="H26" s="307"/>
      <c r="I26" s="309"/>
      <c r="J26" s="307"/>
      <c r="K26" s="309"/>
      <c r="L26" s="307"/>
      <c r="M26" s="309"/>
      <c r="N26" s="307"/>
      <c r="O26" s="309"/>
      <c r="P26" s="104"/>
      <c r="Q26" s="104"/>
      <c r="R26" s="104"/>
      <c r="S26" s="104"/>
      <c r="T26" s="104"/>
      <c r="U26" s="104"/>
      <c r="V26" s="104"/>
      <c r="W26" s="104"/>
      <c r="X26" s="104"/>
      <c r="Y26" s="104"/>
    </row>
    <row r="27" spans="1:25" ht="15.75" customHeight="1">
      <c r="A27" s="321"/>
      <c r="B27" s="41" t="s">
        <v>105</v>
      </c>
      <c r="C27" s="28"/>
      <c r="D27" s="28"/>
      <c r="E27" s="85" t="s">
        <v>106</v>
      </c>
      <c r="F27" s="66">
        <f aca="true" t="shared" si="3" ref="F27:O27">F24+F25</f>
        <v>0</v>
      </c>
      <c r="G27" s="129">
        <f t="shared" si="3"/>
        <v>0</v>
      </c>
      <c r="H27" s="66">
        <f t="shared" si="3"/>
        <v>0</v>
      </c>
      <c r="I27" s="129">
        <f t="shared" si="3"/>
        <v>0</v>
      </c>
      <c r="J27" s="66">
        <f t="shared" si="3"/>
        <v>0</v>
      </c>
      <c r="K27" s="129">
        <f t="shared" si="3"/>
        <v>0</v>
      </c>
      <c r="L27" s="66">
        <f t="shared" si="3"/>
        <v>0</v>
      </c>
      <c r="M27" s="129">
        <f t="shared" si="3"/>
        <v>0</v>
      </c>
      <c r="N27" s="66">
        <f t="shared" si="3"/>
        <v>0</v>
      </c>
      <c r="O27" s="129">
        <f t="shared" si="3"/>
        <v>0</v>
      </c>
      <c r="P27" s="104"/>
      <c r="Q27" s="104"/>
      <c r="R27" s="104"/>
      <c r="S27" s="104"/>
      <c r="T27" s="104"/>
      <c r="U27" s="104"/>
      <c r="V27" s="104"/>
      <c r="W27" s="104"/>
      <c r="X27" s="104"/>
      <c r="Y27" s="104"/>
    </row>
    <row r="28" spans="1:25" ht="15.75" customHeight="1">
      <c r="A28" s="13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</row>
    <row r="29" spans="1:25" ht="15.75" customHeight="1">
      <c r="A29" s="28"/>
      <c r="F29" s="104"/>
      <c r="G29" s="104"/>
      <c r="H29" s="104"/>
      <c r="I29" s="104"/>
      <c r="J29" s="130"/>
      <c r="K29" s="130"/>
      <c r="L29" s="104"/>
      <c r="M29" s="104"/>
      <c r="N29" s="104"/>
      <c r="O29" s="130" t="s">
        <v>107</v>
      </c>
      <c r="P29" s="104"/>
      <c r="Q29" s="104"/>
      <c r="R29" s="104"/>
      <c r="S29" s="104"/>
      <c r="T29" s="104"/>
      <c r="U29" s="104"/>
      <c r="V29" s="104"/>
      <c r="W29" s="104"/>
      <c r="X29" s="104"/>
      <c r="Y29" s="130"/>
    </row>
    <row r="30" spans="1:25" ht="15.75" customHeight="1">
      <c r="A30" s="310" t="s">
        <v>69</v>
      </c>
      <c r="B30" s="311"/>
      <c r="C30" s="311"/>
      <c r="D30" s="311"/>
      <c r="E30" s="312"/>
      <c r="F30" s="318" t="s">
        <v>267</v>
      </c>
      <c r="G30" s="319"/>
      <c r="H30" s="318" t="s">
        <v>275</v>
      </c>
      <c r="I30" s="319"/>
      <c r="J30" s="318" t="s">
        <v>276</v>
      </c>
      <c r="K30" s="319"/>
      <c r="L30" s="318" t="s">
        <v>277</v>
      </c>
      <c r="M30" s="319"/>
      <c r="N30" s="333"/>
      <c r="O30" s="334"/>
      <c r="P30" s="286"/>
      <c r="Q30" s="104"/>
      <c r="R30" s="286"/>
      <c r="S30" s="104"/>
      <c r="T30" s="286"/>
      <c r="U30" s="104"/>
      <c r="V30" s="286"/>
      <c r="W30" s="104"/>
      <c r="X30" s="286"/>
      <c r="Y30" s="104"/>
    </row>
    <row r="31" spans="1:25" ht="15.75" customHeight="1">
      <c r="A31" s="313"/>
      <c r="B31" s="314"/>
      <c r="C31" s="314"/>
      <c r="D31" s="314"/>
      <c r="E31" s="315"/>
      <c r="F31" s="252" t="s">
        <v>250</v>
      </c>
      <c r="G31" s="253" t="s">
        <v>2</v>
      </c>
      <c r="H31" s="252" t="s">
        <v>250</v>
      </c>
      <c r="I31" s="253" t="s">
        <v>2</v>
      </c>
      <c r="J31" s="252" t="s">
        <v>250</v>
      </c>
      <c r="K31" s="253" t="s">
        <v>2</v>
      </c>
      <c r="L31" s="252" t="s">
        <v>250</v>
      </c>
      <c r="M31" s="253" t="s">
        <v>2</v>
      </c>
      <c r="N31" s="252" t="s">
        <v>250</v>
      </c>
      <c r="O31" s="290" t="s">
        <v>2</v>
      </c>
      <c r="P31" s="287"/>
      <c r="Q31" s="287"/>
      <c r="R31" s="287"/>
      <c r="S31" s="287"/>
      <c r="T31" s="287"/>
      <c r="U31" s="287"/>
      <c r="V31" s="287"/>
      <c r="W31" s="287"/>
      <c r="X31" s="287"/>
      <c r="Y31" s="287"/>
    </row>
    <row r="32" spans="1:25" ht="15.75" customHeight="1">
      <c r="A32" s="298" t="s">
        <v>85</v>
      </c>
      <c r="B32" s="49" t="s">
        <v>50</v>
      </c>
      <c r="C32" s="50"/>
      <c r="D32" s="50"/>
      <c r="E32" s="14" t="s">
        <v>41</v>
      </c>
      <c r="F32" s="59">
        <v>145</v>
      </c>
      <c r="G32" s="134">
        <v>138</v>
      </c>
      <c r="H32" s="100">
        <v>100</v>
      </c>
      <c r="I32" s="102">
        <v>30</v>
      </c>
      <c r="J32" s="100">
        <v>79</v>
      </c>
      <c r="K32" s="103">
        <v>79</v>
      </c>
      <c r="L32" s="59">
        <v>0</v>
      </c>
      <c r="M32" s="134"/>
      <c r="N32" s="100"/>
      <c r="O32" s="135"/>
      <c r="P32" s="134"/>
      <c r="Q32" s="134"/>
      <c r="R32" s="134"/>
      <c r="S32" s="134"/>
      <c r="T32" s="136"/>
      <c r="U32" s="136"/>
      <c r="V32" s="134"/>
      <c r="W32" s="134"/>
      <c r="X32" s="136"/>
      <c r="Y32" s="136"/>
    </row>
    <row r="33" spans="1:25" ht="15.75" customHeight="1">
      <c r="A33" s="299"/>
      <c r="C33" s="46" t="s">
        <v>70</v>
      </c>
      <c r="D33" s="47"/>
      <c r="E33" s="92"/>
      <c r="F33" s="61">
        <v>124</v>
      </c>
      <c r="G33" s="137">
        <v>113</v>
      </c>
      <c r="H33" s="61">
        <v>50</v>
      </c>
      <c r="I33" s="115">
        <v>28</v>
      </c>
      <c r="J33" s="61">
        <v>79</v>
      </c>
      <c r="K33" s="116">
        <v>79</v>
      </c>
      <c r="L33" s="61">
        <v>0</v>
      </c>
      <c r="M33" s="137"/>
      <c r="N33" s="61"/>
      <c r="O33" s="114"/>
      <c r="P33" s="134"/>
      <c r="Q33" s="134"/>
      <c r="R33" s="134"/>
      <c r="S33" s="134"/>
      <c r="T33" s="136"/>
      <c r="U33" s="136"/>
      <c r="V33" s="134"/>
      <c r="W33" s="134"/>
      <c r="X33" s="136"/>
      <c r="Y33" s="136"/>
    </row>
    <row r="34" spans="1:25" ht="15.75" customHeight="1">
      <c r="A34" s="299"/>
      <c r="C34" s="22"/>
      <c r="D34" s="27" t="s">
        <v>71</v>
      </c>
      <c r="E34" s="87"/>
      <c r="F34" s="63">
        <v>124</v>
      </c>
      <c r="G34" s="105">
        <v>113</v>
      </c>
      <c r="H34" s="63">
        <v>50</v>
      </c>
      <c r="I34" s="106">
        <v>28</v>
      </c>
      <c r="J34" s="63" t="s">
        <v>261</v>
      </c>
      <c r="K34" s="107" t="s">
        <v>261</v>
      </c>
      <c r="L34" s="61">
        <v>0</v>
      </c>
      <c r="M34" s="105"/>
      <c r="N34" s="63"/>
      <c r="O34" s="117"/>
      <c r="P34" s="134"/>
      <c r="Q34" s="134"/>
      <c r="R34" s="134"/>
      <c r="S34" s="134"/>
      <c r="T34" s="136"/>
      <c r="U34" s="136"/>
      <c r="V34" s="134"/>
      <c r="W34" s="134"/>
      <c r="X34" s="136"/>
      <c r="Y34" s="136"/>
    </row>
    <row r="35" spans="1:25" ht="15.75" customHeight="1">
      <c r="A35" s="299"/>
      <c r="B35" s="10"/>
      <c r="C35" s="56" t="s">
        <v>72</v>
      </c>
      <c r="D35" s="57"/>
      <c r="E35" s="93"/>
      <c r="F35" s="110">
        <v>21</v>
      </c>
      <c r="G35" s="111">
        <v>25</v>
      </c>
      <c r="H35" s="110">
        <v>50</v>
      </c>
      <c r="I35" s="112">
        <v>2</v>
      </c>
      <c r="J35" s="138" t="s">
        <v>261</v>
      </c>
      <c r="K35" s="139" t="s">
        <v>261</v>
      </c>
      <c r="L35" s="61">
        <v>0</v>
      </c>
      <c r="M35" s="111"/>
      <c r="N35" s="110"/>
      <c r="O35" s="128"/>
      <c r="P35" s="134"/>
      <c r="Q35" s="134"/>
      <c r="R35" s="134"/>
      <c r="S35" s="134"/>
      <c r="T35" s="136"/>
      <c r="U35" s="136"/>
      <c r="V35" s="134"/>
      <c r="W35" s="134"/>
      <c r="X35" s="136"/>
      <c r="Y35" s="136"/>
    </row>
    <row r="36" spans="1:25" ht="15.75" customHeight="1">
      <c r="A36" s="299"/>
      <c r="B36" s="44" t="s">
        <v>53</v>
      </c>
      <c r="C36" s="277"/>
      <c r="D36" s="277"/>
      <c r="E36" s="14" t="s">
        <v>42</v>
      </c>
      <c r="F36" s="59">
        <v>42</v>
      </c>
      <c r="G36" s="134">
        <v>39</v>
      </c>
      <c r="H36" s="59">
        <v>64</v>
      </c>
      <c r="I36" s="125">
        <v>128</v>
      </c>
      <c r="J36" s="59">
        <v>5</v>
      </c>
      <c r="K36" s="126">
        <v>5</v>
      </c>
      <c r="L36" s="61">
        <v>0</v>
      </c>
      <c r="M36" s="134"/>
      <c r="N36" s="59"/>
      <c r="O36" s="124"/>
      <c r="P36" s="134"/>
      <c r="Q36" s="134"/>
      <c r="R36" s="134"/>
      <c r="S36" s="134"/>
      <c r="T36" s="134"/>
      <c r="U36" s="134"/>
      <c r="V36" s="134"/>
      <c r="W36" s="134"/>
      <c r="X36" s="136"/>
      <c r="Y36" s="136"/>
    </row>
    <row r="37" spans="1:25" ht="15.75" customHeight="1">
      <c r="A37" s="299"/>
      <c r="C37" s="27" t="s">
        <v>73</v>
      </c>
      <c r="D37" s="37"/>
      <c r="E37" s="87"/>
      <c r="F37" s="63">
        <v>21</v>
      </c>
      <c r="G37" s="105">
        <v>15</v>
      </c>
      <c r="H37" s="63">
        <v>53</v>
      </c>
      <c r="I37" s="106">
        <v>42</v>
      </c>
      <c r="J37" s="63">
        <v>5</v>
      </c>
      <c r="K37" s="107">
        <v>4</v>
      </c>
      <c r="L37" s="61">
        <v>0</v>
      </c>
      <c r="M37" s="105"/>
      <c r="N37" s="63"/>
      <c r="O37" s="117"/>
      <c r="P37" s="134"/>
      <c r="Q37" s="134"/>
      <c r="R37" s="134"/>
      <c r="S37" s="134"/>
      <c r="T37" s="134"/>
      <c r="U37" s="134"/>
      <c r="V37" s="134"/>
      <c r="W37" s="134"/>
      <c r="X37" s="136"/>
      <c r="Y37" s="136"/>
    </row>
    <row r="38" spans="1:25" ht="15.75" customHeight="1">
      <c r="A38" s="299"/>
      <c r="B38" s="10"/>
      <c r="C38" s="27" t="s">
        <v>74</v>
      </c>
      <c r="D38" s="37"/>
      <c r="E38" s="87"/>
      <c r="F38" s="62">
        <v>21</v>
      </c>
      <c r="G38" s="117">
        <v>24</v>
      </c>
      <c r="H38" s="63">
        <v>11</v>
      </c>
      <c r="I38" s="106">
        <v>86</v>
      </c>
      <c r="J38" s="63">
        <v>0</v>
      </c>
      <c r="K38" s="139">
        <v>1</v>
      </c>
      <c r="L38" s="61">
        <v>0</v>
      </c>
      <c r="M38" s="105"/>
      <c r="N38" s="63"/>
      <c r="O38" s="117"/>
      <c r="P38" s="134"/>
      <c r="Q38" s="134"/>
      <c r="R38" s="136"/>
      <c r="S38" s="136"/>
      <c r="T38" s="134"/>
      <c r="U38" s="134"/>
      <c r="V38" s="134"/>
      <c r="W38" s="134"/>
      <c r="X38" s="136"/>
      <c r="Y38" s="136"/>
    </row>
    <row r="39" spans="1:25" ht="15.75" customHeight="1">
      <c r="A39" s="300"/>
      <c r="B39" s="11" t="s">
        <v>75</v>
      </c>
      <c r="C39" s="12"/>
      <c r="D39" s="12"/>
      <c r="E39" s="91" t="s">
        <v>108</v>
      </c>
      <c r="F39" s="66">
        <f aca="true" t="shared" si="4" ref="F39:O39">F32-F36</f>
        <v>103</v>
      </c>
      <c r="G39" s="129">
        <v>99</v>
      </c>
      <c r="H39" s="66">
        <f t="shared" si="4"/>
        <v>36</v>
      </c>
      <c r="I39" s="129" t="s">
        <v>295</v>
      </c>
      <c r="J39" s="66">
        <f t="shared" si="4"/>
        <v>74</v>
      </c>
      <c r="K39" s="129">
        <v>74</v>
      </c>
      <c r="L39" s="66">
        <f t="shared" si="4"/>
        <v>0</v>
      </c>
      <c r="M39" s="129" t="s">
        <v>261</v>
      </c>
      <c r="N39" s="66">
        <f t="shared" si="4"/>
        <v>0</v>
      </c>
      <c r="O39" s="129">
        <f t="shared" si="4"/>
        <v>0</v>
      </c>
      <c r="P39" s="134"/>
      <c r="Q39" s="134"/>
      <c r="R39" s="134"/>
      <c r="S39" s="134"/>
      <c r="T39" s="134"/>
      <c r="U39" s="134"/>
      <c r="V39" s="134"/>
      <c r="W39" s="134"/>
      <c r="X39" s="136"/>
      <c r="Y39" s="136"/>
    </row>
    <row r="40" spans="1:25" ht="15.75" customHeight="1">
      <c r="A40" s="298" t="s">
        <v>86</v>
      </c>
      <c r="B40" s="44" t="s">
        <v>76</v>
      </c>
      <c r="C40" s="277"/>
      <c r="D40" s="277"/>
      <c r="E40" s="14" t="s">
        <v>44</v>
      </c>
      <c r="F40" s="58">
        <v>317</v>
      </c>
      <c r="G40" s="124">
        <v>275</v>
      </c>
      <c r="H40" s="59">
        <v>69</v>
      </c>
      <c r="I40" s="125">
        <v>419</v>
      </c>
      <c r="J40" s="59">
        <v>0</v>
      </c>
      <c r="K40" s="126" t="s">
        <v>261</v>
      </c>
      <c r="L40" s="59">
        <v>516</v>
      </c>
      <c r="M40" s="134">
        <v>530</v>
      </c>
      <c r="N40" s="59"/>
      <c r="O40" s="124"/>
      <c r="P40" s="134"/>
      <c r="Q40" s="134"/>
      <c r="R40" s="134"/>
      <c r="S40" s="134"/>
      <c r="T40" s="136"/>
      <c r="U40" s="136"/>
      <c r="V40" s="136"/>
      <c r="W40" s="136"/>
      <c r="X40" s="134"/>
      <c r="Y40" s="134"/>
    </row>
    <row r="41" spans="1:25" ht="15.75" customHeight="1">
      <c r="A41" s="301"/>
      <c r="B41" s="10"/>
      <c r="C41" s="27" t="s">
        <v>77</v>
      </c>
      <c r="D41" s="37"/>
      <c r="E41" s="87"/>
      <c r="F41" s="140" t="s">
        <v>261</v>
      </c>
      <c r="G41" s="141">
        <v>26</v>
      </c>
      <c r="H41" s="138">
        <v>13</v>
      </c>
      <c r="I41" s="139"/>
      <c r="J41" s="63">
        <v>0</v>
      </c>
      <c r="K41" s="107" t="s">
        <v>261</v>
      </c>
      <c r="L41" s="63">
        <v>516</v>
      </c>
      <c r="M41" s="105">
        <v>530</v>
      </c>
      <c r="N41" s="63"/>
      <c r="O41" s="117"/>
      <c r="P41" s="136"/>
      <c r="Q41" s="136"/>
      <c r="R41" s="136"/>
      <c r="S41" s="136"/>
      <c r="T41" s="136"/>
      <c r="U41" s="136"/>
      <c r="V41" s="136"/>
      <c r="W41" s="136"/>
      <c r="X41" s="134"/>
      <c r="Y41" s="134"/>
    </row>
    <row r="42" spans="1:25" ht="15.75" customHeight="1">
      <c r="A42" s="301"/>
      <c r="B42" s="44" t="s">
        <v>64</v>
      </c>
      <c r="C42" s="277"/>
      <c r="D42" s="277"/>
      <c r="E42" s="14" t="s">
        <v>45</v>
      </c>
      <c r="F42" s="58">
        <v>438</v>
      </c>
      <c r="G42" s="124">
        <v>359</v>
      </c>
      <c r="H42" s="59">
        <v>93</v>
      </c>
      <c r="I42" s="125">
        <v>5974</v>
      </c>
      <c r="J42" s="59">
        <v>7</v>
      </c>
      <c r="K42" s="126">
        <v>63</v>
      </c>
      <c r="L42" s="59">
        <v>516</v>
      </c>
      <c r="M42" s="134">
        <v>530</v>
      </c>
      <c r="N42" s="59"/>
      <c r="O42" s="124"/>
      <c r="P42" s="134"/>
      <c r="Q42" s="134"/>
      <c r="R42" s="134"/>
      <c r="S42" s="134"/>
      <c r="T42" s="136"/>
      <c r="U42" s="136"/>
      <c r="V42" s="134"/>
      <c r="W42" s="134"/>
      <c r="X42" s="134"/>
      <c r="Y42" s="134"/>
    </row>
    <row r="43" spans="1:25" ht="15.75" customHeight="1">
      <c r="A43" s="301"/>
      <c r="B43" s="10"/>
      <c r="C43" s="27" t="s">
        <v>78</v>
      </c>
      <c r="D43" s="37"/>
      <c r="E43" s="87"/>
      <c r="F43" s="62">
        <v>171</v>
      </c>
      <c r="G43" s="117">
        <v>181</v>
      </c>
      <c r="H43" s="63">
        <v>69</v>
      </c>
      <c r="I43" s="106">
        <v>5407</v>
      </c>
      <c r="J43" s="138">
        <v>5</v>
      </c>
      <c r="K43" s="139">
        <v>51</v>
      </c>
      <c r="L43" s="63">
        <v>204</v>
      </c>
      <c r="M43" s="105">
        <v>297</v>
      </c>
      <c r="N43" s="63"/>
      <c r="O43" s="117"/>
      <c r="P43" s="134"/>
      <c r="Q43" s="134"/>
      <c r="R43" s="136"/>
      <c r="S43" s="134"/>
      <c r="T43" s="136"/>
      <c r="U43" s="136"/>
      <c r="V43" s="134"/>
      <c r="W43" s="134"/>
      <c r="X43" s="136"/>
      <c r="Y43" s="136"/>
    </row>
    <row r="44" spans="1:25" ht="15.75" customHeight="1">
      <c r="A44" s="302"/>
      <c r="B44" s="41" t="s">
        <v>75</v>
      </c>
      <c r="C44" s="28"/>
      <c r="D44" s="28"/>
      <c r="E44" s="91" t="s">
        <v>109</v>
      </c>
      <c r="F44" s="119">
        <f aca="true" t="shared" si="5" ref="F44:O44">F40-F42</f>
        <v>-121</v>
      </c>
      <c r="G44" s="120" t="s">
        <v>296</v>
      </c>
      <c r="H44" s="119">
        <f t="shared" si="5"/>
        <v>-24</v>
      </c>
      <c r="I44" s="120" t="s">
        <v>297</v>
      </c>
      <c r="J44" s="119">
        <f t="shared" si="5"/>
        <v>-7</v>
      </c>
      <c r="K44" s="120" t="s">
        <v>298</v>
      </c>
      <c r="L44" s="119">
        <f t="shared" si="5"/>
        <v>0</v>
      </c>
      <c r="M44" s="120" t="s">
        <v>261</v>
      </c>
      <c r="N44" s="119">
        <f t="shared" si="5"/>
        <v>0</v>
      </c>
      <c r="O44" s="120">
        <f t="shared" si="5"/>
        <v>0</v>
      </c>
      <c r="P44" s="136"/>
      <c r="Q44" s="136"/>
      <c r="R44" s="134"/>
      <c r="S44" s="134"/>
      <c r="T44" s="136"/>
      <c r="U44" s="136"/>
      <c r="V44" s="134"/>
      <c r="W44" s="134"/>
      <c r="X44" s="134"/>
      <c r="Y44" s="134"/>
    </row>
    <row r="45" spans="1:25" ht="15.75" customHeight="1">
      <c r="A45" s="303" t="s">
        <v>87</v>
      </c>
      <c r="B45" s="23" t="s">
        <v>79</v>
      </c>
      <c r="C45" s="18"/>
      <c r="D45" s="18"/>
      <c r="E45" s="90" t="s">
        <v>110</v>
      </c>
      <c r="F45" s="142">
        <f aca="true" t="shared" si="6" ref="F45:O45">F39+F44</f>
        <v>-18</v>
      </c>
      <c r="G45" s="143">
        <v>15</v>
      </c>
      <c r="H45" s="142">
        <f t="shared" si="6"/>
        <v>12</v>
      </c>
      <c r="I45" s="143" t="s">
        <v>299</v>
      </c>
      <c r="J45" s="142">
        <f t="shared" si="6"/>
        <v>67</v>
      </c>
      <c r="K45" s="143">
        <v>11</v>
      </c>
      <c r="L45" s="142">
        <f t="shared" si="6"/>
        <v>0</v>
      </c>
      <c r="M45" s="143" t="s">
        <v>261</v>
      </c>
      <c r="N45" s="142">
        <f t="shared" si="6"/>
        <v>0</v>
      </c>
      <c r="O45" s="143">
        <f t="shared" si="6"/>
        <v>0</v>
      </c>
      <c r="P45" s="134"/>
      <c r="Q45" s="134"/>
      <c r="R45" s="134"/>
      <c r="S45" s="134"/>
      <c r="T45" s="134"/>
      <c r="U45" s="134"/>
      <c r="V45" s="134"/>
      <c r="W45" s="134"/>
      <c r="X45" s="134"/>
      <c r="Y45" s="134"/>
    </row>
    <row r="46" spans="1:25" ht="15.75" customHeight="1">
      <c r="A46" s="304"/>
      <c r="B46" s="38" t="s">
        <v>80</v>
      </c>
      <c r="C46" s="37"/>
      <c r="D46" s="37"/>
      <c r="E46" s="37"/>
      <c r="F46" s="140">
        <v>81</v>
      </c>
      <c r="G46" s="141">
        <v>65</v>
      </c>
      <c r="H46" s="138">
        <v>311</v>
      </c>
      <c r="I46" s="139">
        <v>5964</v>
      </c>
      <c r="J46" s="138"/>
      <c r="K46" s="139"/>
      <c r="L46" s="63">
        <v>2</v>
      </c>
      <c r="M46" s="105">
        <v>3</v>
      </c>
      <c r="N46" s="138"/>
      <c r="O46" s="118"/>
      <c r="P46" s="136"/>
      <c r="Q46" s="136"/>
      <c r="R46" s="136"/>
      <c r="S46" s="136"/>
      <c r="T46" s="136"/>
      <c r="U46" s="136"/>
      <c r="V46" s="136"/>
      <c r="W46" s="136"/>
      <c r="X46" s="136"/>
      <c r="Y46" s="136"/>
    </row>
    <row r="47" spans="1:25" ht="15.75" customHeight="1">
      <c r="A47" s="304"/>
      <c r="B47" s="38" t="s">
        <v>81</v>
      </c>
      <c r="C47" s="37"/>
      <c r="D47" s="37"/>
      <c r="E47" s="37"/>
      <c r="F47" s="63">
        <v>63</v>
      </c>
      <c r="G47" s="105">
        <v>81</v>
      </c>
      <c r="H47" s="63">
        <v>323</v>
      </c>
      <c r="I47" s="106">
        <v>311</v>
      </c>
      <c r="J47" s="63"/>
      <c r="K47" s="107"/>
      <c r="L47" s="63">
        <v>2</v>
      </c>
      <c r="M47" s="105">
        <v>2</v>
      </c>
      <c r="N47" s="63"/>
      <c r="O47" s="117"/>
      <c r="P47" s="134"/>
      <c r="Q47" s="134"/>
      <c r="R47" s="134"/>
      <c r="S47" s="134"/>
      <c r="T47" s="134"/>
      <c r="U47" s="134"/>
      <c r="V47" s="134"/>
      <c r="W47" s="134"/>
      <c r="X47" s="134"/>
      <c r="Y47" s="134"/>
    </row>
    <row r="48" spans="1:25" ht="15.75" customHeight="1">
      <c r="A48" s="305"/>
      <c r="B48" s="41" t="s">
        <v>82</v>
      </c>
      <c r="C48" s="28"/>
      <c r="D48" s="28"/>
      <c r="E48" s="28"/>
      <c r="F48" s="67">
        <v>60</v>
      </c>
      <c r="G48" s="144">
        <v>47</v>
      </c>
      <c r="H48" s="67">
        <v>292</v>
      </c>
      <c r="I48" s="145">
        <v>181</v>
      </c>
      <c r="J48" s="67"/>
      <c r="K48" s="146"/>
      <c r="L48" s="67">
        <v>2</v>
      </c>
      <c r="M48" s="144">
        <v>2</v>
      </c>
      <c r="N48" s="67"/>
      <c r="O48" s="129"/>
      <c r="P48" s="134"/>
      <c r="Q48" s="134"/>
      <c r="R48" s="134"/>
      <c r="S48" s="134"/>
      <c r="T48" s="134"/>
      <c r="U48" s="134"/>
      <c r="V48" s="134"/>
      <c r="W48" s="134"/>
      <c r="X48" s="134"/>
      <c r="Y48" s="134"/>
    </row>
    <row r="49" spans="1:15" ht="15.75" customHeight="1">
      <c r="A49" s="13" t="s">
        <v>111</v>
      </c>
      <c r="O49" s="6"/>
    </row>
    <row r="50" ht="15.75" customHeight="1">
      <c r="A50" s="13"/>
    </row>
  </sheetData>
  <sheetProtection/>
  <mergeCells count="28">
    <mergeCell ref="A6:E7"/>
    <mergeCell ref="F6:G6"/>
    <mergeCell ref="H6:I6"/>
    <mergeCell ref="J6:K6"/>
    <mergeCell ref="L6:M6"/>
    <mergeCell ref="N6:O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</mergeCells>
  <printOptions horizontalCentered="1"/>
  <pageMargins left="0.7874015748031497" right="0.2755905511811024" top="0.3937007874015748" bottom="0.35433070866141736" header="0.1968503937007874" footer="0.1968503937007874"/>
  <pageSetup horizontalDpi="600" verticalDpi="600" orientation="landscape" paperSize="9" scale="73" r:id="rId1"/>
  <headerFooter alignWithMargins="0">
    <oddHeader>&amp;R&amp;"明朝,斜体"&amp;9都道府県－4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view="pageBreakPreview" zoomScale="85" zoomScaleSheetLayoutView="85" zoomScalePageLayoutView="0" workbookViewId="0" topLeftCell="A1">
      <selection activeCell="G26" sqref="G26"/>
    </sheetView>
  </sheetViews>
  <sheetFormatPr defaultColWidth="8.796875" defaultRowHeight="14.25"/>
  <cols>
    <col min="1" max="2" width="3.59765625" style="2" customWidth="1"/>
    <col min="3" max="3" width="21.3984375" style="2" customWidth="1"/>
    <col min="4" max="4" width="20" style="2" customWidth="1"/>
    <col min="5" max="14" width="12.59765625" style="2" customWidth="1"/>
    <col min="15" max="16384" width="9" style="2" customWidth="1"/>
  </cols>
  <sheetData>
    <row r="1" spans="1:4" ht="33.75" customHeight="1">
      <c r="A1" s="149" t="s">
        <v>0</v>
      </c>
      <c r="B1" s="149"/>
      <c r="C1" s="236" t="s">
        <v>232</v>
      </c>
      <c r="D1" s="201"/>
    </row>
    <row r="3" spans="1:10" ht="15" customHeight="1">
      <c r="A3" s="31" t="s">
        <v>154</v>
      </c>
      <c r="B3" s="31"/>
      <c r="C3" s="31"/>
      <c r="D3" s="31"/>
      <c r="E3" s="31"/>
      <c r="F3" s="31"/>
      <c r="I3" s="31"/>
      <c r="J3" s="31"/>
    </row>
    <row r="4" spans="1:10" ht="15" customHeight="1">
      <c r="A4" s="31"/>
      <c r="B4" s="31"/>
      <c r="C4" s="31"/>
      <c r="D4" s="31"/>
      <c r="E4" s="31"/>
      <c r="F4" s="31"/>
      <c r="I4" s="31"/>
      <c r="J4" s="31"/>
    </row>
    <row r="5" spans="1:14" ht="15" customHeight="1">
      <c r="A5" s="202"/>
      <c r="B5" s="202" t="s">
        <v>253</v>
      </c>
      <c r="C5" s="202"/>
      <c r="D5" s="202"/>
      <c r="H5" s="32"/>
      <c r="L5" s="32"/>
      <c r="N5" s="32" t="s">
        <v>155</v>
      </c>
    </row>
    <row r="6" spans="1:14" ht="15" customHeight="1">
      <c r="A6" s="203"/>
      <c r="B6" s="204"/>
      <c r="C6" s="204"/>
      <c r="D6" s="204"/>
      <c r="E6" s="338" t="s">
        <v>237</v>
      </c>
      <c r="F6" s="339"/>
      <c r="G6" s="338" t="s">
        <v>238</v>
      </c>
      <c r="H6" s="339"/>
      <c r="I6" s="338" t="s">
        <v>239</v>
      </c>
      <c r="J6" s="344"/>
      <c r="K6" s="340" t="s">
        <v>240</v>
      </c>
      <c r="L6" s="341"/>
      <c r="M6" s="342"/>
      <c r="N6" s="343"/>
    </row>
    <row r="7" spans="1:14" ht="15" customHeight="1">
      <c r="A7" s="53"/>
      <c r="B7" s="54"/>
      <c r="C7" s="54"/>
      <c r="D7" s="54"/>
      <c r="E7" s="205" t="s">
        <v>252</v>
      </c>
      <c r="F7" s="206" t="s">
        <v>2</v>
      </c>
      <c r="G7" s="205" t="s">
        <v>252</v>
      </c>
      <c r="H7" s="206" t="s">
        <v>2</v>
      </c>
      <c r="I7" s="205" t="s">
        <v>251</v>
      </c>
      <c r="J7" s="206" t="s">
        <v>2</v>
      </c>
      <c r="K7" s="205" t="s">
        <v>250</v>
      </c>
      <c r="L7" s="206" t="s">
        <v>2</v>
      </c>
      <c r="M7" s="205" t="s">
        <v>250</v>
      </c>
      <c r="N7" s="235" t="s">
        <v>2</v>
      </c>
    </row>
    <row r="8" spans="1:14" ht="18" customHeight="1">
      <c r="A8" s="291" t="s">
        <v>156</v>
      </c>
      <c r="B8" s="207" t="s">
        <v>157</v>
      </c>
      <c r="C8" s="208"/>
      <c r="D8" s="208"/>
      <c r="E8" s="209">
        <v>1</v>
      </c>
      <c r="F8" s="210">
        <v>1</v>
      </c>
      <c r="G8" s="209">
        <v>1</v>
      </c>
      <c r="H8" s="211">
        <v>1</v>
      </c>
      <c r="I8" s="247">
        <v>16</v>
      </c>
      <c r="J8" s="210">
        <v>16</v>
      </c>
      <c r="K8" s="247">
        <v>8</v>
      </c>
      <c r="L8" s="211">
        <v>8</v>
      </c>
      <c r="M8" s="209"/>
      <c r="N8" s="211"/>
    </row>
    <row r="9" spans="1:14" ht="18" customHeight="1">
      <c r="A9" s="292"/>
      <c r="B9" s="291" t="s">
        <v>158</v>
      </c>
      <c r="C9" s="168" t="s">
        <v>159</v>
      </c>
      <c r="D9" s="169"/>
      <c r="E9" s="212">
        <v>1015</v>
      </c>
      <c r="F9" s="213">
        <v>1015</v>
      </c>
      <c r="G9" s="212">
        <v>20</v>
      </c>
      <c r="H9" s="214">
        <v>20</v>
      </c>
      <c r="I9" s="246">
        <v>10</v>
      </c>
      <c r="J9" s="213">
        <v>10</v>
      </c>
      <c r="K9" s="246">
        <v>736</v>
      </c>
      <c r="L9" s="214">
        <v>736</v>
      </c>
      <c r="M9" s="212"/>
      <c r="N9" s="214"/>
    </row>
    <row r="10" spans="1:14" ht="18" customHeight="1">
      <c r="A10" s="292"/>
      <c r="B10" s="292"/>
      <c r="C10" s="38" t="s">
        <v>160</v>
      </c>
      <c r="D10" s="37"/>
      <c r="E10" s="215">
        <v>1015</v>
      </c>
      <c r="F10" s="216">
        <v>1015</v>
      </c>
      <c r="G10" s="215">
        <v>20</v>
      </c>
      <c r="H10" s="217">
        <v>20</v>
      </c>
      <c r="I10" s="245">
        <v>5</v>
      </c>
      <c r="J10" s="216">
        <v>5</v>
      </c>
      <c r="K10" s="245">
        <v>340</v>
      </c>
      <c r="L10" s="217">
        <v>340</v>
      </c>
      <c r="M10" s="215"/>
      <c r="N10" s="217"/>
    </row>
    <row r="11" spans="1:14" ht="18" customHeight="1">
      <c r="A11" s="292"/>
      <c r="B11" s="292"/>
      <c r="C11" s="38" t="s">
        <v>161</v>
      </c>
      <c r="D11" s="37"/>
      <c r="E11" s="215">
        <v>0</v>
      </c>
      <c r="F11" s="216" t="s">
        <v>241</v>
      </c>
      <c r="G11" s="215">
        <v>0</v>
      </c>
      <c r="H11" s="217" t="s">
        <v>241</v>
      </c>
      <c r="I11" s="245">
        <v>1</v>
      </c>
      <c r="J11" s="216">
        <v>1</v>
      </c>
      <c r="K11" s="245">
        <v>0</v>
      </c>
      <c r="L11" s="217" t="s">
        <v>241</v>
      </c>
      <c r="M11" s="215"/>
      <c r="N11" s="217"/>
    </row>
    <row r="12" spans="1:14" ht="18" customHeight="1">
      <c r="A12" s="292"/>
      <c r="B12" s="292"/>
      <c r="C12" s="38" t="s">
        <v>162</v>
      </c>
      <c r="D12" s="37"/>
      <c r="E12" s="215">
        <v>0</v>
      </c>
      <c r="F12" s="216" t="s">
        <v>241</v>
      </c>
      <c r="G12" s="215">
        <v>0</v>
      </c>
      <c r="H12" s="217" t="s">
        <v>241</v>
      </c>
      <c r="I12" s="245">
        <v>4</v>
      </c>
      <c r="J12" s="216">
        <v>4</v>
      </c>
      <c r="K12" s="245">
        <v>46</v>
      </c>
      <c r="L12" s="217">
        <v>46</v>
      </c>
      <c r="M12" s="215"/>
      <c r="N12" s="217"/>
    </row>
    <row r="13" spans="1:14" ht="18" customHeight="1">
      <c r="A13" s="292"/>
      <c r="B13" s="292"/>
      <c r="C13" s="38" t="s">
        <v>163</v>
      </c>
      <c r="D13" s="37"/>
      <c r="E13" s="215">
        <v>0</v>
      </c>
      <c r="F13" s="216" t="s">
        <v>241</v>
      </c>
      <c r="G13" s="215">
        <v>0</v>
      </c>
      <c r="H13" s="217" t="s">
        <v>241</v>
      </c>
      <c r="I13" s="245">
        <v>0</v>
      </c>
      <c r="J13" s="216" t="s">
        <v>241</v>
      </c>
      <c r="K13" s="245">
        <v>0</v>
      </c>
      <c r="L13" s="217" t="s">
        <v>241</v>
      </c>
      <c r="M13" s="215"/>
      <c r="N13" s="217"/>
    </row>
    <row r="14" spans="1:14" ht="18" customHeight="1">
      <c r="A14" s="293"/>
      <c r="B14" s="293"/>
      <c r="C14" s="41" t="s">
        <v>164</v>
      </c>
      <c r="D14" s="28"/>
      <c r="E14" s="218">
        <v>0</v>
      </c>
      <c r="F14" s="219" t="s">
        <v>241</v>
      </c>
      <c r="G14" s="218">
        <v>0</v>
      </c>
      <c r="H14" s="220" t="s">
        <v>241</v>
      </c>
      <c r="I14" s="244">
        <v>0</v>
      </c>
      <c r="J14" s="219" t="s">
        <v>241</v>
      </c>
      <c r="K14" s="244">
        <v>350</v>
      </c>
      <c r="L14" s="220">
        <v>350</v>
      </c>
      <c r="M14" s="218"/>
      <c r="N14" s="220"/>
    </row>
    <row r="15" spans="1:14" ht="18" customHeight="1">
      <c r="A15" s="336" t="s">
        <v>165</v>
      </c>
      <c r="B15" s="291" t="s">
        <v>166</v>
      </c>
      <c r="C15" s="168" t="s">
        <v>167</v>
      </c>
      <c r="D15" s="169"/>
      <c r="E15" s="221">
        <v>1984</v>
      </c>
      <c r="F15" s="222">
        <v>2547</v>
      </c>
      <c r="G15" s="221">
        <v>10417</v>
      </c>
      <c r="H15" s="143">
        <v>14455</v>
      </c>
      <c r="I15" s="221">
        <v>797</v>
      </c>
      <c r="J15" s="222">
        <v>3309</v>
      </c>
      <c r="K15" s="221">
        <v>251</v>
      </c>
      <c r="L15" s="143">
        <v>32</v>
      </c>
      <c r="M15" s="221"/>
      <c r="N15" s="143"/>
    </row>
    <row r="16" spans="1:14" ht="18" customHeight="1">
      <c r="A16" s="292"/>
      <c r="B16" s="292"/>
      <c r="C16" s="38" t="s">
        <v>168</v>
      </c>
      <c r="D16" s="37"/>
      <c r="E16" s="63">
        <v>3727</v>
      </c>
      <c r="F16" s="106">
        <v>3205</v>
      </c>
      <c r="G16" s="63">
        <v>16692</v>
      </c>
      <c r="H16" s="117">
        <v>16318</v>
      </c>
      <c r="I16" s="63">
        <v>1675</v>
      </c>
      <c r="J16" s="106">
        <v>15251</v>
      </c>
      <c r="K16" s="63">
        <v>1942</v>
      </c>
      <c r="L16" s="117">
        <v>1098</v>
      </c>
      <c r="M16" s="63"/>
      <c r="N16" s="117"/>
    </row>
    <row r="17" spans="1:14" ht="18" customHeight="1">
      <c r="A17" s="292"/>
      <c r="B17" s="292"/>
      <c r="C17" s="38" t="s">
        <v>169</v>
      </c>
      <c r="D17" s="37"/>
      <c r="E17" s="243">
        <v>0</v>
      </c>
      <c r="F17" s="237" t="s">
        <v>248</v>
      </c>
      <c r="G17" s="63">
        <v>0</v>
      </c>
      <c r="H17" s="237" t="s">
        <v>246</v>
      </c>
      <c r="I17" s="63">
        <v>0</v>
      </c>
      <c r="J17" s="237" t="s">
        <v>249</v>
      </c>
      <c r="K17" s="63">
        <v>0</v>
      </c>
      <c r="L17" s="237" t="s">
        <v>246</v>
      </c>
      <c r="M17" s="63"/>
      <c r="N17" s="117"/>
    </row>
    <row r="18" spans="1:14" ht="18" customHeight="1">
      <c r="A18" s="292"/>
      <c r="B18" s="293"/>
      <c r="C18" s="41" t="s">
        <v>170</v>
      </c>
      <c r="D18" s="28"/>
      <c r="E18" s="66">
        <v>5711</v>
      </c>
      <c r="F18" s="223">
        <v>5753</v>
      </c>
      <c r="G18" s="66">
        <v>27109</v>
      </c>
      <c r="H18" s="223">
        <v>30773</v>
      </c>
      <c r="I18" s="66">
        <v>2472</v>
      </c>
      <c r="J18" s="223">
        <v>18561</v>
      </c>
      <c r="K18" s="66">
        <v>2193</v>
      </c>
      <c r="L18" s="223">
        <v>1130</v>
      </c>
      <c r="M18" s="66"/>
      <c r="N18" s="223"/>
    </row>
    <row r="19" spans="1:14" ht="18" customHeight="1">
      <c r="A19" s="292"/>
      <c r="B19" s="291" t="s">
        <v>171</v>
      </c>
      <c r="C19" s="168" t="s">
        <v>172</v>
      </c>
      <c r="D19" s="169"/>
      <c r="E19" s="142">
        <v>506</v>
      </c>
      <c r="F19" s="143">
        <v>500</v>
      </c>
      <c r="G19" s="142">
        <v>3568</v>
      </c>
      <c r="H19" s="143">
        <v>3317</v>
      </c>
      <c r="I19" s="142">
        <v>416</v>
      </c>
      <c r="J19" s="143">
        <v>4555</v>
      </c>
      <c r="K19" s="142">
        <v>1336</v>
      </c>
      <c r="L19" s="143">
        <v>452</v>
      </c>
      <c r="M19" s="142"/>
      <c r="N19" s="143"/>
    </row>
    <row r="20" spans="1:14" ht="18" customHeight="1">
      <c r="A20" s="292"/>
      <c r="B20" s="292"/>
      <c r="C20" s="38" t="s">
        <v>173</v>
      </c>
      <c r="D20" s="37"/>
      <c r="E20" s="62">
        <v>1406</v>
      </c>
      <c r="F20" s="117">
        <v>1468</v>
      </c>
      <c r="G20" s="62">
        <v>4660</v>
      </c>
      <c r="H20" s="117">
        <v>7576</v>
      </c>
      <c r="I20" s="62">
        <v>1421</v>
      </c>
      <c r="J20" s="117">
        <v>13867</v>
      </c>
      <c r="K20" s="62">
        <v>391</v>
      </c>
      <c r="L20" s="117">
        <v>220</v>
      </c>
      <c r="M20" s="62"/>
      <c r="N20" s="117"/>
    </row>
    <row r="21" spans="1:14" s="228" customFormat="1" ht="18" customHeight="1">
      <c r="A21" s="292"/>
      <c r="B21" s="292"/>
      <c r="C21" s="224" t="s">
        <v>174</v>
      </c>
      <c r="D21" s="225"/>
      <c r="E21" s="243">
        <v>0</v>
      </c>
      <c r="F21" s="237" t="s">
        <v>246</v>
      </c>
      <c r="G21" s="226">
        <v>0</v>
      </c>
      <c r="H21" s="237" t="s">
        <v>248</v>
      </c>
      <c r="I21" s="226">
        <v>0</v>
      </c>
      <c r="J21" s="237" t="s">
        <v>246</v>
      </c>
      <c r="K21" s="226">
        <v>0</v>
      </c>
      <c r="L21" s="237" t="s">
        <v>246</v>
      </c>
      <c r="M21" s="226"/>
      <c r="N21" s="227"/>
    </row>
    <row r="22" spans="1:14" ht="18" customHeight="1">
      <c r="A22" s="292"/>
      <c r="B22" s="293"/>
      <c r="C22" s="11" t="s">
        <v>175</v>
      </c>
      <c r="D22" s="12"/>
      <c r="E22" s="66">
        <v>1912</v>
      </c>
      <c r="F22" s="129">
        <v>1968</v>
      </c>
      <c r="G22" s="66">
        <v>8228</v>
      </c>
      <c r="H22" s="129">
        <v>10893</v>
      </c>
      <c r="I22" s="66">
        <v>1837</v>
      </c>
      <c r="J22" s="129">
        <v>18423</v>
      </c>
      <c r="K22" s="66">
        <v>1726</v>
      </c>
      <c r="L22" s="129">
        <v>672</v>
      </c>
      <c r="M22" s="66"/>
      <c r="N22" s="129"/>
    </row>
    <row r="23" spans="1:14" ht="18" customHeight="1">
      <c r="A23" s="292"/>
      <c r="B23" s="291" t="s">
        <v>176</v>
      </c>
      <c r="C23" s="168" t="s">
        <v>177</v>
      </c>
      <c r="D23" s="169"/>
      <c r="E23" s="142">
        <v>1015</v>
      </c>
      <c r="F23" s="143">
        <v>1015</v>
      </c>
      <c r="G23" s="142">
        <v>20</v>
      </c>
      <c r="H23" s="143">
        <v>20</v>
      </c>
      <c r="I23" s="142">
        <v>10</v>
      </c>
      <c r="J23" s="143">
        <v>10</v>
      </c>
      <c r="K23" s="142">
        <v>736</v>
      </c>
      <c r="L23" s="143">
        <v>676</v>
      </c>
      <c r="M23" s="142"/>
      <c r="N23" s="143"/>
    </row>
    <row r="24" spans="1:14" ht="18" customHeight="1">
      <c r="A24" s="292"/>
      <c r="B24" s="292"/>
      <c r="C24" s="38" t="s">
        <v>178</v>
      </c>
      <c r="D24" s="37"/>
      <c r="E24" s="62">
        <v>2785</v>
      </c>
      <c r="F24" s="117">
        <v>2770</v>
      </c>
      <c r="G24" s="62">
        <v>0</v>
      </c>
      <c r="H24" s="237" t="s">
        <v>246</v>
      </c>
      <c r="I24" s="62">
        <v>626</v>
      </c>
      <c r="J24" s="117">
        <v>128</v>
      </c>
      <c r="K24" s="62">
        <v>-270</v>
      </c>
      <c r="L24" s="238" t="s">
        <v>247</v>
      </c>
      <c r="M24" s="62"/>
      <c r="N24" s="117"/>
    </row>
    <row r="25" spans="1:14" ht="18" customHeight="1">
      <c r="A25" s="292"/>
      <c r="B25" s="292"/>
      <c r="C25" s="38" t="s">
        <v>179</v>
      </c>
      <c r="D25" s="37"/>
      <c r="E25" s="243">
        <v>0</v>
      </c>
      <c r="F25" s="237" t="s">
        <v>246</v>
      </c>
      <c r="G25" s="62">
        <v>18861</v>
      </c>
      <c r="H25" s="117">
        <v>19860</v>
      </c>
      <c r="I25" s="62">
        <v>0</v>
      </c>
      <c r="J25" s="237" t="s">
        <v>246</v>
      </c>
      <c r="K25" s="62">
        <v>0</v>
      </c>
      <c r="L25" s="237" t="s">
        <v>246</v>
      </c>
      <c r="M25" s="62"/>
      <c r="N25" s="117"/>
    </row>
    <row r="26" spans="1:14" ht="18" customHeight="1">
      <c r="A26" s="292"/>
      <c r="B26" s="293"/>
      <c r="C26" s="39" t="s">
        <v>180</v>
      </c>
      <c r="D26" s="40"/>
      <c r="E26" s="64">
        <v>3800</v>
      </c>
      <c r="F26" s="129">
        <v>3785</v>
      </c>
      <c r="G26" s="64">
        <v>18881</v>
      </c>
      <c r="H26" s="129">
        <v>19880</v>
      </c>
      <c r="I26" s="145">
        <v>635</v>
      </c>
      <c r="J26" s="129">
        <v>138</v>
      </c>
      <c r="K26" s="64">
        <v>466</v>
      </c>
      <c r="L26" s="129">
        <v>458</v>
      </c>
      <c r="M26" s="64"/>
      <c r="N26" s="129"/>
    </row>
    <row r="27" spans="1:14" ht="18" customHeight="1">
      <c r="A27" s="293"/>
      <c r="B27" s="41" t="s">
        <v>181</v>
      </c>
      <c r="C27" s="28"/>
      <c r="D27" s="28"/>
      <c r="E27" s="229">
        <v>5711</v>
      </c>
      <c r="F27" s="129">
        <v>5753</v>
      </c>
      <c r="G27" s="66">
        <v>27109</v>
      </c>
      <c r="H27" s="129">
        <v>30773</v>
      </c>
      <c r="I27" s="229">
        <v>2472</v>
      </c>
      <c r="J27" s="129">
        <v>18561</v>
      </c>
      <c r="K27" s="66">
        <v>2193</v>
      </c>
      <c r="L27" s="129">
        <v>1130</v>
      </c>
      <c r="M27" s="66"/>
      <c r="N27" s="129"/>
    </row>
    <row r="28" spans="1:14" ht="18" customHeight="1">
      <c r="A28" s="291" t="s">
        <v>182</v>
      </c>
      <c r="B28" s="291" t="s">
        <v>183</v>
      </c>
      <c r="C28" s="168" t="s">
        <v>184</v>
      </c>
      <c r="D28" s="230" t="s">
        <v>41</v>
      </c>
      <c r="E28" s="142">
        <v>2029</v>
      </c>
      <c r="F28" s="143">
        <v>1687</v>
      </c>
      <c r="G28" s="142">
        <v>3516</v>
      </c>
      <c r="H28" s="143">
        <v>3163</v>
      </c>
      <c r="I28" s="142">
        <v>19763</v>
      </c>
      <c r="J28" s="143">
        <v>357</v>
      </c>
      <c r="K28" s="142">
        <v>0</v>
      </c>
      <c r="L28" s="237" t="s">
        <v>246</v>
      </c>
      <c r="M28" s="142"/>
      <c r="N28" s="143"/>
    </row>
    <row r="29" spans="1:14" ht="18" customHeight="1">
      <c r="A29" s="292"/>
      <c r="B29" s="292"/>
      <c r="C29" s="38" t="s">
        <v>185</v>
      </c>
      <c r="D29" s="231" t="s">
        <v>42</v>
      </c>
      <c r="E29" s="62">
        <v>1997</v>
      </c>
      <c r="F29" s="117">
        <v>1646</v>
      </c>
      <c r="G29" s="62">
        <v>3539</v>
      </c>
      <c r="H29" s="117">
        <v>3093</v>
      </c>
      <c r="I29" s="62">
        <v>19532</v>
      </c>
      <c r="J29" s="117">
        <v>295</v>
      </c>
      <c r="K29" s="62">
        <v>0</v>
      </c>
      <c r="L29" s="237" t="s">
        <v>246</v>
      </c>
      <c r="M29" s="62"/>
      <c r="N29" s="117"/>
    </row>
    <row r="30" spans="1:14" ht="18" customHeight="1">
      <c r="A30" s="292"/>
      <c r="B30" s="292"/>
      <c r="C30" s="38" t="s">
        <v>186</v>
      </c>
      <c r="D30" s="231" t="s">
        <v>187</v>
      </c>
      <c r="E30" s="62">
        <v>6</v>
      </c>
      <c r="F30" s="117">
        <v>14</v>
      </c>
      <c r="G30" s="63">
        <v>198</v>
      </c>
      <c r="H30" s="117">
        <v>60</v>
      </c>
      <c r="I30" s="62">
        <v>28</v>
      </c>
      <c r="J30" s="117">
        <v>28</v>
      </c>
      <c r="K30" s="62">
        <v>51</v>
      </c>
      <c r="L30" s="117">
        <v>54</v>
      </c>
      <c r="M30" s="62"/>
      <c r="N30" s="117"/>
    </row>
    <row r="31" spans="1:15" ht="18" customHeight="1">
      <c r="A31" s="292"/>
      <c r="B31" s="292"/>
      <c r="C31" s="11" t="s">
        <v>188</v>
      </c>
      <c r="D31" s="232" t="s">
        <v>189</v>
      </c>
      <c r="E31" s="66">
        <f>E28-E29-E30</f>
        <v>26</v>
      </c>
      <c r="F31" s="223">
        <v>27</v>
      </c>
      <c r="G31" s="66">
        <f>G28-G29-G30</f>
        <v>-221</v>
      </c>
      <c r="H31" s="223">
        <v>10</v>
      </c>
      <c r="I31" s="66">
        <f>I28-I29-I30</f>
        <v>203</v>
      </c>
      <c r="J31" s="233">
        <v>34</v>
      </c>
      <c r="K31" s="66">
        <f>K28-K29-K30</f>
        <v>-51</v>
      </c>
      <c r="L31" s="233" t="s">
        <v>242</v>
      </c>
      <c r="M31" s="66">
        <f>M28-M29-M30</f>
        <v>0</v>
      </c>
      <c r="N31" s="223">
        <f>N28-N29-N30</f>
        <v>0</v>
      </c>
      <c r="O31" s="7"/>
    </row>
    <row r="32" spans="1:14" ht="18" customHeight="1">
      <c r="A32" s="292"/>
      <c r="B32" s="292"/>
      <c r="C32" s="168" t="s">
        <v>190</v>
      </c>
      <c r="D32" s="230" t="s">
        <v>191</v>
      </c>
      <c r="E32" s="142">
        <v>3</v>
      </c>
      <c r="F32" s="143">
        <v>4</v>
      </c>
      <c r="G32" s="142">
        <v>124</v>
      </c>
      <c r="H32" s="143">
        <v>107</v>
      </c>
      <c r="I32" s="142">
        <v>588</v>
      </c>
      <c r="J32" s="143">
        <v>3</v>
      </c>
      <c r="K32" s="142">
        <v>0.001</v>
      </c>
      <c r="L32" s="237" t="s">
        <v>246</v>
      </c>
      <c r="M32" s="142"/>
      <c r="N32" s="143"/>
    </row>
    <row r="33" spans="1:14" ht="18" customHeight="1">
      <c r="A33" s="292"/>
      <c r="B33" s="292"/>
      <c r="C33" s="38" t="s">
        <v>192</v>
      </c>
      <c r="D33" s="231" t="s">
        <v>193</v>
      </c>
      <c r="E33" s="62">
        <v>20</v>
      </c>
      <c r="F33" s="117">
        <v>11</v>
      </c>
      <c r="G33" s="62">
        <v>0</v>
      </c>
      <c r="H33" s="117" t="s">
        <v>241</v>
      </c>
      <c r="I33" s="62">
        <v>8</v>
      </c>
      <c r="J33" s="117">
        <v>7</v>
      </c>
      <c r="K33" s="62">
        <v>0</v>
      </c>
      <c r="L33" s="117">
        <v>7</v>
      </c>
      <c r="M33" s="62"/>
      <c r="N33" s="117"/>
    </row>
    <row r="34" spans="1:14" ht="18" customHeight="1">
      <c r="A34" s="292"/>
      <c r="B34" s="293"/>
      <c r="C34" s="11" t="s">
        <v>194</v>
      </c>
      <c r="D34" s="232" t="s">
        <v>195</v>
      </c>
      <c r="E34" s="66">
        <f>E31+E32-E33</f>
        <v>9</v>
      </c>
      <c r="F34" s="129">
        <v>20</v>
      </c>
      <c r="G34" s="66">
        <f>G31+G32-G33</f>
        <v>-97</v>
      </c>
      <c r="H34" s="129">
        <v>117</v>
      </c>
      <c r="I34" s="66">
        <f>I31+I32-I33</f>
        <v>783</v>
      </c>
      <c r="J34" s="129">
        <v>30</v>
      </c>
      <c r="K34" s="66">
        <f>K31+K32-K33</f>
        <v>-50.999</v>
      </c>
      <c r="L34" s="129" t="s">
        <v>243</v>
      </c>
      <c r="M34" s="66">
        <f>M31+M32-M33</f>
        <v>0</v>
      </c>
      <c r="N34" s="129">
        <f>N31+N32-N33</f>
        <v>0</v>
      </c>
    </row>
    <row r="35" spans="1:14" ht="18" customHeight="1">
      <c r="A35" s="292"/>
      <c r="B35" s="291" t="s">
        <v>196</v>
      </c>
      <c r="C35" s="168" t="s">
        <v>197</v>
      </c>
      <c r="D35" s="230" t="s">
        <v>198</v>
      </c>
      <c r="E35" s="142">
        <v>749</v>
      </c>
      <c r="F35" s="143">
        <v>17</v>
      </c>
      <c r="G35" s="142">
        <v>1098</v>
      </c>
      <c r="H35" s="237" t="s">
        <v>246</v>
      </c>
      <c r="I35" s="142">
        <v>0</v>
      </c>
      <c r="J35" s="237" t="s">
        <v>246</v>
      </c>
      <c r="K35" s="142">
        <v>0</v>
      </c>
      <c r="L35" s="237" t="s">
        <v>246</v>
      </c>
      <c r="M35" s="142"/>
      <c r="N35" s="143"/>
    </row>
    <row r="36" spans="1:14" ht="18" customHeight="1">
      <c r="A36" s="292"/>
      <c r="B36" s="292"/>
      <c r="C36" s="38" t="s">
        <v>199</v>
      </c>
      <c r="D36" s="231" t="s">
        <v>200</v>
      </c>
      <c r="E36" s="62">
        <v>744</v>
      </c>
      <c r="F36" s="237" t="s">
        <v>246</v>
      </c>
      <c r="G36" s="62">
        <v>1000</v>
      </c>
      <c r="H36" s="237" t="s">
        <v>246</v>
      </c>
      <c r="I36" s="62">
        <v>0.1</v>
      </c>
      <c r="J36" s="237" t="s">
        <v>246</v>
      </c>
      <c r="K36" s="62">
        <v>0</v>
      </c>
      <c r="L36" s="237" t="s">
        <v>246</v>
      </c>
      <c r="M36" s="62"/>
      <c r="N36" s="117"/>
    </row>
    <row r="37" spans="1:14" ht="18" customHeight="1">
      <c r="A37" s="292"/>
      <c r="B37" s="292"/>
      <c r="C37" s="38" t="s">
        <v>201</v>
      </c>
      <c r="D37" s="231" t="s">
        <v>202</v>
      </c>
      <c r="E37" s="62">
        <f>E34+E35-E36</f>
        <v>14</v>
      </c>
      <c r="F37" s="117">
        <v>37</v>
      </c>
      <c r="G37" s="62">
        <f>G34+G35-G36</f>
        <v>1</v>
      </c>
      <c r="H37" s="117">
        <v>117</v>
      </c>
      <c r="I37" s="62">
        <f>I34+I35-I36</f>
        <v>782.9</v>
      </c>
      <c r="J37" s="117">
        <v>30</v>
      </c>
      <c r="K37" s="62">
        <f>K34+K35-K36</f>
        <v>-50.999</v>
      </c>
      <c r="L37" s="117" t="s">
        <v>243</v>
      </c>
      <c r="M37" s="62">
        <f>M34+M35-M36</f>
        <v>0</v>
      </c>
      <c r="N37" s="117">
        <f>N34+N35-N36</f>
        <v>0</v>
      </c>
    </row>
    <row r="38" spans="1:14" ht="18" customHeight="1">
      <c r="A38" s="292"/>
      <c r="B38" s="292"/>
      <c r="C38" s="38" t="s">
        <v>203</v>
      </c>
      <c r="D38" s="231" t="s">
        <v>204</v>
      </c>
      <c r="E38" s="243">
        <v>0</v>
      </c>
      <c r="F38" s="237" t="s">
        <v>246</v>
      </c>
      <c r="G38" s="62">
        <v>0</v>
      </c>
      <c r="H38" s="237" t="s">
        <v>246</v>
      </c>
      <c r="I38" s="62">
        <v>0</v>
      </c>
      <c r="J38" s="237" t="s">
        <v>246</v>
      </c>
      <c r="K38" s="62">
        <v>0</v>
      </c>
      <c r="L38" s="237" t="s">
        <v>246</v>
      </c>
      <c r="M38" s="62"/>
      <c r="N38" s="117"/>
    </row>
    <row r="39" spans="1:14" ht="18" customHeight="1">
      <c r="A39" s="292"/>
      <c r="B39" s="292"/>
      <c r="C39" s="38" t="s">
        <v>205</v>
      </c>
      <c r="D39" s="231" t="s">
        <v>206</v>
      </c>
      <c r="E39" s="243">
        <v>0</v>
      </c>
      <c r="F39" s="237" t="s">
        <v>246</v>
      </c>
      <c r="G39" s="62">
        <v>0</v>
      </c>
      <c r="H39" s="237" t="s">
        <v>246</v>
      </c>
      <c r="I39" s="62">
        <v>0</v>
      </c>
      <c r="J39" s="237" t="s">
        <v>246</v>
      </c>
      <c r="K39" s="62">
        <v>0</v>
      </c>
      <c r="L39" s="237" t="s">
        <v>246</v>
      </c>
      <c r="M39" s="62"/>
      <c r="N39" s="117"/>
    </row>
    <row r="40" spans="1:14" ht="18" customHeight="1">
      <c r="A40" s="292"/>
      <c r="B40" s="292"/>
      <c r="C40" s="38" t="s">
        <v>207</v>
      </c>
      <c r="D40" s="231" t="s">
        <v>208</v>
      </c>
      <c r="E40" s="243">
        <v>0</v>
      </c>
      <c r="F40" s="237" t="s">
        <v>246</v>
      </c>
      <c r="G40" s="62">
        <v>0</v>
      </c>
      <c r="H40" s="237" t="s">
        <v>246</v>
      </c>
      <c r="I40" s="62">
        <v>286</v>
      </c>
      <c r="J40" s="117">
        <v>10</v>
      </c>
      <c r="K40" s="62"/>
      <c r="L40" s="237" t="s">
        <v>246</v>
      </c>
      <c r="M40" s="62"/>
      <c r="N40" s="117"/>
    </row>
    <row r="41" spans="1:14" ht="18" customHeight="1">
      <c r="A41" s="292"/>
      <c r="B41" s="292"/>
      <c r="C41" s="180" t="s">
        <v>209</v>
      </c>
      <c r="D41" s="231" t="s">
        <v>210</v>
      </c>
      <c r="E41" s="62">
        <f>E34+E35-E36-E40</f>
        <v>14</v>
      </c>
      <c r="F41" s="117">
        <v>37</v>
      </c>
      <c r="G41" s="62">
        <f>G34+G35-G36-G40</f>
        <v>1</v>
      </c>
      <c r="H41" s="117">
        <v>117</v>
      </c>
      <c r="I41" s="62">
        <f>I34+I35-I36-I40</f>
        <v>496.9</v>
      </c>
      <c r="J41" s="117">
        <v>20</v>
      </c>
      <c r="K41" s="62">
        <f>K34+K35-K36-K40</f>
        <v>-50.999</v>
      </c>
      <c r="L41" s="117" t="s">
        <v>243</v>
      </c>
      <c r="M41" s="62">
        <f>M34+M35-M36-M40</f>
        <v>0</v>
      </c>
      <c r="N41" s="117">
        <f>N34+N35-N36-N40</f>
        <v>0</v>
      </c>
    </row>
    <row r="42" spans="1:14" ht="18" customHeight="1">
      <c r="A42" s="292"/>
      <c r="B42" s="292"/>
      <c r="C42" s="345" t="s">
        <v>211</v>
      </c>
      <c r="D42" s="346"/>
      <c r="E42" s="63">
        <f>E37+E38-E39-E40</f>
        <v>14</v>
      </c>
      <c r="F42" s="105">
        <v>37</v>
      </c>
      <c r="G42" s="63">
        <f>G37+G38-G39-G40</f>
        <v>1</v>
      </c>
      <c r="H42" s="105">
        <v>117</v>
      </c>
      <c r="I42" s="63">
        <f>I37+I38-I39-I40</f>
        <v>496.9</v>
      </c>
      <c r="J42" s="105">
        <v>20</v>
      </c>
      <c r="K42" s="63">
        <f>K37+K38-K39-K40</f>
        <v>-50.999</v>
      </c>
      <c r="L42" s="105" t="s">
        <v>243</v>
      </c>
      <c r="M42" s="63">
        <f>M37+M38-M39-M40</f>
        <v>0</v>
      </c>
      <c r="N42" s="117">
        <f>N37+N38-N39-N40</f>
        <v>0</v>
      </c>
    </row>
    <row r="43" spans="1:14" ht="18" customHeight="1">
      <c r="A43" s="292"/>
      <c r="B43" s="292"/>
      <c r="C43" s="38" t="s">
        <v>212</v>
      </c>
      <c r="D43" s="231" t="s">
        <v>213</v>
      </c>
      <c r="E43" s="62">
        <v>0</v>
      </c>
      <c r="F43" s="237" t="s">
        <v>246</v>
      </c>
      <c r="G43" s="62">
        <v>0</v>
      </c>
      <c r="H43" s="237" t="s">
        <v>246</v>
      </c>
      <c r="I43" s="62">
        <v>0</v>
      </c>
      <c r="J43" s="237" t="s">
        <v>246</v>
      </c>
      <c r="K43" s="62">
        <v>0</v>
      </c>
      <c r="L43" s="237" t="s">
        <v>246</v>
      </c>
      <c r="M43" s="62"/>
      <c r="N43" s="117"/>
    </row>
    <row r="44" spans="1:14" ht="18" customHeight="1">
      <c r="A44" s="293"/>
      <c r="B44" s="293"/>
      <c r="C44" s="11" t="s">
        <v>214</v>
      </c>
      <c r="D44" s="91" t="s">
        <v>215</v>
      </c>
      <c r="E44" s="66">
        <f>E41+E43</f>
        <v>14</v>
      </c>
      <c r="F44" s="129">
        <v>37</v>
      </c>
      <c r="G44" s="66">
        <f>G41+G43</f>
        <v>1</v>
      </c>
      <c r="H44" s="129">
        <v>117</v>
      </c>
      <c r="I44" s="66">
        <f>I41+I43</f>
        <v>496.9</v>
      </c>
      <c r="J44" s="129">
        <v>20</v>
      </c>
      <c r="K44" s="66">
        <f>K41+K43</f>
        <v>-50.999</v>
      </c>
      <c r="L44" s="129" t="s">
        <v>243</v>
      </c>
      <c r="M44" s="66">
        <f>M41+M43</f>
        <v>0</v>
      </c>
      <c r="N44" s="129">
        <f>N41+N43</f>
        <v>0</v>
      </c>
    </row>
    <row r="45" ht="13.5" customHeight="1">
      <c r="A45" s="13" t="s">
        <v>216</v>
      </c>
    </row>
    <row r="46" ht="13.5" customHeight="1">
      <c r="A46" s="13" t="s">
        <v>217</v>
      </c>
    </row>
    <row r="47" ht="13.5">
      <c r="A47" s="234"/>
    </row>
  </sheetData>
  <sheetProtection/>
  <mergeCells count="15">
    <mergeCell ref="C42:D42"/>
    <mergeCell ref="A15:A27"/>
    <mergeCell ref="B15:B18"/>
    <mergeCell ref="B19:B22"/>
    <mergeCell ref="B23:B26"/>
    <mergeCell ref="A28:A44"/>
    <mergeCell ref="B28:B34"/>
    <mergeCell ref="B35:B44"/>
    <mergeCell ref="E6:F6"/>
    <mergeCell ref="G6:H6"/>
    <mergeCell ref="K6:L6"/>
    <mergeCell ref="M6:N6"/>
    <mergeCell ref="A8:A14"/>
    <mergeCell ref="B9:B14"/>
    <mergeCell ref="I6:J6"/>
  </mergeCells>
  <printOptions/>
  <pageMargins left="0.7086614173228347" right="0.2362204724409449" top="0.1968503937007874" bottom="0.2362204724409449" header="0.1968503937007874" footer="0.1968503937007874"/>
  <pageSetup fitToHeight="1" fitToWidth="1" horizontalDpi="600" verticalDpi="600" orientation="landscape" paperSize="9" scale="76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調査統計係</dc:creator>
  <cp:keywords/>
  <dc:description/>
  <cp:lastModifiedBy> </cp:lastModifiedBy>
  <cp:lastPrinted>2020-09-15T09:40:01Z</cp:lastPrinted>
  <dcterms:created xsi:type="dcterms:W3CDTF">1999-07-06T05:17:05Z</dcterms:created>
  <dcterms:modified xsi:type="dcterms:W3CDTF">2020-09-29T07:01:14Z</dcterms:modified>
  <cp:category/>
  <cp:version/>
  <cp:contentType/>
  <cp:contentStatus/>
</cp:coreProperties>
</file>