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D06F188\share\Ⅵ-財源調整係\★★H１５～財源調整係\8-地方債協会\R2照会・通知\200714_【地方債協会】都道府県及び指定都市の財政状況について（照会）（930〆）\回答\予算係総括回答\"/>
    </mc:Choice>
  </mc:AlternateContent>
  <bookViews>
    <workbookView xWindow="-120" yWindow="-120" windowWidth="29040" windowHeight="15840" firstSheet="1" activeTab="5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'2.公営企業会計予算'!$A$1:$O$70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'4.公営企業会計決算'!$A$1:$O$90</definedName>
    <definedName name="_xlnm.Print_Area" localSheetId="5">'5.三セク決算'!$A$1:$R$46</definedName>
    <definedName name="_xlnm.Print_Titles" localSheetId="1">'2.公営企業会計予算'!$1:$4</definedName>
    <definedName name="_xlnm.Print_Titles" localSheetId="4">'4.公営企業会計決算'!$1:$4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0" l="1"/>
  <c r="E41" i="10" s="1"/>
  <c r="F84" i="9"/>
  <c r="F79" i="9"/>
  <c r="F85" i="9" s="1"/>
  <c r="L64" i="9"/>
  <c r="L65" i="9" s="1"/>
  <c r="L59" i="9"/>
  <c r="J59" i="9"/>
  <c r="J65" i="9" s="1"/>
  <c r="J44" i="9"/>
  <c r="J39" i="9"/>
  <c r="J45" i="9" s="1"/>
  <c r="L64" i="6"/>
  <c r="L59" i="6"/>
  <c r="L65" i="6" s="1"/>
  <c r="J59" i="6"/>
  <c r="J65" i="6" s="1"/>
  <c r="J44" i="6"/>
  <c r="J39" i="6"/>
  <c r="J45" i="6" s="1"/>
  <c r="E37" i="10" l="1"/>
  <c r="E42" i="10" s="1"/>
  <c r="M31" i="10" l="1"/>
  <c r="M34" i="10" s="1"/>
  <c r="K31" i="10"/>
  <c r="K34" i="10" s="1"/>
  <c r="M41" i="10" l="1"/>
  <c r="M44" i="10" s="1"/>
  <c r="M37" i="10"/>
  <c r="M42" i="10" s="1"/>
  <c r="K41" i="10"/>
  <c r="K44" i="10" s="1"/>
  <c r="K37" i="10"/>
  <c r="K42" i="10" s="1"/>
  <c r="L31" i="10"/>
  <c r="L34" i="10" s="1"/>
  <c r="J31" i="10"/>
  <c r="J34" i="10" s="1"/>
  <c r="O84" i="9"/>
  <c r="N84" i="9"/>
  <c r="M84" i="9"/>
  <c r="L84" i="9"/>
  <c r="K84" i="9"/>
  <c r="J84" i="9"/>
  <c r="I84" i="9"/>
  <c r="H84" i="9"/>
  <c r="G84" i="9"/>
  <c r="O79" i="9"/>
  <c r="O85" i="9" s="1"/>
  <c r="N79" i="9"/>
  <c r="N85" i="9" s="1"/>
  <c r="M79" i="9"/>
  <c r="L79" i="9"/>
  <c r="K79" i="9"/>
  <c r="K85" i="9" s="1"/>
  <c r="J79" i="9"/>
  <c r="J85" i="9" s="1"/>
  <c r="I79" i="9"/>
  <c r="I85" i="9" s="1"/>
  <c r="H79" i="9"/>
  <c r="G79" i="9"/>
  <c r="G85" i="9" s="1"/>
  <c r="O64" i="9"/>
  <c r="M64" i="9"/>
  <c r="K64" i="9"/>
  <c r="I64" i="9"/>
  <c r="H64" i="9"/>
  <c r="G64" i="9"/>
  <c r="O59" i="9"/>
  <c r="O65" i="9" s="1"/>
  <c r="M59" i="9"/>
  <c r="K59" i="9"/>
  <c r="I59" i="9"/>
  <c r="H59" i="9"/>
  <c r="G59" i="9"/>
  <c r="G65" i="9" s="1"/>
  <c r="O59" i="6"/>
  <c r="O64" i="6"/>
  <c r="O65" i="6" s="1"/>
  <c r="M64" i="6"/>
  <c r="K64" i="6"/>
  <c r="I64" i="6"/>
  <c r="H64" i="6"/>
  <c r="G64" i="6"/>
  <c r="M59" i="6"/>
  <c r="M65" i="6" s="1"/>
  <c r="K59" i="6"/>
  <c r="K65" i="6" s="1"/>
  <c r="I59" i="6"/>
  <c r="I65" i="6" s="1"/>
  <c r="H59" i="6"/>
  <c r="G59" i="6"/>
  <c r="G65" i="6" s="1"/>
  <c r="G14" i="6"/>
  <c r="G15" i="6"/>
  <c r="G16" i="6"/>
  <c r="I14" i="6"/>
  <c r="I15" i="6"/>
  <c r="I16" i="6"/>
  <c r="K14" i="6"/>
  <c r="K15" i="6"/>
  <c r="K16" i="6"/>
  <c r="H65" i="6" l="1"/>
  <c r="J41" i="10"/>
  <c r="J44" i="10" s="1"/>
  <c r="J37" i="10"/>
  <c r="J42" i="10" s="1"/>
  <c r="L41" i="10"/>
  <c r="L44" i="10" s="1"/>
  <c r="L37" i="10"/>
  <c r="L42" i="10" s="1"/>
  <c r="M65" i="9"/>
  <c r="K65" i="9"/>
  <c r="I65" i="9"/>
  <c r="H65" i="9"/>
  <c r="H85" i="9"/>
  <c r="L85" i="9"/>
  <c r="M85" i="9"/>
  <c r="H24" i="8"/>
  <c r="I24" i="8" s="1"/>
  <c r="F24" i="8"/>
  <c r="F22" i="8" s="1"/>
  <c r="H40" i="7"/>
  <c r="F40" i="7"/>
  <c r="I40" i="7" s="1"/>
  <c r="AC14" i="7" s="1"/>
  <c r="H22" i="7"/>
  <c r="F22" i="7"/>
  <c r="G9" i="7" s="1"/>
  <c r="AD5" i="7" s="1"/>
  <c r="G21" i="7"/>
  <c r="AK5" i="7" s="1"/>
  <c r="H40" i="2"/>
  <c r="F40" i="2"/>
  <c r="G38" i="2" s="1"/>
  <c r="H22" i="2"/>
  <c r="F22" i="2"/>
  <c r="G20" i="2" s="1"/>
  <c r="AJ5" i="2" s="1"/>
  <c r="F24" i="9"/>
  <c r="F27" i="9" s="1"/>
  <c r="F14" i="9"/>
  <c r="I36" i="2"/>
  <c r="R34" i="10"/>
  <c r="Q31" i="10"/>
  <c r="Q34" i="10" s="1"/>
  <c r="P31" i="10"/>
  <c r="P34" i="10"/>
  <c r="P41" i="10" s="1"/>
  <c r="P44" i="10" s="1"/>
  <c r="O31" i="10"/>
  <c r="O34" i="10"/>
  <c r="O41" i="10" s="1"/>
  <c r="O44" i="10" s="1"/>
  <c r="N31" i="10"/>
  <c r="N34" i="10" s="1"/>
  <c r="H31" i="10"/>
  <c r="H34" i="10" s="1"/>
  <c r="G31" i="10"/>
  <c r="G34" i="10" s="1"/>
  <c r="F31" i="10"/>
  <c r="F34" i="10" s="1"/>
  <c r="F37" i="10" s="1"/>
  <c r="F42" i="10" s="1"/>
  <c r="O44" i="9"/>
  <c r="N44" i="9"/>
  <c r="M44" i="9"/>
  <c r="L44" i="9"/>
  <c r="K44" i="9"/>
  <c r="I44" i="9"/>
  <c r="H44" i="9"/>
  <c r="G44" i="9"/>
  <c r="F44" i="9"/>
  <c r="O39" i="9"/>
  <c r="N39" i="9"/>
  <c r="M39" i="9"/>
  <c r="L39" i="9"/>
  <c r="K39" i="9"/>
  <c r="I39" i="9"/>
  <c r="H39" i="9"/>
  <c r="G39" i="9"/>
  <c r="F39" i="9"/>
  <c r="F45" i="9" s="1"/>
  <c r="O24" i="9"/>
  <c r="O27" i="9"/>
  <c r="N24" i="9"/>
  <c r="N27" i="9" s="1"/>
  <c r="M24" i="9"/>
  <c r="M27" i="9" s="1"/>
  <c r="L24" i="9"/>
  <c r="L27" i="9" s="1"/>
  <c r="K24" i="9"/>
  <c r="K27" i="9" s="1"/>
  <c r="J24" i="9"/>
  <c r="J27" i="9" s="1"/>
  <c r="I24" i="9"/>
  <c r="I27" i="9"/>
  <c r="H24" i="9"/>
  <c r="H27" i="9" s="1"/>
  <c r="G24" i="9"/>
  <c r="G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I14" i="9"/>
  <c r="H14" i="9"/>
  <c r="G14" i="9"/>
  <c r="G22" i="8"/>
  <c r="E22" i="8"/>
  <c r="I20" i="8"/>
  <c r="H20" i="8"/>
  <c r="G20" i="8"/>
  <c r="F20" i="8"/>
  <c r="E20" i="8"/>
  <c r="I19" i="8"/>
  <c r="I21" i="8" s="1"/>
  <c r="AS2" i="8" s="1"/>
  <c r="H19" i="8"/>
  <c r="H21" i="8" s="1"/>
  <c r="AS3" i="8" s="1"/>
  <c r="G19" i="8"/>
  <c r="G23" i="8" s="1"/>
  <c r="F19" i="8"/>
  <c r="F23" i="8" s="1"/>
  <c r="F21" i="8"/>
  <c r="E19" i="8"/>
  <c r="E21" i="8" s="1"/>
  <c r="E2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H6" i="7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M44" i="6"/>
  <c r="L44" i="6"/>
  <c r="K44" i="6"/>
  <c r="I44" i="6"/>
  <c r="H44" i="6"/>
  <c r="G44" i="6"/>
  <c r="F44" i="6"/>
  <c r="O39" i="6"/>
  <c r="N39" i="6"/>
  <c r="N45" i="6" s="1"/>
  <c r="M39" i="6"/>
  <c r="L39" i="6"/>
  <c r="K39" i="6"/>
  <c r="K45" i="6" s="1"/>
  <c r="I39" i="6"/>
  <c r="I45" i="6" s="1"/>
  <c r="H39" i="6"/>
  <c r="H45" i="6" s="1"/>
  <c r="G39" i="6"/>
  <c r="F39" i="6"/>
  <c r="O24" i="6"/>
  <c r="O27" i="6" s="1"/>
  <c r="N24" i="6"/>
  <c r="N27" i="6" s="1"/>
  <c r="M24" i="6"/>
  <c r="M27" i="6" s="1"/>
  <c r="L27" i="6"/>
  <c r="K24" i="6"/>
  <c r="K27" i="6" s="1"/>
  <c r="J24" i="6"/>
  <c r="J27" i="6" s="1"/>
  <c r="I24" i="6"/>
  <c r="I27" i="6" s="1"/>
  <c r="H24" i="6"/>
  <c r="H27" i="6" s="1"/>
  <c r="G24" i="6"/>
  <c r="G27" i="6" s="1"/>
  <c r="F24" i="6"/>
  <c r="F27" i="6" s="1"/>
  <c r="O16" i="6"/>
  <c r="N16" i="6"/>
  <c r="M16" i="6"/>
  <c r="L16" i="6"/>
  <c r="J16" i="6"/>
  <c r="H16" i="6"/>
  <c r="F16" i="6"/>
  <c r="O15" i="6"/>
  <c r="N15" i="6"/>
  <c r="M15" i="6"/>
  <c r="L15" i="6"/>
  <c r="J15" i="6"/>
  <c r="H15" i="6"/>
  <c r="F15" i="6"/>
  <c r="O14" i="6"/>
  <c r="N14" i="6"/>
  <c r="M14" i="6"/>
  <c r="L14" i="6"/>
  <c r="J14" i="6"/>
  <c r="H14" i="6"/>
  <c r="F14" i="6"/>
  <c r="I39" i="2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6" i="2"/>
  <c r="I18" i="2"/>
  <c r="I19" i="2"/>
  <c r="H22" i="8"/>
  <c r="G17" i="7"/>
  <c r="AI5" i="7" s="1"/>
  <c r="G20" i="7"/>
  <c r="AJ5" i="7" s="1"/>
  <c r="G12" i="7"/>
  <c r="G19" i="7"/>
  <c r="G14" i="7"/>
  <c r="AG5" i="7" s="1"/>
  <c r="F45" i="6" l="1"/>
  <c r="L45" i="6"/>
  <c r="G23" i="7"/>
  <c r="AD13" i="7" s="1"/>
  <c r="G27" i="7"/>
  <c r="AG13" i="7" s="1"/>
  <c r="G29" i="7"/>
  <c r="G33" i="7"/>
  <c r="G39" i="7"/>
  <c r="AC12" i="7"/>
  <c r="G25" i="7"/>
  <c r="G31" i="7"/>
  <c r="G35" i="7"/>
  <c r="AK13" i="7" s="1"/>
  <c r="G37" i="7"/>
  <c r="G24" i="7"/>
  <c r="AE13" i="7" s="1"/>
  <c r="G26" i="7"/>
  <c r="AF13" i="7" s="1"/>
  <c r="G28" i="7"/>
  <c r="AH13" i="7" s="1"/>
  <c r="G30" i="7"/>
  <c r="G32" i="7"/>
  <c r="AI13" i="7" s="1"/>
  <c r="G34" i="7"/>
  <c r="AJ13" i="7" s="1"/>
  <c r="G36" i="7"/>
  <c r="G38" i="7"/>
  <c r="G40" i="7"/>
  <c r="G10" i="7"/>
  <c r="AE5" i="7" s="1"/>
  <c r="G34" i="2"/>
  <c r="AJ13" i="2" s="1"/>
  <c r="G26" i="2"/>
  <c r="AF13" i="2" s="1"/>
  <c r="G31" i="2"/>
  <c r="G40" i="2"/>
  <c r="G13" i="2"/>
  <c r="AF5" i="2" s="1"/>
  <c r="AC4" i="2"/>
  <c r="G21" i="2"/>
  <c r="AK5" i="2" s="1"/>
  <c r="O37" i="10"/>
  <c r="O42" i="10" s="1"/>
  <c r="O45" i="9"/>
  <c r="N45" i="9"/>
  <c r="M45" i="9"/>
  <c r="K45" i="9"/>
  <c r="I45" i="9"/>
  <c r="H45" i="9"/>
  <c r="G45" i="9"/>
  <c r="O45" i="6"/>
  <c r="H41" i="10"/>
  <c r="H44" i="10" s="1"/>
  <c r="H37" i="10"/>
  <c r="H42" i="10" s="1"/>
  <c r="P37" i="10"/>
  <c r="P42" i="10" s="1"/>
  <c r="G9" i="2"/>
  <c r="AD5" i="2" s="1"/>
  <c r="I22" i="2"/>
  <c r="AC6" i="2" s="1"/>
  <c r="G22" i="2"/>
  <c r="G10" i="2"/>
  <c r="AE5" i="2" s="1"/>
  <c r="L45" i="9"/>
  <c r="G16" i="2"/>
  <c r="G14" i="2"/>
  <c r="AG5" i="2" s="1"/>
  <c r="F41" i="10"/>
  <c r="F44" i="10" s="1"/>
  <c r="G45" i="6"/>
  <c r="M45" i="6"/>
  <c r="G19" i="2"/>
  <c r="G37" i="10"/>
  <c r="G42" i="10" s="1"/>
  <c r="G41" i="10"/>
  <c r="G44" i="10" s="1"/>
  <c r="Q37" i="10"/>
  <c r="Q42" i="10" s="1"/>
  <c r="Q41" i="10"/>
  <c r="Q44" i="10" s="1"/>
  <c r="R41" i="10"/>
  <c r="R44" i="10" s="1"/>
  <c r="R37" i="10"/>
  <c r="R42" i="10" s="1"/>
  <c r="N41" i="10"/>
  <c r="N44" i="10" s="1"/>
  <c r="N37" i="10"/>
  <c r="N42" i="10" s="1"/>
  <c r="I22" i="8"/>
  <c r="I23" i="8"/>
  <c r="G29" i="2"/>
  <c r="G30" i="2"/>
  <c r="I40" i="2"/>
  <c r="AC14" i="2" s="1"/>
  <c r="H23" i="8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21" i="8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</calcChain>
</file>

<file path=xl/sharedStrings.xml><?xml version="1.0" encoding="utf-8"?>
<sst xmlns="http://schemas.openxmlformats.org/spreadsheetml/2006/main" count="651" uniqueCount="329">
  <si>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</si>
  <si>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</si>
  <si>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</si>
  <si>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</si>
  <si>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</si>
  <si>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</si>
  <si>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</si>
  <si>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</si>
  <si>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</si>
  <si>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</si>
  <si>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</si>
  <si>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</si>
  <si>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</si>
  <si>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</si>
  <si>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</si>
  <si>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</si>
  <si>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</si>
  <si>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</si>
  <si>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</si>
  <si>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</si>
  <si>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</si>
  <si>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</si>
  <si>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</si>
  <si>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</si>
  <si>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</si>
  <si>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</si>
  <si>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</si>
  <si>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</si>
  <si>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</si>
  <si>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</si>
  <si>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</si>
  <si>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</si>
  <si>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</si>
  <si>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</si>
  <si>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</si>
  <si>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</si>
  <si>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</si>
  <si>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</si>
  <si>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</si>
  <si>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</si>
  <si>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</si>
  <si>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</si>
  <si>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</si>
  <si>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</si>
  <si>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</si>
  <si>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</si>
  <si>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</si>
  <si>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</si>
  <si>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</si>
  <si>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</si>
  <si>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</si>
  <si>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</si>
  <si>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</si>
  <si>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</si>
  <si>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</si>
  <si>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</si>
  <si>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</si>
  <si>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</si>
  <si>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</si>
  <si>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</si>
  <si>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</si>
  <si>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</si>
  <si>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</si>
  <si>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</si>
  <si>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</si>
  <si>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</si>
  <si>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</si>
  <si>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</si>
  <si>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</si>
  <si>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</si>
  <si>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</si>
  <si>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</si>
  <si>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</si>
  <si>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</si>
  <si>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</si>
  <si>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</si>
  <si>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</si>
  <si>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</si>
  <si>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</si>
  <si>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</si>
  <si>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</si>
  <si>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</si>
  <si>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</si>
  <si>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</si>
  <si>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</si>
  <si>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</si>
  <si>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</si>
  <si>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</si>
  <si>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</si>
  <si>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</si>
  <si>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</si>
  <si>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</si>
  <si>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</si>
  <si>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</si>
  <si>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</si>
  <si>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</si>
  <si>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</si>
  <si>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</si>
  <si>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</si>
  <si>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</si>
  <si>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</si>
  <si>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</si>
  <si>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</si>
  <si>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</si>
  <si>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</si>
  <si>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</si>
  <si>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</si>
  <si>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</si>
  <si>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</si>
  <si>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</si>
  <si>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</si>
  <si>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</si>
  <si>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</si>
  <si>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</si>
  <si>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</si>
  <si>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</si>
  <si>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</si>
  <si>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</si>
  <si>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</si>
  <si>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</si>
  <si>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</si>
  <si>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</si>
  <si>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</si>
  <si>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</si>
  <si>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</si>
  <si>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</si>
  <si>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</si>
  <si>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</si>
  <si>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</si>
  <si>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</si>
  <si>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</si>
  <si>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</si>
  <si>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</si>
  <si>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</si>
  <si>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</si>
  <si>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</si>
  <si>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</si>
  <si>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</si>
  <si>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</si>
  <si>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</si>
  <si>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</si>
  <si>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</si>
  <si>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</si>
  <si>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</si>
  <si>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</si>
  <si>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</si>
  <si>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</si>
  <si>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</si>
  <si>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</si>
  <si>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</si>
  <si>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</si>
  <si>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</si>
  <si>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</si>
  <si>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</si>
  <si>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</si>
  <si>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</si>
  <si>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</si>
  <si>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</si>
  <si>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</si>
  <si>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</si>
  <si>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</si>
  <si>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</si>
  <si>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</si>
  <si>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</si>
  <si>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</si>
  <si>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</si>
  <si>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</si>
  <si>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</si>
  <si>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</si>
  <si>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</si>
  <si>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</si>
  <si>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</si>
  <si>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</si>
  <si>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</si>
  <si>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</si>
  <si>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</si>
  <si>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</si>
  <si>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</si>
  <si>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</si>
  <si>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</si>
  <si>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</si>
  <si>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</si>
  <si>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</si>
  <si>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</si>
  <si>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</si>
  <si>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</si>
  <si>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</si>
  <si>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</si>
  <si>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</si>
  <si>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</si>
  <si>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</si>
  <si>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</si>
  <si>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</si>
  <si>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</si>
  <si>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</si>
  <si>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</si>
  <si>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</si>
  <si>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</si>
  <si>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</si>
  <si>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</si>
  <si>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</si>
  <si>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</si>
  <si>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</si>
  <si>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</si>
  <si>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</si>
  <si>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</si>
  <si>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</si>
  <si>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</si>
  <si>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</si>
  <si>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</si>
  <si>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</si>
  <si>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</si>
  <si>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</si>
  <si>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</si>
  <si>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</si>
  <si>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</si>
  <si>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</si>
  <si>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</si>
  <si>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</si>
  <si>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</si>
  <si>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</si>
  <si>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</si>
  <si>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</si>
  <si>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</si>
  <si>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</si>
  <si>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</si>
  <si>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</si>
  <si>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</si>
  <si>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</si>
  <si>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</si>
  <si>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</si>
  <si>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</si>
  <si>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</si>
  <si>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</si>
  <si>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</si>
  <si>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</si>
  <si>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</si>
  <si>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</si>
  <si>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</si>
  <si>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</si>
  <si>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</si>
  <si>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</si>
  <si>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</si>
  <si>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</si>
  <si>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</si>
  <si>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</si>
  <si>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</si>
  <si>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</si>
  <si>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</si>
  <si>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</si>
  <si>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</si>
  <si>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</si>
  <si>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</si>
  <si>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</si>
  <si>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</si>
  <si>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</si>
  <si>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</si>
  <si>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</si>
  <si>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</si>
  <si>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</si>
  <si>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</si>
  <si>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</si>
  <si>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</si>
  <si>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</si>
  <si>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</si>
  <si>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</si>
  <si>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</si>
  <si>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</si>
  <si>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</si>
  <si>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</si>
  <si>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</si>
  <si>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</si>
  <si>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26年度</t>
    <rPh sb="2" eb="4">
      <t>ネンド</t>
    </rPh>
    <phoneticPr fontId="7"/>
  </si>
  <si>
    <t>27年度</t>
    <rPh sb="2" eb="4">
      <t>ネンド</t>
    </rPh>
    <phoneticPr fontId="7"/>
  </si>
  <si>
    <t>28年度</t>
    <rPh sb="2" eb="4">
      <t>ネンド</t>
    </rPh>
    <phoneticPr fontId="7"/>
  </si>
  <si>
    <t>29年度</t>
    <rPh sb="2" eb="4">
      <t>ネンド</t>
    </rPh>
    <phoneticPr fontId="7"/>
  </si>
  <si>
    <t>（1）令和２年度普通会計予算の状況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</si>
  <si>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令和２年度</t>
    <rPh sb="0" eb="1">
      <t>レイ</t>
    </rPh>
    <rPh sb="1" eb="2">
      <t>ワ</t>
    </rPh>
    <phoneticPr fontId="7"/>
  </si>
  <si>
    <t>(令和２年度予算ﾍﾞｰｽ）</t>
    <rPh sb="1" eb="2">
      <t>レイ</t>
    </rPh>
    <rPh sb="2" eb="3">
      <t>ワ</t>
    </rPh>
    <rPh sb="6" eb="8">
      <t>ヨサン</t>
    </rPh>
    <phoneticPr fontId="7"/>
  </si>
  <si>
    <t>（1）平成30年度普通会計決算の状況</t>
    <phoneticPr fontId="7"/>
  </si>
  <si>
    <t>平成30年度</t>
    <phoneticPr fontId="15"/>
  </si>
  <si>
    <t>30年度</t>
    <rPh sb="2" eb="4">
      <t>ネンド</t>
    </rPh>
    <phoneticPr fontId="7"/>
  </si>
  <si>
    <t>（注1）平成25年度～26年度は平成22年国勢調査、平成27年度～平成30年度は平成27年度国勢調査を基に計上している。</t>
    <rPh sb="4" eb="6">
      <t>ヘイセイ</t>
    </rPh>
    <rPh sb="8" eb="10">
      <t>ネンド</t>
    </rPh>
    <rPh sb="13" eb="15">
      <t>ネンド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8">
      <t>ヘイセイ</t>
    </rPh>
    <rPh sb="30" eb="32">
      <t>ネンド</t>
    </rPh>
    <rPh sb="33" eb="35">
      <t>ヘイセイ</t>
    </rPh>
    <rPh sb="37" eb="39">
      <t>ネンド</t>
    </rPh>
    <rPh sb="40" eb="42">
      <t>ヘイセイ</t>
    </rPh>
    <rPh sb="44" eb="46">
      <t>ネンド</t>
    </rPh>
    <rPh sb="46" eb="48">
      <t>コクセイ</t>
    </rPh>
    <rPh sb="48" eb="50">
      <t>チョウサ</t>
    </rPh>
    <rPh sb="51" eb="52">
      <t>モト</t>
    </rPh>
    <rPh sb="53" eb="55">
      <t>ケイジョウ</t>
    </rPh>
    <phoneticPr fontId="9"/>
  </si>
  <si>
    <t>(平成30年度決算ﾍﾞｰｽ）</t>
    <phoneticPr fontId="15"/>
  </si>
  <si>
    <t>30年度</t>
    <phoneticPr fontId="15"/>
  </si>
  <si>
    <t>(平成30年度決算額）</t>
    <phoneticPr fontId="15"/>
  </si>
  <si>
    <t>北九州市</t>
    <rPh sb="0" eb="4">
      <t>キタキュウシュウシ</t>
    </rPh>
    <phoneticPr fontId="7"/>
  </si>
  <si>
    <t>上水道事業会計</t>
    <rPh sb="0" eb="3">
      <t>ジョウスイドウ</t>
    </rPh>
    <rPh sb="3" eb="5">
      <t>ジギョウ</t>
    </rPh>
    <rPh sb="5" eb="7">
      <t>カイケイ</t>
    </rPh>
    <phoneticPr fontId="17"/>
  </si>
  <si>
    <t>工業用水道事業会計</t>
    <rPh sb="0" eb="2">
      <t>コウギョウ</t>
    </rPh>
    <rPh sb="2" eb="4">
      <t>ヨウスイ</t>
    </rPh>
    <rPh sb="4" eb="5">
      <t>ドウ</t>
    </rPh>
    <rPh sb="5" eb="7">
      <t>ジギョウ</t>
    </rPh>
    <rPh sb="7" eb="9">
      <t>カイケイ</t>
    </rPh>
    <phoneticPr fontId="17"/>
  </si>
  <si>
    <t>交通事業会計</t>
    <rPh sb="0" eb="2">
      <t>コウツウ</t>
    </rPh>
    <rPh sb="2" eb="4">
      <t>ジギョウ</t>
    </rPh>
    <rPh sb="4" eb="6">
      <t>カイケイ</t>
    </rPh>
    <phoneticPr fontId="17"/>
  </si>
  <si>
    <t>病院事業会計</t>
    <rPh sb="0" eb="2">
      <t>ビョウイン</t>
    </rPh>
    <rPh sb="2" eb="4">
      <t>ジギョウ</t>
    </rPh>
    <rPh sb="4" eb="6">
      <t>カイケイ</t>
    </rPh>
    <phoneticPr fontId="17"/>
  </si>
  <si>
    <t>下水道事業会計</t>
    <rPh sb="0" eb="3">
      <t>ゲスイドウ</t>
    </rPh>
    <rPh sb="3" eb="5">
      <t>ジギョウ</t>
    </rPh>
    <rPh sb="5" eb="7">
      <t>カイケイ</t>
    </rPh>
    <phoneticPr fontId="17"/>
  </si>
  <si>
    <t>食肉センター特別会計</t>
    <rPh sb="0" eb="2">
      <t>ショクニク</t>
    </rPh>
    <rPh sb="6" eb="8">
      <t>トクベツ</t>
    </rPh>
    <rPh sb="8" eb="10">
      <t>カイケイ</t>
    </rPh>
    <phoneticPr fontId="17"/>
  </si>
  <si>
    <t>渡船特別会計</t>
    <rPh sb="0" eb="2">
      <t>トセン</t>
    </rPh>
    <rPh sb="2" eb="4">
      <t>トクベツ</t>
    </rPh>
    <rPh sb="4" eb="6">
      <t>カイケイ</t>
    </rPh>
    <phoneticPr fontId="17"/>
  </si>
  <si>
    <t>港湾整備特別会計</t>
    <rPh sb="0" eb="2">
      <t>コウワン</t>
    </rPh>
    <rPh sb="2" eb="4">
      <t>セイビ</t>
    </rPh>
    <rPh sb="4" eb="6">
      <t>トクベツ</t>
    </rPh>
    <rPh sb="6" eb="8">
      <t>カイケイ</t>
    </rPh>
    <phoneticPr fontId="17"/>
  </si>
  <si>
    <t>卸売市場特別会計</t>
    <rPh sb="0" eb="2">
      <t>オロシウリ</t>
    </rPh>
    <rPh sb="2" eb="4">
      <t>シジョウ</t>
    </rPh>
    <rPh sb="4" eb="6">
      <t>トクベツ</t>
    </rPh>
    <rPh sb="6" eb="8">
      <t>カイケイ</t>
    </rPh>
    <phoneticPr fontId="17"/>
  </si>
  <si>
    <t>産業用地整備特別会計</t>
    <rPh sb="0" eb="2">
      <t>サンギョウ</t>
    </rPh>
    <rPh sb="2" eb="4">
      <t>ヨウチ</t>
    </rPh>
    <rPh sb="4" eb="6">
      <t>セイビ</t>
    </rPh>
    <rPh sb="6" eb="8">
      <t>トクベツ</t>
    </rPh>
    <rPh sb="8" eb="10">
      <t>カイケイ</t>
    </rPh>
    <phoneticPr fontId="17"/>
  </si>
  <si>
    <t>駐車場特別会計</t>
    <rPh sb="0" eb="3">
      <t>チュウシャジョウ</t>
    </rPh>
    <rPh sb="3" eb="5">
      <t>トクベツ</t>
    </rPh>
    <rPh sb="5" eb="7">
      <t>カイケイ</t>
    </rPh>
    <phoneticPr fontId="17"/>
  </si>
  <si>
    <t>漁業集落排水特別会計</t>
    <rPh sb="0" eb="2">
      <t>ギョギョウ</t>
    </rPh>
    <rPh sb="2" eb="4">
      <t>シュウラク</t>
    </rPh>
    <rPh sb="4" eb="6">
      <t>ハイスイ</t>
    </rPh>
    <rPh sb="6" eb="8">
      <t>トクベツ</t>
    </rPh>
    <rPh sb="8" eb="10">
      <t>カイケイ</t>
    </rPh>
    <phoneticPr fontId="17"/>
  </si>
  <si>
    <t>空港関連用地整備特別会計</t>
    <rPh sb="0" eb="2">
      <t>クウコウ</t>
    </rPh>
    <rPh sb="2" eb="4">
      <t>カンレン</t>
    </rPh>
    <rPh sb="4" eb="6">
      <t>ヨウチ</t>
    </rPh>
    <rPh sb="6" eb="8">
      <t>セイビ</t>
    </rPh>
    <rPh sb="8" eb="10">
      <t>トクベツ</t>
    </rPh>
    <rPh sb="10" eb="12">
      <t>カイケイ</t>
    </rPh>
    <phoneticPr fontId="17"/>
  </si>
  <si>
    <t>市民太陽光発電所特別会計</t>
    <rPh sb="0" eb="2">
      <t>シミン</t>
    </rPh>
    <rPh sb="2" eb="5">
      <t>タイヨウコウ</t>
    </rPh>
    <rPh sb="5" eb="7">
      <t>ハツデン</t>
    </rPh>
    <rPh sb="7" eb="8">
      <t>ショ</t>
    </rPh>
    <rPh sb="8" eb="10">
      <t>トクベツ</t>
    </rPh>
    <rPh sb="10" eb="12">
      <t>カイケイ</t>
    </rPh>
    <phoneticPr fontId="17"/>
  </si>
  <si>
    <t>学術研究都市土地区画整理</t>
    <rPh sb="0" eb="2">
      <t>ガクジュツ</t>
    </rPh>
    <rPh sb="2" eb="4">
      <t>ケンキュウ</t>
    </rPh>
    <rPh sb="4" eb="6">
      <t>トシ</t>
    </rPh>
    <rPh sb="6" eb="8">
      <t>トチ</t>
    </rPh>
    <rPh sb="8" eb="10">
      <t>クカク</t>
    </rPh>
    <rPh sb="10" eb="12">
      <t>セイリ</t>
    </rPh>
    <phoneticPr fontId="17"/>
  </si>
  <si>
    <t>-</t>
  </si>
  <si>
    <t>北九州市</t>
    <rPh sb="0" eb="4">
      <t>キタキュウシュウシ</t>
    </rPh>
    <phoneticPr fontId="15"/>
  </si>
  <si>
    <t>上水道事業会計</t>
  </si>
  <si>
    <t>工業用水道事業会計</t>
  </si>
  <si>
    <t>交通事業会計</t>
  </si>
  <si>
    <t>病院事業会計</t>
  </si>
  <si>
    <t>下水道事業会計</t>
  </si>
  <si>
    <t>食肉センター特別会計</t>
  </si>
  <si>
    <t>渡船特別会計</t>
  </si>
  <si>
    <t>港湾整備特別会計</t>
  </si>
  <si>
    <t>卸売市場特別会計</t>
  </si>
  <si>
    <t>産業用地整備特別会計</t>
  </si>
  <si>
    <t>駐車場特別会計</t>
  </si>
  <si>
    <t>漁業集落排水特別会計</t>
  </si>
  <si>
    <t>空港関連用地整備特別会計</t>
  </si>
  <si>
    <t>市民太陽光発電所特別会計</t>
  </si>
  <si>
    <t>学術研究都市土地区画整理</t>
  </si>
  <si>
    <t>埋立地造成特別会計</t>
    <rPh sb="0" eb="2">
      <t>ウメタテ</t>
    </rPh>
    <rPh sb="2" eb="3">
      <t>チ</t>
    </rPh>
    <rPh sb="3" eb="5">
      <t>ゾウセイ</t>
    </rPh>
    <rPh sb="5" eb="7">
      <t>トクベツ</t>
    </rPh>
    <rPh sb="7" eb="9">
      <t>カイケイ</t>
    </rPh>
    <phoneticPr fontId="17"/>
  </si>
  <si>
    <t>※　埋立地造成特別会計は、平成28年3月31日付で廃止。平成28年度以降は、決算統計上、地方債償還を行う想定企業会計として報告した数値を記載。</t>
    <rPh sb="2" eb="5">
      <t>ウメタテチ</t>
    </rPh>
    <rPh sb="5" eb="7">
      <t>ゾウセイ</t>
    </rPh>
    <rPh sb="7" eb="9">
      <t>トクベツ</t>
    </rPh>
    <rPh sb="9" eb="11">
      <t>カイケイ</t>
    </rPh>
    <rPh sb="13" eb="15">
      <t>ヘイセイ</t>
    </rPh>
    <rPh sb="17" eb="18">
      <t>ネン</t>
    </rPh>
    <rPh sb="19" eb="20">
      <t>ガツ</t>
    </rPh>
    <rPh sb="22" eb="23">
      <t>ニチ</t>
    </rPh>
    <rPh sb="23" eb="24">
      <t>ヅケ</t>
    </rPh>
    <rPh sb="25" eb="27">
      <t>ハイシ</t>
    </rPh>
    <rPh sb="28" eb="30">
      <t>ヘイセイ</t>
    </rPh>
    <rPh sb="32" eb="34">
      <t>ネンド</t>
    </rPh>
    <rPh sb="34" eb="36">
      <t>イコウ</t>
    </rPh>
    <rPh sb="38" eb="40">
      <t>ケッサン</t>
    </rPh>
    <rPh sb="40" eb="43">
      <t>トウケイジョウ</t>
    </rPh>
    <rPh sb="44" eb="47">
      <t>チホウサイ</t>
    </rPh>
    <rPh sb="47" eb="49">
      <t>ショウカン</t>
    </rPh>
    <rPh sb="50" eb="51">
      <t>オコナ</t>
    </rPh>
    <rPh sb="52" eb="54">
      <t>ソウテイ</t>
    </rPh>
    <rPh sb="54" eb="56">
      <t>キギョウ</t>
    </rPh>
    <rPh sb="56" eb="58">
      <t>カイケイ</t>
    </rPh>
    <rPh sb="61" eb="63">
      <t>ホウコク</t>
    </rPh>
    <rPh sb="65" eb="67">
      <t>スウチ</t>
    </rPh>
    <rPh sb="68" eb="70">
      <t>キサイ</t>
    </rPh>
    <phoneticPr fontId="17"/>
  </si>
  <si>
    <t>北九州埠頭株式会社</t>
  </si>
  <si>
    <t>皿倉登山鉄道株式会社</t>
  </si>
  <si>
    <t>北九州市住宅供給公社</t>
  </si>
  <si>
    <t>北九州高速鉄道株式会社</t>
    <phoneticPr fontId="15"/>
  </si>
  <si>
    <t>福岡北九州高速道路公社</t>
  </si>
  <si>
    <t>北九州市道路公社</t>
  </si>
  <si>
    <t>株式会社北九州ｳｫｰﾀｰｻｰﾋﾞｽ</t>
    <rPh sb="0" eb="2">
      <t>カブシキ</t>
    </rPh>
    <rPh sb="2" eb="4">
      <t>カイシャ</t>
    </rPh>
    <rPh sb="4" eb="7">
      <t>キタキュウシュウ</t>
    </rPh>
    <phoneticPr fontId="17"/>
  </si>
  <si>
    <t>北九州市</t>
    <rPh sb="0" eb="4">
      <t>キタキュウシュウシ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</si>
</sst>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368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2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0" fillId="0" borderId="28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43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4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11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9" fontId="2" fillId="0" borderId="28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5" xfId="1" applyNumberFormat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27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179" fontId="2" fillId="0" borderId="57" xfId="1" quotePrefix="1" applyNumberFormat="1" applyFon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179" fontId="0" fillId="0" borderId="7" xfId="0" quotePrefix="1" applyNumberFormat="1" applyBorder="1" applyAlignment="1">
      <alignment horizontal="right" vertical="center"/>
    </xf>
    <xf numFmtId="179" fontId="0" fillId="0" borderId="57" xfId="0" quotePrefix="1" applyNumberFormat="1" applyBorder="1" applyAlignment="1">
      <alignment horizontal="right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73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9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7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26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4" xfId="1" applyNumberFormat="1" applyBorder="1" applyAlignment="1">
      <alignment vertical="center"/>
    </xf>
    <xf numFmtId="179" fontId="2" fillId="0" borderId="3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2" fillId="0" borderId="29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180" fontId="0" fillId="0" borderId="73" xfId="1" applyNumberFormat="1" applyFont="1" applyBorder="1" applyAlignment="1">
      <alignment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1" applyNumberFormat="1" applyFont="1" applyBorder="1" applyAlignment="1">
      <alignment vertical="center"/>
    </xf>
    <xf numFmtId="179" fontId="0" fillId="0" borderId="24" xfId="1" applyNumberFormat="1" applyFont="1" applyBorder="1" applyAlignment="1">
      <alignment vertical="center"/>
    </xf>
    <xf numFmtId="179" fontId="0" fillId="0" borderId="7" xfId="1" applyNumberFormat="1" applyFont="1" applyBorder="1" applyAlignment="1">
      <alignment vertical="center"/>
    </xf>
    <xf numFmtId="179" fontId="0" fillId="0" borderId="9" xfId="1" applyNumberFormat="1" applyFont="1" applyBorder="1" applyAlignment="1">
      <alignment vertical="center"/>
    </xf>
    <xf numFmtId="179" fontId="0" fillId="0" borderId="29" xfId="1" applyNumberFormat="1" applyFon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right" vertical="center"/>
    </xf>
    <xf numFmtId="179" fontId="2" fillId="0" borderId="55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0" fontId="18" fillId="0" borderId="0" xfId="3" applyFont="1" applyBorder="1" applyAlignment="1">
      <alignment vertical="center"/>
    </xf>
    <xf numFmtId="41" fontId="0" fillId="2" borderId="14" xfId="0" applyNumberFormat="1" applyFill="1" applyBorder="1" applyAlignment="1">
      <alignment horizontal="centerContinuous" vertical="center"/>
    </xf>
    <xf numFmtId="41" fontId="0" fillId="2" borderId="6" xfId="0" applyNumberFormat="1" applyFill="1" applyBorder="1" applyAlignment="1">
      <alignment horizontal="centerContinuous" vertical="center"/>
    </xf>
    <xf numFmtId="179" fontId="2" fillId="0" borderId="51" xfId="1" applyNumberFormat="1" applyBorder="1" applyAlignment="1">
      <alignment vertical="center"/>
    </xf>
    <xf numFmtId="179" fontId="0" fillId="0" borderId="50" xfId="1" applyNumberFormat="1" applyFont="1" applyBorder="1" applyAlignment="1">
      <alignment vertical="center"/>
    </xf>
    <xf numFmtId="179" fontId="0" fillId="0" borderId="27" xfId="1" applyNumberFormat="1" applyFont="1" applyFill="1" applyBorder="1" applyAlignment="1">
      <alignment vertical="center"/>
    </xf>
    <xf numFmtId="179" fontId="0" fillId="0" borderId="27" xfId="1" applyNumberFormat="1" applyFont="1" applyBorder="1" applyAlignment="1">
      <alignment vertical="center"/>
    </xf>
    <xf numFmtId="179" fontId="2" fillId="0" borderId="62" xfId="1" applyNumberFormat="1" applyBorder="1" applyAlignment="1">
      <alignment horizontal="center" vertical="center"/>
    </xf>
    <xf numFmtId="179" fontId="2" fillId="0" borderId="8" xfId="1" applyNumberFormat="1" applyBorder="1" applyAlignment="1">
      <alignment horizontal="center" vertical="center"/>
    </xf>
    <xf numFmtId="179" fontId="2" fillId="0" borderId="27" xfId="1" applyNumberFormat="1" applyBorder="1" applyAlignment="1">
      <alignment horizontal="center" vertical="center"/>
    </xf>
    <xf numFmtId="179" fontId="0" fillId="0" borderId="27" xfId="1" applyNumberFormat="1" applyFon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2" borderId="70" xfId="0" applyNumberFormat="1" applyFont="1" applyFill="1" applyBorder="1" applyAlignment="1">
      <alignment horizontal="center" vertical="center"/>
    </xf>
    <xf numFmtId="181" fontId="9" fillId="0" borderId="76" xfId="1" applyNumberFormat="1" applyFont="1" applyBorder="1" applyAlignment="1">
      <alignment vertical="center" textRotation="255"/>
    </xf>
    <xf numFmtId="0" fontId="12" fillId="0" borderId="77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0" fontId="12" fillId="0" borderId="77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7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2" fillId="0" borderId="47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70" xfId="0" applyNumberFormat="1" applyFont="1" applyFill="1" applyBorder="1" applyAlignment="1">
      <alignment horizontal="center" vertical="center"/>
    </xf>
    <xf numFmtId="41" fontId="0" fillId="2" borderId="14" xfId="0" applyNumberFormat="1" applyFill="1" applyBorder="1" applyAlignment="1">
      <alignment horizontal="center" vertical="center"/>
    </xf>
    <xf numFmtId="41" fontId="0" fillId="2" borderId="70" xfId="0" applyNumberFormat="1" applyFill="1" applyBorder="1" applyAlignment="1">
      <alignment horizontal="center" vertical="center"/>
    </xf>
    <xf numFmtId="0" fontId="0" fillId="0" borderId="76" xfId="0" applyBorder="1" applyAlignment="1">
      <alignment horizontal="center" vertical="center" textRotation="255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H44" sqref="H44"/>
      <selection pane="topRight" activeCell="H44" sqref="H44"/>
      <selection pane="bottomLeft" activeCell="H44" sqref="H44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23" t="s">
        <v>0</v>
      </c>
      <c r="B1" s="323"/>
      <c r="C1" s="323"/>
      <c r="D1" s="323"/>
      <c r="E1" s="76" t="s">
        <v>286</v>
      </c>
      <c r="F1" s="2"/>
      <c r="AA1" s="322" t="s">
        <v>105</v>
      </c>
      <c r="AB1" s="322"/>
    </row>
    <row r="2" spans="1:38">
      <c r="AA2" s="310" t="s">
        <v>106</v>
      </c>
      <c r="AB2" s="310"/>
      <c r="AC2" s="313" t="s">
        <v>107</v>
      </c>
      <c r="AD2" s="311" t="s">
        <v>108</v>
      </c>
      <c r="AE2" s="320"/>
      <c r="AF2" s="321"/>
      <c r="AG2" s="310" t="s">
        <v>109</v>
      </c>
      <c r="AH2" s="310" t="s">
        <v>110</v>
      </c>
      <c r="AI2" s="310" t="s">
        <v>111</v>
      </c>
      <c r="AJ2" s="310" t="s">
        <v>112</v>
      </c>
      <c r="AK2" s="310" t="s">
        <v>113</v>
      </c>
    </row>
    <row r="3" spans="1:38" ht="14.25">
      <c r="A3" s="22" t="s">
        <v>104</v>
      </c>
      <c r="AA3" s="310"/>
      <c r="AB3" s="310"/>
      <c r="AC3" s="315"/>
      <c r="AD3" s="171"/>
      <c r="AE3" s="170" t="s">
        <v>126</v>
      </c>
      <c r="AF3" s="170" t="s">
        <v>127</v>
      </c>
      <c r="AG3" s="310"/>
      <c r="AH3" s="310"/>
      <c r="AI3" s="310"/>
      <c r="AJ3" s="310"/>
      <c r="AK3" s="310"/>
    </row>
    <row r="4" spans="1:38">
      <c r="AA4" s="313" t="str">
        <f>E1</f>
        <v>北九州市</v>
      </c>
      <c r="AB4" s="172" t="s">
        <v>114</v>
      </c>
      <c r="AC4" s="173">
        <f>F22</f>
        <v>575752</v>
      </c>
      <c r="AD4" s="173">
        <f>F9</f>
        <v>176236</v>
      </c>
      <c r="AE4" s="173">
        <f>F10</f>
        <v>75143</v>
      </c>
      <c r="AF4" s="173">
        <f>F13</f>
        <v>71537</v>
      </c>
      <c r="AG4" s="173">
        <f>F14</f>
        <v>3247</v>
      </c>
      <c r="AH4" s="173">
        <f>F15</f>
        <v>62000</v>
      </c>
      <c r="AI4" s="173">
        <f>F17</f>
        <v>110726</v>
      </c>
      <c r="AJ4" s="173">
        <f>F20</f>
        <v>60385</v>
      </c>
      <c r="AK4" s="173">
        <f>F21</f>
        <v>109320</v>
      </c>
      <c r="AL4" s="174"/>
    </row>
    <row r="5" spans="1:38">
      <c r="A5" s="21" t="s">
        <v>276</v>
      </c>
      <c r="AA5" s="314"/>
      <c r="AB5" s="172" t="s">
        <v>115</v>
      </c>
      <c r="AC5" s="175"/>
      <c r="AD5" s="175">
        <f>G9</f>
        <v>30.609706957162114</v>
      </c>
      <c r="AE5" s="175">
        <f>G10</f>
        <v>13.051279022912643</v>
      </c>
      <c r="AF5" s="175">
        <f>G13</f>
        <v>12.424967694423989</v>
      </c>
      <c r="AG5" s="175">
        <f>G14</f>
        <v>0.56395809306784861</v>
      </c>
      <c r="AH5" s="175">
        <f>G15</f>
        <v>10.768525337298003</v>
      </c>
      <c r="AI5" s="175">
        <f>G17</f>
        <v>19.231544137059011</v>
      </c>
      <c r="AJ5" s="175">
        <f>G20</f>
        <v>10.488022620850645</v>
      </c>
      <c r="AK5" s="175">
        <f>G21</f>
        <v>18.9873417721519</v>
      </c>
    </row>
    <row r="6" spans="1:38" ht="14.25">
      <c r="A6" s="3"/>
      <c r="G6" s="327" t="s">
        <v>128</v>
      </c>
      <c r="H6" s="328"/>
      <c r="I6" s="328"/>
      <c r="AA6" s="315"/>
      <c r="AB6" s="172" t="s">
        <v>116</v>
      </c>
      <c r="AC6" s="175">
        <f>I22</f>
        <v>-0.95764975856629242</v>
      </c>
      <c r="AD6" s="175">
        <f>I9</f>
        <v>0.46058781950428784</v>
      </c>
      <c r="AE6" s="175">
        <f>I10</f>
        <v>-1.8700620306888682</v>
      </c>
      <c r="AF6" s="175">
        <f>I13</f>
        <v>2.1504762176750347</v>
      </c>
      <c r="AG6" s="175">
        <f>I14</f>
        <v>0.90118085767556533</v>
      </c>
      <c r="AH6" s="175">
        <f>I15</f>
        <v>-1.5873015873015928</v>
      </c>
      <c r="AI6" s="175">
        <f>I17</f>
        <v>-2.5830972532596697</v>
      </c>
      <c r="AJ6" s="175">
        <f>I20</f>
        <v>-12.190262912982785</v>
      </c>
      <c r="AK6" s="175">
        <f>I21</f>
        <v>4.1251940679499777</v>
      </c>
    </row>
    <row r="7" spans="1:38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324" t="s">
        <v>80</v>
      </c>
      <c r="B9" s="324" t="s">
        <v>81</v>
      </c>
      <c r="C9" s="47" t="s">
        <v>3</v>
      </c>
      <c r="D9" s="48"/>
      <c r="E9" s="49"/>
      <c r="F9" s="77">
        <v>176236</v>
      </c>
      <c r="G9" s="78">
        <f t="shared" ref="G9:G22" si="0">F9/$F$22*100</f>
        <v>30.609706957162114</v>
      </c>
      <c r="H9" s="79">
        <v>175428</v>
      </c>
      <c r="I9" s="80">
        <f t="shared" ref="I9:I21" si="1">(F9/H9-1)*100</f>
        <v>0.46058781950428784</v>
      </c>
      <c r="AA9" s="317" t="s">
        <v>105</v>
      </c>
      <c r="AB9" s="318"/>
      <c r="AC9" s="319" t="s">
        <v>117</v>
      </c>
    </row>
    <row r="10" spans="1:38" ht="18" customHeight="1">
      <c r="A10" s="325"/>
      <c r="B10" s="325"/>
      <c r="C10" s="8"/>
      <c r="D10" s="50" t="s">
        <v>22</v>
      </c>
      <c r="E10" s="30"/>
      <c r="F10" s="81">
        <v>75143</v>
      </c>
      <c r="G10" s="82">
        <f t="shared" si="0"/>
        <v>13.051279022912643</v>
      </c>
      <c r="H10" s="83">
        <v>76575</v>
      </c>
      <c r="I10" s="84">
        <f t="shared" si="1"/>
        <v>-1.8700620306888682</v>
      </c>
      <c r="AA10" s="310" t="s">
        <v>106</v>
      </c>
      <c r="AB10" s="310"/>
      <c r="AC10" s="319"/>
      <c r="AD10" s="311" t="s">
        <v>118</v>
      </c>
      <c r="AE10" s="320"/>
      <c r="AF10" s="321"/>
      <c r="AG10" s="311" t="s">
        <v>119</v>
      </c>
      <c r="AH10" s="316"/>
      <c r="AI10" s="312"/>
      <c r="AJ10" s="311" t="s">
        <v>120</v>
      </c>
      <c r="AK10" s="312"/>
    </row>
    <row r="11" spans="1:38" ht="18" customHeight="1">
      <c r="A11" s="325"/>
      <c r="B11" s="325"/>
      <c r="C11" s="34"/>
      <c r="D11" s="35"/>
      <c r="E11" s="33" t="s">
        <v>23</v>
      </c>
      <c r="F11" s="85">
        <v>61930</v>
      </c>
      <c r="G11" s="86">
        <f t="shared" si="0"/>
        <v>10.75636732482041</v>
      </c>
      <c r="H11" s="87">
        <v>61042</v>
      </c>
      <c r="I11" s="88">
        <f t="shared" si="1"/>
        <v>1.4547360833524481</v>
      </c>
      <c r="AA11" s="310"/>
      <c r="AB11" s="310"/>
      <c r="AC11" s="317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25"/>
      <c r="B12" s="325"/>
      <c r="C12" s="34"/>
      <c r="D12" s="36"/>
      <c r="E12" s="33" t="s">
        <v>24</v>
      </c>
      <c r="F12" s="85">
        <v>7377</v>
      </c>
      <c r="G12" s="86">
        <f>F12/$F$22*100</f>
        <v>1.2812808292459252</v>
      </c>
      <c r="H12" s="87">
        <v>9742</v>
      </c>
      <c r="I12" s="88">
        <f t="shared" si="1"/>
        <v>-24.276329295832475</v>
      </c>
      <c r="AA12" s="313" t="str">
        <f>E1</f>
        <v>北九州市</v>
      </c>
      <c r="AB12" s="172" t="s">
        <v>114</v>
      </c>
      <c r="AC12" s="173">
        <f>F40</f>
        <v>575752</v>
      </c>
      <c r="AD12" s="173">
        <f>F23</f>
        <v>331311</v>
      </c>
      <c r="AE12" s="173">
        <f>F24</f>
        <v>112159</v>
      </c>
      <c r="AF12" s="173">
        <f>F26</f>
        <v>71987</v>
      </c>
      <c r="AG12" s="173">
        <f>F27</f>
        <v>189624</v>
      </c>
      <c r="AH12" s="173">
        <f>F28</f>
        <v>58309</v>
      </c>
      <c r="AI12" s="173">
        <f>F32</f>
        <v>1772</v>
      </c>
      <c r="AJ12" s="173">
        <f>F34</f>
        <v>54817</v>
      </c>
      <c r="AK12" s="173">
        <f>F35</f>
        <v>54817</v>
      </c>
      <c r="AL12" s="177"/>
    </row>
    <row r="13" spans="1:38" ht="18" customHeight="1">
      <c r="A13" s="325"/>
      <c r="B13" s="325"/>
      <c r="C13" s="11"/>
      <c r="D13" s="31" t="s">
        <v>25</v>
      </c>
      <c r="E13" s="32"/>
      <c r="F13" s="89">
        <v>71537</v>
      </c>
      <c r="G13" s="90">
        <f t="shared" si="0"/>
        <v>12.424967694423989</v>
      </c>
      <c r="H13" s="91">
        <v>70031</v>
      </c>
      <c r="I13" s="92">
        <f t="shared" si="1"/>
        <v>2.1504762176750347</v>
      </c>
      <c r="AA13" s="314"/>
      <c r="AB13" s="172" t="s">
        <v>115</v>
      </c>
      <c r="AC13" s="175"/>
      <c r="AD13" s="175">
        <f>G23</f>
        <v>57.544046742347398</v>
      </c>
      <c r="AE13" s="175">
        <f>G24</f>
        <v>19.480436021064627</v>
      </c>
      <c r="AF13" s="175">
        <f>G26</f>
        <v>12.503126346065669</v>
      </c>
      <c r="AG13" s="175">
        <f>G27</f>
        <v>32.935013686448336</v>
      </c>
      <c r="AH13" s="175">
        <f>G28</f>
        <v>10.127450707943698</v>
      </c>
      <c r="AI13" s="175">
        <f>G32</f>
        <v>0.30777140157567839</v>
      </c>
      <c r="AJ13" s="175">
        <f>G34</f>
        <v>9.5209395712042699</v>
      </c>
      <c r="AK13" s="175">
        <f>G35</f>
        <v>9.5209395712042699</v>
      </c>
    </row>
    <row r="14" spans="1:38" ht="18" customHeight="1">
      <c r="A14" s="325"/>
      <c r="B14" s="325"/>
      <c r="C14" s="52" t="s">
        <v>4</v>
      </c>
      <c r="D14" s="53"/>
      <c r="E14" s="54"/>
      <c r="F14" s="85">
        <v>3247</v>
      </c>
      <c r="G14" s="86">
        <f t="shared" si="0"/>
        <v>0.56395809306784861</v>
      </c>
      <c r="H14" s="87">
        <v>3218</v>
      </c>
      <c r="I14" s="88">
        <f t="shared" si="1"/>
        <v>0.90118085767556533</v>
      </c>
      <c r="AA14" s="315"/>
      <c r="AB14" s="172" t="s">
        <v>116</v>
      </c>
      <c r="AC14" s="175">
        <f>I40</f>
        <v>-0.95764975856629242</v>
      </c>
      <c r="AD14" s="175">
        <f>I23</f>
        <v>1.6026496158976888</v>
      </c>
      <c r="AE14" s="175">
        <f>I24</f>
        <v>0.48468884946872848</v>
      </c>
      <c r="AF14" s="175">
        <f>I26</f>
        <v>3.0476108677603087</v>
      </c>
      <c r="AG14" s="175">
        <f>I27</f>
        <v>1.0368823197178134</v>
      </c>
      <c r="AH14" s="175">
        <f>I28</f>
        <v>-0.44902000956088539</v>
      </c>
      <c r="AI14" s="175">
        <f>I32</f>
        <v>-28.519564340459858</v>
      </c>
      <c r="AJ14" s="175">
        <f>I34</f>
        <v>-18.856948309550592</v>
      </c>
      <c r="AK14" s="175">
        <f>I35</f>
        <v>-18.856948309550592</v>
      </c>
    </row>
    <row r="15" spans="1:38" ht="18" customHeight="1">
      <c r="A15" s="325"/>
      <c r="B15" s="325"/>
      <c r="C15" s="52" t="s">
        <v>5</v>
      </c>
      <c r="D15" s="53"/>
      <c r="E15" s="54"/>
      <c r="F15" s="85">
        <v>62000</v>
      </c>
      <c r="G15" s="86">
        <f t="shared" si="0"/>
        <v>10.768525337298003</v>
      </c>
      <c r="H15" s="87">
        <v>63000</v>
      </c>
      <c r="I15" s="88">
        <f t="shared" si="1"/>
        <v>-1.5873015873015928</v>
      </c>
    </row>
    <row r="16" spans="1:38" ht="18" customHeight="1">
      <c r="A16" s="325"/>
      <c r="B16" s="325"/>
      <c r="C16" s="52" t="s">
        <v>26</v>
      </c>
      <c r="D16" s="53"/>
      <c r="E16" s="54"/>
      <c r="F16" s="85">
        <v>16286</v>
      </c>
      <c r="G16" s="86">
        <f t="shared" si="0"/>
        <v>2.8286484458586338</v>
      </c>
      <c r="H16" s="87">
        <v>16639</v>
      </c>
      <c r="I16" s="88">
        <f t="shared" si="1"/>
        <v>-2.1215217260652675</v>
      </c>
    </row>
    <row r="17" spans="1:9" ht="18" customHeight="1">
      <c r="A17" s="325"/>
      <c r="B17" s="325"/>
      <c r="C17" s="52" t="s">
        <v>6</v>
      </c>
      <c r="D17" s="53"/>
      <c r="E17" s="54"/>
      <c r="F17" s="85">
        <v>110726</v>
      </c>
      <c r="G17" s="86">
        <f t="shared" si="0"/>
        <v>19.231544137059011</v>
      </c>
      <c r="H17" s="87">
        <v>113662</v>
      </c>
      <c r="I17" s="88">
        <f t="shared" si="1"/>
        <v>-2.5830972532596697</v>
      </c>
    </row>
    <row r="18" spans="1:9" ht="18" customHeight="1">
      <c r="A18" s="325"/>
      <c r="B18" s="325"/>
      <c r="C18" s="52" t="s">
        <v>27</v>
      </c>
      <c r="D18" s="53"/>
      <c r="E18" s="54"/>
      <c r="F18" s="85">
        <v>29977</v>
      </c>
      <c r="G18" s="86">
        <f t="shared" si="0"/>
        <v>5.2065820005835848</v>
      </c>
      <c r="H18" s="87">
        <v>28278</v>
      </c>
      <c r="I18" s="88">
        <f t="shared" si="1"/>
        <v>6.0082042577268568</v>
      </c>
    </row>
    <row r="19" spans="1:9" ht="18" customHeight="1">
      <c r="A19" s="325"/>
      <c r="B19" s="325"/>
      <c r="C19" s="52" t="s">
        <v>28</v>
      </c>
      <c r="D19" s="53"/>
      <c r="E19" s="54"/>
      <c r="F19" s="85">
        <v>7575</v>
      </c>
      <c r="G19" s="86">
        <f t="shared" si="0"/>
        <v>1.3156706359682642</v>
      </c>
      <c r="H19" s="87">
        <v>7337</v>
      </c>
      <c r="I19" s="88">
        <f t="shared" si="1"/>
        <v>3.2438326291399644</v>
      </c>
    </row>
    <row r="20" spans="1:9" ht="18" customHeight="1">
      <c r="A20" s="325"/>
      <c r="B20" s="325"/>
      <c r="C20" s="52" t="s">
        <v>7</v>
      </c>
      <c r="D20" s="53"/>
      <c r="E20" s="54"/>
      <c r="F20" s="85">
        <v>60385</v>
      </c>
      <c r="G20" s="86">
        <f t="shared" si="0"/>
        <v>10.488022620850645</v>
      </c>
      <c r="H20" s="87">
        <v>68768</v>
      </c>
      <c r="I20" s="88">
        <f t="shared" si="1"/>
        <v>-12.190262912982785</v>
      </c>
    </row>
    <row r="21" spans="1:9" ht="18" customHeight="1">
      <c r="A21" s="325"/>
      <c r="B21" s="325"/>
      <c r="C21" s="57" t="s">
        <v>8</v>
      </c>
      <c r="D21" s="58"/>
      <c r="E21" s="56"/>
      <c r="F21" s="93">
        <v>109320</v>
      </c>
      <c r="G21" s="94">
        <f t="shared" si="0"/>
        <v>18.9873417721519</v>
      </c>
      <c r="H21" s="95">
        <v>104989</v>
      </c>
      <c r="I21" s="96">
        <f t="shared" si="1"/>
        <v>4.1251940679499777</v>
      </c>
    </row>
    <row r="22" spans="1:9" ht="18" customHeight="1">
      <c r="A22" s="325"/>
      <c r="B22" s="326"/>
      <c r="C22" s="59" t="s">
        <v>9</v>
      </c>
      <c r="D22" s="37"/>
      <c r="E22" s="60"/>
      <c r="F22" s="97">
        <f>SUM(F9,F14:F21)</f>
        <v>575752</v>
      </c>
      <c r="G22" s="98">
        <f t="shared" si="0"/>
        <v>100</v>
      </c>
      <c r="H22" s="97">
        <f>SUM(H9,H14:H21)</f>
        <v>581319</v>
      </c>
      <c r="I22" s="278">
        <f t="shared" ref="I22:I40" si="2">(F22/H22-1)*100</f>
        <v>-0.95764975856629242</v>
      </c>
    </row>
    <row r="23" spans="1:9" ht="18" customHeight="1">
      <c r="A23" s="325"/>
      <c r="B23" s="324" t="s">
        <v>82</v>
      </c>
      <c r="C23" s="4" t="s">
        <v>10</v>
      </c>
      <c r="D23" s="5"/>
      <c r="E23" s="23"/>
      <c r="F23" s="77">
        <v>331311</v>
      </c>
      <c r="G23" s="78">
        <f t="shared" ref="G23:G37" si="3">F23/$F$40*100</f>
        <v>57.544046742347398</v>
      </c>
      <c r="H23" s="79">
        <v>326085</v>
      </c>
      <c r="I23" s="99">
        <f t="shared" si="2"/>
        <v>1.6026496158976888</v>
      </c>
    </row>
    <row r="24" spans="1:9" ht="18" customHeight="1">
      <c r="A24" s="325"/>
      <c r="B24" s="325"/>
      <c r="C24" s="8"/>
      <c r="D24" s="10" t="s">
        <v>11</v>
      </c>
      <c r="E24" s="38"/>
      <c r="F24" s="85">
        <v>112159</v>
      </c>
      <c r="G24" s="86">
        <f t="shared" si="3"/>
        <v>19.480436021064627</v>
      </c>
      <c r="H24" s="87">
        <v>111618</v>
      </c>
      <c r="I24" s="88">
        <f t="shared" si="2"/>
        <v>0.48468884946872848</v>
      </c>
    </row>
    <row r="25" spans="1:9" ht="18" customHeight="1">
      <c r="A25" s="325"/>
      <c r="B25" s="325"/>
      <c r="C25" s="8"/>
      <c r="D25" s="10" t="s">
        <v>29</v>
      </c>
      <c r="E25" s="38"/>
      <c r="F25" s="85">
        <v>147165</v>
      </c>
      <c r="G25" s="86">
        <f t="shared" si="3"/>
        <v>25.560484375217108</v>
      </c>
      <c r="H25" s="87">
        <v>144609</v>
      </c>
      <c r="I25" s="88">
        <f t="shared" si="2"/>
        <v>1.7675248428520973</v>
      </c>
    </row>
    <row r="26" spans="1:9" ht="18" customHeight="1">
      <c r="A26" s="325"/>
      <c r="B26" s="325"/>
      <c r="C26" s="11"/>
      <c r="D26" s="10" t="s">
        <v>12</v>
      </c>
      <c r="E26" s="38"/>
      <c r="F26" s="85">
        <v>71987</v>
      </c>
      <c r="G26" s="86">
        <f t="shared" si="3"/>
        <v>12.503126346065669</v>
      </c>
      <c r="H26" s="87">
        <v>69858</v>
      </c>
      <c r="I26" s="88">
        <f t="shared" si="2"/>
        <v>3.0476108677603087</v>
      </c>
    </row>
    <row r="27" spans="1:9" ht="18" customHeight="1">
      <c r="A27" s="325"/>
      <c r="B27" s="325"/>
      <c r="C27" s="8" t="s">
        <v>13</v>
      </c>
      <c r="D27" s="14"/>
      <c r="E27" s="25"/>
      <c r="F27" s="77">
        <v>189624</v>
      </c>
      <c r="G27" s="78">
        <f t="shared" si="3"/>
        <v>32.935013686448336</v>
      </c>
      <c r="H27" s="79">
        <v>187678</v>
      </c>
      <c r="I27" s="99">
        <f t="shared" si="2"/>
        <v>1.0368823197178134</v>
      </c>
    </row>
    <row r="28" spans="1:9" ht="18" customHeight="1">
      <c r="A28" s="325"/>
      <c r="B28" s="325"/>
      <c r="C28" s="8"/>
      <c r="D28" s="10" t="s">
        <v>14</v>
      </c>
      <c r="E28" s="38"/>
      <c r="F28" s="85">
        <v>58309</v>
      </c>
      <c r="G28" s="86">
        <f t="shared" si="3"/>
        <v>10.127450707943698</v>
      </c>
      <c r="H28" s="87">
        <v>58572</v>
      </c>
      <c r="I28" s="88">
        <f t="shared" si="2"/>
        <v>-0.44902000956088539</v>
      </c>
    </row>
    <row r="29" spans="1:9" ht="18" customHeight="1">
      <c r="A29" s="325"/>
      <c r="B29" s="325"/>
      <c r="C29" s="8"/>
      <c r="D29" s="10" t="s">
        <v>30</v>
      </c>
      <c r="E29" s="38"/>
      <c r="F29" s="85">
        <v>8657</v>
      </c>
      <c r="G29" s="86">
        <f t="shared" si="3"/>
        <v>1.5035987716933681</v>
      </c>
      <c r="H29" s="87">
        <v>8555</v>
      </c>
      <c r="I29" s="88">
        <f t="shared" si="2"/>
        <v>1.1922852133255502</v>
      </c>
    </row>
    <row r="30" spans="1:9" ht="18" customHeight="1">
      <c r="A30" s="325"/>
      <c r="B30" s="325"/>
      <c r="C30" s="8"/>
      <c r="D30" s="10" t="s">
        <v>31</v>
      </c>
      <c r="E30" s="38"/>
      <c r="F30" s="85">
        <v>30332</v>
      </c>
      <c r="G30" s="86">
        <f t="shared" si="3"/>
        <v>5.2682404924342423</v>
      </c>
      <c r="H30" s="87">
        <v>29352</v>
      </c>
      <c r="I30" s="88">
        <f t="shared" si="2"/>
        <v>3.3387844099209696</v>
      </c>
    </row>
    <row r="31" spans="1:9" ht="18" customHeight="1">
      <c r="A31" s="325"/>
      <c r="B31" s="325"/>
      <c r="C31" s="8"/>
      <c r="D31" s="10" t="s">
        <v>32</v>
      </c>
      <c r="E31" s="38"/>
      <c r="F31" s="85">
        <v>46004</v>
      </c>
      <c r="G31" s="86">
        <f t="shared" si="3"/>
        <v>7.990245800275118</v>
      </c>
      <c r="H31" s="87">
        <v>44031</v>
      </c>
      <c r="I31" s="88">
        <f t="shared" si="2"/>
        <v>4.4809338874883586</v>
      </c>
    </row>
    <row r="32" spans="1:9" ht="18" customHeight="1">
      <c r="A32" s="325"/>
      <c r="B32" s="325"/>
      <c r="C32" s="8"/>
      <c r="D32" s="10" t="s">
        <v>15</v>
      </c>
      <c r="E32" s="38"/>
      <c r="F32" s="85">
        <v>1772</v>
      </c>
      <c r="G32" s="86">
        <f t="shared" si="3"/>
        <v>0.30777140157567839</v>
      </c>
      <c r="H32" s="87">
        <v>2479</v>
      </c>
      <c r="I32" s="88">
        <f t="shared" si="2"/>
        <v>-28.519564340459858</v>
      </c>
    </row>
    <row r="33" spans="1:9" ht="18" customHeight="1">
      <c r="A33" s="325"/>
      <c r="B33" s="325"/>
      <c r="C33" s="11"/>
      <c r="D33" s="10" t="s">
        <v>33</v>
      </c>
      <c r="E33" s="38"/>
      <c r="F33" s="85">
        <v>44250</v>
      </c>
      <c r="G33" s="86">
        <f t="shared" si="3"/>
        <v>7.6856007447651074</v>
      </c>
      <c r="H33" s="87">
        <v>44389</v>
      </c>
      <c r="I33" s="88">
        <f t="shared" si="2"/>
        <v>-0.31314064295208111</v>
      </c>
    </row>
    <row r="34" spans="1:9" ht="18" customHeight="1">
      <c r="A34" s="325"/>
      <c r="B34" s="325"/>
      <c r="C34" s="8" t="s">
        <v>16</v>
      </c>
      <c r="D34" s="14"/>
      <c r="E34" s="25"/>
      <c r="F34" s="77">
        <v>54817</v>
      </c>
      <c r="G34" s="78">
        <f t="shared" si="3"/>
        <v>9.5209395712042699</v>
      </c>
      <c r="H34" s="79">
        <v>67556</v>
      </c>
      <c r="I34" s="99">
        <f t="shared" si="2"/>
        <v>-18.856948309550592</v>
      </c>
    </row>
    <row r="35" spans="1:9" ht="18" customHeight="1">
      <c r="A35" s="325"/>
      <c r="B35" s="325"/>
      <c r="C35" s="8"/>
      <c r="D35" s="39" t="s">
        <v>17</v>
      </c>
      <c r="E35" s="40"/>
      <c r="F35" s="81">
        <v>54817</v>
      </c>
      <c r="G35" s="82">
        <f t="shared" si="3"/>
        <v>9.5209395712042699</v>
      </c>
      <c r="H35" s="83">
        <v>67556</v>
      </c>
      <c r="I35" s="84">
        <f t="shared" si="2"/>
        <v>-18.856948309550592</v>
      </c>
    </row>
    <row r="36" spans="1:9" ht="18" customHeight="1">
      <c r="A36" s="325"/>
      <c r="B36" s="325"/>
      <c r="C36" s="8"/>
      <c r="D36" s="41"/>
      <c r="E36" s="159" t="s">
        <v>103</v>
      </c>
      <c r="F36" s="85">
        <v>29310</v>
      </c>
      <c r="G36" s="86">
        <f t="shared" si="3"/>
        <v>5.0907335102613622</v>
      </c>
      <c r="H36" s="87">
        <v>39101</v>
      </c>
      <c r="I36" s="88">
        <f>(F36/H36-1)*100</f>
        <v>-25.040280299736583</v>
      </c>
    </row>
    <row r="37" spans="1:9" ht="18" customHeight="1">
      <c r="A37" s="325"/>
      <c r="B37" s="325"/>
      <c r="C37" s="8"/>
      <c r="D37" s="12"/>
      <c r="E37" s="33" t="s">
        <v>34</v>
      </c>
      <c r="F37" s="85">
        <v>25507</v>
      </c>
      <c r="G37" s="86">
        <f t="shared" si="3"/>
        <v>4.4302060609429059</v>
      </c>
      <c r="H37" s="87">
        <v>28455</v>
      </c>
      <c r="I37" s="88">
        <f t="shared" si="2"/>
        <v>-10.360217887893164</v>
      </c>
    </row>
    <row r="38" spans="1:9" ht="18" customHeight="1">
      <c r="A38" s="325"/>
      <c r="B38" s="325"/>
      <c r="C38" s="8"/>
      <c r="D38" s="61" t="s">
        <v>35</v>
      </c>
      <c r="E38" s="54"/>
      <c r="F38" s="85">
        <v>0</v>
      </c>
      <c r="G38" s="82">
        <f>F38/$F$40*100</f>
        <v>0</v>
      </c>
      <c r="H38" s="87">
        <v>0</v>
      </c>
      <c r="I38" s="88" t="e">
        <f t="shared" si="2"/>
        <v>#DIV/0!</v>
      </c>
    </row>
    <row r="39" spans="1:9" ht="18" customHeight="1">
      <c r="A39" s="325"/>
      <c r="B39" s="325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26"/>
      <c r="B40" s="326"/>
      <c r="C40" s="6" t="s">
        <v>18</v>
      </c>
      <c r="D40" s="7"/>
      <c r="E40" s="24"/>
      <c r="F40" s="97">
        <f>SUM(F23,F27,F34)</f>
        <v>575752</v>
      </c>
      <c r="G40" s="279">
        <f>F40/$F$40*100</f>
        <v>100</v>
      </c>
      <c r="H40" s="97">
        <f>SUM(H23,H27,H34)</f>
        <v>581319</v>
      </c>
      <c r="I40" s="278">
        <f t="shared" si="2"/>
        <v>-0.95764975856629242</v>
      </c>
    </row>
    <row r="41" spans="1:9" ht="18" customHeight="1">
      <c r="A41" s="157" t="s">
        <v>19</v>
      </c>
      <c r="B41" s="157"/>
    </row>
    <row r="42" spans="1:9" ht="18" customHeight="1">
      <c r="A42" s="158" t="s">
        <v>20</v>
      </c>
      <c r="B42" s="157"/>
    </row>
    <row r="52" spans="10:10">
      <c r="J52" s="14"/>
    </row>
    <row r="53" spans="10:10">
      <c r="J53" s="14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view="pageBreakPreview" zoomScale="94" zoomScaleNormal="100" zoomScaleSheetLayoutView="94" workbookViewId="0">
      <pane xSplit="5" ySplit="7" topLeftCell="G8" activePane="bottomRight" state="frozen"/>
      <selection activeCell="H44" sqref="H44"/>
      <selection pane="topRight" activeCell="H44" sqref="H44"/>
      <selection pane="bottomLeft" activeCell="H44" sqref="H44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 t="s">
        <v>286</v>
      </c>
      <c r="E1" s="44"/>
      <c r="F1" s="44"/>
      <c r="G1" s="44"/>
    </row>
    <row r="2" spans="1:25" ht="15" customHeight="1"/>
    <row r="3" spans="1:25" ht="15" customHeight="1">
      <c r="A3" s="45" t="s">
        <v>43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278</v>
      </c>
      <c r="B5" s="37"/>
      <c r="C5" s="37"/>
      <c r="D5" s="37"/>
      <c r="K5" s="46"/>
      <c r="O5" s="46" t="s">
        <v>44</v>
      </c>
    </row>
    <row r="6" spans="1:25" ht="15.95" customHeight="1">
      <c r="A6" s="349" t="s">
        <v>45</v>
      </c>
      <c r="B6" s="350"/>
      <c r="C6" s="350"/>
      <c r="D6" s="350"/>
      <c r="E6" s="351"/>
      <c r="F6" s="361" t="s">
        <v>287</v>
      </c>
      <c r="G6" s="362"/>
      <c r="H6" s="361" t="s">
        <v>288</v>
      </c>
      <c r="I6" s="362"/>
      <c r="J6" s="361" t="s">
        <v>289</v>
      </c>
      <c r="K6" s="362"/>
      <c r="L6" s="361" t="s">
        <v>290</v>
      </c>
      <c r="M6" s="362"/>
      <c r="N6" s="361" t="s">
        <v>291</v>
      </c>
      <c r="O6" s="362"/>
    </row>
    <row r="7" spans="1:25" ht="15.95" customHeight="1">
      <c r="A7" s="352"/>
      <c r="B7" s="353"/>
      <c r="C7" s="353"/>
      <c r="D7" s="353"/>
      <c r="E7" s="354"/>
      <c r="F7" s="178" t="s">
        <v>277</v>
      </c>
      <c r="G7" s="51" t="s">
        <v>1</v>
      </c>
      <c r="H7" s="178" t="s">
        <v>277</v>
      </c>
      <c r="I7" s="51" t="s">
        <v>1</v>
      </c>
      <c r="J7" s="178" t="s">
        <v>277</v>
      </c>
      <c r="K7" s="51" t="s">
        <v>1</v>
      </c>
      <c r="L7" s="178" t="s">
        <v>277</v>
      </c>
      <c r="M7" s="51" t="s">
        <v>1</v>
      </c>
      <c r="N7" s="178" t="s">
        <v>277</v>
      </c>
      <c r="O7" s="294" t="s">
        <v>1</v>
      </c>
    </row>
    <row r="8" spans="1:25" ht="15.95" customHeight="1">
      <c r="A8" s="331" t="s">
        <v>84</v>
      </c>
      <c r="B8" s="47" t="s">
        <v>46</v>
      </c>
      <c r="C8" s="48"/>
      <c r="D8" s="48"/>
      <c r="E8" s="100" t="s">
        <v>37</v>
      </c>
      <c r="F8" s="113">
        <v>21111</v>
      </c>
      <c r="G8" s="114">
        <v>20953</v>
      </c>
      <c r="H8" s="113">
        <v>2001</v>
      </c>
      <c r="I8" s="115">
        <v>2014</v>
      </c>
      <c r="J8" s="113">
        <v>2062</v>
      </c>
      <c r="K8" s="116">
        <v>2122</v>
      </c>
      <c r="L8" s="113">
        <v>326</v>
      </c>
      <c r="M8" s="115">
        <v>309</v>
      </c>
      <c r="N8" s="113">
        <v>27767</v>
      </c>
      <c r="O8" s="116">
        <v>28157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355"/>
      <c r="B9" s="14"/>
      <c r="C9" s="61" t="s">
        <v>47</v>
      </c>
      <c r="D9" s="53"/>
      <c r="E9" s="101" t="s">
        <v>38</v>
      </c>
      <c r="F9" s="117">
        <v>21111</v>
      </c>
      <c r="G9" s="118">
        <v>20953</v>
      </c>
      <c r="H9" s="117">
        <v>2001</v>
      </c>
      <c r="I9" s="119">
        <v>2014</v>
      </c>
      <c r="J9" s="117">
        <v>2062</v>
      </c>
      <c r="K9" s="120">
        <v>2122</v>
      </c>
      <c r="L9" s="117">
        <v>326</v>
      </c>
      <c r="M9" s="119">
        <v>309</v>
      </c>
      <c r="N9" s="117">
        <v>27767</v>
      </c>
      <c r="O9" s="120">
        <v>28157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355"/>
      <c r="B10" s="11"/>
      <c r="C10" s="61" t="s">
        <v>48</v>
      </c>
      <c r="D10" s="53"/>
      <c r="E10" s="101" t="s">
        <v>39</v>
      </c>
      <c r="F10" s="117">
        <v>0</v>
      </c>
      <c r="G10" s="118">
        <v>0</v>
      </c>
      <c r="H10" s="117">
        <v>0</v>
      </c>
      <c r="I10" s="119">
        <v>0</v>
      </c>
      <c r="J10" s="121">
        <v>0</v>
      </c>
      <c r="K10" s="122">
        <v>0</v>
      </c>
      <c r="L10" s="117">
        <v>0</v>
      </c>
      <c r="M10" s="119">
        <v>0</v>
      </c>
      <c r="N10" s="117">
        <v>0</v>
      </c>
      <c r="O10" s="120">
        <v>0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355"/>
      <c r="B11" s="66" t="s">
        <v>49</v>
      </c>
      <c r="C11" s="67"/>
      <c r="D11" s="67"/>
      <c r="E11" s="103" t="s">
        <v>40</v>
      </c>
      <c r="F11" s="123">
        <v>20499</v>
      </c>
      <c r="G11" s="124">
        <v>20599</v>
      </c>
      <c r="H11" s="123">
        <v>1772</v>
      </c>
      <c r="I11" s="125">
        <v>1658</v>
      </c>
      <c r="J11" s="123">
        <v>2036</v>
      </c>
      <c r="K11" s="126">
        <v>2096</v>
      </c>
      <c r="L11" s="123">
        <v>480</v>
      </c>
      <c r="M11" s="125">
        <v>505</v>
      </c>
      <c r="N11" s="123">
        <v>27400</v>
      </c>
      <c r="O11" s="126">
        <v>27732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355"/>
      <c r="B12" s="8"/>
      <c r="C12" s="61" t="s">
        <v>50</v>
      </c>
      <c r="D12" s="53"/>
      <c r="E12" s="101" t="s">
        <v>41</v>
      </c>
      <c r="F12" s="117">
        <v>20486</v>
      </c>
      <c r="G12" s="118">
        <v>20585</v>
      </c>
      <c r="H12" s="123">
        <v>1772</v>
      </c>
      <c r="I12" s="119">
        <v>1658</v>
      </c>
      <c r="J12" s="123">
        <v>2036</v>
      </c>
      <c r="K12" s="120">
        <v>2096</v>
      </c>
      <c r="L12" s="117">
        <v>480</v>
      </c>
      <c r="M12" s="119">
        <v>505</v>
      </c>
      <c r="N12" s="117">
        <v>27380</v>
      </c>
      <c r="O12" s="120">
        <v>27532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355"/>
      <c r="B13" s="14"/>
      <c r="C13" s="50" t="s">
        <v>51</v>
      </c>
      <c r="D13" s="68"/>
      <c r="E13" s="104" t="s">
        <v>42</v>
      </c>
      <c r="F13" s="160">
        <v>12.8</v>
      </c>
      <c r="G13" s="139">
        <v>14</v>
      </c>
      <c r="H13" s="121">
        <v>0</v>
      </c>
      <c r="I13" s="122">
        <v>0</v>
      </c>
      <c r="J13" s="121">
        <v>0</v>
      </c>
      <c r="K13" s="122">
        <v>0</v>
      </c>
      <c r="L13" s="127">
        <v>0</v>
      </c>
      <c r="M13" s="129">
        <v>0</v>
      </c>
      <c r="N13" s="127">
        <v>20</v>
      </c>
      <c r="O13" s="130">
        <v>20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355"/>
      <c r="B14" s="52" t="s">
        <v>52</v>
      </c>
      <c r="C14" s="53"/>
      <c r="D14" s="53"/>
      <c r="E14" s="101" t="s">
        <v>88</v>
      </c>
      <c r="F14" s="161">
        <f t="shared" ref="F14:O14" si="0">F9-F12</f>
        <v>625</v>
      </c>
      <c r="G14" s="150">
        <f t="shared" si="0"/>
        <v>368</v>
      </c>
      <c r="H14" s="161">
        <f t="shared" si="0"/>
        <v>229</v>
      </c>
      <c r="I14" s="150">
        <f t="shared" si="0"/>
        <v>356</v>
      </c>
      <c r="J14" s="161">
        <f t="shared" si="0"/>
        <v>26</v>
      </c>
      <c r="K14" s="150">
        <f t="shared" si="0"/>
        <v>26</v>
      </c>
      <c r="L14" s="161">
        <f t="shared" si="0"/>
        <v>-154</v>
      </c>
      <c r="M14" s="150">
        <f t="shared" si="0"/>
        <v>-196</v>
      </c>
      <c r="N14" s="161">
        <f t="shared" si="0"/>
        <v>387</v>
      </c>
      <c r="O14" s="150">
        <f t="shared" si="0"/>
        <v>625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355"/>
      <c r="B15" s="52" t="s">
        <v>53</v>
      </c>
      <c r="C15" s="53"/>
      <c r="D15" s="53"/>
      <c r="E15" s="101" t="s">
        <v>89</v>
      </c>
      <c r="F15" s="161">
        <f t="shared" ref="F15:O15" si="1">F10-F13</f>
        <v>-12.8</v>
      </c>
      <c r="G15" s="150">
        <f t="shared" si="1"/>
        <v>-14</v>
      </c>
      <c r="H15" s="161">
        <f t="shared" si="1"/>
        <v>0</v>
      </c>
      <c r="I15" s="150">
        <f t="shared" si="1"/>
        <v>0</v>
      </c>
      <c r="J15" s="161">
        <f t="shared" si="1"/>
        <v>0</v>
      </c>
      <c r="K15" s="150">
        <f t="shared" si="1"/>
        <v>0</v>
      </c>
      <c r="L15" s="161">
        <f t="shared" si="1"/>
        <v>0</v>
      </c>
      <c r="M15" s="150">
        <f t="shared" si="1"/>
        <v>0</v>
      </c>
      <c r="N15" s="161">
        <f t="shared" si="1"/>
        <v>-20</v>
      </c>
      <c r="O15" s="150">
        <f t="shared" si="1"/>
        <v>-20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355"/>
      <c r="B16" s="52" t="s">
        <v>54</v>
      </c>
      <c r="C16" s="53"/>
      <c r="D16" s="53"/>
      <c r="E16" s="101" t="s">
        <v>90</v>
      </c>
      <c r="F16" s="160">
        <f t="shared" ref="F16:O16" si="2">F8-F11</f>
        <v>612</v>
      </c>
      <c r="G16" s="139">
        <f t="shared" si="2"/>
        <v>354</v>
      </c>
      <c r="H16" s="160">
        <f t="shared" si="2"/>
        <v>229</v>
      </c>
      <c r="I16" s="139">
        <f t="shared" si="2"/>
        <v>356</v>
      </c>
      <c r="J16" s="160">
        <f t="shared" si="2"/>
        <v>26</v>
      </c>
      <c r="K16" s="139">
        <f t="shared" si="2"/>
        <v>26</v>
      </c>
      <c r="L16" s="160">
        <f t="shared" si="2"/>
        <v>-154</v>
      </c>
      <c r="M16" s="139">
        <f t="shared" si="2"/>
        <v>-196</v>
      </c>
      <c r="N16" s="160">
        <f t="shared" si="2"/>
        <v>367</v>
      </c>
      <c r="O16" s="139">
        <f t="shared" si="2"/>
        <v>425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355"/>
      <c r="B17" s="52" t="s">
        <v>55</v>
      </c>
      <c r="C17" s="53"/>
      <c r="D17" s="53"/>
      <c r="E17" s="43"/>
      <c r="F17" s="161">
        <v>0</v>
      </c>
      <c r="G17" s="150">
        <v>0</v>
      </c>
      <c r="H17" s="121">
        <v>0</v>
      </c>
      <c r="I17" s="122">
        <v>0</v>
      </c>
      <c r="J17" s="117">
        <v>1780</v>
      </c>
      <c r="K17" s="120">
        <v>1684</v>
      </c>
      <c r="L17" s="117">
        <v>12</v>
      </c>
      <c r="M17" s="119">
        <v>11</v>
      </c>
      <c r="N17" s="121">
        <v>0</v>
      </c>
      <c r="O17" s="131">
        <v>0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356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355" t="s">
        <v>85</v>
      </c>
      <c r="B19" s="66" t="s">
        <v>57</v>
      </c>
      <c r="C19" s="69"/>
      <c r="D19" s="69"/>
      <c r="E19" s="105"/>
      <c r="F19" s="163">
        <v>5913</v>
      </c>
      <c r="G19" s="155">
        <v>5816</v>
      </c>
      <c r="H19" s="135">
        <v>430</v>
      </c>
      <c r="I19" s="137">
        <v>421</v>
      </c>
      <c r="J19" s="135">
        <v>73</v>
      </c>
      <c r="K19" s="138">
        <v>479</v>
      </c>
      <c r="L19" s="135">
        <v>321</v>
      </c>
      <c r="M19" s="137">
        <v>342</v>
      </c>
      <c r="N19" s="135">
        <v>12969</v>
      </c>
      <c r="O19" s="138">
        <v>13562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355"/>
      <c r="B20" s="13"/>
      <c r="C20" s="61" t="s">
        <v>58</v>
      </c>
      <c r="D20" s="53"/>
      <c r="E20" s="101"/>
      <c r="F20" s="161">
        <v>4983</v>
      </c>
      <c r="G20" s="150">
        <v>4890</v>
      </c>
      <c r="H20" s="117">
        <v>256</v>
      </c>
      <c r="I20" s="119">
        <v>256</v>
      </c>
      <c r="J20" s="117">
        <v>70</v>
      </c>
      <c r="K20" s="122">
        <v>327</v>
      </c>
      <c r="L20" s="117">
        <v>12</v>
      </c>
      <c r="M20" s="119">
        <v>37</v>
      </c>
      <c r="N20" s="117">
        <v>6497</v>
      </c>
      <c r="O20" s="120">
        <v>6567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355"/>
      <c r="B21" s="26" t="s">
        <v>59</v>
      </c>
      <c r="C21" s="67"/>
      <c r="D21" s="67"/>
      <c r="E21" s="103" t="s">
        <v>91</v>
      </c>
      <c r="F21" s="164">
        <v>5913</v>
      </c>
      <c r="G21" s="149">
        <v>5816</v>
      </c>
      <c r="H21" s="123">
        <v>430</v>
      </c>
      <c r="I21" s="125">
        <v>421</v>
      </c>
      <c r="J21" s="123">
        <v>73</v>
      </c>
      <c r="K21" s="126">
        <v>479</v>
      </c>
      <c r="L21" s="123">
        <v>321</v>
      </c>
      <c r="M21" s="125">
        <v>342</v>
      </c>
      <c r="N21" s="123">
        <v>12969</v>
      </c>
      <c r="O21" s="126">
        <v>13562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355"/>
      <c r="B22" s="66" t="s">
        <v>60</v>
      </c>
      <c r="C22" s="69"/>
      <c r="D22" s="69"/>
      <c r="E22" s="105" t="s">
        <v>92</v>
      </c>
      <c r="F22" s="163">
        <v>13723</v>
      </c>
      <c r="G22" s="155">
        <v>14172</v>
      </c>
      <c r="H22" s="135">
        <v>996</v>
      </c>
      <c r="I22" s="137">
        <v>1114</v>
      </c>
      <c r="J22" s="135">
        <v>206</v>
      </c>
      <c r="K22" s="138">
        <v>568</v>
      </c>
      <c r="L22" s="135">
        <v>321</v>
      </c>
      <c r="M22" s="137">
        <v>342</v>
      </c>
      <c r="N22" s="135">
        <v>23878</v>
      </c>
      <c r="O22" s="138">
        <v>24803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355"/>
      <c r="B23" s="8" t="s">
        <v>61</v>
      </c>
      <c r="C23" s="50" t="s">
        <v>62</v>
      </c>
      <c r="D23" s="68"/>
      <c r="E23" s="104"/>
      <c r="F23" s="160">
        <v>3467</v>
      </c>
      <c r="G23" s="139">
        <v>3435</v>
      </c>
      <c r="H23" s="127">
        <v>183</v>
      </c>
      <c r="I23" s="129">
        <v>188</v>
      </c>
      <c r="J23" s="127">
        <v>72</v>
      </c>
      <c r="K23" s="130">
        <v>67</v>
      </c>
      <c r="L23" s="127">
        <v>309</v>
      </c>
      <c r="M23" s="129">
        <v>305</v>
      </c>
      <c r="N23" s="127">
        <v>9364</v>
      </c>
      <c r="O23" s="130">
        <v>9133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355"/>
      <c r="B24" s="52" t="s">
        <v>93</v>
      </c>
      <c r="C24" s="53"/>
      <c r="D24" s="53"/>
      <c r="E24" s="101" t="s">
        <v>94</v>
      </c>
      <c r="F24" s="161">
        <f t="shared" ref="F24:O24" si="3">F21-F22</f>
        <v>-7810</v>
      </c>
      <c r="G24" s="150">
        <f t="shared" si="3"/>
        <v>-8356</v>
      </c>
      <c r="H24" s="161">
        <f t="shared" si="3"/>
        <v>-566</v>
      </c>
      <c r="I24" s="150">
        <f t="shared" si="3"/>
        <v>-693</v>
      </c>
      <c r="J24" s="161">
        <f t="shared" si="3"/>
        <v>-133</v>
      </c>
      <c r="K24" s="150">
        <f t="shared" si="3"/>
        <v>-89</v>
      </c>
      <c r="L24" s="161">
        <v>0</v>
      </c>
      <c r="M24" s="150">
        <f t="shared" si="3"/>
        <v>0</v>
      </c>
      <c r="N24" s="161">
        <f t="shared" si="3"/>
        <v>-10909</v>
      </c>
      <c r="O24" s="150">
        <f t="shared" si="3"/>
        <v>-11241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355"/>
      <c r="B25" s="112" t="s">
        <v>63</v>
      </c>
      <c r="C25" s="68"/>
      <c r="D25" s="68"/>
      <c r="E25" s="357" t="s">
        <v>95</v>
      </c>
      <c r="F25" s="359">
        <v>7602</v>
      </c>
      <c r="G25" s="339">
        <v>7446</v>
      </c>
      <c r="H25" s="347">
        <v>566</v>
      </c>
      <c r="I25" s="339">
        <v>711</v>
      </c>
      <c r="J25" s="347">
        <v>-18</v>
      </c>
      <c r="K25" s="339">
        <v>89</v>
      </c>
      <c r="L25" s="347">
        <v>0</v>
      </c>
      <c r="M25" s="339">
        <v>3</v>
      </c>
      <c r="N25" s="347">
        <v>10909</v>
      </c>
      <c r="O25" s="339">
        <v>11241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355"/>
      <c r="B26" s="26" t="s">
        <v>64</v>
      </c>
      <c r="C26" s="67"/>
      <c r="D26" s="67"/>
      <c r="E26" s="358"/>
      <c r="F26" s="360"/>
      <c r="G26" s="340"/>
      <c r="H26" s="348"/>
      <c r="I26" s="340"/>
      <c r="J26" s="348"/>
      <c r="K26" s="340"/>
      <c r="L26" s="348"/>
      <c r="M26" s="340"/>
      <c r="N26" s="348"/>
      <c r="O26" s="340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356"/>
      <c r="B27" s="59" t="s">
        <v>96</v>
      </c>
      <c r="C27" s="37"/>
      <c r="D27" s="37"/>
      <c r="E27" s="106" t="s">
        <v>97</v>
      </c>
      <c r="F27" s="165">
        <f t="shared" ref="F27:O27" si="4">F24+F25</f>
        <v>-208</v>
      </c>
      <c r="G27" s="151">
        <f t="shared" si="4"/>
        <v>-910</v>
      </c>
      <c r="H27" s="165">
        <f t="shared" si="4"/>
        <v>0</v>
      </c>
      <c r="I27" s="151">
        <f t="shared" si="4"/>
        <v>18</v>
      </c>
      <c r="J27" s="165">
        <f t="shared" si="4"/>
        <v>-151</v>
      </c>
      <c r="K27" s="151">
        <f t="shared" si="4"/>
        <v>0</v>
      </c>
      <c r="L27" s="165">
        <f t="shared" si="4"/>
        <v>0</v>
      </c>
      <c r="M27" s="151">
        <f t="shared" si="4"/>
        <v>3</v>
      </c>
      <c r="N27" s="165">
        <f t="shared" si="4"/>
        <v>0</v>
      </c>
      <c r="O27" s="151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41" t="s">
        <v>65</v>
      </c>
      <c r="B30" s="342"/>
      <c r="C30" s="342"/>
      <c r="D30" s="342"/>
      <c r="E30" s="343"/>
      <c r="F30" s="329" t="s">
        <v>292</v>
      </c>
      <c r="G30" s="330"/>
      <c r="H30" s="329" t="s">
        <v>293</v>
      </c>
      <c r="I30" s="330"/>
      <c r="J30" s="329" t="s">
        <v>294</v>
      </c>
      <c r="K30" s="330"/>
      <c r="L30" s="329" t="s">
        <v>295</v>
      </c>
      <c r="M30" s="330"/>
      <c r="N30" s="329" t="s">
        <v>296</v>
      </c>
      <c r="O30" s="330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95" customHeight="1">
      <c r="A31" s="344"/>
      <c r="B31" s="345"/>
      <c r="C31" s="345"/>
      <c r="D31" s="345"/>
      <c r="E31" s="346"/>
      <c r="F31" s="178" t="s">
        <v>277</v>
      </c>
      <c r="G31" s="74" t="s">
        <v>1</v>
      </c>
      <c r="H31" s="178" t="s">
        <v>277</v>
      </c>
      <c r="I31" s="74" t="s">
        <v>1</v>
      </c>
      <c r="J31" s="178" t="s">
        <v>277</v>
      </c>
      <c r="K31" s="75" t="s">
        <v>1</v>
      </c>
      <c r="L31" s="178" t="s">
        <v>277</v>
      </c>
      <c r="M31" s="74" t="s">
        <v>1</v>
      </c>
      <c r="N31" s="178" t="s">
        <v>277</v>
      </c>
      <c r="O31" s="153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95" customHeight="1">
      <c r="A32" s="331" t="s">
        <v>86</v>
      </c>
      <c r="B32" s="47" t="s">
        <v>46</v>
      </c>
      <c r="C32" s="48"/>
      <c r="D32" s="48"/>
      <c r="E32" s="16" t="s">
        <v>37</v>
      </c>
      <c r="F32" s="135">
        <v>273</v>
      </c>
      <c r="G32" s="136">
        <v>238</v>
      </c>
      <c r="H32" s="113">
        <v>383</v>
      </c>
      <c r="I32" s="115">
        <v>272</v>
      </c>
      <c r="J32" s="113">
        <v>2994</v>
      </c>
      <c r="K32" s="116">
        <v>2781</v>
      </c>
      <c r="L32" s="135">
        <v>591</v>
      </c>
      <c r="M32" s="136">
        <v>612</v>
      </c>
      <c r="N32" s="113">
        <v>855</v>
      </c>
      <c r="O32" s="154">
        <v>716</v>
      </c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95" customHeight="1">
      <c r="A33" s="332"/>
      <c r="B33" s="14"/>
      <c r="C33" s="50" t="s">
        <v>66</v>
      </c>
      <c r="D33" s="68"/>
      <c r="E33" s="108"/>
      <c r="F33" s="127">
        <v>163</v>
      </c>
      <c r="G33" s="128">
        <v>114</v>
      </c>
      <c r="H33" s="127">
        <v>67</v>
      </c>
      <c r="I33" s="129">
        <v>74</v>
      </c>
      <c r="J33" s="127">
        <v>2958</v>
      </c>
      <c r="K33" s="130">
        <v>2756</v>
      </c>
      <c r="L33" s="127">
        <v>591</v>
      </c>
      <c r="M33" s="128">
        <v>612</v>
      </c>
      <c r="N33" s="127">
        <v>855</v>
      </c>
      <c r="O33" s="139">
        <v>716</v>
      </c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95" customHeight="1">
      <c r="A34" s="332"/>
      <c r="B34" s="14"/>
      <c r="C34" s="12"/>
      <c r="D34" s="61" t="s">
        <v>67</v>
      </c>
      <c r="E34" s="102"/>
      <c r="F34" s="117">
        <v>110</v>
      </c>
      <c r="G34" s="118">
        <v>62</v>
      </c>
      <c r="H34" s="117">
        <v>65</v>
      </c>
      <c r="I34" s="119">
        <v>70</v>
      </c>
      <c r="J34" s="117">
        <v>2715</v>
      </c>
      <c r="K34" s="120">
        <v>2509</v>
      </c>
      <c r="L34" s="117">
        <v>455</v>
      </c>
      <c r="M34" s="118">
        <v>470</v>
      </c>
      <c r="N34" s="117">
        <v>836</v>
      </c>
      <c r="O34" s="150">
        <v>697</v>
      </c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95" customHeight="1">
      <c r="A35" s="332"/>
      <c r="B35" s="11"/>
      <c r="C35" s="31" t="s">
        <v>68</v>
      </c>
      <c r="D35" s="67"/>
      <c r="E35" s="109"/>
      <c r="F35" s="123">
        <v>110</v>
      </c>
      <c r="G35" s="124">
        <v>124</v>
      </c>
      <c r="H35" s="123">
        <v>316</v>
      </c>
      <c r="I35" s="125">
        <v>198</v>
      </c>
      <c r="J35" s="144">
        <v>36</v>
      </c>
      <c r="K35" s="145">
        <v>25</v>
      </c>
      <c r="L35" s="124">
        <v>0</v>
      </c>
      <c r="M35" s="124">
        <v>0</v>
      </c>
      <c r="N35" s="123">
        <v>0</v>
      </c>
      <c r="O35" s="149">
        <v>0</v>
      </c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95" customHeight="1">
      <c r="A36" s="332"/>
      <c r="B36" s="66" t="s">
        <v>49</v>
      </c>
      <c r="C36" s="69"/>
      <c r="D36" s="69"/>
      <c r="E36" s="16" t="s">
        <v>38</v>
      </c>
      <c r="F36" s="163">
        <v>301</v>
      </c>
      <c r="G36" s="139">
        <v>266</v>
      </c>
      <c r="H36" s="135">
        <v>377</v>
      </c>
      <c r="I36" s="137">
        <v>345</v>
      </c>
      <c r="J36" s="135">
        <v>1854</v>
      </c>
      <c r="K36" s="138">
        <v>1817</v>
      </c>
      <c r="L36" s="135">
        <v>586</v>
      </c>
      <c r="M36" s="136">
        <v>575</v>
      </c>
      <c r="N36" s="135">
        <v>4</v>
      </c>
      <c r="O36" s="155">
        <v>10</v>
      </c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95" customHeight="1">
      <c r="A37" s="332"/>
      <c r="B37" s="14"/>
      <c r="C37" s="61" t="s">
        <v>69</v>
      </c>
      <c r="D37" s="53"/>
      <c r="E37" s="102"/>
      <c r="F37" s="161">
        <v>83</v>
      </c>
      <c r="G37" s="150">
        <v>247</v>
      </c>
      <c r="H37" s="117">
        <v>374</v>
      </c>
      <c r="I37" s="119">
        <v>341</v>
      </c>
      <c r="J37" s="117">
        <v>1675</v>
      </c>
      <c r="K37" s="120">
        <v>1638</v>
      </c>
      <c r="L37" s="117">
        <v>567</v>
      </c>
      <c r="M37" s="118">
        <v>552</v>
      </c>
      <c r="N37" s="117">
        <v>0</v>
      </c>
      <c r="O37" s="150">
        <v>0</v>
      </c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95" customHeight="1">
      <c r="A38" s="332"/>
      <c r="B38" s="11"/>
      <c r="C38" s="61" t="s">
        <v>70</v>
      </c>
      <c r="D38" s="53"/>
      <c r="E38" s="102"/>
      <c r="F38" s="161">
        <v>18</v>
      </c>
      <c r="G38" s="150">
        <v>19</v>
      </c>
      <c r="H38" s="117">
        <v>3</v>
      </c>
      <c r="I38" s="119">
        <v>4</v>
      </c>
      <c r="J38" s="117">
        <v>179</v>
      </c>
      <c r="K38" s="145">
        <v>179</v>
      </c>
      <c r="L38" s="117">
        <v>19</v>
      </c>
      <c r="M38" s="118">
        <v>23</v>
      </c>
      <c r="N38" s="117">
        <v>4</v>
      </c>
      <c r="O38" s="150">
        <v>10</v>
      </c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95" customHeight="1">
      <c r="A39" s="333"/>
      <c r="B39" s="6" t="s">
        <v>71</v>
      </c>
      <c r="C39" s="7"/>
      <c r="D39" s="7"/>
      <c r="E39" s="110" t="s">
        <v>98</v>
      </c>
      <c r="F39" s="165">
        <f t="shared" ref="F39:O39" si="5">F32-F36</f>
        <v>-28</v>
      </c>
      <c r="G39" s="151">
        <f t="shared" si="5"/>
        <v>-28</v>
      </c>
      <c r="H39" s="165">
        <f t="shared" si="5"/>
        <v>6</v>
      </c>
      <c r="I39" s="151">
        <f t="shared" si="5"/>
        <v>-73</v>
      </c>
      <c r="J39" s="165">
        <f t="shared" si="5"/>
        <v>1140</v>
      </c>
      <c r="K39" s="151">
        <f t="shared" si="5"/>
        <v>964</v>
      </c>
      <c r="L39" s="165">
        <f t="shared" si="5"/>
        <v>5</v>
      </c>
      <c r="M39" s="151">
        <f t="shared" si="5"/>
        <v>37</v>
      </c>
      <c r="N39" s="165">
        <f t="shared" si="5"/>
        <v>851</v>
      </c>
      <c r="O39" s="151">
        <f t="shared" si="5"/>
        <v>706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95" customHeight="1">
      <c r="A40" s="331" t="s">
        <v>87</v>
      </c>
      <c r="B40" s="66" t="s">
        <v>72</v>
      </c>
      <c r="C40" s="69"/>
      <c r="D40" s="69"/>
      <c r="E40" s="16" t="s">
        <v>40</v>
      </c>
      <c r="F40" s="163">
        <v>39</v>
      </c>
      <c r="G40" s="155">
        <v>34</v>
      </c>
      <c r="H40" s="135"/>
      <c r="I40" s="137">
        <v>65</v>
      </c>
      <c r="J40" s="135">
        <v>2298</v>
      </c>
      <c r="K40" s="138">
        <v>2161</v>
      </c>
      <c r="L40" s="135">
        <v>140</v>
      </c>
      <c r="M40" s="136">
        <v>14</v>
      </c>
      <c r="N40" s="135">
        <v>4</v>
      </c>
      <c r="O40" s="155">
        <v>0</v>
      </c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95" customHeight="1">
      <c r="A41" s="334"/>
      <c r="B41" s="11"/>
      <c r="C41" s="61" t="s">
        <v>73</v>
      </c>
      <c r="D41" s="53"/>
      <c r="E41" s="102"/>
      <c r="F41" s="167" t="s">
        <v>302</v>
      </c>
      <c r="G41" s="169" t="s">
        <v>302</v>
      </c>
      <c r="H41" s="144"/>
      <c r="I41" s="145">
        <v>17</v>
      </c>
      <c r="J41" s="117">
        <v>1959</v>
      </c>
      <c r="K41" s="120">
        <v>1622</v>
      </c>
      <c r="L41" s="117">
        <v>90</v>
      </c>
      <c r="M41" s="118">
        <v>0</v>
      </c>
      <c r="N41" s="117">
        <v>0</v>
      </c>
      <c r="O41" s="150">
        <v>0</v>
      </c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95" customHeight="1">
      <c r="A42" s="334"/>
      <c r="B42" s="66" t="s">
        <v>60</v>
      </c>
      <c r="C42" s="69"/>
      <c r="D42" s="69"/>
      <c r="E42" s="16" t="s">
        <v>41</v>
      </c>
      <c r="F42" s="163">
        <v>39</v>
      </c>
      <c r="G42" s="155">
        <v>34</v>
      </c>
      <c r="H42" s="135"/>
      <c r="I42" s="137">
        <v>33</v>
      </c>
      <c r="J42" s="135">
        <v>2960</v>
      </c>
      <c r="K42" s="138">
        <v>2759</v>
      </c>
      <c r="L42" s="135">
        <v>146</v>
      </c>
      <c r="M42" s="136">
        <v>37</v>
      </c>
      <c r="N42" s="135">
        <v>1238</v>
      </c>
      <c r="O42" s="155">
        <v>706</v>
      </c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95" customHeight="1">
      <c r="A43" s="334"/>
      <c r="B43" s="11"/>
      <c r="C43" s="61" t="s">
        <v>74</v>
      </c>
      <c r="D43" s="53"/>
      <c r="E43" s="102"/>
      <c r="F43" s="161">
        <v>34</v>
      </c>
      <c r="G43" s="150">
        <v>33</v>
      </c>
      <c r="H43" s="117"/>
      <c r="I43" s="119">
        <v>0</v>
      </c>
      <c r="J43" s="144">
        <v>2113</v>
      </c>
      <c r="K43" s="145">
        <v>2230</v>
      </c>
      <c r="L43" s="117">
        <v>37</v>
      </c>
      <c r="M43" s="118">
        <v>22</v>
      </c>
      <c r="N43" s="117">
        <v>626</v>
      </c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95" customHeight="1">
      <c r="A44" s="335"/>
      <c r="B44" s="59" t="s">
        <v>71</v>
      </c>
      <c r="C44" s="37"/>
      <c r="D44" s="37"/>
      <c r="E44" s="110" t="s">
        <v>99</v>
      </c>
      <c r="F44" s="162">
        <f t="shared" ref="F44:O44" si="6">F40-F42</f>
        <v>0</v>
      </c>
      <c r="G44" s="166">
        <f t="shared" si="6"/>
        <v>0</v>
      </c>
      <c r="H44" s="162">
        <f t="shared" si="6"/>
        <v>0</v>
      </c>
      <c r="I44" s="166">
        <f t="shared" si="6"/>
        <v>32</v>
      </c>
      <c r="J44" s="162">
        <f t="shared" si="6"/>
        <v>-662</v>
      </c>
      <c r="K44" s="166">
        <f t="shared" si="6"/>
        <v>-598</v>
      </c>
      <c r="L44" s="162">
        <f t="shared" si="6"/>
        <v>-6</v>
      </c>
      <c r="M44" s="166">
        <f t="shared" si="6"/>
        <v>-23</v>
      </c>
      <c r="N44" s="162">
        <f t="shared" si="6"/>
        <v>-1234</v>
      </c>
      <c r="O44" s="166">
        <f t="shared" si="6"/>
        <v>-706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95" customHeight="1">
      <c r="A45" s="336" t="s">
        <v>79</v>
      </c>
      <c r="B45" s="20" t="s">
        <v>75</v>
      </c>
      <c r="C45" s="9"/>
      <c r="D45" s="9"/>
      <c r="E45" s="111" t="s">
        <v>100</v>
      </c>
      <c r="F45" s="168">
        <f t="shared" ref="F45:O45" si="7">F39+F44</f>
        <v>-28</v>
      </c>
      <c r="G45" s="152">
        <f t="shared" si="7"/>
        <v>-28</v>
      </c>
      <c r="H45" s="168">
        <f t="shared" si="7"/>
        <v>6</v>
      </c>
      <c r="I45" s="152">
        <f t="shared" si="7"/>
        <v>-41</v>
      </c>
      <c r="J45" s="168">
        <f t="shared" si="7"/>
        <v>478</v>
      </c>
      <c r="K45" s="152">
        <f t="shared" si="7"/>
        <v>366</v>
      </c>
      <c r="L45" s="168">
        <f t="shared" si="7"/>
        <v>-1</v>
      </c>
      <c r="M45" s="152">
        <f t="shared" si="7"/>
        <v>14</v>
      </c>
      <c r="N45" s="168">
        <f t="shared" si="7"/>
        <v>-383</v>
      </c>
      <c r="O45" s="152">
        <f t="shared" si="7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95" customHeight="1">
      <c r="A46" s="337"/>
      <c r="B46" s="52" t="s">
        <v>76</v>
      </c>
      <c r="C46" s="53"/>
      <c r="D46" s="53"/>
      <c r="E46" s="53"/>
      <c r="F46" s="167"/>
      <c r="G46" s="169"/>
      <c r="H46" s="144">
        <v>0</v>
      </c>
      <c r="I46" s="145">
        <v>2</v>
      </c>
      <c r="J46" s="144">
        <v>478</v>
      </c>
      <c r="K46" s="145">
        <v>365</v>
      </c>
      <c r="L46" s="117">
        <v>37</v>
      </c>
      <c r="M46" s="118">
        <v>27</v>
      </c>
      <c r="N46" s="144">
        <v>0</v>
      </c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95" customHeight="1">
      <c r="A47" s="337"/>
      <c r="B47" s="52" t="s">
        <v>77</v>
      </c>
      <c r="C47" s="53"/>
      <c r="D47" s="53"/>
      <c r="E47" s="53"/>
      <c r="F47" s="161"/>
      <c r="G47" s="150"/>
      <c r="H47" s="117"/>
      <c r="I47" s="119"/>
      <c r="J47" s="117"/>
      <c r="K47" s="120"/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95" customHeight="1">
      <c r="A48" s="338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25" ht="15.95" customHeight="1">
      <c r="A49" s="37"/>
      <c r="F49" s="71"/>
      <c r="G49" s="71"/>
      <c r="H49" s="71"/>
      <c r="I49" s="71"/>
      <c r="J49" s="73"/>
      <c r="K49" s="73"/>
      <c r="L49" s="72"/>
      <c r="M49" s="71"/>
      <c r="N49" s="71"/>
      <c r="O49" s="73" t="s">
        <v>101</v>
      </c>
      <c r="P49" s="71"/>
      <c r="Q49" s="71"/>
      <c r="R49" s="71"/>
      <c r="S49" s="71"/>
      <c r="T49" s="71"/>
      <c r="U49" s="71"/>
      <c r="V49" s="71"/>
      <c r="W49" s="71"/>
      <c r="X49" s="71"/>
      <c r="Y49" s="73"/>
    </row>
    <row r="50" spans="1:25" ht="15.95" customHeight="1">
      <c r="A50" s="341" t="s">
        <v>65</v>
      </c>
      <c r="B50" s="342"/>
      <c r="C50" s="342"/>
      <c r="D50" s="342"/>
      <c r="E50" s="343"/>
      <c r="F50" s="329" t="s">
        <v>297</v>
      </c>
      <c r="G50" s="330"/>
      <c r="H50" s="329" t="s">
        <v>298</v>
      </c>
      <c r="I50" s="330"/>
      <c r="J50" s="329" t="s">
        <v>299</v>
      </c>
      <c r="K50" s="330"/>
      <c r="L50" s="329" t="s">
        <v>300</v>
      </c>
      <c r="M50" s="330"/>
      <c r="N50" s="329" t="s">
        <v>301</v>
      </c>
      <c r="O50" s="330"/>
      <c r="P50" s="148"/>
      <c r="Q50" s="72"/>
      <c r="R50" s="148"/>
      <c r="S50" s="72"/>
      <c r="T50" s="148"/>
      <c r="U50" s="72"/>
      <c r="V50" s="148"/>
      <c r="W50" s="72"/>
      <c r="X50" s="148"/>
      <c r="Y50" s="72"/>
    </row>
    <row r="51" spans="1:25" ht="15.95" customHeight="1">
      <c r="A51" s="344"/>
      <c r="B51" s="345"/>
      <c r="C51" s="345"/>
      <c r="D51" s="345"/>
      <c r="E51" s="346"/>
      <c r="F51" s="178" t="s">
        <v>277</v>
      </c>
      <c r="G51" s="74" t="s">
        <v>1</v>
      </c>
      <c r="H51" s="178" t="s">
        <v>277</v>
      </c>
      <c r="I51" s="74" t="s">
        <v>1</v>
      </c>
      <c r="J51" s="178" t="s">
        <v>277</v>
      </c>
      <c r="K51" s="75" t="s">
        <v>1</v>
      </c>
      <c r="L51" s="178" t="s">
        <v>277</v>
      </c>
      <c r="M51" s="74" t="s">
        <v>1</v>
      </c>
      <c r="N51" s="178" t="s">
        <v>277</v>
      </c>
      <c r="O51" s="153" t="s">
        <v>1</v>
      </c>
      <c r="P51" s="146"/>
      <c r="Q51" s="146"/>
      <c r="R51" s="146"/>
      <c r="S51" s="146"/>
      <c r="T51" s="146"/>
      <c r="U51" s="146"/>
      <c r="V51" s="146"/>
      <c r="W51" s="146"/>
      <c r="X51" s="146"/>
      <c r="Y51" s="146"/>
    </row>
    <row r="52" spans="1:25" ht="15.95" customHeight="1">
      <c r="A52" s="331" t="s">
        <v>86</v>
      </c>
      <c r="B52" s="47" t="s">
        <v>46</v>
      </c>
      <c r="C52" s="48"/>
      <c r="D52" s="48"/>
      <c r="E52" s="16" t="s">
        <v>37</v>
      </c>
      <c r="F52" s="135">
        <v>331</v>
      </c>
      <c r="G52" s="136">
        <v>334</v>
      </c>
      <c r="H52" s="113">
        <v>21</v>
      </c>
      <c r="I52" s="115">
        <v>22</v>
      </c>
      <c r="J52" s="113">
        <v>0.02</v>
      </c>
      <c r="K52" s="116">
        <v>0.02</v>
      </c>
      <c r="L52" s="135">
        <v>64</v>
      </c>
      <c r="M52" s="136">
        <v>65</v>
      </c>
      <c r="N52" s="113">
        <v>0</v>
      </c>
      <c r="O52" s="154">
        <v>76</v>
      </c>
      <c r="P52" s="136"/>
      <c r="Q52" s="136"/>
      <c r="R52" s="136"/>
      <c r="S52" s="136"/>
      <c r="T52" s="147"/>
      <c r="U52" s="147"/>
      <c r="V52" s="136"/>
      <c r="W52" s="136"/>
      <c r="X52" s="147"/>
      <c r="Y52" s="147"/>
    </row>
    <row r="53" spans="1:25" ht="15.95" customHeight="1">
      <c r="A53" s="332"/>
      <c r="B53" s="14"/>
      <c r="C53" s="50" t="s">
        <v>66</v>
      </c>
      <c r="D53" s="68"/>
      <c r="E53" s="108"/>
      <c r="F53" s="302">
        <v>331</v>
      </c>
      <c r="G53" s="128">
        <v>334</v>
      </c>
      <c r="H53" s="298">
        <v>3</v>
      </c>
      <c r="I53" s="129">
        <v>3</v>
      </c>
      <c r="J53" s="298">
        <v>0</v>
      </c>
      <c r="K53" s="130">
        <v>0</v>
      </c>
      <c r="L53" s="298">
        <v>64</v>
      </c>
      <c r="M53" s="128">
        <v>65</v>
      </c>
      <c r="N53" s="302">
        <v>0</v>
      </c>
      <c r="O53" s="297">
        <v>76</v>
      </c>
      <c r="P53" s="136"/>
      <c r="Q53" s="136"/>
      <c r="R53" s="136"/>
      <c r="S53" s="136"/>
      <c r="T53" s="147"/>
      <c r="U53" s="147"/>
      <c r="V53" s="136"/>
      <c r="W53" s="136"/>
      <c r="X53" s="147"/>
      <c r="Y53" s="147"/>
    </row>
    <row r="54" spans="1:25" ht="15.95" customHeight="1">
      <c r="A54" s="332"/>
      <c r="B54" s="14"/>
      <c r="C54" s="12"/>
      <c r="D54" s="61" t="s">
        <v>67</v>
      </c>
      <c r="E54" s="102"/>
      <c r="F54" s="117">
        <v>331</v>
      </c>
      <c r="G54" s="118">
        <v>334</v>
      </c>
      <c r="H54" s="117">
        <v>3</v>
      </c>
      <c r="I54" s="119">
        <v>3</v>
      </c>
      <c r="J54" s="117">
        <v>0</v>
      </c>
      <c r="K54" s="120">
        <v>0</v>
      </c>
      <c r="L54" s="117">
        <v>64</v>
      </c>
      <c r="M54" s="118">
        <v>65</v>
      </c>
      <c r="N54" s="117">
        <v>0</v>
      </c>
      <c r="O54" s="150">
        <v>76</v>
      </c>
      <c r="P54" s="136"/>
      <c r="Q54" s="136"/>
      <c r="R54" s="136"/>
      <c r="S54" s="136"/>
      <c r="T54" s="147"/>
      <c r="U54" s="147"/>
      <c r="V54" s="136"/>
      <c r="W54" s="136"/>
      <c r="X54" s="147"/>
      <c r="Y54" s="147"/>
    </row>
    <row r="55" spans="1:25" ht="15.95" customHeight="1">
      <c r="A55" s="332"/>
      <c r="B55" s="11"/>
      <c r="C55" s="31" t="s">
        <v>68</v>
      </c>
      <c r="D55" s="67"/>
      <c r="E55" s="109"/>
      <c r="F55" s="123">
        <v>0.4</v>
      </c>
      <c r="G55" s="124">
        <v>0.3</v>
      </c>
      <c r="H55" s="123">
        <v>19</v>
      </c>
      <c r="I55" s="125">
        <v>19</v>
      </c>
      <c r="J55" s="144">
        <v>0.02</v>
      </c>
      <c r="K55" s="145">
        <v>0.02</v>
      </c>
      <c r="L55" s="123">
        <v>0</v>
      </c>
      <c r="M55" s="124">
        <v>0</v>
      </c>
      <c r="N55" s="123">
        <v>0</v>
      </c>
      <c r="O55" s="149">
        <v>0</v>
      </c>
      <c r="P55" s="136"/>
      <c r="Q55" s="136"/>
      <c r="R55" s="136"/>
      <c r="S55" s="136"/>
      <c r="T55" s="147"/>
      <c r="U55" s="147"/>
      <c r="V55" s="136"/>
      <c r="W55" s="136"/>
      <c r="X55" s="147"/>
      <c r="Y55" s="147"/>
    </row>
    <row r="56" spans="1:25" ht="15.95" customHeight="1">
      <c r="A56" s="332"/>
      <c r="B56" s="66" t="s">
        <v>49</v>
      </c>
      <c r="C56" s="69"/>
      <c r="D56" s="69"/>
      <c r="E56" s="16" t="s">
        <v>38</v>
      </c>
      <c r="F56" s="163">
        <v>174</v>
      </c>
      <c r="G56" s="297">
        <v>191</v>
      </c>
      <c r="H56" s="135">
        <v>22</v>
      </c>
      <c r="I56" s="137">
        <v>25</v>
      </c>
      <c r="J56" s="135">
        <v>7</v>
      </c>
      <c r="K56" s="138">
        <v>7</v>
      </c>
      <c r="L56" s="135">
        <v>25</v>
      </c>
      <c r="M56" s="136">
        <v>26</v>
      </c>
      <c r="N56" s="135">
        <v>3</v>
      </c>
      <c r="O56" s="155">
        <v>9</v>
      </c>
      <c r="P56" s="136"/>
      <c r="Q56" s="136"/>
      <c r="R56" s="136"/>
      <c r="S56" s="136"/>
      <c r="T56" s="136"/>
      <c r="U56" s="136"/>
      <c r="V56" s="136"/>
      <c r="W56" s="136"/>
      <c r="X56" s="147"/>
      <c r="Y56" s="147"/>
    </row>
    <row r="57" spans="1:25" ht="15.95" customHeight="1">
      <c r="A57" s="332"/>
      <c r="B57" s="14"/>
      <c r="C57" s="61" t="s">
        <v>69</v>
      </c>
      <c r="D57" s="53"/>
      <c r="E57" s="102"/>
      <c r="F57" s="161">
        <v>157</v>
      </c>
      <c r="G57" s="150">
        <v>172</v>
      </c>
      <c r="H57" s="117">
        <v>19</v>
      </c>
      <c r="I57" s="119">
        <v>19</v>
      </c>
      <c r="J57" s="117">
        <v>7</v>
      </c>
      <c r="K57" s="120">
        <v>7</v>
      </c>
      <c r="L57" s="117">
        <v>18</v>
      </c>
      <c r="M57" s="118">
        <v>17</v>
      </c>
      <c r="N57" s="117">
        <v>0</v>
      </c>
      <c r="O57" s="150">
        <v>0</v>
      </c>
      <c r="P57" s="136"/>
      <c r="Q57" s="136"/>
      <c r="R57" s="136"/>
      <c r="S57" s="136"/>
      <c r="T57" s="136"/>
      <c r="U57" s="136"/>
      <c r="V57" s="136"/>
      <c r="W57" s="136"/>
      <c r="X57" s="147"/>
      <c r="Y57" s="147"/>
    </row>
    <row r="58" spans="1:25" ht="15.95" customHeight="1">
      <c r="A58" s="332"/>
      <c r="B58" s="11"/>
      <c r="C58" s="61" t="s">
        <v>70</v>
      </c>
      <c r="D58" s="53"/>
      <c r="E58" s="102"/>
      <c r="F58" s="161">
        <v>17</v>
      </c>
      <c r="G58" s="150">
        <v>19</v>
      </c>
      <c r="H58" s="117">
        <v>3</v>
      </c>
      <c r="I58" s="119">
        <v>5</v>
      </c>
      <c r="J58" s="117">
        <v>0</v>
      </c>
      <c r="K58" s="145">
        <v>0</v>
      </c>
      <c r="L58" s="117">
        <v>7</v>
      </c>
      <c r="M58" s="118">
        <v>9</v>
      </c>
      <c r="N58" s="117">
        <v>3</v>
      </c>
      <c r="O58" s="150">
        <v>9</v>
      </c>
      <c r="P58" s="136"/>
      <c r="Q58" s="136"/>
      <c r="R58" s="147"/>
      <c r="S58" s="147"/>
      <c r="T58" s="136"/>
      <c r="U58" s="136"/>
      <c r="V58" s="136"/>
      <c r="W58" s="136"/>
      <c r="X58" s="147"/>
      <c r="Y58" s="147"/>
    </row>
    <row r="59" spans="1:25" ht="15.95" customHeight="1">
      <c r="A59" s="333"/>
      <c r="B59" s="6" t="s">
        <v>71</v>
      </c>
      <c r="C59" s="7"/>
      <c r="D59" s="7"/>
      <c r="E59" s="296" t="s">
        <v>98</v>
      </c>
      <c r="F59" s="165">
        <v>157</v>
      </c>
      <c r="G59" s="151">
        <f t="shared" ref="G59:O59" si="8">G52-G56</f>
        <v>143</v>
      </c>
      <c r="H59" s="165">
        <f t="shared" si="8"/>
        <v>-1</v>
      </c>
      <c r="I59" s="151">
        <f t="shared" si="8"/>
        <v>-3</v>
      </c>
      <c r="J59" s="165">
        <f t="shared" si="8"/>
        <v>-6.98</v>
      </c>
      <c r="K59" s="151">
        <f t="shared" si="8"/>
        <v>-6.98</v>
      </c>
      <c r="L59" s="165">
        <f t="shared" si="8"/>
        <v>39</v>
      </c>
      <c r="M59" s="151">
        <f t="shared" si="8"/>
        <v>39</v>
      </c>
      <c r="N59" s="165">
        <v>-3</v>
      </c>
      <c r="O59" s="151">
        <f t="shared" si="8"/>
        <v>67</v>
      </c>
      <c r="P59" s="136"/>
      <c r="Q59" s="136"/>
      <c r="R59" s="136"/>
      <c r="S59" s="136"/>
      <c r="T59" s="136"/>
      <c r="U59" s="136"/>
      <c r="V59" s="136"/>
      <c r="W59" s="136"/>
      <c r="X59" s="147"/>
      <c r="Y59" s="147"/>
    </row>
    <row r="60" spans="1:25" ht="15.95" customHeight="1">
      <c r="A60" s="331" t="s">
        <v>87</v>
      </c>
      <c r="B60" s="66" t="s">
        <v>72</v>
      </c>
      <c r="C60" s="69"/>
      <c r="D60" s="69"/>
      <c r="E60" s="16" t="s">
        <v>40</v>
      </c>
      <c r="F60" s="163">
        <v>0</v>
      </c>
      <c r="G60" s="155">
        <v>0</v>
      </c>
      <c r="H60" s="135">
        <v>13</v>
      </c>
      <c r="I60" s="137">
        <v>13</v>
      </c>
      <c r="J60" s="135">
        <v>0</v>
      </c>
      <c r="K60" s="138">
        <v>0</v>
      </c>
      <c r="L60" s="135">
        <v>0</v>
      </c>
      <c r="M60" s="136">
        <v>0</v>
      </c>
      <c r="N60" s="135">
        <v>0</v>
      </c>
      <c r="O60" s="155">
        <v>0</v>
      </c>
      <c r="P60" s="136"/>
      <c r="Q60" s="136"/>
      <c r="R60" s="136"/>
      <c r="S60" s="136"/>
      <c r="T60" s="147"/>
      <c r="U60" s="147"/>
      <c r="V60" s="147"/>
      <c r="W60" s="147"/>
      <c r="X60" s="136"/>
      <c r="Y60" s="136"/>
    </row>
    <row r="61" spans="1:25" ht="15.95" customHeight="1">
      <c r="A61" s="334"/>
      <c r="B61" s="11"/>
      <c r="C61" s="61" t="s">
        <v>73</v>
      </c>
      <c r="D61" s="53"/>
      <c r="E61" s="102"/>
      <c r="F61" s="167">
        <v>0</v>
      </c>
      <c r="G61" s="169">
        <v>0</v>
      </c>
      <c r="H61" s="144">
        <v>0</v>
      </c>
      <c r="I61" s="145">
        <v>0</v>
      </c>
      <c r="J61" s="117">
        <v>0</v>
      </c>
      <c r="K61" s="120">
        <v>0</v>
      </c>
      <c r="L61" s="117">
        <v>0</v>
      </c>
      <c r="M61" s="118">
        <v>0</v>
      </c>
      <c r="N61" s="117">
        <v>0</v>
      </c>
      <c r="O61" s="150">
        <v>0</v>
      </c>
      <c r="P61" s="147"/>
      <c r="Q61" s="147"/>
      <c r="R61" s="147"/>
      <c r="S61" s="147"/>
      <c r="T61" s="147"/>
      <c r="U61" s="147"/>
      <c r="V61" s="147"/>
      <c r="W61" s="147"/>
      <c r="X61" s="136"/>
      <c r="Y61" s="136"/>
    </row>
    <row r="62" spans="1:25" ht="15.95" customHeight="1">
      <c r="A62" s="334"/>
      <c r="B62" s="66" t="s">
        <v>60</v>
      </c>
      <c r="C62" s="69"/>
      <c r="D62" s="69"/>
      <c r="E62" s="16" t="s">
        <v>41</v>
      </c>
      <c r="F62" s="163">
        <v>169</v>
      </c>
      <c r="G62" s="155">
        <v>213</v>
      </c>
      <c r="H62" s="135">
        <v>13</v>
      </c>
      <c r="I62" s="137">
        <v>13</v>
      </c>
      <c r="J62" s="135">
        <v>0</v>
      </c>
      <c r="K62" s="138">
        <v>0</v>
      </c>
      <c r="L62" s="135">
        <v>46</v>
      </c>
      <c r="M62" s="136">
        <v>61</v>
      </c>
      <c r="N62" s="135">
        <v>111</v>
      </c>
      <c r="O62" s="155">
        <v>1145</v>
      </c>
      <c r="P62" s="136"/>
      <c r="Q62" s="136"/>
      <c r="R62" s="136"/>
      <c r="S62" s="136"/>
      <c r="T62" s="147"/>
      <c r="U62" s="147"/>
      <c r="V62" s="136"/>
      <c r="W62" s="136"/>
      <c r="X62" s="136"/>
      <c r="Y62" s="136"/>
    </row>
    <row r="63" spans="1:25" ht="15.95" customHeight="1">
      <c r="A63" s="334"/>
      <c r="B63" s="11"/>
      <c r="C63" s="61" t="s">
        <v>74</v>
      </c>
      <c r="D63" s="53"/>
      <c r="E63" s="102"/>
      <c r="F63" s="161">
        <v>77</v>
      </c>
      <c r="G63" s="150">
        <v>126</v>
      </c>
      <c r="H63" s="117">
        <v>13</v>
      </c>
      <c r="I63" s="119">
        <v>13</v>
      </c>
      <c r="J63" s="144">
        <v>0</v>
      </c>
      <c r="K63" s="145">
        <v>0</v>
      </c>
      <c r="L63" s="117">
        <v>0</v>
      </c>
      <c r="M63" s="118">
        <v>25</v>
      </c>
      <c r="N63" s="117">
        <v>25</v>
      </c>
      <c r="O63" s="150">
        <v>1120</v>
      </c>
      <c r="P63" s="136"/>
      <c r="Q63" s="136"/>
      <c r="R63" s="147"/>
      <c r="S63" s="136"/>
      <c r="T63" s="147"/>
      <c r="U63" s="147"/>
      <c r="V63" s="136"/>
      <c r="W63" s="136"/>
      <c r="X63" s="147"/>
      <c r="Y63" s="147"/>
    </row>
    <row r="64" spans="1:25" ht="15.95" customHeight="1">
      <c r="A64" s="335"/>
      <c r="B64" s="59" t="s">
        <v>71</v>
      </c>
      <c r="C64" s="37"/>
      <c r="D64" s="37"/>
      <c r="E64" s="296" t="s">
        <v>99</v>
      </c>
      <c r="F64" s="162">
        <v>-169</v>
      </c>
      <c r="G64" s="166">
        <f t="shared" ref="G64:O64" si="9">G60-G62</f>
        <v>-213</v>
      </c>
      <c r="H64" s="162">
        <f t="shared" si="9"/>
        <v>0</v>
      </c>
      <c r="I64" s="166">
        <f t="shared" si="9"/>
        <v>0</v>
      </c>
      <c r="J64" s="162">
        <v>0</v>
      </c>
      <c r="K64" s="166">
        <f t="shared" si="9"/>
        <v>0</v>
      </c>
      <c r="L64" s="162">
        <f t="shared" si="9"/>
        <v>-46</v>
      </c>
      <c r="M64" s="166">
        <f t="shared" si="9"/>
        <v>-61</v>
      </c>
      <c r="N64" s="162">
        <v>-111</v>
      </c>
      <c r="O64" s="166">
        <f t="shared" si="9"/>
        <v>-1145</v>
      </c>
      <c r="P64" s="147"/>
      <c r="Q64" s="147"/>
      <c r="R64" s="136"/>
      <c r="S64" s="136"/>
      <c r="T64" s="147"/>
      <c r="U64" s="147"/>
      <c r="V64" s="136"/>
      <c r="W64" s="136"/>
      <c r="X64" s="136"/>
      <c r="Y64" s="136"/>
    </row>
    <row r="65" spans="1:25" ht="15.95" customHeight="1">
      <c r="A65" s="336" t="s">
        <v>79</v>
      </c>
      <c r="B65" s="20" t="s">
        <v>75</v>
      </c>
      <c r="C65" s="9"/>
      <c r="D65" s="9"/>
      <c r="E65" s="111" t="s">
        <v>100</v>
      </c>
      <c r="F65" s="168">
        <v>-12</v>
      </c>
      <c r="G65" s="152">
        <f t="shared" ref="G65:O65" si="10">G59+G64</f>
        <v>-70</v>
      </c>
      <c r="H65" s="168">
        <f t="shared" si="10"/>
        <v>-1</v>
      </c>
      <c r="I65" s="152">
        <f t="shared" si="10"/>
        <v>-3</v>
      </c>
      <c r="J65" s="168">
        <f t="shared" si="10"/>
        <v>-6.98</v>
      </c>
      <c r="K65" s="152">
        <f t="shared" si="10"/>
        <v>-6.98</v>
      </c>
      <c r="L65" s="168">
        <f t="shared" si="10"/>
        <v>-7</v>
      </c>
      <c r="M65" s="152">
        <f t="shared" si="10"/>
        <v>-22</v>
      </c>
      <c r="N65" s="168">
        <v>-114</v>
      </c>
      <c r="O65" s="152">
        <f t="shared" si="10"/>
        <v>-1078</v>
      </c>
      <c r="P65" s="136"/>
      <c r="Q65" s="136"/>
      <c r="R65" s="136"/>
      <c r="S65" s="136"/>
      <c r="T65" s="136"/>
      <c r="U65" s="136"/>
      <c r="V65" s="136"/>
      <c r="W65" s="136"/>
      <c r="X65" s="136"/>
      <c r="Y65" s="136"/>
    </row>
    <row r="66" spans="1:25" ht="15.95" customHeight="1">
      <c r="A66" s="337"/>
      <c r="B66" s="52" t="s">
        <v>76</v>
      </c>
      <c r="C66" s="53"/>
      <c r="D66" s="53"/>
      <c r="E66" s="53"/>
      <c r="F66" s="167">
        <v>0</v>
      </c>
      <c r="G66" s="169">
        <v>0</v>
      </c>
      <c r="H66" s="144">
        <v>2</v>
      </c>
      <c r="I66" s="145"/>
      <c r="J66" s="144">
        <v>0</v>
      </c>
      <c r="K66" s="145">
        <v>0</v>
      </c>
      <c r="L66" s="117">
        <v>25</v>
      </c>
      <c r="M66" s="118">
        <v>0</v>
      </c>
      <c r="N66" s="144">
        <v>0</v>
      </c>
      <c r="O66" s="131">
        <v>0</v>
      </c>
      <c r="P66" s="147"/>
      <c r="Q66" s="147"/>
      <c r="R66" s="147"/>
      <c r="S66" s="147"/>
      <c r="T66" s="147"/>
      <c r="U66" s="147"/>
      <c r="V66" s="147"/>
      <c r="W66" s="147"/>
      <c r="X66" s="147"/>
      <c r="Y66" s="147"/>
    </row>
    <row r="67" spans="1:25" ht="15.95" customHeight="1">
      <c r="A67" s="337"/>
      <c r="B67" s="52" t="s">
        <v>77</v>
      </c>
      <c r="C67" s="53"/>
      <c r="D67" s="53"/>
      <c r="E67" s="53"/>
      <c r="F67" s="161">
        <v>0</v>
      </c>
      <c r="G67" s="150">
        <v>0</v>
      </c>
      <c r="H67" s="117"/>
      <c r="I67" s="119"/>
      <c r="J67" s="117"/>
      <c r="K67" s="120"/>
      <c r="L67" s="117"/>
      <c r="M67" s="118"/>
      <c r="N67" s="117">
        <v>0</v>
      </c>
      <c r="O67" s="150">
        <v>0</v>
      </c>
      <c r="P67" s="136"/>
      <c r="Q67" s="136"/>
      <c r="R67" s="136"/>
      <c r="S67" s="136"/>
      <c r="T67" s="136"/>
      <c r="U67" s="136"/>
      <c r="V67" s="136"/>
      <c r="W67" s="136"/>
      <c r="X67" s="136"/>
      <c r="Y67" s="136"/>
    </row>
    <row r="68" spans="1:25" ht="15.95" customHeight="1">
      <c r="A68" s="338"/>
      <c r="B68" s="59" t="s">
        <v>78</v>
      </c>
      <c r="C68" s="37"/>
      <c r="D68" s="37"/>
      <c r="E68" s="37"/>
      <c r="F68" s="140">
        <v>0</v>
      </c>
      <c r="G68" s="141">
        <v>0</v>
      </c>
      <c r="H68" s="140"/>
      <c r="I68" s="142"/>
      <c r="J68" s="140"/>
      <c r="K68" s="143"/>
      <c r="L68" s="140"/>
      <c r="M68" s="141"/>
      <c r="N68" s="140">
        <v>0</v>
      </c>
      <c r="O68" s="151">
        <v>0</v>
      </c>
      <c r="P68" s="136"/>
      <c r="Q68" s="136"/>
      <c r="R68" s="136"/>
      <c r="S68" s="136"/>
      <c r="T68" s="136"/>
      <c r="U68" s="136"/>
      <c r="V68" s="136"/>
      <c r="W68" s="136"/>
      <c r="X68" s="136"/>
      <c r="Y68" s="136"/>
    </row>
    <row r="69" spans="1:25" ht="15.95" customHeight="1">
      <c r="A69" s="27" t="s">
        <v>83</v>
      </c>
      <c r="O69" s="14"/>
      <c r="P69" s="14"/>
    </row>
    <row r="70" spans="1:25" ht="15.95" customHeight="1">
      <c r="A70" s="27"/>
      <c r="O70" s="14"/>
      <c r="P70" s="14"/>
    </row>
  </sheetData>
  <mergeCells count="37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A6:E7"/>
    <mergeCell ref="A8:A18"/>
    <mergeCell ref="A19:A27"/>
    <mergeCell ref="E25:E26"/>
    <mergeCell ref="F25:F26"/>
    <mergeCell ref="I25:I26"/>
    <mergeCell ref="A50:E51"/>
    <mergeCell ref="F50:G50"/>
    <mergeCell ref="H50:I50"/>
    <mergeCell ref="J50:K50"/>
    <mergeCell ref="A45:A48"/>
    <mergeCell ref="A30:E31"/>
    <mergeCell ref="A32:A39"/>
    <mergeCell ref="G25:G26"/>
    <mergeCell ref="H25:H26"/>
    <mergeCell ref="A40:A44"/>
    <mergeCell ref="L50:M50"/>
    <mergeCell ref="N50:O50"/>
    <mergeCell ref="A52:A59"/>
    <mergeCell ref="A60:A64"/>
    <mergeCell ref="A65:A68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52" orientation="portrait" r:id="rId1"/>
  <headerFooter alignWithMargins="0">
    <oddHeader>&amp;R&amp;"明朝,斜体"&amp;9指定都市－2</oddHeader>
  </headerFooter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H44" sqref="H44"/>
      <selection pane="topRight" activeCell="H44" sqref="H44"/>
      <selection pane="bottomLeft" activeCell="H44" sqref="H44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23" t="s">
        <v>0</v>
      </c>
      <c r="B1" s="323"/>
      <c r="C1" s="323"/>
      <c r="D1" s="323"/>
      <c r="E1" s="76" t="s">
        <v>328</v>
      </c>
      <c r="F1" s="2"/>
      <c r="AA1" s="322" t="s">
        <v>129</v>
      </c>
      <c r="AB1" s="322"/>
    </row>
    <row r="2" spans="1:38">
      <c r="AA2" s="310" t="s">
        <v>106</v>
      </c>
      <c r="AB2" s="310"/>
      <c r="AC2" s="313" t="s">
        <v>107</v>
      </c>
      <c r="AD2" s="311" t="s">
        <v>108</v>
      </c>
      <c r="AE2" s="320"/>
      <c r="AF2" s="321"/>
      <c r="AG2" s="310" t="s">
        <v>109</v>
      </c>
      <c r="AH2" s="310" t="s">
        <v>110</v>
      </c>
      <c r="AI2" s="310" t="s">
        <v>111</v>
      </c>
      <c r="AJ2" s="310" t="s">
        <v>112</v>
      </c>
      <c r="AK2" s="310" t="s">
        <v>113</v>
      </c>
    </row>
    <row r="3" spans="1:38" ht="14.25">
      <c r="A3" s="22" t="s">
        <v>130</v>
      </c>
      <c r="AA3" s="310"/>
      <c r="AB3" s="310"/>
      <c r="AC3" s="315"/>
      <c r="AD3" s="171"/>
      <c r="AE3" s="170" t="s">
        <v>126</v>
      </c>
      <c r="AF3" s="170" t="s">
        <v>127</v>
      </c>
      <c r="AG3" s="310"/>
      <c r="AH3" s="310"/>
      <c r="AI3" s="310"/>
      <c r="AJ3" s="310"/>
      <c r="AK3" s="310"/>
    </row>
    <row r="4" spans="1:38">
      <c r="AA4" s="172" t="str">
        <f>E1</f>
        <v>北九州市</v>
      </c>
      <c r="AB4" s="172" t="s">
        <v>131</v>
      </c>
      <c r="AC4" s="173">
        <f>SUM(F22)</f>
        <v>552840</v>
      </c>
      <c r="AD4" s="173">
        <f>F9</f>
        <v>171615</v>
      </c>
      <c r="AE4" s="173">
        <f>F10</f>
        <v>74193</v>
      </c>
      <c r="AF4" s="173">
        <f>F13</f>
        <v>68658</v>
      </c>
      <c r="AG4" s="173">
        <f>F14</f>
        <v>3156</v>
      </c>
      <c r="AH4" s="173">
        <f>F15</f>
        <v>62065</v>
      </c>
      <c r="AI4" s="173">
        <f>F17</f>
        <v>106526</v>
      </c>
      <c r="AJ4" s="173">
        <f>F20</f>
        <v>73972</v>
      </c>
      <c r="AK4" s="173">
        <f>F21</f>
        <v>87603</v>
      </c>
      <c r="AL4" s="174"/>
    </row>
    <row r="5" spans="1:38" ht="14.25">
      <c r="A5" s="21" t="s">
        <v>279</v>
      </c>
      <c r="E5" s="3"/>
      <c r="AA5" s="172" t="str">
        <f>E1</f>
        <v>北九州市</v>
      </c>
      <c r="AB5" s="172" t="s">
        <v>115</v>
      </c>
      <c r="AC5" s="175"/>
      <c r="AD5" s="175">
        <f>G9</f>
        <v>31.042435424354242</v>
      </c>
      <c r="AE5" s="175">
        <f>G10</f>
        <v>13.420338615150856</v>
      </c>
      <c r="AF5" s="175">
        <f>G13</f>
        <v>12.419144779683091</v>
      </c>
      <c r="AG5" s="175">
        <f>G14</f>
        <v>0.57087041458649879</v>
      </c>
      <c r="AH5" s="175">
        <f>G15</f>
        <v>11.226575501049128</v>
      </c>
      <c r="AI5" s="175">
        <f>G17</f>
        <v>19.268866218073946</v>
      </c>
      <c r="AJ5" s="175">
        <f>G20</f>
        <v>13.380363215396859</v>
      </c>
      <c r="AK5" s="175">
        <f>G21</f>
        <v>15.845995224658131</v>
      </c>
    </row>
    <row r="6" spans="1:38" ht="14.25">
      <c r="A6" s="3"/>
      <c r="G6" s="327" t="s">
        <v>132</v>
      </c>
      <c r="H6" s="328"/>
      <c r="I6" s="328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北九州市</v>
      </c>
      <c r="AB6" s="172" t="s">
        <v>116</v>
      </c>
      <c r="AC6" s="175">
        <f>SUM(I22)</f>
        <v>-0.63143364015292303</v>
      </c>
      <c r="AD6" s="175">
        <f>I9</f>
        <v>8.9965068275642999</v>
      </c>
      <c r="AE6" s="175">
        <f>I10</f>
        <v>24.274300262977167</v>
      </c>
      <c r="AF6" s="175">
        <f>I13</f>
        <v>-0.64396625327409751</v>
      </c>
      <c r="AG6" s="175">
        <f>I14</f>
        <v>0.73412065113309666</v>
      </c>
      <c r="AH6" s="175">
        <f>I15</f>
        <v>0.54757237513567425</v>
      </c>
      <c r="AI6" s="175">
        <f>I17</f>
        <v>-2.3243872695097201</v>
      </c>
      <c r="AJ6" s="175">
        <f>I20</f>
        <v>3.8290943798775956</v>
      </c>
      <c r="AK6" s="175">
        <f>I21</f>
        <v>-16.939574661748946</v>
      </c>
    </row>
    <row r="7" spans="1:38" ht="27" customHeight="1">
      <c r="A7" s="19"/>
      <c r="B7" s="5"/>
      <c r="C7" s="5"/>
      <c r="D7" s="5"/>
      <c r="E7" s="23"/>
      <c r="F7" s="62" t="s">
        <v>280</v>
      </c>
      <c r="G7" s="63"/>
      <c r="H7" s="280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1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38" ht="18" customHeight="1">
      <c r="A9" s="324" t="s">
        <v>80</v>
      </c>
      <c r="B9" s="324" t="s">
        <v>81</v>
      </c>
      <c r="C9" s="47" t="s">
        <v>3</v>
      </c>
      <c r="D9" s="48"/>
      <c r="E9" s="49"/>
      <c r="F9" s="77">
        <v>171615</v>
      </c>
      <c r="G9" s="78">
        <f t="shared" ref="G9:G22" si="0">F9/$F$22*100</f>
        <v>31.042435424354242</v>
      </c>
      <c r="H9" s="282">
        <v>157450</v>
      </c>
      <c r="I9" s="287">
        <f t="shared" ref="I9:I40" si="1">(F9/H9-1)*100</f>
        <v>8.9965068275642999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17" t="s">
        <v>129</v>
      </c>
      <c r="AB9" s="318"/>
      <c r="AC9" s="319" t="s">
        <v>117</v>
      </c>
    </row>
    <row r="10" spans="1:38" ht="18" customHeight="1">
      <c r="A10" s="325"/>
      <c r="B10" s="325"/>
      <c r="C10" s="8"/>
      <c r="D10" s="50" t="s">
        <v>22</v>
      </c>
      <c r="E10" s="30"/>
      <c r="F10" s="81">
        <v>74193</v>
      </c>
      <c r="G10" s="82">
        <f t="shared" si="0"/>
        <v>13.420338615150856</v>
      </c>
      <c r="H10" s="283">
        <v>59701</v>
      </c>
      <c r="I10" s="288">
        <f t="shared" si="1"/>
        <v>24.274300262977167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310" t="s">
        <v>106</v>
      </c>
      <c r="AB10" s="310"/>
      <c r="AC10" s="319"/>
      <c r="AD10" s="311" t="s">
        <v>118</v>
      </c>
      <c r="AE10" s="320"/>
      <c r="AF10" s="321"/>
      <c r="AG10" s="311" t="s">
        <v>119</v>
      </c>
      <c r="AH10" s="316"/>
      <c r="AI10" s="312"/>
      <c r="AJ10" s="311" t="s">
        <v>120</v>
      </c>
      <c r="AK10" s="312"/>
    </row>
    <row r="11" spans="1:38" ht="18" customHeight="1">
      <c r="A11" s="325"/>
      <c r="B11" s="325"/>
      <c r="C11" s="34"/>
      <c r="D11" s="35"/>
      <c r="E11" s="33" t="s">
        <v>23</v>
      </c>
      <c r="F11" s="85">
        <v>59442</v>
      </c>
      <c r="G11" s="86">
        <f t="shared" si="0"/>
        <v>10.752116344692858</v>
      </c>
      <c r="H11" s="284">
        <v>45621</v>
      </c>
      <c r="I11" s="289">
        <f t="shared" si="1"/>
        <v>30.295258762412036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310"/>
      <c r="AB11" s="310"/>
      <c r="AC11" s="317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25"/>
      <c r="B12" s="325"/>
      <c r="C12" s="34"/>
      <c r="D12" s="36"/>
      <c r="E12" s="33" t="s">
        <v>24</v>
      </c>
      <c r="F12" s="85">
        <v>9654</v>
      </c>
      <c r="G12" s="86">
        <f t="shared" si="0"/>
        <v>1.7462556978510961</v>
      </c>
      <c r="H12" s="284">
        <v>8968</v>
      </c>
      <c r="I12" s="289">
        <f t="shared" si="1"/>
        <v>7.6494201605709078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北九州市</v>
      </c>
      <c r="AB12" s="172" t="s">
        <v>131</v>
      </c>
      <c r="AC12" s="173">
        <f>F40</f>
        <v>548551</v>
      </c>
      <c r="AD12" s="173">
        <f>F23</f>
        <v>311978</v>
      </c>
      <c r="AE12" s="173">
        <f>F24</f>
        <v>110332</v>
      </c>
      <c r="AF12" s="173">
        <f>F26</f>
        <v>68300</v>
      </c>
      <c r="AG12" s="173">
        <f>F27</f>
        <v>167167</v>
      </c>
      <c r="AH12" s="173">
        <f>F28</f>
        <v>53951</v>
      </c>
      <c r="AI12" s="173">
        <f>F32</f>
        <v>4098</v>
      </c>
      <c r="AJ12" s="173">
        <f>F34</f>
        <v>69406</v>
      </c>
      <c r="AK12" s="173">
        <f>F35</f>
        <v>68753</v>
      </c>
      <c r="AL12" s="177"/>
    </row>
    <row r="13" spans="1:38" ht="18" customHeight="1">
      <c r="A13" s="325"/>
      <c r="B13" s="325"/>
      <c r="C13" s="11"/>
      <c r="D13" s="31" t="s">
        <v>25</v>
      </c>
      <c r="E13" s="32"/>
      <c r="F13" s="89">
        <v>68658</v>
      </c>
      <c r="G13" s="90">
        <f t="shared" si="0"/>
        <v>12.419144779683091</v>
      </c>
      <c r="H13" s="285">
        <v>69103</v>
      </c>
      <c r="I13" s="290">
        <f t="shared" si="1"/>
        <v>-0.64396625327409751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北九州市</v>
      </c>
      <c r="AB13" s="172" t="s">
        <v>115</v>
      </c>
      <c r="AC13" s="175"/>
      <c r="AD13" s="175">
        <f>G23</f>
        <v>56.87310751416004</v>
      </c>
      <c r="AE13" s="175">
        <f>G24</f>
        <v>20.113353179558509</v>
      </c>
      <c r="AF13" s="175">
        <f>G26</f>
        <v>12.450984502808307</v>
      </c>
      <c r="AG13" s="175">
        <f>G27</f>
        <v>30.47428589137564</v>
      </c>
      <c r="AH13" s="175">
        <f>G28</f>
        <v>9.8351839664862517</v>
      </c>
      <c r="AI13" s="175">
        <f>G32</f>
        <v>0.74705907016849848</v>
      </c>
      <c r="AJ13" s="175">
        <f>G34</f>
        <v>12.652606594464325</v>
      </c>
      <c r="AK13" s="175">
        <f>G35</f>
        <v>12.533565703097798</v>
      </c>
    </row>
    <row r="14" spans="1:38" ht="18" customHeight="1">
      <c r="A14" s="325"/>
      <c r="B14" s="325"/>
      <c r="C14" s="52" t="s">
        <v>4</v>
      </c>
      <c r="D14" s="53"/>
      <c r="E14" s="54"/>
      <c r="F14" s="85">
        <v>3156</v>
      </c>
      <c r="G14" s="86">
        <f t="shared" si="0"/>
        <v>0.57087041458649879</v>
      </c>
      <c r="H14" s="284">
        <v>3133</v>
      </c>
      <c r="I14" s="289">
        <f t="shared" si="1"/>
        <v>0.73412065113309666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北九州市</v>
      </c>
      <c r="AB14" s="172" t="s">
        <v>116</v>
      </c>
      <c r="AC14" s="175">
        <f>I40</f>
        <v>-0.61779727190870437</v>
      </c>
      <c r="AD14" s="175">
        <f>I23</f>
        <v>-0.35739722833498799</v>
      </c>
      <c r="AE14" s="175">
        <f>I24</f>
        <v>-0.38372292496184901</v>
      </c>
      <c r="AF14" s="175">
        <f>I26</f>
        <v>0.2274561596595559</v>
      </c>
      <c r="AG14" s="175">
        <f>I27</f>
        <v>-2.4309527700604683</v>
      </c>
      <c r="AH14" s="175">
        <f>I28</f>
        <v>-5.3723601333832693E-2</v>
      </c>
      <c r="AI14" s="175">
        <f>I32</f>
        <v>-33.474025974025977</v>
      </c>
      <c r="AJ14" s="175">
        <f>I34</f>
        <v>2.7749807498667289</v>
      </c>
      <c r="AK14" s="175">
        <f>I35</f>
        <v>2.0361823065849327</v>
      </c>
    </row>
    <row r="15" spans="1:38" ht="18" customHeight="1">
      <c r="A15" s="325"/>
      <c r="B15" s="325"/>
      <c r="C15" s="52" t="s">
        <v>5</v>
      </c>
      <c r="D15" s="53"/>
      <c r="E15" s="54"/>
      <c r="F15" s="85">
        <v>62065</v>
      </c>
      <c r="G15" s="86">
        <f t="shared" si="0"/>
        <v>11.226575501049128</v>
      </c>
      <c r="H15" s="284">
        <v>61727</v>
      </c>
      <c r="I15" s="289">
        <f t="shared" si="1"/>
        <v>0.54757237513567425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38" ht="18" customHeight="1">
      <c r="A16" s="325"/>
      <c r="B16" s="325"/>
      <c r="C16" s="52" t="s">
        <v>26</v>
      </c>
      <c r="D16" s="53"/>
      <c r="E16" s="54"/>
      <c r="F16" s="85">
        <v>15953</v>
      </c>
      <c r="G16" s="86">
        <f t="shared" si="0"/>
        <v>2.8856450329209178</v>
      </c>
      <c r="H16" s="284">
        <v>16246</v>
      </c>
      <c r="I16" s="289">
        <f t="shared" si="1"/>
        <v>-1.8035208666748792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25"/>
      <c r="B17" s="325"/>
      <c r="C17" s="52" t="s">
        <v>6</v>
      </c>
      <c r="D17" s="53"/>
      <c r="E17" s="54"/>
      <c r="F17" s="85">
        <v>106526</v>
      </c>
      <c r="G17" s="86">
        <f t="shared" si="0"/>
        <v>19.268866218073946</v>
      </c>
      <c r="H17" s="284">
        <v>109061</v>
      </c>
      <c r="I17" s="289">
        <f t="shared" si="1"/>
        <v>-2.3243872695097201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25"/>
      <c r="B18" s="325"/>
      <c r="C18" s="52" t="s">
        <v>27</v>
      </c>
      <c r="D18" s="53"/>
      <c r="E18" s="54"/>
      <c r="F18" s="85">
        <v>24858</v>
      </c>
      <c r="G18" s="86">
        <f t="shared" si="0"/>
        <v>4.4964184935967006</v>
      </c>
      <c r="H18" s="284">
        <v>24883</v>
      </c>
      <c r="I18" s="289">
        <f t="shared" si="1"/>
        <v>-0.10047020053851607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25"/>
      <c r="B19" s="325"/>
      <c r="C19" s="52" t="s">
        <v>28</v>
      </c>
      <c r="D19" s="53"/>
      <c r="E19" s="54"/>
      <c r="F19" s="85">
        <v>7092</v>
      </c>
      <c r="G19" s="86">
        <f t="shared" si="0"/>
        <v>1.2828304753635773</v>
      </c>
      <c r="H19" s="284">
        <v>7140</v>
      </c>
      <c r="I19" s="289">
        <f t="shared" si="1"/>
        <v>-0.67226890756302282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25"/>
      <c r="B20" s="325"/>
      <c r="C20" s="52" t="s">
        <v>7</v>
      </c>
      <c r="D20" s="53"/>
      <c r="E20" s="54"/>
      <c r="F20" s="85">
        <v>73972</v>
      </c>
      <c r="G20" s="86">
        <f t="shared" si="0"/>
        <v>13.380363215396859</v>
      </c>
      <c r="H20" s="284">
        <v>71244</v>
      </c>
      <c r="I20" s="289">
        <f t="shared" si="1"/>
        <v>3.8290943798775956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25"/>
      <c r="B21" s="325"/>
      <c r="C21" s="57" t="s">
        <v>8</v>
      </c>
      <c r="D21" s="58"/>
      <c r="E21" s="56"/>
      <c r="F21" s="93">
        <v>87603</v>
      </c>
      <c r="G21" s="94">
        <f t="shared" si="0"/>
        <v>15.845995224658131</v>
      </c>
      <c r="H21" s="286">
        <v>105469</v>
      </c>
      <c r="I21" s="291">
        <f t="shared" si="1"/>
        <v>-16.939574661748946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25"/>
      <c r="B22" s="326"/>
      <c r="C22" s="59" t="s">
        <v>9</v>
      </c>
      <c r="D22" s="37"/>
      <c r="E22" s="60"/>
      <c r="F22" s="97">
        <f>SUM(F9,F14:F21)</f>
        <v>552840</v>
      </c>
      <c r="G22" s="98">
        <f t="shared" si="0"/>
        <v>100</v>
      </c>
      <c r="H22" s="97">
        <f>SUM(H9,H14:H21)</f>
        <v>556353</v>
      </c>
      <c r="I22" s="292">
        <f t="shared" si="1"/>
        <v>-0.63143364015292303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25"/>
      <c r="B23" s="324" t="s">
        <v>82</v>
      </c>
      <c r="C23" s="4" t="s">
        <v>10</v>
      </c>
      <c r="D23" s="5"/>
      <c r="E23" s="23"/>
      <c r="F23" s="77">
        <v>311978</v>
      </c>
      <c r="G23" s="78">
        <f t="shared" ref="G23:G40" si="2">F23/$F$40*100</f>
        <v>56.87310751416004</v>
      </c>
      <c r="H23" s="282">
        <v>313097</v>
      </c>
      <c r="I23" s="293">
        <f t="shared" si="1"/>
        <v>-0.35739722833498799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25"/>
      <c r="B24" s="325"/>
      <c r="C24" s="8"/>
      <c r="D24" s="10" t="s">
        <v>11</v>
      </c>
      <c r="E24" s="38"/>
      <c r="F24" s="85">
        <v>110332</v>
      </c>
      <c r="G24" s="86">
        <f t="shared" si="2"/>
        <v>20.113353179558509</v>
      </c>
      <c r="H24" s="284">
        <v>110757</v>
      </c>
      <c r="I24" s="289">
        <f t="shared" si="1"/>
        <v>-0.38372292496184901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25"/>
      <c r="B25" s="325"/>
      <c r="C25" s="8"/>
      <c r="D25" s="10" t="s">
        <v>29</v>
      </c>
      <c r="E25" s="38"/>
      <c r="F25" s="85">
        <v>133346</v>
      </c>
      <c r="G25" s="86">
        <f t="shared" si="2"/>
        <v>24.308769831793214</v>
      </c>
      <c r="H25" s="284">
        <v>134195</v>
      </c>
      <c r="I25" s="289">
        <f t="shared" si="1"/>
        <v>-0.63266142553746185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25"/>
      <c r="B26" s="325"/>
      <c r="C26" s="11"/>
      <c r="D26" s="10" t="s">
        <v>12</v>
      </c>
      <c r="E26" s="38"/>
      <c r="F26" s="85">
        <v>68300</v>
      </c>
      <c r="G26" s="86">
        <f t="shared" si="2"/>
        <v>12.450984502808307</v>
      </c>
      <c r="H26" s="284">
        <v>68145</v>
      </c>
      <c r="I26" s="289">
        <f t="shared" si="1"/>
        <v>0.2274561596595559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25"/>
      <c r="B27" s="325"/>
      <c r="C27" s="8" t="s">
        <v>13</v>
      </c>
      <c r="D27" s="14"/>
      <c r="E27" s="25"/>
      <c r="F27" s="77">
        <v>167167</v>
      </c>
      <c r="G27" s="78">
        <f t="shared" si="2"/>
        <v>30.47428589137564</v>
      </c>
      <c r="H27" s="282">
        <v>171332</v>
      </c>
      <c r="I27" s="293">
        <f t="shared" si="1"/>
        <v>-2.4309527700604683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25"/>
      <c r="B28" s="325"/>
      <c r="C28" s="8"/>
      <c r="D28" s="10" t="s">
        <v>14</v>
      </c>
      <c r="E28" s="38"/>
      <c r="F28" s="85">
        <v>53951</v>
      </c>
      <c r="G28" s="86">
        <f t="shared" si="2"/>
        <v>9.8351839664862517</v>
      </c>
      <c r="H28" s="284">
        <v>53980</v>
      </c>
      <c r="I28" s="289">
        <f t="shared" si="1"/>
        <v>-5.3723601333832693E-2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25"/>
      <c r="B29" s="325"/>
      <c r="C29" s="8"/>
      <c r="D29" s="10" t="s">
        <v>30</v>
      </c>
      <c r="E29" s="38"/>
      <c r="F29" s="85">
        <v>7836</v>
      </c>
      <c r="G29" s="86">
        <f t="shared" si="2"/>
        <v>1.4284906963983295</v>
      </c>
      <c r="H29" s="284">
        <v>7048</v>
      </c>
      <c r="I29" s="289">
        <f t="shared" si="1"/>
        <v>11.180476730987522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25"/>
      <c r="B30" s="325"/>
      <c r="C30" s="8"/>
      <c r="D30" s="10" t="s">
        <v>31</v>
      </c>
      <c r="E30" s="38"/>
      <c r="F30" s="85">
        <v>29479</v>
      </c>
      <c r="G30" s="86">
        <f t="shared" si="2"/>
        <v>5.3739761662999435</v>
      </c>
      <c r="H30" s="284">
        <v>28204</v>
      </c>
      <c r="I30" s="289">
        <f t="shared" si="1"/>
        <v>4.5206353708693747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25"/>
      <c r="B31" s="325"/>
      <c r="C31" s="8"/>
      <c r="D31" s="10" t="s">
        <v>32</v>
      </c>
      <c r="E31" s="38"/>
      <c r="F31" s="85">
        <v>42273</v>
      </c>
      <c r="G31" s="86">
        <f t="shared" si="2"/>
        <v>7.7063026044980321</v>
      </c>
      <c r="H31" s="284">
        <v>44273</v>
      </c>
      <c r="I31" s="289">
        <f t="shared" si="1"/>
        <v>-4.5174259706819093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25"/>
      <c r="B32" s="325"/>
      <c r="C32" s="8"/>
      <c r="D32" s="10" t="s">
        <v>15</v>
      </c>
      <c r="E32" s="38"/>
      <c r="F32" s="85">
        <v>4098</v>
      </c>
      <c r="G32" s="86">
        <f t="shared" si="2"/>
        <v>0.74705907016849848</v>
      </c>
      <c r="H32" s="284">
        <v>6160</v>
      </c>
      <c r="I32" s="289">
        <f t="shared" si="1"/>
        <v>-33.474025974025977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25"/>
      <c r="B33" s="325"/>
      <c r="C33" s="11"/>
      <c r="D33" s="10" t="s">
        <v>33</v>
      </c>
      <c r="E33" s="38"/>
      <c r="F33" s="85">
        <v>29530</v>
      </c>
      <c r="G33" s="86">
        <f t="shared" si="2"/>
        <v>5.3832733875245875</v>
      </c>
      <c r="H33" s="284">
        <v>31667</v>
      </c>
      <c r="I33" s="289">
        <f t="shared" si="1"/>
        <v>-6.7483500173682431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25"/>
      <c r="B34" s="325"/>
      <c r="C34" s="8" t="s">
        <v>16</v>
      </c>
      <c r="D34" s="14"/>
      <c r="E34" s="25"/>
      <c r="F34" s="77">
        <v>69406</v>
      </c>
      <c r="G34" s="78">
        <f t="shared" si="2"/>
        <v>12.652606594464325</v>
      </c>
      <c r="H34" s="282">
        <v>67532</v>
      </c>
      <c r="I34" s="293">
        <f t="shared" si="1"/>
        <v>2.7749807498667289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25"/>
      <c r="B35" s="325"/>
      <c r="C35" s="8"/>
      <c r="D35" s="39" t="s">
        <v>17</v>
      </c>
      <c r="E35" s="40"/>
      <c r="F35" s="81">
        <v>68753</v>
      </c>
      <c r="G35" s="82">
        <f t="shared" si="2"/>
        <v>12.533565703097798</v>
      </c>
      <c r="H35" s="283">
        <v>67381</v>
      </c>
      <c r="I35" s="288">
        <f t="shared" si="1"/>
        <v>2.0361823065849327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25"/>
      <c r="B36" s="325"/>
      <c r="C36" s="8"/>
      <c r="D36" s="41"/>
      <c r="E36" s="159" t="s">
        <v>103</v>
      </c>
      <c r="F36" s="85">
        <v>42577</v>
      </c>
      <c r="G36" s="86">
        <f t="shared" si="2"/>
        <v>7.7617213349351291</v>
      </c>
      <c r="H36" s="284">
        <v>46522</v>
      </c>
      <c r="I36" s="289">
        <f t="shared" si="1"/>
        <v>-8.4798589914449103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25"/>
      <c r="B37" s="325"/>
      <c r="C37" s="8"/>
      <c r="D37" s="12"/>
      <c r="E37" s="33" t="s">
        <v>34</v>
      </c>
      <c r="F37" s="85">
        <v>26176</v>
      </c>
      <c r="G37" s="86">
        <f t="shared" si="2"/>
        <v>4.7718443681626681</v>
      </c>
      <c r="H37" s="284">
        <v>20859</v>
      </c>
      <c r="I37" s="289">
        <f t="shared" si="1"/>
        <v>25.490196078431371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25"/>
      <c r="B38" s="325"/>
      <c r="C38" s="8"/>
      <c r="D38" s="61" t="s">
        <v>35</v>
      </c>
      <c r="E38" s="54"/>
      <c r="F38" s="85">
        <v>653</v>
      </c>
      <c r="G38" s="86">
        <f t="shared" si="2"/>
        <v>0.11904089136652746</v>
      </c>
      <c r="H38" s="284">
        <v>151</v>
      </c>
      <c r="I38" s="289">
        <f t="shared" si="1"/>
        <v>332.4503311258278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25"/>
      <c r="B39" s="325"/>
      <c r="C39" s="6"/>
      <c r="D39" s="55" t="s">
        <v>36</v>
      </c>
      <c r="E39" s="56"/>
      <c r="F39" s="93">
        <v>0</v>
      </c>
      <c r="G39" s="94">
        <f t="shared" si="2"/>
        <v>0</v>
      </c>
      <c r="H39" s="286">
        <v>0</v>
      </c>
      <c r="I39" s="291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26"/>
      <c r="B40" s="326"/>
      <c r="C40" s="6" t="s">
        <v>18</v>
      </c>
      <c r="D40" s="7"/>
      <c r="E40" s="24"/>
      <c r="F40" s="97">
        <f>SUM(F23,F27,F34)</f>
        <v>548551</v>
      </c>
      <c r="G40" s="98">
        <f t="shared" si="2"/>
        <v>100</v>
      </c>
      <c r="H40" s="97">
        <f>SUM(H23,H27,H34)</f>
        <v>551961</v>
      </c>
      <c r="I40" s="292">
        <f t="shared" si="1"/>
        <v>-0.61779727190870437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spans="1:25" ht="18" customHeight="1">
      <c r="A41" s="157" t="s">
        <v>19</v>
      </c>
    </row>
    <row r="42" spans="1:25" ht="18" customHeight="1">
      <c r="A42" s="158" t="s">
        <v>20</v>
      </c>
    </row>
    <row r="52" spans="26:26">
      <c r="Z52" s="14"/>
    </row>
    <row r="53" spans="26:26">
      <c r="Z53" s="14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H44" sqref="H44"/>
      <selection pane="topRight" activeCell="H44" sqref="H44"/>
      <selection pane="bottomLeft" activeCell="H44" sqref="H44"/>
      <selection pane="bottomRight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85" t="s">
        <v>0</v>
      </c>
      <c r="B1" s="185"/>
      <c r="C1" s="76" t="s">
        <v>303</v>
      </c>
      <c r="D1" s="186"/>
      <c r="E1" s="186"/>
      <c r="AA1" s="1" t="str">
        <f>C1</f>
        <v>北九州市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88">
        <f>I7</f>
        <v>552839</v>
      </c>
      <c r="AC2" s="188">
        <f>I9</f>
        <v>548551</v>
      </c>
      <c r="AD2" s="188">
        <f>I10</f>
        <v>4288</v>
      </c>
      <c r="AE2" s="188">
        <f>I11</f>
        <v>2390</v>
      </c>
      <c r="AF2" s="188">
        <f>I12</f>
        <v>1899</v>
      </c>
      <c r="AG2" s="188">
        <f>I13</f>
        <v>-216</v>
      </c>
      <c r="AH2" s="1">
        <f>I14</f>
        <v>0</v>
      </c>
      <c r="AI2" s="188">
        <f>I15</f>
        <v>-1299</v>
      </c>
      <c r="AJ2" s="188">
        <f>I25</f>
        <v>279699</v>
      </c>
      <c r="AK2" s="189">
        <f>I26</f>
        <v>0.72199999999999998</v>
      </c>
      <c r="AL2" s="190">
        <f>I27</f>
        <v>0.7</v>
      </c>
      <c r="AM2" s="190">
        <f>I28</f>
        <v>99.8</v>
      </c>
      <c r="AN2" s="190">
        <f>I29</f>
        <v>45.8</v>
      </c>
      <c r="AO2" s="190">
        <f>I33</f>
        <v>171.7</v>
      </c>
      <c r="AP2" s="188">
        <f>I16</f>
        <v>38789</v>
      </c>
      <c r="AQ2" s="188">
        <f>I17</f>
        <v>47936</v>
      </c>
      <c r="AR2" s="188">
        <f>I18</f>
        <v>1011130</v>
      </c>
      <c r="AS2" s="191">
        <f>I21</f>
        <v>3.8389616546700331</v>
      </c>
    </row>
    <row r="3" spans="1:45">
      <c r="AA3" s="1" t="s">
        <v>152</v>
      </c>
      <c r="AB3" s="188">
        <f>H7</f>
        <v>556353</v>
      </c>
      <c r="AC3" s="188">
        <f>H9</f>
        <v>551961</v>
      </c>
      <c r="AD3" s="188">
        <f>H10</f>
        <v>4392</v>
      </c>
      <c r="AE3" s="188">
        <f>H11</f>
        <v>2278</v>
      </c>
      <c r="AF3" s="188">
        <f>H12</f>
        <v>2114</v>
      </c>
      <c r="AG3" s="188">
        <f>H13</f>
        <v>580</v>
      </c>
      <c r="AH3" s="1" t="str">
        <f>H14</f>
        <v>-</v>
      </c>
      <c r="AI3" s="188">
        <f>H15</f>
        <v>523</v>
      </c>
      <c r="AJ3" s="188">
        <f>H25</f>
        <v>279712</v>
      </c>
      <c r="AK3" s="189">
        <f>H26</f>
        <v>0.72799999999999998</v>
      </c>
      <c r="AL3" s="190">
        <f>H27</f>
        <v>0.8</v>
      </c>
      <c r="AM3" s="190">
        <f>H28</f>
        <v>99.4</v>
      </c>
      <c r="AN3" s="190">
        <f>H29</f>
        <v>44</v>
      </c>
      <c r="AO3" s="190">
        <f>H33</f>
        <v>175.6</v>
      </c>
      <c r="AP3" s="188">
        <f>H16</f>
        <v>39975</v>
      </c>
      <c r="AQ3" s="188">
        <f>H17</f>
        <v>995173</v>
      </c>
      <c r="AR3" s="188">
        <f>H18</f>
        <v>47462</v>
      </c>
      <c r="AS3" s="191">
        <f>H21</f>
        <v>3.7999408781863249</v>
      </c>
    </row>
    <row r="4" spans="1:45">
      <c r="A4" s="21" t="s">
        <v>153</v>
      </c>
      <c r="AP4" s="188"/>
      <c r="AQ4" s="188"/>
      <c r="AR4" s="188"/>
    </row>
    <row r="5" spans="1:45">
      <c r="I5" s="192" t="s">
        <v>154</v>
      </c>
    </row>
    <row r="6" spans="1:45" s="179" customFormat="1" ht="29.25" customHeight="1">
      <c r="A6" s="193" t="s">
        <v>155</v>
      </c>
      <c r="B6" s="194"/>
      <c r="C6" s="194"/>
      <c r="D6" s="195"/>
      <c r="E6" s="170" t="s">
        <v>272</v>
      </c>
      <c r="F6" s="170" t="s">
        <v>273</v>
      </c>
      <c r="G6" s="170" t="s">
        <v>274</v>
      </c>
      <c r="H6" s="170" t="s">
        <v>275</v>
      </c>
      <c r="I6" s="170" t="s">
        <v>281</v>
      </c>
    </row>
    <row r="7" spans="1:45" ht="27" customHeight="1">
      <c r="A7" s="324" t="s">
        <v>156</v>
      </c>
      <c r="B7" s="47" t="s">
        <v>157</v>
      </c>
      <c r="C7" s="48"/>
      <c r="D7" s="100" t="s">
        <v>158</v>
      </c>
      <c r="E7" s="196">
        <v>523522</v>
      </c>
      <c r="F7" s="197">
        <v>549613</v>
      </c>
      <c r="G7" s="197">
        <v>519454</v>
      </c>
      <c r="H7" s="197">
        <v>556353</v>
      </c>
      <c r="I7" s="197">
        <v>552839</v>
      </c>
    </row>
    <row r="8" spans="1:45" ht="27" customHeight="1">
      <c r="A8" s="325"/>
      <c r="B8" s="26"/>
      <c r="C8" s="61" t="s">
        <v>159</v>
      </c>
      <c r="D8" s="101" t="s">
        <v>38</v>
      </c>
      <c r="E8" s="198">
        <v>234450</v>
      </c>
      <c r="F8" s="198">
        <v>239681</v>
      </c>
      <c r="G8" s="198">
        <v>235910</v>
      </c>
      <c r="H8" s="198">
        <v>263862</v>
      </c>
      <c r="I8" s="199">
        <v>265769</v>
      </c>
    </row>
    <row r="9" spans="1:45" ht="27" customHeight="1">
      <c r="A9" s="325"/>
      <c r="B9" s="52" t="s">
        <v>160</v>
      </c>
      <c r="C9" s="53"/>
      <c r="D9" s="102"/>
      <c r="E9" s="200">
        <v>517272</v>
      </c>
      <c r="F9" s="200">
        <v>544974</v>
      </c>
      <c r="G9" s="200">
        <v>515520</v>
      </c>
      <c r="H9" s="200">
        <v>551961</v>
      </c>
      <c r="I9" s="201">
        <v>548551</v>
      </c>
    </row>
    <row r="10" spans="1:45" ht="27" customHeight="1">
      <c r="A10" s="325"/>
      <c r="B10" s="52" t="s">
        <v>161</v>
      </c>
      <c r="C10" s="53"/>
      <c r="D10" s="102"/>
      <c r="E10" s="200">
        <v>6250</v>
      </c>
      <c r="F10" s="200">
        <v>4640</v>
      </c>
      <c r="G10" s="200">
        <v>3934</v>
      </c>
      <c r="H10" s="200">
        <v>4392</v>
      </c>
      <c r="I10" s="201">
        <v>4288</v>
      </c>
    </row>
    <row r="11" spans="1:45" ht="27" customHeight="1">
      <c r="A11" s="325"/>
      <c r="B11" s="52" t="s">
        <v>162</v>
      </c>
      <c r="C11" s="53"/>
      <c r="D11" s="102"/>
      <c r="E11" s="200">
        <v>3926</v>
      </c>
      <c r="F11" s="200">
        <v>2767</v>
      </c>
      <c r="G11" s="200">
        <v>2399</v>
      </c>
      <c r="H11" s="200">
        <v>2278</v>
      </c>
      <c r="I11" s="201">
        <v>2390</v>
      </c>
    </row>
    <row r="12" spans="1:45" ht="27" customHeight="1">
      <c r="A12" s="325"/>
      <c r="B12" s="52" t="s">
        <v>163</v>
      </c>
      <c r="C12" s="53"/>
      <c r="D12" s="102"/>
      <c r="E12" s="200">
        <v>2324</v>
      </c>
      <c r="F12" s="200">
        <v>1873</v>
      </c>
      <c r="G12" s="200">
        <v>1535</v>
      </c>
      <c r="H12" s="200">
        <v>2114</v>
      </c>
      <c r="I12" s="201">
        <v>1899</v>
      </c>
    </row>
    <row r="13" spans="1:45" ht="27" customHeight="1">
      <c r="A13" s="325"/>
      <c r="B13" s="52" t="s">
        <v>164</v>
      </c>
      <c r="C13" s="53"/>
      <c r="D13" s="108"/>
      <c r="E13" s="202">
        <v>145</v>
      </c>
      <c r="F13" s="202">
        <v>-451</v>
      </c>
      <c r="G13" s="202">
        <v>-338</v>
      </c>
      <c r="H13" s="202">
        <v>580</v>
      </c>
      <c r="I13" s="203">
        <v>-216</v>
      </c>
    </row>
    <row r="14" spans="1:45" ht="27" customHeight="1">
      <c r="A14" s="325"/>
      <c r="B14" s="112" t="s">
        <v>165</v>
      </c>
      <c r="C14" s="68"/>
      <c r="D14" s="108"/>
      <c r="E14" s="202">
        <v>0</v>
      </c>
      <c r="F14" s="202">
        <v>0</v>
      </c>
      <c r="G14" s="202">
        <v>0</v>
      </c>
      <c r="H14" s="202" t="s">
        <v>302</v>
      </c>
      <c r="I14" s="203">
        <v>0</v>
      </c>
    </row>
    <row r="15" spans="1:45" ht="27" customHeight="1">
      <c r="A15" s="325"/>
      <c r="B15" s="57" t="s">
        <v>166</v>
      </c>
      <c r="C15" s="58"/>
      <c r="D15" s="204"/>
      <c r="E15" s="205">
        <v>868</v>
      </c>
      <c r="F15" s="205">
        <v>1387</v>
      </c>
      <c r="G15" s="205">
        <v>-2528</v>
      </c>
      <c r="H15" s="205">
        <v>523</v>
      </c>
      <c r="I15" s="206">
        <v>-1299</v>
      </c>
    </row>
    <row r="16" spans="1:45" ht="27" customHeight="1">
      <c r="A16" s="325"/>
      <c r="B16" s="207" t="s">
        <v>167</v>
      </c>
      <c r="C16" s="208"/>
      <c r="D16" s="209" t="s">
        <v>39</v>
      </c>
      <c r="E16" s="210">
        <v>39014</v>
      </c>
      <c r="F16" s="210">
        <v>41919</v>
      </c>
      <c r="G16" s="210">
        <v>40608</v>
      </c>
      <c r="H16" s="210">
        <v>39975</v>
      </c>
      <c r="I16" s="211">
        <v>38789</v>
      </c>
    </row>
    <row r="17" spans="1:9" ht="27" customHeight="1">
      <c r="A17" s="325"/>
      <c r="B17" s="52" t="s">
        <v>168</v>
      </c>
      <c r="C17" s="53"/>
      <c r="D17" s="101" t="s">
        <v>40</v>
      </c>
      <c r="E17" s="200">
        <v>52173</v>
      </c>
      <c r="F17" s="200">
        <v>55199</v>
      </c>
      <c r="G17" s="200">
        <v>50644</v>
      </c>
      <c r="H17" s="200">
        <v>995173</v>
      </c>
      <c r="I17" s="201">
        <v>47936</v>
      </c>
    </row>
    <row r="18" spans="1:9" ht="27" customHeight="1">
      <c r="A18" s="325"/>
      <c r="B18" s="52" t="s">
        <v>169</v>
      </c>
      <c r="C18" s="53"/>
      <c r="D18" s="101" t="s">
        <v>41</v>
      </c>
      <c r="E18" s="200">
        <v>921432</v>
      </c>
      <c r="F18" s="200">
        <v>970004</v>
      </c>
      <c r="G18" s="200">
        <v>980962</v>
      </c>
      <c r="H18" s="200">
        <v>47462</v>
      </c>
      <c r="I18" s="201">
        <v>1011130</v>
      </c>
    </row>
    <row r="19" spans="1:9" ht="27" customHeight="1">
      <c r="A19" s="325"/>
      <c r="B19" s="52" t="s">
        <v>170</v>
      </c>
      <c r="C19" s="53"/>
      <c r="D19" s="101" t="s">
        <v>171</v>
      </c>
      <c r="E19" s="200">
        <f>E17+E18-E16</f>
        <v>934591</v>
      </c>
      <c r="F19" s="200">
        <f>F17+F18-F16</f>
        <v>983284</v>
      </c>
      <c r="G19" s="200">
        <f>G17+G18-G16</f>
        <v>990998</v>
      </c>
      <c r="H19" s="200">
        <f>H17+H18-H16</f>
        <v>1002660</v>
      </c>
      <c r="I19" s="200">
        <f>I17+I18-I16</f>
        <v>1020277</v>
      </c>
    </row>
    <row r="20" spans="1:9" ht="27" customHeight="1">
      <c r="A20" s="325"/>
      <c r="B20" s="52" t="s">
        <v>172</v>
      </c>
      <c r="C20" s="53"/>
      <c r="D20" s="102" t="s">
        <v>173</v>
      </c>
      <c r="E20" s="212">
        <f>E18/E8</f>
        <v>3.9301855406269994</v>
      </c>
      <c r="F20" s="212">
        <f>F18/F8</f>
        <v>4.0470625539779954</v>
      </c>
      <c r="G20" s="212">
        <f>G18/G8</f>
        <v>4.1582043999830445</v>
      </c>
      <c r="H20" s="212">
        <f>H18/H8</f>
        <v>0.17987432824734143</v>
      </c>
      <c r="I20" s="212">
        <f>I18/I8</f>
        <v>3.8045445480849911</v>
      </c>
    </row>
    <row r="21" spans="1:9" ht="27" customHeight="1">
      <c r="A21" s="325"/>
      <c r="B21" s="52" t="s">
        <v>174</v>
      </c>
      <c r="C21" s="53"/>
      <c r="D21" s="102" t="s">
        <v>175</v>
      </c>
      <c r="E21" s="212">
        <f>E19/E8</f>
        <v>3.9863126466197483</v>
      </c>
      <c r="F21" s="212">
        <f>F19/F8</f>
        <v>4.1024695324201748</v>
      </c>
      <c r="G21" s="212">
        <f>G19/G8</f>
        <v>4.200746047221398</v>
      </c>
      <c r="H21" s="212">
        <f>H19/H8</f>
        <v>3.7999408781863249</v>
      </c>
      <c r="I21" s="212">
        <f>I19/I8</f>
        <v>3.8389616546700331</v>
      </c>
    </row>
    <row r="22" spans="1:9" ht="27" customHeight="1">
      <c r="A22" s="325"/>
      <c r="B22" s="52" t="s">
        <v>176</v>
      </c>
      <c r="C22" s="53"/>
      <c r="D22" s="102" t="s">
        <v>177</v>
      </c>
      <c r="E22" s="200">
        <f>E18/E24*1000000</f>
        <v>943272.53221080906</v>
      </c>
      <c r="F22" s="200">
        <f>F18/F24*1000000</f>
        <v>992995.82533992047</v>
      </c>
      <c r="G22" s="200">
        <f>G18/G24*1000000</f>
        <v>1020468.414186829</v>
      </c>
      <c r="H22" s="200">
        <f>H18/H24*1000000</f>
        <v>49373.44349132308</v>
      </c>
      <c r="I22" s="200">
        <f>I18/I24*1000000</f>
        <v>1051851.3740967826</v>
      </c>
    </row>
    <row r="23" spans="1:9" ht="27" customHeight="1">
      <c r="A23" s="325"/>
      <c r="B23" s="52" t="s">
        <v>178</v>
      </c>
      <c r="C23" s="53"/>
      <c r="D23" s="102" t="s">
        <v>179</v>
      </c>
      <c r="E23" s="200">
        <f>E19/E24*1000000</f>
        <v>956743.43755310448</v>
      </c>
      <c r="F23" s="200">
        <f>F19/F24*1000000</f>
        <v>1006590.5987228283</v>
      </c>
      <c r="G23" s="200">
        <f>G19/G24*1000000</f>
        <v>1030908.5953607979</v>
      </c>
      <c r="H23" s="200">
        <f>H19/H24*1000000</f>
        <v>1043040.2606508364</v>
      </c>
      <c r="I23" s="200">
        <f>I19/I24*1000000</f>
        <v>1061366.7524545244</v>
      </c>
    </row>
    <row r="24" spans="1:9" ht="27" customHeight="1">
      <c r="A24" s="325"/>
      <c r="B24" s="213" t="s">
        <v>180</v>
      </c>
      <c r="C24" s="214"/>
      <c r="D24" s="215" t="s">
        <v>181</v>
      </c>
      <c r="E24" s="205">
        <v>976846</v>
      </c>
      <c r="F24" s="205">
        <f>E24</f>
        <v>976846</v>
      </c>
      <c r="G24" s="205">
        <v>961286</v>
      </c>
      <c r="H24" s="205">
        <f>G24</f>
        <v>961286</v>
      </c>
      <c r="I24" s="206">
        <f>H24</f>
        <v>961286</v>
      </c>
    </row>
    <row r="25" spans="1:9" ht="27" customHeight="1">
      <c r="A25" s="325"/>
      <c r="B25" s="11" t="s">
        <v>182</v>
      </c>
      <c r="C25" s="216"/>
      <c r="D25" s="217"/>
      <c r="E25" s="198">
        <v>249477</v>
      </c>
      <c r="F25" s="198">
        <v>248705</v>
      </c>
      <c r="G25" s="198">
        <v>245993</v>
      </c>
      <c r="H25" s="198">
        <v>279712</v>
      </c>
      <c r="I25" s="218">
        <v>279699</v>
      </c>
    </row>
    <row r="26" spans="1:9" ht="27" customHeight="1">
      <c r="A26" s="325"/>
      <c r="B26" s="219" t="s">
        <v>183</v>
      </c>
      <c r="C26" s="220"/>
      <c r="D26" s="221"/>
      <c r="E26" s="222">
        <v>0.70599999999999996</v>
      </c>
      <c r="F26" s="222">
        <v>0.72</v>
      </c>
      <c r="G26" s="222">
        <v>0.73</v>
      </c>
      <c r="H26" s="222">
        <v>0.72799999999999998</v>
      </c>
      <c r="I26" s="223">
        <v>0.72199999999999998</v>
      </c>
    </row>
    <row r="27" spans="1:9" ht="27" customHeight="1">
      <c r="A27" s="325"/>
      <c r="B27" s="219" t="s">
        <v>184</v>
      </c>
      <c r="C27" s="220"/>
      <c r="D27" s="221"/>
      <c r="E27" s="224">
        <v>0.9</v>
      </c>
      <c r="F27" s="224">
        <v>0.8</v>
      </c>
      <c r="G27" s="224">
        <v>0.6</v>
      </c>
      <c r="H27" s="224">
        <v>0.8</v>
      </c>
      <c r="I27" s="225">
        <v>0.7</v>
      </c>
    </row>
    <row r="28" spans="1:9" ht="27" customHeight="1">
      <c r="A28" s="325"/>
      <c r="B28" s="219" t="s">
        <v>185</v>
      </c>
      <c r="C28" s="220"/>
      <c r="D28" s="221"/>
      <c r="E28" s="224">
        <v>96.9</v>
      </c>
      <c r="F28" s="224">
        <v>95.7</v>
      </c>
      <c r="G28" s="224">
        <v>99.6</v>
      </c>
      <c r="H28" s="224">
        <v>99.4</v>
      </c>
      <c r="I28" s="225">
        <v>99.8</v>
      </c>
    </row>
    <row r="29" spans="1:9" ht="27" customHeight="1">
      <c r="A29" s="325"/>
      <c r="B29" s="226" t="s">
        <v>186</v>
      </c>
      <c r="C29" s="227"/>
      <c r="D29" s="228"/>
      <c r="E29" s="229">
        <v>49.4</v>
      </c>
      <c r="F29" s="229">
        <v>44.8</v>
      </c>
      <c r="G29" s="229">
        <v>48.1</v>
      </c>
      <c r="H29" s="229">
        <v>44</v>
      </c>
      <c r="I29" s="230">
        <v>45.8</v>
      </c>
    </row>
    <row r="30" spans="1:9" ht="27" customHeight="1">
      <c r="A30" s="325"/>
      <c r="B30" s="324" t="s">
        <v>187</v>
      </c>
      <c r="C30" s="20" t="s">
        <v>188</v>
      </c>
      <c r="D30" s="231"/>
      <c r="E30" s="232">
        <v>0</v>
      </c>
      <c r="F30" s="232">
        <v>0</v>
      </c>
      <c r="G30" s="232">
        <v>0</v>
      </c>
      <c r="H30" s="232">
        <v>0</v>
      </c>
      <c r="I30" s="233">
        <v>0</v>
      </c>
    </row>
    <row r="31" spans="1:9" ht="27" customHeight="1">
      <c r="A31" s="325"/>
      <c r="B31" s="325"/>
      <c r="C31" s="219" t="s">
        <v>189</v>
      </c>
      <c r="D31" s="221"/>
      <c r="E31" s="224">
        <v>0</v>
      </c>
      <c r="F31" s="224">
        <v>0</v>
      </c>
      <c r="G31" s="224">
        <v>0</v>
      </c>
      <c r="H31" s="224">
        <v>0</v>
      </c>
      <c r="I31" s="225">
        <v>0</v>
      </c>
    </row>
    <row r="32" spans="1:9" ht="27" customHeight="1">
      <c r="A32" s="325"/>
      <c r="B32" s="325"/>
      <c r="C32" s="219" t="s">
        <v>190</v>
      </c>
      <c r="D32" s="221"/>
      <c r="E32" s="224">
        <v>11.8</v>
      </c>
      <c r="F32" s="224">
        <v>12.6</v>
      </c>
      <c r="G32" s="224">
        <v>13.7</v>
      </c>
      <c r="H32" s="224">
        <v>12.2</v>
      </c>
      <c r="I32" s="225">
        <v>11.2</v>
      </c>
    </row>
    <row r="33" spans="1:9" ht="27" customHeight="1">
      <c r="A33" s="326"/>
      <c r="B33" s="326"/>
      <c r="C33" s="226" t="s">
        <v>191</v>
      </c>
      <c r="D33" s="228"/>
      <c r="E33" s="229">
        <v>174.3</v>
      </c>
      <c r="F33" s="229">
        <v>188.3</v>
      </c>
      <c r="G33" s="229">
        <v>187.9</v>
      </c>
      <c r="H33" s="229">
        <v>175.6</v>
      </c>
      <c r="I33" s="234">
        <v>171.7</v>
      </c>
    </row>
    <row r="34" spans="1:9" ht="27" customHeight="1">
      <c r="A34" s="1" t="s">
        <v>282</v>
      </c>
      <c r="B34" s="14"/>
      <c r="C34" s="14"/>
      <c r="D34" s="14"/>
      <c r="E34" s="235"/>
      <c r="F34" s="235"/>
      <c r="G34" s="235"/>
      <c r="H34" s="235"/>
      <c r="I34" s="236"/>
    </row>
    <row r="35" spans="1:9" ht="27" customHeight="1">
      <c r="A35" s="27" t="s">
        <v>192</v>
      </c>
    </row>
    <row r="36" spans="1:9">
      <c r="A36" s="237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orientation="portrait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1"/>
  <sheetViews>
    <sheetView view="pageBreakPreview" zoomScale="85" zoomScaleNormal="100" zoomScaleSheetLayoutView="85" workbookViewId="0">
      <pane xSplit="5" ySplit="7" topLeftCell="F14" activePane="bottomRight" state="frozen"/>
      <selection activeCell="H44" sqref="H44"/>
      <selection pane="topRight" activeCell="H44" sqref="H44"/>
      <selection pane="bottomLeft" activeCell="H44" sqref="H44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 t="s">
        <v>303</v>
      </c>
      <c r="E1" s="44"/>
      <c r="F1" s="44"/>
      <c r="G1" s="44"/>
    </row>
    <row r="2" spans="1:25" ht="15" customHeight="1"/>
    <row r="3" spans="1:25" ht="15" customHeight="1">
      <c r="A3" s="45" t="s">
        <v>193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283</v>
      </c>
      <c r="B5" s="37"/>
      <c r="C5" s="37"/>
      <c r="D5" s="37"/>
      <c r="K5" s="46"/>
      <c r="O5" s="46" t="s">
        <v>44</v>
      </c>
    </row>
    <row r="6" spans="1:25" ht="15.95" customHeight="1">
      <c r="A6" s="349" t="s">
        <v>45</v>
      </c>
      <c r="B6" s="350"/>
      <c r="C6" s="350"/>
      <c r="D6" s="350"/>
      <c r="E6" s="351"/>
      <c r="F6" s="361" t="s">
        <v>304</v>
      </c>
      <c r="G6" s="362"/>
      <c r="H6" s="361" t="s">
        <v>305</v>
      </c>
      <c r="I6" s="362"/>
      <c r="J6" s="361" t="s">
        <v>306</v>
      </c>
      <c r="K6" s="362"/>
      <c r="L6" s="361" t="s">
        <v>307</v>
      </c>
      <c r="M6" s="362"/>
      <c r="N6" s="361" t="s">
        <v>308</v>
      </c>
      <c r="O6" s="362"/>
    </row>
    <row r="7" spans="1:25" ht="15.95" customHeight="1">
      <c r="A7" s="352"/>
      <c r="B7" s="353"/>
      <c r="C7" s="353"/>
      <c r="D7" s="353"/>
      <c r="E7" s="354"/>
      <c r="F7" s="178" t="s">
        <v>284</v>
      </c>
      <c r="G7" s="51" t="s">
        <v>1</v>
      </c>
      <c r="H7" s="178" t="s">
        <v>284</v>
      </c>
      <c r="I7" s="51" t="s">
        <v>1</v>
      </c>
      <c r="J7" s="178" t="s">
        <v>284</v>
      </c>
      <c r="K7" s="51" t="s">
        <v>1</v>
      </c>
      <c r="L7" s="178" t="s">
        <v>284</v>
      </c>
      <c r="M7" s="51" t="s">
        <v>1</v>
      </c>
      <c r="N7" s="178" t="s">
        <v>284</v>
      </c>
      <c r="O7" s="294" t="s">
        <v>1</v>
      </c>
    </row>
    <row r="8" spans="1:25" ht="15.95" customHeight="1">
      <c r="A8" s="331" t="s">
        <v>84</v>
      </c>
      <c r="B8" s="47" t="s">
        <v>46</v>
      </c>
      <c r="C8" s="48"/>
      <c r="D8" s="48"/>
      <c r="E8" s="100" t="s">
        <v>37</v>
      </c>
      <c r="F8" s="113">
        <v>19106</v>
      </c>
      <c r="G8" s="114">
        <v>19828</v>
      </c>
      <c r="H8" s="113">
        <v>1785</v>
      </c>
      <c r="I8" s="115">
        <v>1671</v>
      </c>
      <c r="J8" s="113">
        <v>1744</v>
      </c>
      <c r="K8" s="116">
        <v>1690</v>
      </c>
      <c r="L8" s="113">
        <v>24600</v>
      </c>
      <c r="M8" s="115">
        <v>23755</v>
      </c>
      <c r="N8" s="113">
        <v>26619</v>
      </c>
      <c r="O8" s="116">
        <v>27344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355"/>
      <c r="B9" s="14"/>
      <c r="C9" s="61" t="s">
        <v>47</v>
      </c>
      <c r="D9" s="53"/>
      <c r="E9" s="101" t="s">
        <v>38</v>
      </c>
      <c r="F9" s="117">
        <v>19099</v>
      </c>
      <c r="G9" s="118">
        <v>19820</v>
      </c>
      <c r="H9" s="117">
        <v>1785</v>
      </c>
      <c r="I9" s="119">
        <v>1671</v>
      </c>
      <c r="J9" s="117">
        <v>1716</v>
      </c>
      <c r="K9" s="120">
        <v>1690</v>
      </c>
      <c r="L9" s="117">
        <v>24512</v>
      </c>
      <c r="M9" s="119">
        <v>23588</v>
      </c>
      <c r="N9" s="117">
        <v>26609</v>
      </c>
      <c r="O9" s="120">
        <v>27308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355"/>
      <c r="B10" s="11"/>
      <c r="C10" s="61" t="s">
        <v>48</v>
      </c>
      <c r="D10" s="53"/>
      <c r="E10" s="101" t="s">
        <v>39</v>
      </c>
      <c r="F10" s="117">
        <v>7.3</v>
      </c>
      <c r="G10" s="118">
        <v>8</v>
      </c>
      <c r="H10" s="117">
        <v>0.1</v>
      </c>
      <c r="I10" s="119">
        <v>0</v>
      </c>
      <c r="J10" s="121">
        <v>28</v>
      </c>
      <c r="K10" s="122">
        <v>0</v>
      </c>
      <c r="L10" s="117">
        <v>88</v>
      </c>
      <c r="M10" s="119">
        <v>168</v>
      </c>
      <c r="N10" s="117">
        <v>10</v>
      </c>
      <c r="O10" s="120">
        <v>36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355"/>
      <c r="B11" s="66" t="s">
        <v>49</v>
      </c>
      <c r="C11" s="67"/>
      <c r="D11" s="67"/>
      <c r="E11" s="103" t="s">
        <v>40</v>
      </c>
      <c r="F11" s="123">
        <v>18105</v>
      </c>
      <c r="G11" s="124">
        <v>18119</v>
      </c>
      <c r="H11" s="123">
        <v>1297</v>
      </c>
      <c r="I11" s="125">
        <v>1357</v>
      </c>
      <c r="J11" s="123">
        <v>1834</v>
      </c>
      <c r="K11" s="126">
        <v>1802</v>
      </c>
      <c r="L11" s="123">
        <v>25939</v>
      </c>
      <c r="M11" s="125">
        <v>24664</v>
      </c>
      <c r="N11" s="123">
        <v>25889</v>
      </c>
      <c r="O11" s="126">
        <v>26587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355"/>
      <c r="B12" s="8"/>
      <c r="C12" s="61" t="s">
        <v>50</v>
      </c>
      <c r="D12" s="53"/>
      <c r="E12" s="101" t="s">
        <v>41</v>
      </c>
      <c r="F12" s="117">
        <v>18051</v>
      </c>
      <c r="G12" s="118">
        <v>18114</v>
      </c>
      <c r="H12" s="123">
        <v>1295</v>
      </c>
      <c r="I12" s="119">
        <v>1357</v>
      </c>
      <c r="J12" s="123">
        <v>1834</v>
      </c>
      <c r="K12" s="120">
        <v>1802</v>
      </c>
      <c r="L12" s="117">
        <v>25715</v>
      </c>
      <c r="M12" s="119">
        <v>24454</v>
      </c>
      <c r="N12" s="117">
        <v>25887</v>
      </c>
      <c r="O12" s="120">
        <v>26583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355"/>
      <c r="B13" s="14"/>
      <c r="C13" s="50" t="s">
        <v>51</v>
      </c>
      <c r="D13" s="68"/>
      <c r="E13" s="104" t="s">
        <v>42</v>
      </c>
      <c r="F13" s="127">
        <v>54.4</v>
      </c>
      <c r="G13" s="128">
        <v>5</v>
      </c>
      <c r="H13" s="121">
        <v>1.6</v>
      </c>
      <c r="I13" s="122">
        <v>0</v>
      </c>
      <c r="J13" s="121">
        <v>0</v>
      </c>
      <c r="K13" s="122">
        <v>0</v>
      </c>
      <c r="L13" s="127">
        <v>224</v>
      </c>
      <c r="M13" s="129">
        <v>210</v>
      </c>
      <c r="N13" s="127">
        <v>2</v>
      </c>
      <c r="O13" s="130">
        <v>4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355"/>
      <c r="B14" s="52" t="s">
        <v>52</v>
      </c>
      <c r="C14" s="53"/>
      <c r="D14" s="53"/>
      <c r="E14" s="101" t="s">
        <v>194</v>
      </c>
      <c r="F14" s="161">
        <f>F9-F12</f>
        <v>1048</v>
      </c>
      <c r="G14" s="150">
        <f t="shared" ref="F14:O15" si="0">G9-G12</f>
        <v>1706</v>
      </c>
      <c r="H14" s="161">
        <f t="shared" si="0"/>
        <v>490</v>
      </c>
      <c r="I14" s="150">
        <f t="shared" si="0"/>
        <v>314</v>
      </c>
      <c r="J14" s="161">
        <f t="shared" si="0"/>
        <v>-118</v>
      </c>
      <c r="K14" s="150">
        <f t="shared" si="0"/>
        <v>-112</v>
      </c>
      <c r="L14" s="161">
        <f t="shared" si="0"/>
        <v>-1203</v>
      </c>
      <c r="M14" s="150">
        <f t="shared" si="0"/>
        <v>-866</v>
      </c>
      <c r="N14" s="161">
        <f t="shared" si="0"/>
        <v>722</v>
      </c>
      <c r="O14" s="150">
        <f t="shared" si="0"/>
        <v>725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355"/>
      <c r="B15" s="52" t="s">
        <v>53</v>
      </c>
      <c r="C15" s="53"/>
      <c r="D15" s="53"/>
      <c r="E15" s="101" t="s">
        <v>195</v>
      </c>
      <c r="F15" s="161">
        <f t="shared" si="0"/>
        <v>-47.1</v>
      </c>
      <c r="G15" s="150">
        <f t="shared" si="0"/>
        <v>3</v>
      </c>
      <c r="H15" s="161">
        <f t="shared" si="0"/>
        <v>-1.5</v>
      </c>
      <c r="I15" s="150">
        <f t="shared" si="0"/>
        <v>0</v>
      </c>
      <c r="J15" s="161">
        <f t="shared" si="0"/>
        <v>28</v>
      </c>
      <c r="K15" s="150">
        <f t="shared" si="0"/>
        <v>0</v>
      </c>
      <c r="L15" s="161">
        <f t="shared" si="0"/>
        <v>-136</v>
      </c>
      <c r="M15" s="150">
        <f t="shared" si="0"/>
        <v>-42</v>
      </c>
      <c r="N15" s="161">
        <f t="shared" si="0"/>
        <v>8</v>
      </c>
      <c r="O15" s="150">
        <f t="shared" si="0"/>
        <v>32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355"/>
      <c r="B16" s="52" t="s">
        <v>54</v>
      </c>
      <c r="C16" s="53"/>
      <c r="D16" s="53"/>
      <c r="E16" s="101" t="s">
        <v>196</v>
      </c>
      <c r="F16" s="161">
        <f t="shared" ref="F16:O16" si="1">F8-F11</f>
        <v>1001</v>
      </c>
      <c r="G16" s="150">
        <f t="shared" si="1"/>
        <v>1709</v>
      </c>
      <c r="H16" s="161">
        <f t="shared" si="1"/>
        <v>488</v>
      </c>
      <c r="I16" s="150">
        <f t="shared" si="1"/>
        <v>314</v>
      </c>
      <c r="J16" s="161">
        <f t="shared" si="1"/>
        <v>-90</v>
      </c>
      <c r="K16" s="150">
        <f t="shared" si="1"/>
        <v>-112</v>
      </c>
      <c r="L16" s="161">
        <f t="shared" si="1"/>
        <v>-1339</v>
      </c>
      <c r="M16" s="150">
        <f t="shared" si="1"/>
        <v>-909</v>
      </c>
      <c r="N16" s="161">
        <f t="shared" si="1"/>
        <v>730</v>
      </c>
      <c r="O16" s="150">
        <f t="shared" si="1"/>
        <v>757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355"/>
      <c r="B17" s="52" t="s">
        <v>55</v>
      </c>
      <c r="C17" s="53"/>
      <c r="D17" s="53"/>
      <c r="E17" s="43"/>
      <c r="F17" s="239">
        <v>0</v>
      </c>
      <c r="G17" s="240">
        <v>34</v>
      </c>
      <c r="H17" s="121">
        <v>0</v>
      </c>
      <c r="I17" s="122">
        <v>0</v>
      </c>
      <c r="J17" s="117">
        <v>1782</v>
      </c>
      <c r="K17" s="120">
        <v>1691</v>
      </c>
      <c r="L17" s="117">
        <v>37682</v>
      </c>
      <c r="M17" s="119">
        <v>36343</v>
      </c>
      <c r="N17" s="121">
        <v>0</v>
      </c>
      <c r="O17" s="131">
        <v>0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356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355" t="s">
        <v>85</v>
      </c>
      <c r="B19" s="66" t="s">
        <v>57</v>
      </c>
      <c r="C19" s="69"/>
      <c r="D19" s="69"/>
      <c r="E19" s="105"/>
      <c r="F19" s="163">
        <v>4566</v>
      </c>
      <c r="G19" s="155">
        <v>3135</v>
      </c>
      <c r="H19" s="135">
        <v>54</v>
      </c>
      <c r="I19" s="137">
        <v>378</v>
      </c>
      <c r="J19" s="135">
        <v>93</v>
      </c>
      <c r="K19" s="138">
        <v>91</v>
      </c>
      <c r="L19" s="135">
        <v>13626</v>
      </c>
      <c r="M19" s="137">
        <v>4818</v>
      </c>
      <c r="N19" s="135">
        <v>15744</v>
      </c>
      <c r="O19" s="138">
        <v>15331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355"/>
      <c r="B20" s="13"/>
      <c r="C20" s="61" t="s">
        <v>58</v>
      </c>
      <c r="D20" s="53"/>
      <c r="E20" s="101"/>
      <c r="F20" s="161">
        <v>3000</v>
      </c>
      <c r="G20" s="150">
        <v>2000</v>
      </c>
      <c r="H20" s="117">
        <v>50</v>
      </c>
      <c r="I20" s="119">
        <v>275</v>
      </c>
      <c r="J20" s="117">
        <v>88</v>
      </c>
      <c r="K20" s="122">
        <v>88</v>
      </c>
      <c r="L20" s="117">
        <v>12369</v>
      </c>
      <c r="M20" s="119">
        <v>2841</v>
      </c>
      <c r="N20" s="117">
        <v>9470</v>
      </c>
      <c r="O20" s="120">
        <v>8320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355"/>
      <c r="B21" s="26" t="s">
        <v>59</v>
      </c>
      <c r="C21" s="67"/>
      <c r="D21" s="67"/>
      <c r="E21" s="103" t="s">
        <v>197</v>
      </c>
      <c r="F21" s="164">
        <v>4566</v>
      </c>
      <c r="G21" s="149">
        <v>3135</v>
      </c>
      <c r="H21" s="123">
        <v>54</v>
      </c>
      <c r="I21" s="125">
        <v>378</v>
      </c>
      <c r="J21" s="123">
        <v>93</v>
      </c>
      <c r="K21" s="126">
        <v>91</v>
      </c>
      <c r="L21" s="123">
        <v>13626</v>
      </c>
      <c r="M21" s="125">
        <v>4818</v>
      </c>
      <c r="N21" s="123">
        <v>15744</v>
      </c>
      <c r="O21" s="126">
        <v>15331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355"/>
      <c r="B22" s="66" t="s">
        <v>60</v>
      </c>
      <c r="C22" s="69"/>
      <c r="D22" s="69"/>
      <c r="E22" s="105" t="s">
        <v>198</v>
      </c>
      <c r="F22" s="163">
        <v>13282</v>
      </c>
      <c r="G22" s="155">
        <v>13071</v>
      </c>
      <c r="H22" s="135">
        <v>848</v>
      </c>
      <c r="I22" s="137">
        <v>1347</v>
      </c>
      <c r="J22" s="135">
        <v>154</v>
      </c>
      <c r="K22" s="138">
        <v>139</v>
      </c>
      <c r="L22" s="135">
        <v>13854</v>
      </c>
      <c r="M22" s="137">
        <v>5473</v>
      </c>
      <c r="N22" s="135">
        <v>26900</v>
      </c>
      <c r="O22" s="138">
        <v>27371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355"/>
      <c r="B23" s="8" t="s">
        <v>61</v>
      </c>
      <c r="C23" s="50" t="s">
        <v>62</v>
      </c>
      <c r="D23" s="68"/>
      <c r="E23" s="104"/>
      <c r="F23" s="160">
        <v>3434</v>
      </c>
      <c r="G23" s="139">
        <v>3390</v>
      </c>
      <c r="H23" s="127">
        <v>207</v>
      </c>
      <c r="I23" s="129">
        <v>234</v>
      </c>
      <c r="J23" s="127">
        <v>53</v>
      </c>
      <c r="K23" s="130">
        <v>42</v>
      </c>
      <c r="L23" s="127">
        <v>2303</v>
      </c>
      <c r="M23" s="129">
        <v>2017</v>
      </c>
      <c r="N23" s="127">
        <v>11876</v>
      </c>
      <c r="O23" s="130">
        <v>12603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355"/>
      <c r="B24" s="52" t="s">
        <v>199</v>
      </c>
      <c r="C24" s="53"/>
      <c r="D24" s="53"/>
      <c r="E24" s="101" t="s">
        <v>200</v>
      </c>
      <c r="F24" s="161">
        <f>F21-F22</f>
        <v>-8716</v>
      </c>
      <c r="G24" s="150">
        <f t="shared" ref="G24:O24" si="2">G21-G22</f>
        <v>-9936</v>
      </c>
      <c r="H24" s="161">
        <f t="shared" si="2"/>
        <v>-794</v>
      </c>
      <c r="I24" s="150">
        <f t="shared" si="2"/>
        <v>-969</v>
      </c>
      <c r="J24" s="161">
        <f t="shared" si="2"/>
        <v>-61</v>
      </c>
      <c r="K24" s="150">
        <f t="shared" si="2"/>
        <v>-48</v>
      </c>
      <c r="L24" s="161">
        <f t="shared" si="2"/>
        <v>-228</v>
      </c>
      <c r="M24" s="150">
        <f t="shared" si="2"/>
        <v>-655</v>
      </c>
      <c r="N24" s="161">
        <f t="shared" si="2"/>
        <v>-11156</v>
      </c>
      <c r="O24" s="150">
        <f t="shared" si="2"/>
        <v>-12040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355"/>
      <c r="B25" s="112" t="s">
        <v>63</v>
      </c>
      <c r="C25" s="68"/>
      <c r="D25" s="68"/>
      <c r="E25" s="357" t="s">
        <v>201</v>
      </c>
      <c r="F25" s="359">
        <v>8533</v>
      </c>
      <c r="G25" s="339">
        <v>9936</v>
      </c>
      <c r="H25" s="347">
        <v>787</v>
      </c>
      <c r="I25" s="339">
        <v>969</v>
      </c>
      <c r="J25" s="347">
        <v>-39</v>
      </c>
      <c r="K25" s="339">
        <v>-17</v>
      </c>
      <c r="L25" s="347">
        <v>-529</v>
      </c>
      <c r="M25" s="339">
        <v>409</v>
      </c>
      <c r="N25" s="347">
        <v>11156</v>
      </c>
      <c r="O25" s="339">
        <v>12040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355"/>
      <c r="B26" s="26" t="s">
        <v>64</v>
      </c>
      <c r="C26" s="67"/>
      <c r="D26" s="67"/>
      <c r="E26" s="358"/>
      <c r="F26" s="360"/>
      <c r="G26" s="340"/>
      <c r="H26" s="348"/>
      <c r="I26" s="340"/>
      <c r="J26" s="348"/>
      <c r="K26" s="340"/>
      <c r="L26" s="348"/>
      <c r="M26" s="340"/>
      <c r="N26" s="348">
        <v>0</v>
      </c>
      <c r="O26" s="340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356"/>
      <c r="B27" s="59" t="s">
        <v>202</v>
      </c>
      <c r="C27" s="37"/>
      <c r="D27" s="37"/>
      <c r="E27" s="106" t="s">
        <v>203</v>
      </c>
      <c r="F27" s="165">
        <f t="shared" ref="F27:O27" si="3">F24+F25</f>
        <v>-183</v>
      </c>
      <c r="G27" s="151">
        <f t="shared" si="3"/>
        <v>0</v>
      </c>
      <c r="H27" s="165">
        <f t="shared" si="3"/>
        <v>-7</v>
      </c>
      <c r="I27" s="151">
        <f t="shared" si="3"/>
        <v>0</v>
      </c>
      <c r="J27" s="165">
        <f t="shared" si="3"/>
        <v>-100</v>
      </c>
      <c r="K27" s="151">
        <f t="shared" si="3"/>
        <v>-65</v>
      </c>
      <c r="L27" s="165">
        <f t="shared" si="3"/>
        <v>-757</v>
      </c>
      <c r="M27" s="151">
        <f t="shared" si="3"/>
        <v>-246</v>
      </c>
      <c r="N27" s="165">
        <f t="shared" si="3"/>
        <v>0</v>
      </c>
      <c r="O27" s="151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41" t="s">
        <v>65</v>
      </c>
      <c r="B30" s="342"/>
      <c r="C30" s="342"/>
      <c r="D30" s="342"/>
      <c r="E30" s="343"/>
      <c r="F30" s="329" t="s">
        <v>309</v>
      </c>
      <c r="G30" s="330"/>
      <c r="H30" s="329" t="s">
        <v>310</v>
      </c>
      <c r="I30" s="330"/>
      <c r="J30" s="329" t="s">
        <v>311</v>
      </c>
      <c r="K30" s="330"/>
      <c r="L30" s="329" t="s">
        <v>312</v>
      </c>
      <c r="M30" s="330"/>
      <c r="N30" s="329" t="s">
        <v>313</v>
      </c>
      <c r="O30" s="330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95" customHeight="1">
      <c r="A31" s="344"/>
      <c r="B31" s="345"/>
      <c r="C31" s="345"/>
      <c r="D31" s="345"/>
      <c r="E31" s="346"/>
      <c r="F31" s="178" t="s">
        <v>284</v>
      </c>
      <c r="G31" s="51" t="s">
        <v>1</v>
      </c>
      <c r="H31" s="178" t="s">
        <v>284</v>
      </c>
      <c r="I31" s="51" t="s">
        <v>1</v>
      </c>
      <c r="J31" s="178" t="s">
        <v>284</v>
      </c>
      <c r="K31" s="51" t="s">
        <v>1</v>
      </c>
      <c r="L31" s="178" t="s">
        <v>284</v>
      </c>
      <c r="M31" s="51" t="s">
        <v>1</v>
      </c>
      <c r="N31" s="178" t="s">
        <v>284</v>
      </c>
      <c r="O31" s="238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95" customHeight="1">
      <c r="A32" s="331" t="s">
        <v>86</v>
      </c>
      <c r="B32" s="47" t="s">
        <v>46</v>
      </c>
      <c r="C32" s="48"/>
      <c r="D32" s="48"/>
      <c r="E32" s="16" t="s">
        <v>37</v>
      </c>
      <c r="F32" s="135">
        <v>243</v>
      </c>
      <c r="G32" s="136">
        <v>272</v>
      </c>
      <c r="H32" s="113">
        <v>299</v>
      </c>
      <c r="I32" s="115">
        <v>342</v>
      </c>
      <c r="J32" s="113">
        <v>3118</v>
      </c>
      <c r="K32" s="116">
        <v>3554</v>
      </c>
      <c r="L32" s="135">
        <v>598</v>
      </c>
      <c r="M32" s="136">
        <v>599</v>
      </c>
      <c r="N32" s="113">
        <v>549</v>
      </c>
      <c r="O32" s="154">
        <v>363</v>
      </c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95" customHeight="1">
      <c r="A33" s="332"/>
      <c r="B33" s="14"/>
      <c r="C33" s="50" t="s">
        <v>66</v>
      </c>
      <c r="D33" s="68"/>
      <c r="E33" s="108"/>
      <c r="F33" s="127">
        <v>111</v>
      </c>
      <c r="G33" s="128">
        <v>111</v>
      </c>
      <c r="H33" s="127">
        <v>69</v>
      </c>
      <c r="I33" s="129">
        <v>91</v>
      </c>
      <c r="J33" s="127">
        <v>2938</v>
      </c>
      <c r="K33" s="130">
        <v>2842</v>
      </c>
      <c r="L33" s="127">
        <v>581</v>
      </c>
      <c r="M33" s="128">
        <v>586</v>
      </c>
      <c r="N33" s="127">
        <v>549</v>
      </c>
      <c r="O33" s="139">
        <v>363</v>
      </c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95" customHeight="1">
      <c r="A34" s="332"/>
      <c r="B34" s="14"/>
      <c r="C34" s="12"/>
      <c r="D34" s="61" t="s">
        <v>67</v>
      </c>
      <c r="E34" s="102"/>
      <c r="F34" s="117">
        <v>62</v>
      </c>
      <c r="G34" s="118">
        <v>65</v>
      </c>
      <c r="H34" s="117">
        <v>60</v>
      </c>
      <c r="I34" s="119">
        <v>61</v>
      </c>
      <c r="J34" s="117">
        <v>2681</v>
      </c>
      <c r="K34" s="120">
        <v>2574</v>
      </c>
      <c r="L34" s="117">
        <v>452</v>
      </c>
      <c r="M34" s="118">
        <v>454</v>
      </c>
      <c r="N34" s="117">
        <v>530</v>
      </c>
      <c r="O34" s="150">
        <v>345</v>
      </c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95" customHeight="1">
      <c r="A35" s="332"/>
      <c r="B35" s="11"/>
      <c r="C35" s="31" t="s">
        <v>68</v>
      </c>
      <c r="D35" s="67"/>
      <c r="E35" s="109"/>
      <c r="F35" s="123">
        <v>132</v>
      </c>
      <c r="G35" s="124">
        <v>161</v>
      </c>
      <c r="H35" s="123">
        <v>231</v>
      </c>
      <c r="I35" s="125">
        <v>252</v>
      </c>
      <c r="J35" s="144">
        <v>180</v>
      </c>
      <c r="K35" s="145">
        <v>711</v>
      </c>
      <c r="L35" s="123">
        <v>18</v>
      </c>
      <c r="M35" s="124">
        <v>13</v>
      </c>
      <c r="N35" s="123">
        <v>0</v>
      </c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95" customHeight="1">
      <c r="A36" s="332"/>
      <c r="B36" s="66" t="s">
        <v>49</v>
      </c>
      <c r="C36" s="69"/>
      <c r="D36" s="69"/>
      <c r="E36" s="16" t="s">
        <v>38</v>
      </c>
      <c r="F36" s="135">
        <v>260</v>
      </c>
      <c r="G36" s="136">
        <v>258</v>
      </c>
      <c r="H36" s="135">
        <v>311</v>
      </c>
      <c r="I36" s="137">
        <v>321</v>
      </c>
      <c r="J36" s="135">
        <v>1624</v>
      </c>
      <c r="K36" s="138">
        <v>1597</v>
      </c>
      <c r="L36" s="135">
        <v>580</v>
      </c>
      <c r="M36" s="136">
        <v>551</v>
      </c>
      <c r="N36" s="135">
        <v>4</v>
      </c>
      <c r="O36" s="155">
        <v>5</v>
      </c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95" customHeight="1">
      <c r="A37" s="332"/>
      <c r="B37" s="14"/>
      <c r="C37" s="61" t="s">
        <v>69</v>
      </c>
      <c r="D37" s="53"/>
      <c r="E37" s="102"/>
      <c r="F37" s="117">
        <v>241</v>
      </c>
      <c r="G37" s="118">
        <v>242</v>
      </c>
      <c r="H37" s="117">
        <v>307</v>
      </c>
      <c r="I37" s="119">
        <v>313</v>
      </c>
      <c r="J37" s="117">
        <v>1472</v>
      </c>
      <c r="K37" s="120">
        <v>1420</v>
      </c>
      <c r="L37" s="117">
        <v>564</v>
      </c>
      <c r="M37" s="118">
        <v>534</v>
      </c>
      <c r="N37" s="117">
        <v>0</v>
      </c>
      <c r="O37" s="150">
        <v>0</v>
      </c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95" customHeight="1">
      <c r="A38" s="332"/>
      <c r="B38" s="11"/>
      <c r="C38" s="61" t="s">
        <v>70</v>
      </c>
      <c r="D38" s="53"/>
      <c r="E38" s="102"/>
      <c r="F38" s="161">
        <v>19</v>
      </c>
      <c r="G38" s="150">
        <v>16</v>
      </c>
      <c r="H38" s="117">
        <v>4</v>
      </c>
      <c r="I38" s="119">
        <v>8</v>
      </c>
      <c r="J38" s="117">
        <v>152</v>
      </c>
      <c r="K38" s="145">
        <v>177</v>
      </c>
      <c r="L38" s="117">
        <v>17</v>
      </c>
      <c r="M38" s="118">
        <v>17</v>
      </c>
      <c r="N38" s="117">
        <v>4</v>
      </c>
      <c r="O38" s="150">
        <v>5</v>
      </c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95" customHeight="1">
      <c r="A39" s="333"/>
      <c r="B39" s="6" t="s">
        <v>71</v>
      </c>
      <c r="C39" s="7"/>
      <c r="D39" s="7"/>
      <c r="E39" s="110" t="s">
        <v>205</v>
      </c>
      <c r="F39" s="165">
        <f t="shared" ref="F39:O39" si="4">F32-F36</f>
        <v>-17</v>
      </c>
      <c r="G39" s="151">
        <f t="shared" si="4"/>
        <v>14</v>
      </c>
      <c r="H39" s="165">
        <f t="shared" si="4"/>
        <v>-12</v>
      </c>
      <c r="I39" s="151">
        <f t="shared" si="4"/>
        <v>21</v>
      </c>
      <c r="J39" s="165">
        <f t="shared" si="4"/>
        <v>1494</v>
      </c>
      <c r="K39" s="151">
        <f t="shared" si="4"/>
        <v>1957</v>
      </c>
      <c r="L39" s="165">
        <f t="shared" si="4"/>
        <v>18</v>
      </c>
      <c r="M39" s="151">
        <f t="shared" si="4"/>
        <v>48</v>
      </c>
      <c r="N39" s="165">
        <f t="shared" si="4"/>
        <v>545</v>
      </c>
      <c r="O39" s="151">
        <f t="shared" si="4"/>
        <v>358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95" customHeight="1">
      <c r="A40" s="331" t="s">
        <v>87</v>
      </c>
      <c r="B40" s="66" t="s">
        <v>72</v>
      </c>
      <c r="C40" s="69"/>
      <c r="D40" s="69"/>
      <c r="E40" s="16" t="s">
        <v>40</v>
      </c>
      <c r="F40" s="163">
        <v>31</v>
      </c>
      <c r="G40" s="155">
        <v>28</v>
      </c>
      <c r="H40" s="135">
        <v>0</v>
      </c>
      <c r="I40" s="137">
        <v>3</v>
      </c>
      <c r="J40" s="135">
        <v>1435</v>
      </c>
      <c r="K40" s="138">
        <v>1119</v>
      </c>
      <c r="L40" s="135">
        <v>120</v>
      </c>
      <c r="M40" s="136">
        <v>98</v>
      </c>
      <c r="N40" s="135">
        <v>0</v>
      </c>
      <c r="O40" s="155">
        <v>0</v>
      </c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95" customHeight="1">
      <c r="A41" s="334"/>
      <c r="B41" s="11"/>
      <c r="C41" s="61" t="s">
        <v>73</v>
      </c>
      <c r="D41" s="53"/>
      <c r="E41" s="102"/>
      <c r="F41" s="167" t="s">
        <v>302</v>
      </c>
      <c r="G41" s="169">
        <v>0</v>
      </c>
      <c r="H41" s="144"/>
      <c r="I41" s="145">
        <v>0</v>
      </c>
      <c r="J41" s="117">
        <v>1421</v>
      </c>
      <c r="K41" s="120">
        <v>1094</v>
      </c>
      <c r="L41" s="117">
        <v>113</v>
      </c>
      <c r="M41" s="118">
        <v>94</v>
      </c>
      <c r="N41" s="117">
        <v>0</v>
      </c>
      <c r="O41" s="150">
        <v>0</v>
      </c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95" customHeight="1">
      <c r="A42" s="334"/>
      <c r="B42" s="66" t="s">
        <v>60</v>
      </c>
      <c r="C42" s="69"/>
      <c r="D42" s="69"/>
      <c r="E42" s="16" t="s">
        <v>41</v>
      </c>
      <c r="F42" s="163">
        <v>31</v>
      </c>
      <c r="G42" s="155">
        <v>28</v>
      </c>
      <c r="H42" s="135">
        <v>2</v>
      </c>
      <c r="I42" s="137">
        <v>3</v>
      </c>
      <c r="J42" s="135">
        <v>1909</v>
      </c>
      <c r="K42" s="138">
        <v>1923</v>
      </c>
      <c r="L42" s="135">
        <v>144</v>
      </c>
      <c r="M42" s="136">
        <v>121</v>
      </c>
      <c r="N42" s="135">
        <v>343</v>
      </c>
      <c r="O42" s="155">
        <v>293</v>
      </c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95" customHeight="1">
      <c r="A43" s="334"/>
      <c r="B43" s="11"/>
      <c r="C43" s="61" t="s">
        <v>74</v>
      </c>
      <c r="D43" s="53"/>
      <c r="E43" s="102"/>
      <c r="F43" s="161">
        <v>30</v>
      </c>
      <c r="G43" s="150">
        <v>26</v>
      </c>
      <c r="H43" s="117"/>
      <c r="I43" s="119">
        <v>0</v>
      </c>
      <c r="J43" s="144">
        <v>1651</v>
      </c>
      <c r="K43" s="145">
        <v>1754</v>
      </c>
      <c r="L43" s="117">
        <v>22</v>
      </c>
      <c r="M43" s="118">
        <v>16</v>
      </c>
      <c r="N43" s="117">
        <v>206</v>
      </c>
      <c r="O43" s="150">
        <v>11</v>
      </c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95" customHeight="1">
      <c r="A44" s="335"/>
      <c r="B44" s="59" t="s">
        <v>71</v>
      </c>
      <c r="C44" s="37"/>
      <c r="D44" s="37"/>
      <c r="E44" s="110" t="s">
        <v>206</v>
      </c>
      <c r="F44" s="162">
        <f t="shared" ref="F44:O44" si="5">F40-F42</f>
        <v>0</v>
      </c>
      <c r="G44" s="166">
        <f t="shared" si="5"/>
        <v>0</v>
      </c>
      <c r="H44" s="162">
        <f t="shared" si="5"/>
        <v>-2</v>
      </c>
      <c r="I44" s="166">
        <f t="shared" si="5"/>
        <v>0</v>
      </c>
      <c r="J44" s="162">
        <f t="shared" si="5"/>
        <v>-474</v>
      </c>
      <c r="K44" s="166">
        <f t="shared" si="5"/>
        <v>-804</v>
      </c>
      <c r="L44" s="162">
        <f t="shared" si="5"/>
        <v>-24</v>
      </c>
      <c r="M44" s="166">
        <f t="shared" si="5"/>
        <v>-23</v>
      </c>
      <c r="N44" s="162">
        <f t="shared" si="5"/>
        <v>-343</v>
      </c>
      <c r="O44" s="166">
        <f t="shared" si="5"/>
        <v>-293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95" customHeight="1">
      <c r="A45" s="336" t="s">
        <v>79</v>
      </c>
      <c r="B45" s="20" t="s">
        <v>75</v>
      </c>
      <c r="C45" s="9"/>
      <c r="D45" s="9"/>
      <c r="E45" s="111" t="s">
        <v>207</v>
      </c>
      <c r="F45" s="168">
        <f t="shared" ref="F45:O45" si="6">F39+F44</f>
        <v>-17</v>
      </c>
      <c r="G45" s="152">
        <f t="shared" si="6"/>
        <v>14</v>
      </c>
      <c r="H45" s="168">
        <f t="shared" si="6"/>
        <v>-14</v>
      </c>
      <c r="I45" s="152">
        <f t="shared" si="6"/>
        <v>21</v>
      </c>
      <c r="J45" s="168">
        <f t="shared" si="6"/>
        <v>1020</v>
      </c>
      <c r="K45" s="152">
        <f t="shared" si="6"/>
        <v>1153</v>
      </c>
      <c r="L45" s="168">
        <f t="shared" si="6"/>
        <v>-6</v>
      </c>
      <c r="M45" s="152">
        <f t="shared" si="6"/>
        <v>25</v>
      </c>
      <c r="N45" s="168">
        <f t="shared" si="6"/>
        <v>202</v>
      </c>
      <c r="O45" s="152">
        <f t="shared" si="6"/>
        <v>65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95" customHeight="1">
      <c r="A46" s="337"/>
      <c r="B46" s="52" t="s">
        <v>76</v>
      </c>
      <c r="C46" s="53"/>
      <c r="D46" s="53"/>
      <c r="E46" s="53"/>
      <c r="F46" s="167"/>
      <c r="G46" s="169"/>
      <c r="H46" s="144"/>
      <c r="I46" s="145">
        <v>2</v>
      </c>
      <c r="J46" s="144">
        <v>402</v>
      </c>
      <c r="K46" s="145">
        <v>687</v>
      </c>
      <c r="L46" s="117">
        <v>23</v>
      </c>
      <c r="M46" s="118">
        <v>25</v>
      </c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95" customHeight="1">
      <c r="A47" s="337"/>
      <c r="B47" s="52" t="s">
        <v>77</v>
      </c>
      <c r="C47" s="53"/>
      <c r="D47" s="53"/>
      <c r="E47" s="53"/>
      <c r="F47" s="117">
        <v>87</v>
      </c>
      <c r="G47" s="118">
        <v>104</v>
      </c>
      <c r="H47" s="117">
        <v>74</v>
      </c>
      <c r="I47" s="119">
        <v>87</v>
      </c>
      <c r="J47" s="117">
        <v>2097</v>
      </c>
      <c r="K47" s="120">
        <v>1478</v>
      </c>
      <c r="L47" s="117">
        <v>151</v>
      </c>
      <c r="M47" s="118">
        <v>180</v>
      </c>
      <c r="N47" s="117">
        <v>1485</v>
      </c>
      <c r="O47" s="150">
        <v>1284</v>
      </c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95" customHeight="1">
      <c r="A48" s="338"/>
      <c r="B48" s="59" t="s">
        <v>78</v>
      </c>
      <c r="C48" s="37"/>
      <c r="D48" s="37"/>
      <c r="E48" s="37"/>
      <c r="F48" s="140">
        <v>87</v>
      </c>
      <c r="G48" s="141">
        <v>104</v>
      </c>
      <c r="H48" s="140">
        <v>74</v>
      </c>
      <c r="I48" s="142">
        <v>87</v>
      </c>
      <c r="J48" s="140">
        <v>2088</v>
      </c>
      <c r="K48" s="143">
        <v>1477</v>
      </c>
      <c r="L48" s="140">
        <v>150</v>
      </c>
      <c r="M48" s="141">
        <v>180</v>
      </c>
      <c r="N48" s="140">
        <v>1405</v>
      </c>
      <c r="O48" s="151">
        <v>1284</v>
      </c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25" ht="15.95" customHeight="1">
      <c r="A49" s="37"/>
      <c r="F49" s="71"/>
      <c r="G49" s="71"/>
      <c r="H49" s="71"/>
      <c r="I49" s="71"/>
      <c r="J49" s="73"/>
      <c r="K49" s="73"/>
      <c r="L49" s="72"/>
      <c r="M49" s="71"/>
      <c r="N49" s="71"/>
      <c r="O49" s="73" t="s">
        <v>101</v>
      </c>
      <c r="P49" s="71"/>
      <c r="Q49" s="71"/>
      <c r="R49" s="71"/>
      <c r="S49" s="71"/>
      <c r="T49" s="71"/>
      <c r="U49" s="71"/>
      <c r="V49" s="71"/>
      <c r="W49" s="71"/>
      <c r="X49" s="71"/>
      <c r="Y49" s="73"/>
    </row>
    <row r="50" spans="1:25" ht="15.95" customHeight="1">
      <c r="A50" s="341" t="s">
        <v>65</v>
      </c>
      <c r="B50" s="342"/>
      <c r="C50" s="342"/>
      <c r="D50" s="342"/>
      <c r="E50" s="343"/>
      <c r="F50" s="329" t="s">
        <v>314</v>
      </c>
      <c r="G50" s="330"/>
      <c r="H50" s="329" t="s">
        <v>315</v>
      </c>
      <c r="I50" s="330"/>
      <c r="J50" s="329" t="s">
        <v>316</v>
      </c>
      <c r="K50" s="330"/>
      <c r="L50" s="329" t="s">
        <v>317</v>
      </c>
      <c r="M50" s="330"/>
      <c r="N50" s="329" t="s">
        <v>318</v>
      </c>
      <c r="O50" s="330"/>
      <c r="P50" s="148"/>
      <c r="Q50" s="72"/>
      <c r="R50" s="148"/>
      <c r="S50" s="72"/>
      <c r="T50" s="148"/>
      <c r="U50" s="72"/>
      <c r="V50" s="148"/>
      <c r="W50" s="72"/>
      <c r="X50" s="148"/>
      <c r="Y50" s="72"/>
    </row>
    <row r="51" spans="1:25" ht="15.95" customHeight="1">
      <c r="A51" s="344"/>
      <c r="B51" s="345"/>
      <c r="C51" s="345"/>
      <c r="D51" s="345"/>
      <c r="E51" s="346"/>
      <c r="F51" s="178" t="s">
        <v>284</v>
      </c>
      <c r="G51" s="51" t="s">
        <v>1</v>
      </c>
      <c r="H51" s="178" t="s">
        <v>284</v>
      </c>
      <c r="I51" s="51" t="s">
        <v>1</v>
      </c>
      <c r="J51" s="178" t="s">
        <v>284</v>
      </c>
      <c r="K51" s="51" t="s">
        <v>1</v>
      </c>
      <c r="L51" s="178" t="s">
        <v>284</v>
      </c>
      <c r="M51" s="51" t="s">
        <v>1</v>
      </c>
      <c r="N51" s="178" t="s">
        <v>284</v>
      </c>
      <c r="O51" s="238" t="s">
        <v>1</v>
      </c>
      <c r="P51" s="146"/>
      <c r="Q51" s="146"/>
      <c r="R51" s="146"/>
      <c r="S51" s="146"/>
      <c r="T51" s="146"/>
      <c r="U51" s="146"/>
      <c r="V51" s="146"/>
      <c r="W51" s="146"/>
      <c r="X51" s="146"/>
      <c r="Y51" s="146"/>
    </row>
    <row r="52" spans="1:25" ht="15.95" customHeight="1">
      <c r="A52" s="331" t="s">
        <v>86</v>
      </c>
      <c r="B52" s="47" t="s">
        <v>46</v>
      </c>
      <c r="C52" s="48"/>
      <c r="D52" s="48"/>
      <c r="E52" s="16" t="s">
        <v>37</v>
      </c>
      <c r="F52" s="135">
        <v>350</v>
      </c>
      <c r="G52" s="136">
        <v>356</v>
      </c>
      <c r="H52" s="113">
        <v>17</v>
      </c>
      <c r="I52" s="115">
        <v>18</v>
      </c>
      <c r="J52" s="113">
        <v>0.13300000000000001</v>
      </c>
      <c r="K52" s="116">
        <v>0</v>
      </c>
      <c r="L52" s="135">
        <v>95</v>
      </c>
      <c r="M52" s="136">
        <v>88</v>
      </c>
      <c r="N52" s="113">
        <v>2062</v>
      </c>
      <c r="O52" s="154">
        <v>1095</v>
      </c>
      <c r="P52" s="136"/>
      <c r="Q52" s="136"/>
      <c r="R52" s="136"/>
      <c r="S52" s="136"/>
      <c r="T52" s="147"/>
      <c r="U52" s="147"/>
      <c r="V52" s="136"/>
      <c r="W52" s="136"/>
      <c r="X52" s="147"/>
      <c r="Y52" s="147"/>
    </row>
    <row r="53" spans="1:25" ht="15.95" customHeight="1">
      <c r="A53" s="332"/>
      <c r="B53" s="14"/>
      <c r="C53" s="50" t="s">
        <v>66</v>
      </c>
      <c r="D53" s="68"/>
      <c r="E53" s="108"/>
      <c r="F53" s="302">
        <v>343</v>
      </c>
      <c r="G53" s="128">
        <v>350</v>
      </c>
      <c r="H53" s="298">
        <v>3</v>
      </c>
      <c r="I53" s="129">
        <v>3</v>
      </c>
      <c r="J53" s="298">
        <v>0.13300000000000001</v>
      </c>
      <c r="K53" s="130">
        <v>0</v>
      </c>
      <c r="L53" s="298">
        <v>95</v>
      </c>
      <c r="M53" s="128">
        <v>88</v>
      </c>
      <c r="N53" s="302">
        <v>2062</v>
      </c>
      <c r="O53" s="297">
        <v>1095</v>
      </c>
      <c r="P53" s="136"/>
      <c r="Q53" s="136"/>
      <c r="R53" s="136"/>
      <c r="S53" s="136"/>
      <c r="T53" s="147"/>
      <c r="U53" s="147"/>
      <c r="V53" s="136"/>
      <c r="W53" s="136"/>
      <c r="X53" s="147"/>
      <c r="Y53" s="147"/>
    </row>
    <row r="54" spans="1:25" ht="15.95" customHeight="1">
      <c r="A54" s="332"/>
      <c r="B54" s="14"/>
      <c r="C54" s="12"/>
      <c r="D54" s="61" t="s">
        <v>67</v>
      </c>
      <c r="E54" s="102"/>
      <c r="F54" s="117">
        <v>343</v>
      </c>
      <c r="G54" s="118">
        <v>350</v>
      </c>
      <c r="H54" s="117">
        <v>3</v>
      </c>
      <c r="I54" s="119">
        <v>3</v>
      </c>
      <c r="J54" s="117">
        <v>0</v>
      </c>
      <c r="K54" s="120">
        <v>0</v>
      </c>
      <c r="L54" s="117">
        <v>95</v>
      </c>
      <c r="M54" s="118">
        <v>88</v>
      </c>
      <c r="N54" s="117">
        <v>2062</v>
      </c>
      <c r="O54" s="150">
        <v>1095</v>
      </c>
      <c r="P54" s="136"/>
      <c r="Q54" s="136"/>
      <c r="R54" s="136"/>
      <c r="S54" s="136"/>
      <c r="T54" s="147"/>
      <c r="U54" s="147"/>
      <c r="V54" s="136"/>
      <c r="W54" s="136"/>
      <c r="X54" s="147"/>
      <c r="Y54" s="147"/>
    </row>
    <row r="55" spans="1:25" ht="15.95" customHeight="1">
      <c r="A55" s="332"/>
      <c r="B55" s="11"/>
      <c r="C55" s="31" t="s">
        <v>68</v>
      </c>
      <c r="D55" s="67"/>
      <c r="E55" s="109"/>
      <c r="F55" s="123">
        <v>7</v>
      </c>
      <c r="G55" s="124">
        <v>6</v>
      </c>
      <c r="H55" s="123">
        <v>15</v>
      </c>
      <c r="I55" s="125">
        <v>15</v>
      </c>
      <c r="J55" s="144">
        <v>0</v>
      </c>
      <c r="K55" s="145">
        <v>0</v>
      </c>
      <c r="L55" s="123">
        <v>0</v>
      </c>
      <c r="M55" s="124">
        <v>0.17</v>
      </c>
      <c r="N55" s="123">
        <v>0</v>
      </c>
      <c r="O55" s="149">
        <v>0</v>
      </c>
      <c r="P55" s="136"/>
      <c r="Q55" s="136"/>
      <c r="R55" s="136"/>
      <c r="S55" s="136"/>
      <c r="T55" s="147"/>
      <c r="U55" s="147"/>
      <c r="V55" s="136"/>
      <c r="W55" s="136"/>
      <c r="X55" s="147"/>
      <c r="Y55" s="147"/>
    </row>
    <row r="56" spans="1:25" ht="15.95" customHeight="1">
      <c r="A56" s="332"/>
      <c r="B56" s="66" t="s">
        <v>49</v>
      </c>
      <c r="C56" s="69"/>
      <c r="D56" s="69"/>
      <c r="E56" s="16" t="s">
        <v>38</v>
      </c>
      <c r="F56" s="135">
        <v>204</v>
      </c>
      <c r="G56" s="136">
        <v>186</v>
      </c>
      <c r="H56" s="135">
        <v>19</v>
      </c>
      <c r="I56" s="137">
        <v>20</v>
      </c>
      <c r="J56" s="135">
        <v>0.45700000000000002</v>
      </c>
      <c r="K56" s="138">
        <v>1</v>
      </c>
      <c r="L56" s="135">
        <v>47</v>
      </c>
      <c r="M56" s="136">
        <v>45</v>
      </c>
      <c r="N56" s="135">
        <v>13</v>
      </c>
      <c r="O56" s="155">
        <v>26</v>
      </c>
      <c r="P56" s="136"/>
      <c r="Q56" s="136"/>
      <c r="R56" s="136"/>
      <c r="S56" s="136"/>
      <c r="T56" s="136"/>
      <c r="U56" s="136"/>
      <c r="V56" s="136"/>
      <c r="W56" s="136"/>
      <c r="X56" s="147"/>
      <c r="Y56" s="147"/>
    </row>
    <row r="57" spans="1:25" ht="15.95" customHeight="1">
      <c r="A57" s="332"/>
      <c r="B57" s="14"/>
      <c r="C57" s="61" t="s">
        <v>69</v>
      </c>
      <c r="D57" s="53"/>
      <c r="E57" s="102"/>
      <c r="F57" s="117">
        <v>184</v>
      </c>
      <c r="G57" s="118">
        <v>164</v>
      </c>
      <c r="H57" s="117">
        <v>17</v>
      </c>
      <c r="I57" s="119">
        <v>17</v>
      </c>
      <c r="J57" s="117">
        <v>0.432</v>
      </c>
      <c r="K57" s="120">
        <v>1</v>
      </c>
      <c r="L57" s="117">
        <v>17</v>
      </c>
      <c r="M57" s="118">
        <v>15</v>
      </c>
      <c r="N57" s="117">
        <v>0</v>
      </c>
      <c r="O57" s="150">
        <v>0</v>
      </c>
      <c r="P57" s="136"/>
      <c r="Q57" s="136"/>
      <c r="R57" s="136"/>
      <c r="S57" s="136"/>
      <c r="T57" s="136"/>
      <c r="U57" s="136"/>
      <c r="V57" s="136"/>
      <c r="W57" s="136"/>
      <c r="X57" s="147"/>
      <c r="Y57" s="147"/>
    </row>
    <row r="58" spans="1:25" ht="15.95" customHeight="1">
      <c r="A58" s="332"/>
      <c r="B58" s="11"/>
      <c r="C58" s="61" t="s">
        <v>70</v>
      </c>
      <c r="D58" s="53"/>
      <c r="E58" s="102"/>
      <c r="F58" s="161">
        <v>20</v>
      </c>
      <c r="G58" s="150">
        <v>22</v>
      </c>
      <c r="H58" s="117">
        <v>2</v>
      </c>
      <c r="I58" s="119">
        <v>2</v>
      </c>
      <c r="J58" s="117">
        <v>2.5000000000000001E-2</v>
      </c>
      <c r="K58" s="145">
        <v>0.08</v>
      </c>
      <c r="L58" s="117">
        <v>30</v>
      </c>
      <c r="M58" s="118">
        <v>30</v>
      </c>
      <c r="N58" s="117">
        <v>13</v>
      </c>
      <c r="O58" s="150">
        <v>26</v>
      </c>
      <c r="P58" s="136"/>
      <c r="Q58" s="136"/>
      <c r="R58" s="147"/>
      <c r="S58" s="147"/>
      <c r="T58" s="136"/>
      <c r="U58" s="136"/>
      <c r="V58" s="136"/>
      <c r="W58" s="136"/>
      <c r="X58" s="147"/>
      <c r="Y58" s="147"/>
    </row>
    <row r="59" spans="1:25" ht="15.95" customHeight="1">
      <c r="A59" s="333"/>
      <c r="B59" s="6" t="s">
        <v>71</v>
      </c>
      <c r="C59" s="7"/>
      <c r="D59" s="7"/>
      <c r="E59" s="296" t="s">
        <v>98</v>
      </c>
      <c r="F59" s="165">
        <v>146</v>
      </c>
      <c r="G59" s="151">
        <f t="shared" ref="G59:O59" si="7">G52-G56</f>
        <v>170</v>
      </c>
      <c r="H59" s="165">
        <f t="shared" si="7"/>
        <v>-2</v>
      </c>
      <c r="I59" s="151">
        <f t="shared" si="7"/>
        <v>-2</v>
      </c>
      <c r="J59" s="165">
        <f>J52-J56</f>
        <v>-0.32400000000000001</v>
      </c>
      <c r="K59" s="151">
        <f t="shared" si="7"/>
        <v>-1</v>
      </c>
      <c r="L59" s="165">
        <f t="shared" si="7"/>
        <v>48</v>
      </c>
      <c r="M59" s="151">
        <f t="shared" si="7"/>
        <v>43</v>
      </c>
      <c r="N59" s="165">
        <v>2049</v>
      </c>
      <c r="O59" s="151">
        <f t="shared" si="7"/>
        <v>1069</v>
      </c>
      <c r="P59" s="136"/>
      <c r="Q59" s="136"/>
      <c r="R59" s="136"/>
      <c r="S59" s="136"/>
      <c r="T59" s="136"/>
      <c r="U59" s="136"/>
      <c r="V59" s="136"/>
      <c r="W59" s="136"/>
      <c r="X59" s="147"/>
      <c r="Y59" s="147"/>
    </row>
    <row r="60" spans="1:25" ht="15.95" customHeight="1">
      <c r="A60" s="331" t="s">
        <v>87</v>
      </c>
      <c r="B60" s="66" t="s">
        <v>72</v>
      </c>
      <c r="C60" s="69"/>
      <c r="D60" s="69"/>
      <c r="E60" s="16" t="s">
        <v>40</v>
      </c>
      <c r="F60" s="163">
        <v>0</v>
      </c>
      <c r="G60" s="155">
        <v>0</v>
      </c>
      <c r="H60" s="135">
        <v>11</v>
      </c>
      <c r="I60" s="137">
        <v>8</v>
      </c>
      <c r="J60" s="135">
        <v>0</v>
      </c>
      <c r="K60" s="138">
        <v>0</v>
      </c>
      <c r="L60" s="135">
        <v>0</v>
      </c>
      <c r="M60" s="136">
        <v>0</v>
      </c>
      <c r="N60" s="135">
        <v>0</v>
      </c>
      <c r="O60" s="155">
        <v>0</v>
      </c>
      <c r="P60" s="136"/>
      <c r="Q60" s="136"/>
      <c r="R60" s="136"/>
      <c r="S60" s="136"/>
      <c r="T60" s="147"/>
      <c r="U60" s="147"/>
      <c r="V60" s="147"/>
      <c r="W60" s="147"/>
      <c r="X60" s="136"/>
      <c r="Y60" s="136"/>
    </row>
    <row r="61" spans="1:25" ht="15.95" customHeight="1">
      <c r="A61" s="334"/>
      <c r="B61" s="11"/>
      <c r="C61" s="61" t="s">
        <v>73</v>
      </c>
      <c r="D61" s="53"/>
      <c r="E61" s="102"/>
      <c r="F61" s="167">
        <v>0</v>
      </c>
      <c r="G61" s="169">
        <v>0</v>
      </c>
      <c r="H61" s="144">
        <v>0</v>
      </c>
      <c r="I61" s="145">
        <v>0</v>
      </c>
      <c r="J61" s="117">
        <v>0</v>
      </c>
      <c r="K61" s="120">
        <v>0</v>
      </c>
      <c r="L61" s="117">
        <v>0</v>
      </c>
      <c r="M61" s="118">
        <v>0</v>
      </c>
      <c r="N61" s="117">
        <v>0</v>
      </c>
      <c r="O61" s="150">
        <v>0</v>
      </c>
      <c r="P61" s="147"/>
      <c r="Q61" s="147"/>
      <c r="R61" s="147"/>
      <c r="S61" s="147"/>
      <c r="T61" s="147"/>
      <c r="U61" s="147"/>
      <c r="V61" s="147"/>
      <c r="W61" s="147"/>
      <c r="X61" s="136"/>
      <c r="Y61" s="136"/>
    </row>
    <row r="62" spans="1:25" ht="15.95" customHeight="1">
      <c r="A62" s="334"/>
      <c r="B62" s="66" t="s">
        <v>60</v>
      </c>
      <c r="C62" s="69"/>
      <c r="D62" s="69"/>
      <c r="E62" s="16" t="s">
        <v>41</v>
      </c>
      <c r="F62" s="163">
        <v>129</v>
      </c>
      <c r="G62" s="155">
        <v>124</v>
      </c>
      <c r="H62" s="135">
        <v>11</v>
      </c>
      <c r="I62" s="137">
        <v>8</v>
      </c>
      <c r="J62" s="135">
        <v>0</v>
      </c>
      <c r="K62" s="138">
        <v>0</v>
      </c>
      <c r="L62" s="135">
        <v>0</v>
      </c>
      <c r="M62" s="136">
        <v>0</v>
      </c>
      <c r="N62" s="135">
        <v>2328</v>
      </c>
      <c r="O62" s="155">
        <v>2289</v>
      </c>
      <c r="P62" s="136"/>
      <c r="Q62" s="136"/>
      <c r="R62" s="136"/>
      <c r="S62" s="136"/>
      <c r="T62" s="147"/>
      <c r="U62" s="147"/>
      <c r="V62" s="136"/>
      <c r="W62" s="136"/>
      <c r="X62" s="136"/>
      <c r="Y62" s="136"/>
    </row>
    <row r="63" spans="1:25" ht="15.95" customHeight="1">
      <c r="A63" s="334"/>
      <c r="B63" s="11"/>
      <c r="C63" s="61" t="s">
        <v>74</v>
      </c>
      <c r="D63" s="53"/>
      <c r="E63" s="102"/>
      <c r="F63" s="161">
        <v>124</v>
      </c>
      <c r="G63" s="150">
        <v>121</v>
      </c>
      <c r="H63" s="117">
        <v>11</v>
      </c>
      <c r="I63" s="119">
        <v>8</v>
      </c>
      <c r="J63" s="144">
        <v>0</v>
      </c>
      <c r="K63" s="145">
        <v>0</v>
      </c>
      <c r="L63" s="117">
        <v>0</v>
      </c>
      <c r="M63" s="118">
        <v>0</v>
      </c>
      <c r="N63" s="117">
        <v>1955</v>
      </c>
      <c r="O63" s="150">
        <v>1667</v>
      </c>
      <c r="P63" s="136"/>
      <c r="Q63" s="136"/>
      <c r="R63" s="147"/>
      <c r="S63" s="136"/>
      <c r="T63" s="147"/>
      <c r="U63" s="147"/>
      <c r="V63" s="136"/>
      <c r="W63" s="136"/>
      <c r="X63" s="147"/>
      <c r="Y63" s="147"/>
    </row>
    <row r="64" spans="1:25" ht="15.95" customHeight="1">
      <c r="A64" s="335"/>
      <c r="B64" s="59" t="s">
        <v>71</v>
      </c>
      <c r="C64" s="37"/>
      <c r="D64" s="37"/>
      <c r="E64" s="296" t="s">
        <v>99</v>
      </c>
      <c r="F64" s="162">
        <v>-129</v>
      </c>
      <c r="G64" s="166">
        <f t="shared" ref="G64:O64" si="8">G60-G62</f>
        <v>-124</v>
      </c>
      <c r="H64" s="162">
        <f t="shared" si="8"/>
        <v>0</v>
      </c>
      <c r="I64" s="166">
        <f t="shared" si="8"/>
        <v>0</v>
      </c>
      <c r="J64" s="162">
        <v>0</v>
      </c>
      <c r="K64" s="166">
        <f t="shared" si="8"/>
        <v>0</v>
      </c>
      <c r="L64" s="162">
        <f t="shared" si="8"/>
        <v>0</v>
      </c>
      <c r="M64" s="166">
        <f t="shared" si="8"/>
        <v>0</v>
      </c>
      <c r="N64" s="162">
        <v>-2328</v>
      </c>
      <c r="O64" s="166">
        <f t="shared" si="8"/>
        <v>-2289</v>
      </c>
      <c r="P64" s="147"/>
      <c r="Q64" s="147"/>
      <c r="R64" s="136"/>
      <c r="S64" s="136"/>
      <c r="T64" s="147"/>
      <c r="U64" s="147"/>
      <c r="V64" s="136"/>
      <c r="W64" s="136"/>
      <c r="X64" s="136"/>
      <c r="Y64" s="136"/>
    </row>
    <row r="65" spans="1:25" ht="15.95" customHeight="1">
      <c r="A65" s="336" t="s">
        <v>79</v>
      </c>
      <c r="B65" s="20" t="s">
        <v>75</v>
      </c>
      <c r="C65" s="9"/>
      <c r="D65" s="9"/>
      <c r="E65" s="111" t="s">
        <v>100</v>
      </c>
      <c r="F65" s="168">
        <v>17</v>
      </c>
      <c r="G65" s="152">
        <f t="shared" ref="G65:O65" si="9">G59+G64</f>
        <v>46</v>
      </c>
      <c r="H65" s="168">
        <f t="shared" si="9"/>
        <v>-2</v>
      </c>
      <c r="I65" s="152">
        <f t="shared" si="9"/>
        <v>-2</v>
      </c>
      <c r="J65" s="168">
        <f t="shared" si="9"/>
        <v>-0.32400000000000001</v>
      </c>
      <c r="K65" s="152">
        <f t="shared" si="9"/>
        <v>-1</v>
      </c>
      <c r="L65" s="168">
        <f t="shared" si="9"/>
        <v>48</v>
      </c>
      <c r="M65" s="152">
        <f t="shared" si="9"/>
        <v>43</v>
      </c>
      <c r="N65" s="168">
        <v>-279</v>
      </c>
      <c r="O65" s="152">
        <f t="shared" si="9"/>
        <v>-1220</v>
      </c>
      <c r="P65" s="136"/>
      <c r="Q65" s="136"/>
      <c r="R65" s="136"/>
      <c r="S65" s="136"/>
      <c r="T65" s="136"/>
      <c r="U65" s="136"/>
      <c r="V65" s="136"/>
      <c r="W65" s="136"/>
      <c r="X65" s="136"/>
      <c r="Y65" s="136"/>
    </row>
    <row r="66" spans="1:25" ht="15.95" customHeight="1">
      <c r="A66" s="337"/>
      <c r="B66" s="52" t="s">
        <v>76</v>
      </c>
      <c r="C66" s="53"/>
      <c r="D66" s="53"/>
      <c r="E66" s="53"/>
      <c r="F66" s="167">
        <v>0</v>
      </c>
      <c r="G66" s="169">
        <v>0</v>
      </c>
      <c r="H66" s="144">
        <v>0</v>
      </c>
      <c r="I66" s="145">
        <v>0</v>
      </c>
      <c r="J66" s="144">
        <v>0</v>
      </c>
      <c r="K66" s="145">
        <v>0</v>
      </c>
      <c r="L66" s="117">
        <v>25</v>
      </c>
      <c r="M66" s="118">
        <v>25</v>
      </c>
      <c r="N66" s="144">
        <v>0</v>
      </c>
      <c r="O66" s="131">
        <v>0</v>
      </c>
      <c r="P66" s="147"/>
      <c r="Q66" s="147"/>
      <c r="R66" s="147"/>
      <c r="S66" s="147"/>
      <c r="T66" s="147"/>
      <c r="U66" s="147"/>
      <c r="V66" s="147"/>
      <c r="W66" s="147"/>
      <c r="X66" s="147"/>
      <c r="Y66" s="147"/>
    </row>
    <row r="67" spans="1:25" ht="15.95" customHeight="1">
      <c r="A67" s="337"/>
      <c r="B67" s="52" t="s">
        <v>77</v>
      </c>
      <c r="C67" s="53"/>
      <c r="D67" s="53"/>
      <c r="E67" s="53"/>
      <c r="F67" s="117">
        <v>231</v>
      </c>
      <c r="G67" s="118">
        <v>214</v>
      </c>
      <c r="H67" s="117">
        <v>15</v>
      </c>
      <c r="I67" s="119">
        <v>17</v>
      </c>
      <c r="J67" s="117">
        <v>22</v>
      </c>
      <c r="K67" s="120">
        <v>23</v>
      </c>
      <c r="L67" s="117">
        <v>161</v>
      </c>
      <c r="M67" s="118">
        <v>138</v>
      </c>
      <c r="N67" s="117">
        <v>1191</v>
      </c>
      <c r="O67" s="150">
        <v>1471</v>
      </c>
      <c r="P67" s="136"/>
      <c r="Q67" s="136"/>
      <c r="R67" s="136"/>
      <c r="S67" s="136"/>
      <c r="T67" s="136"/>
      <c r="U67" s="136"/>
      <c r="V67" s="136"/>
      <c r="W67" s="136"/>
      <c r="X67" s="136"/>
      <c r="Y67" s="136"/>
    </row>
    <row r="68" spans="1:25" ht="15.95" customHeight="1">
      <c r="A68" s="338"/>
      <c r="B68" s="59" t="s">
        <v>78</v>
      </c>
      <c r="C68" s="37"/>
      <c r="D68" s="37"/>
      <c r="E68" s="37"/>
      <c r="F68" s="140">
        <v>231</v>
      </c>
      <c r="G68" s="141">
        <v>214</v>
      </c>
      <c r="H68" s="140">
        <v>15</v>
      </c>
      <c r="I68" s="142">
        <v>17</v>
      </c>
      <c r="J68" s="140">
        <v>22</v>
      </c>
      <c r="K68" s="143">
        <v>23</v>
      </c>
      <c r="L68" s="140">
        <v>161</v>
      </c>
      <c r="M68" s="141">
        <v>138</v>
      </c>
      <c r="N68" s="140">
        <v>1191</v>
      </c>
      <c r="O68" s="151">
        <v>1354</v>
      </c>
      <c r="P68" s="136"/>
      <c r="Q68" s="136"/>
      <c r="R68" s="136"/>
      <c r="S68" s="136"/>
      <c r="T68" s="136"/>
      <c r="U68" s="136"/>
      <c r="V68" s="136"/>
      <c r="W68" s="136"/>
      <c r="X68" s="136"/>
      <c r="Y68" s="136"/>
    </row>
    <row r="69" spans="1:25" ht="15.95" customHeight="1">
      <c r="A69" s="37"/>
      <c r="F69" s="71"/>
      <c r="G69" s="71"/>
      <c r="H69" s="71"/>
      <c r="I69" s="71"/>
      <c r="J69" s="73"/>
      <c r="K69" s="73"/>
      <c r="L69" s="72"/>
      <c r="M69" s="71"/>
      <c r="N69" s="71"/>
      <c r="O69" s="73" t="s">
        <v>101</v>
      </c>
      <c r="P69" s="71"/>
      <c r="Q69" s="71"/>
      <c r="R69" s="71"/>
      <c r="S69" s="71"/>
      <c r="T69" s="71"/>
      <c r="U69" s="71"/>
      <c r="V69" s="71"/>
      <c r="W69" s="71"/>
      <c r="X69" s="71"/>
      <c r="Y69" s="73"/>
    </row>
    <row r="70" spans="1:25" ht="15.95" customHeight="1">
      <c r="A70" s="341" t="s">
        <v>65</v>
      </c>
      <c r="B70" s="342"/>
      <c r="C70" s="342"/>
      <c r="D70" s="342"/>
      <c r="E70" s="343"/>
      <c r="F70" s="329" t="s">
        <v>319</v>
      </c>
      <c r="G70" s="330"/>
      <c r="H70" s="329"/>
      <c r="I70" s="330"/>
      <c r="J70" s="329"/>
      <c r="K70" s="330"/>
      <c r="L70" s="329"/>
      <c r="M70" s="330"/>
      <c r="N70" s="329"/>
      <c r="O70" s="330"/>
      <c r="P70" s="148"/>
      <c r="Q70" s="72"/>
      <c r="R70" s="148"/>
      <c r="S70" s="72"/>
      <c r="T70" s="148"/>
      <c r="U70" s="72"/>
      <c r="V70" s="148"/>
      <c r="W70" s="72"/>
      <c r="X70" s="148"/>
      <c r="Y70" s="72"/>
    </row>
    <row r="71" spans="1:25" ht="15.95" customHeight="1">
      <c r="A71" s="344"/>
      <c r="B71" s="345"/>
      <c r="C71" s="345"/>
      <c r="D71" s="345"/>
      <c r="E71" s="346"/>
      <c r="F71" s="178" t="s">
        <v>284</v>
      </c>
      <c r="G71" s="51" t="s">
        <v>1</v>
      </c>
      <c r="H71" s="178" t="s">
        <v>284</v>
      </c>
      <c r="I71" s="51" t="s">
        <v>1</v>
      </c>
      <c r="J71" s="178" t="s">
        <v>284</v>
      </c>
      <c r="K71" s="51" t="s">
        <v>1</v>
      </c>
      <c r="L71" s="178" t="s">
        <v>284</v>
      </c>
      <c r="M71" s="51" t="s">
        <v>1</v>
      </c>
      <c r="N71" s="178" t="s">
        <v>284</v>
      </c>
      <c r="O71" s="238" t="s">
        <v>1</v>
      </c>
      <c r="P71" s="146"/>
      <c r="Q71" s="146"/>
      <c r="R71" s="146"/>
      <c r="S71" s="146"/>
      <c r="T71" s="146"/>
      <c r="U71" s="146"/>
      <c r="V71" s="146"/>
      <c r="W71" s="146"/>
      <c r="X71" s="146"/>
      <c r="Y71" s="146"/>
    </row>
    <row r="72" spans="1:25" ht="15.95" customHeight="1">
      <c r="A72" s="331" t="s">
        <v>86</v>
      </c>
      <c r="B72" s="47" t="s">
        <v>46</v>
      </c>
      <c r="C72" s="48"/>
      <c r="D72" s="48"/>
      <c r="E72" s="16" t="s">
        <v>37</v>
      </c>
      <c r="F72" s="135">
        <v>267</v>
      </c>
      <c r="G72" s="136">
        <v>329</v>
      </c>
      <c r="H72" s="113"/>
      <c r="I72" s="115"/>
      <c r="J72" s="113"/>
      <c r="K72" s="116"/>
      <c r="L72" s="135"/>
      <c r="M72" s="136"/>
      <c r="N72" s="113"/>
      <c r="O72" s="154"/>
      <c r="P72" s="136"/>
      <c r="Q72" s="136"/>
      <c r="R72" s="136"/>
      <c r="S72" s="136"/>
      <c r="T72" s="147"/>
      <c r="U72" s="147"/>
      <c r="V72" s="136"/>
      <c r="W72" s="136"/>
      <c r="X72" s="147"/>
      <c r="Y72" s="147"/>
    </row>
    <row r="73" spans="1:25" ht="15.95" customHeight="1">
      <c r="A73" s="332"/>
      <c r="B73" s="14"/>
      <c r="C73" s="50" t="s">
        <v>66</v>
      </c>
      <c r="D73" s="68"/>
      <c r="E73" s="108"/>
      <c r="F73" s="298">
        <v>0</v>
      </c>
      <c r="G73" s="128">
        <v>0</v>
      </c>
      <c r="H73" s="298"/>
      <c r="I73" s="129"/>
      <c r="J73" s="298"/>
      <c r="K73" s="130"/>
      <c r="L73" s="298"/>
      <c r="M73" s="128"/>
      <c r="N73" s="298"/>
      <c r="O73" s="297"/>
      <c r="P73" s="136"/>
      <c r="Q73" s="136"/>
      <c r="R73" s="136"/>
      <c r="S73" s="136"/>
      <c r="T73" s="147"/>
      <c r="U73" s="147"/>
      <c r="V73" s="136"/>
      <c r="W73" s="136"/>
      <c r="X73" s="147"/>
      <c r="Y73" s="147"/>
    </row>
    <row r="74" spans="1:25" ht="15.95" customHeight="1">
      <c r="A74" s="332"/>
      <c r="B74" s="14"/>
      <c r="C74" s="12"/>
      <c r="D74" s="61" t="s">
        <v>67</v>
      </c>
      <c r="E74" s="102"/>
      <c r="F74" s="117">
        <v>0</v>
      </c>
      <c r="G74" s="118">
        <v>0</v>
      </c>
      <c r="H74" s="117"/>
      <c r="I74" s="119"/>
      <c r="J74" s="117"/>
      <c r="K74" s="120"/>
      <c r="L74" s="117"/>
      <c r="M74" s="118"/>
      <c r="N74" s="117"/>
      <c r="O74" s="150"/>
      <c r="P74" s="136"/>
      <c r="Q74" s="136"/>
      <c r="R74" s="136"/>
      <c r="S74" s="136"/>
      <c r="T74" s="147"/>
      <c r="U74" s="147"/>
      <c r="V74" s="136"/>
      <c r="W74" s="136"/>
      <c r="X74" s="147"/>
      <c r="Y74" s="147"/>
    </row>
    <row r="75" spans="1:25" ht="15.95" customHeight="1">
      <c r="A75" s="332"/>
      <c r="B75" s="11"/>
      <c r="C75" s="31" t="s">
        <v>68</v>
      </c>
      <c r="D75" s="67"/>
      <c r="E75" s="109"/>
      <c r="F75" s="123">
        <v>267</v>
      </c>
      <c r="G75" s="124">
        <v>329</v>
      </c>
      <c r="H75" s="123"/>
      <c r="I75" s="125"/>
      <c r="J75" s="144"/>
      <c r="K75" s="145"/>
      <c r="L75" s="123"/>
      <c r="M75" s="124"/>
      <c r="N75" s="123"/>
      <c r="O75" s="149"/>
      <c r="P75" s="136"/>
      <c r="Q75" s="136"/>
      <c r="R75" s="136"/>
      <c r="S75" s="136"/>
      <c r="T75" s="147"/>
      <c r="U75" s="147"/>
      <c r="V75" s="136"/>
      <c r="W75" s="136"/>
      <c r="X75" s="147"/>
      <c r="Y75" s="147"/>
    </row>
    <row r="76" spans="1:25" ht="15.95" customHeight="1">
      <c r="A76" s="332"/>
      <c r="B76" s="66" t="s">
        <v>49</v>
      </c>
      <c r="C76" s="69"/>
      <c r="D76" s="69"/>
      <c r="E76" s="16" t="s">
        <v>38</v>
      </c>
      <c r="F76" s="135">
        <v>267</v>
      </c>
      <c r="G76" s="136">
        <v>329</v>
      </c>
      <c r="H76" s="135"/>
      <c r="I76" s="137"/>
      <c r="J76" s="135"/>
      <c r="K76" s="138"/>
      <c r="L76" s="135"/>
      <c r="M76" s="136"/>
      <c r="N76" s="135"/>
      <c r="O76" s="155"/>
      <c r="P76" s="136"/>
      <c r="Q76" s="136"/>
      <c r="R76" s="136"/>
      <c r="S76" s="136"/>
      <c r="T76" s="136"/>
      <c r="U76" s="136"/>
      <c r="V76" s="136"/>
      <c r="W76" s="136"/>
      <c r="X76" s="147"/>
      <c r="Y76" s="147"/>
    </row>
    <row r="77" spans="1:25" ht="15.95" customHeight="1">
      <c r="A77" s="332"/>
      <c r="B77" s="14"/>
      <c r="C77" s="61" t="s">
        <v>69</v>
      </c>
      <c r="D77" s="53"/>
      <c r="E77" s="102"/>
      <c r="F77" s="117">
        <v>0</v>
      </c>
      <c r="G77" s="118">
        <v>0</v>
      </c>
      <c r="H77" s="117"/>
      <c r="I77" s="119"/>
      <c r="J77" s="117"/>
      <c r="K77" s="120"/>
      <c r="L77" s="117"/>
      <c r="M77" s="118"/>
      <c r="N77" s="117"/>
      <c r="O77" s="150"/>
      <c r="P77" s="136"/>
      <c r="Q77" s="136"/>
      <c r="R77" s="136"/>
      <c r="S77" s="136"/>
      <c r="T77" s="136"/>
      <c r="U77" s="136"/>
      <c r="V77" s="136"/>
      <c r="W77" s="136"/>
      <c r="X77" s="147"/>
      <c r="Y77" s="147"/>
    </row>
    <row r="78" spans="1:25" ht="15.95" customHeight="1">
      <c r="A78" s="332"/>
      <c r="B78" s="11"/>
      <c r="C78" s="61" t="s">
        <v>70</v>
      </c>
      <c r="D78" s="53"/>
      <c r="E78" s="102"/>
      <c r="F78" s="161">
        <v>267</v>
      </c>
      <c r="G78" s="150">
        <v>329</v>
      </c>
      <c r="H78" s="117"/>
      <c r="I78" s="119"/>
      <c r="J78" s="117"/>
      <c r="K78" s="145"/>
      <c r="L78" s="117"/>
      <c r="M78" s="118"/>
      <c r="N78" s="117"/>
      <c r="O78" s="150"/>
      <c r="P78" s="136"/>
      <c r="Q78" s="136"/>
      <c r="R78" s="147"/>
      <c r="S78" s="147"/>
      <c r="T78" s="136"/>
      <c r="U78" s="136"/>
      <c r="V78" s="136"/>
      <c r="W78" s="136"/>
      <c r="X78" s="147"/>
      <c r="Y78" s="147"/>
    </row>
    <row r="79" spans="1:25" ht="15.95" customHeight="1">
      <c r="A79" s="333"/>
      <c r="B79" s="6" t="s">
        <v>71</v>
      </c>
      <c r="C79" s="7"/>
      <c r="D79" s="7"/>
      <c r="E79" s="296" t="s">
        <v>98</v>
      </c>
      <c r="F79" s="165">
        <f t="shared" ref="F79" si="10">F72-F76</f>
        <v>0</v>
      </c>
      <c r="G79" s="151">
        <f t="shared" ref="G79:O79" si="11">G72-G76</f>
        <v>0</v>
      </c>
      <c r="H79" s="165">
        <f t="shared" si="11"/>
        <v>0</v>
      </c>
      <c r="I79" s="151">
        <f t="shared" si="11"/>
        <v>0</v>
      </c>
      <c r="J79" s="165">
        <f t="shared" si="11"/>
        <v>0</v>
      </c>
      <c r="K79" s="151">
        <f t="shared" si="11"/>
        <v>0</v>
      </c>
      <c r="L79" s="165">
        <f t="shared" si="11"/>
        <v>0</v>
      </c>
      <c r="M79" s="151">
        <f t="shared" si="11"/>
        <v>0</v>
      </c>
      <c r="N79" s="165">
        <f t="shared" si="11"/>
        <v>0</v>
      </c>
      <c r="O79" s="151">
        <f t="shared" si="11"/>
        <v>0</v>
      </c>
      <c r="P79" s="136"/>
      <c r="Q79" s="136"/>
      <c r="R79" s="136"/>
      <c r="S79" s="136"/>
      <c r="T79" s="136"/>
      <c r="U79" s="136"/>
      <c r="V79" s="136"/>
      <c r="W79" s="136"/>
      <c r="X79" s="147"/>
      <c r="Y79" s="147"/>
    </row>
    <row r="80" spans="1:25" ht="15.95" customHeight="1">
      <c r="A80" s="331" t="s">
        <v>87</v>
      </c>
      <c r="B80" s="66" t="s">
        <v>72</v>
      </c>
      <c r="C80" s="69"/>
      <c r="D80" s="69"/>
      <c r="E80" s="16" t="s">
        <v>40</v>
      </c>
      <c r="F80" s="163">
        <v>5949</v>
      </c>
      <c r="G80" s="155">
        <v>3732</v>
      </c>
      <c r="H80" s="135"/>
      <c r="I80" s="137"/>
      <c r="J80" s="135"/>
      <c r="K80" s="138"/>
      <c r="L80" s="135"/>
      <c r="M80" s="136"/>
      <c r="N80" s="135"/>
      <c r="O80" s="155"/>
      <c r="P80" s="136"/>
      <c r="Q80" s="136"/>
      <c r="R80" s="136"/>
      <c r="S80" s="136"/>
      <c r="T80" s="147"/>
      <c r="U80" s="147"/>
      <c r="V80" s="147"/>
      <c r="W80" s="147"/>
      <c r="X80" s="136"/>
      <c r="Y80" s="136"/>
    </row>
    <row r="81" spans="1:25" ht="15.95" customHeight="1">
      <c r="A81" s="334"/>
      <c r="B81" s="11"/>
      <c r="C81" s="61" t="s">
        <v>73</v>
      </c>
      <c r="D81" s="53"/>
      <c r="E81" s="102"/>
      <c r="F81" s="167">
        <v>0</v>
      </c>
      <c r="G81" s="169">
        <v>0</v>
      </c>
      <c r="H81" s="144"/>
      <c r="I81" s="145"/>
      <c r="J81" s="117"/>
      <c r="K81" s="120"/>
      <c r="L81" s="117"/>
      <c r="M81" s="118"/>
      <c r="N81" s="117"/>
      <c r="O81" s="150"/>
      <c r="P81" s="147"/>
      <c r="Q81" s="147"/>
      <c r="R81" s="147"/>
      <c r="S81" s="147"/>
      <c r="T81" s="147"/>
      <c r="U81" s="147"/>
      <c r="V81" s="147"/>
      <c r="W81" s="147"/>
      <c r="X81" s="136"/>
      <c r="Y81" s="136"/>
    </row>
    <row r="82" spans="1:25" ht="15.95" customHeight="1">
      <c r="A82" s="334"/>
      <c r="B82" s="66" t="s">
        <v>60</v>
      </c>
      <c r="C82" s="69"/>
      <c r="D82" s="69"/>
      <c r="E82" s="16" t="s">
        <v>41</v>
      </c>
      <c r="F82" s="163">
        <v>5949</v>
      </c>
      <c r="G82" s="155">
        <v>3732</v>
      </c>
      <c r="H82" s="135"/>
      <c r="I82" s="137"/>
      <c r="J82" s="135"/>
      <c r="K82" s="138"/>
      <c r="L82" s="135"/>
      <c r="M82" s="136"/>
      <c r="N82" s="135"/>
      <c r="O82" s="155"/>
      <c r="P82" s="136"/>
      <c r="Q82" s="136"/>
      <c r="R82" s="136"/>
      <c r="S82" s="136"/>
      <c r="T82" s="147"/>
      <c r="U82" s="147"/>
      <c r="V82" s="136"/>
      <c r="W82" s="136"/>
      <c r="X82" s="136"/>
      <c r="Y82" s="136"/>
    </row>
    <row r="83" spans="1:25" ht="15.95" customHeight="1">
      <c r="A83" s="334"/>
      <c r="B83" s="11"/>
      <c r="C83" s="61" t="s">
        <v>74</v>
      </c>
      <c r="D83" s="53"/>
      <c r="E83" s="102"/>
      <c r="F83" s="161">
        <v>5949</v>
      </c>
      <c r="G83" s="150">
        <v>3732</v>
      </c>
      <c r="H83" s="117"/>
      <c r="I83" s="119"/>
      <c r="J83" s="144"/>
      <c r="K83" s="145"/>
      <c r="L83" s="117"/>
      <c r="M83" s="118"/>
      <c r="N83" s="117"/>
      <c r="O83" s="150"/>
      <c r="P83" s="136"/>
      <c r="Q83" s="136"/>
      <c r="R83" s="147"/>
      <c r="S83" s="136"/>
      <c r="T83" s="147"/>
      <c r="U83" s="147"/>
      <c r="V83" s="136"/>
      <c r="W83" s="136"/>
      <c r="X83" s="147"/>
      <c r="Y83" s="147"/>
    </row>
    <row r="84" spans="1:25" ht="15.95" customHeight="1">
      <c r="A84" s="335"/>
      <c r="B84" s="59" t="s">
        <v>71</v>
      </c>
      <c r="C84" s="37"/>
      <c r="D84" s="37"/>
      <c r="E84" s="296" t="s">
        <v>99</v>
      </c>
      <c r="F84" s="162">
        <f t="shared" ref="F84" si="12">F80-F82</f>
        <v>0</v>
      </c>
      <c r="G84" s="166">
        <f t="shared" ref="G84:O84" si="13">G80-G82</f>
        <v>0</v>
      </c>
      <c r="H84" s="162">
        <f t="shared" si="13"/>
        <v>0</v>
      </c>
      <c r="I84" s="166">
        <f t="shared" si="13"/>
        <v>0</v>
      </c>
      <c r="J84" s="162">
        <f t="shared" si="13"/>
        <v>0</v>
      </c>
      <c r="K84" s="166">
        <f t="shared" si="13"/>
        <v>0</v>
      </c>
      <c r="L84" s="162">
        <f t="shared" si="13"/>
        <v>0</v>
      </c>
      <c r="M84" s="166">
        <f t="shared" si="13"/>
        <v>0</v>
      </c>
      <c r="N84" s="162">
        <f t="shared" si="13"/>
        <v>0</v>
      </c>
      <c r="O84" s="166">
        <f t="shared" si="13"/>
        <v>0</v>
      </c>
      <c r="P84" s="147"/>
      <c r="Q84" s="147"/>
      <c r="R84" s="136"/>
      <c r="S84" s="136"/>
      <c r="T84" s="147"/>
      <c r="U84" s="147"/>
      <c r="V84" s="136"/>
      <c r="W84" s="136"/>
      <c r="X84" s="136"/>
      <c r="Y84" s="136"/>
    </row>
    <row r="85" spans="1:25" ht="15.95" customHeight="1">
      <c r="A85" s="336" t="s">
        <v>79</v>
      </c>
      <c r="B85" s="20" t="s">
        <v>75</v>
      </c>
      <c r="C85" s="9"/>
      <c r="D85" s="9"/>
      <c r="E85" s="111" t="s">
        <v>100</v>
      </c>
      <c r="F85" s="168">
        <f t="shared" ref="F85" si="14">F79+F84</f>
        <v>0</v>
      </c>
      <c r="G85" s="152">
        <f t="shared" ref="G85:O85" si="15">G79+G84</f>
        <v>0</v>
      </c>
      <c r="H85" s="168">
        <f t="shared" si="15"/>
        <v>0</v>
      </c>
      <c r="I85" s="152">
        <f t="shared" si="15"/>
        <v>0</v>
      </c>
      <c r="J85" s="168">
        <f t="shared" si="15"/>
        <v>0</v>
      </c>
      <c r="K85" s="152">
        <f t="shared" si="15"/>
        <v>0</v>
      </c>
      <c r="L85" s="168">
        <f t="shared" si="15"/>
        <v>0</v>
      </c>
      <c r="M85" s="152">
        <f t="shared" si="15"/>
        <v>0</v>
      </c>
      <c r="N85" s="168">
        <f t="shared" si="15"/>
        <v>0</v>
      </c>
      <c r="O85" s="152">
        <f t="shared" si="15"/>
        <v>0</v>
      </c>
      <c r="P85" s="136"/>
      <c r="Q85" s="136"/>
      <c r="R85" s="136"/>
      <c r="S85" s="136"/>
      <c r="T85" s="136"/>
      <c r="U85" s="136"/>
      <c r="V85" s="136"/>
      <c r="W85" s="136"/>
      <c r="X85" s="136"/>
      <c r="Y85" s="136"/>
    </row>
    <row r="86" spans="1:25" ht="15.95" customHeight="1">
      <c r="A86" s="337"/>
      <c r="B86" s="52" t="s">
        <v>76</v>
      </c>
      <c r="C86" s="53"/>
      <c r="D86" s="53"/>
      <c r="E86" s="53"/>
      <c r="F86" s="167">
        <v>0</v>
      </c>
      <c r="G86" s="169">
        <v>0</v>
      </c>
      <c r="H86" s="144"/>
      <c r="I86" s="145"/>
      <c r="J86" s="144"/>
      <c r="K86" s="145"/>
      <c r="L86" s="117"/>
      <c r="M86" s="118"/>
      <c r="N86" s="144"/>
      <c r="O86" s="131"/>
      <c r="P86" s="147"/>
      <c r="Q86" s="147"/>
      <c r="R86" s="147"/>
      <c r="S86" s="147"/>
      <c r="T86" s="147"/>
      <c r="U86" s="147"/>
      <c r="V86" s="147"/>
      <c r="W86" s="147"/>
      <c r="X86" s="147"/>
      <c r="Y86" s="147"/>
    </row>
    <row r="87" spans="1:25" ht="15.95" customHeight="1">
      <c r="A87" s="337"/>
      <c r="B87" s="52" t="s">
        <v>77</v>
      </c>
      <c r="C87" s="53"/>
      <c r="D87" s="53"/>
      <c r="E87" s="53"/>
      <c r="F87" s="117">
        <v>0</v>
      </c>
      <c r="G87" s="118">
        <v>0</v>
      </c>
      <c r="H87" s="117"/>
      <c r="I87" s="119"/>
      <c r="J87" s="117"/>
      <c r="K87" s="120"/>
      <c r="L87" s="117"/>
      <c r="M87" s="118"/>
      <c r="N87" s="117"/>
      <c r="O87" s="150"/>
      <c r="P87" s="136"/>
      <c r="Q87" s="136"/>
      <c r="R87" s="136"/>
      <c r="S87" s="136"/>
      <c r="T87" s="136"/>
      <c r="U87" s="136"/>
      <c r="V87" s="136"/>
      <c r="W87" s="136"/>
      <c r="X87" s="136"/>
      <c r="Y87" s="136"/>
    </row>
    <row r="88" spans="1:25" ht="15.95" customHeight="1">
      <c r="A88" s="338"/>
      <c r="B88" s="59" t="s">
        <v>78</v>
      </c>
      <c r="C88" s="37"/>
      <c r="D88" s="37"/>
      <c r="E88" s="37"/>
      <c r="F88" s="140">
        <v>0</v>
      </c>
      <c r="G88" s="141">
        <v>0</v>
      </c>
      <c r="H88" s="140"/>
      <c r="I88" s="142"/>
      <c r="J88" s="140"/>
      <c r="K88" s="143"/>
      <c r="L88" s="140"/>
      <c r="M88" s="141"/>
      <c r="N88" s="140"/>
      <c r="O88" s="151"/>
      <c r="P88" s="136"/>
      <c r="Q88" s="136"/>
      <c r="R88" s="136"/>
      <c r="S88" s="136"/>
      <c r="T88" s="136"/>
      <c r="U88" s="136"/>
      <c r="V88" s="136"/>
      <c r="W88" s="136"/>
      <c r="X88" s="136"/>
      <c r="Y88" s="136"/>
    </row>
    <row r="89" spans="1:25" ht="15.95" customHeight="1">
      <c r="A89" s="299" t="s">
        <v>320</v>
      </c>
      <c r="B89" s="69"/>
      <c r="C89" s="69"/>
      <c r="D89" s="69"/>
      <c r="E89" s="69"/>
      <c r="F89" s="136"/>
      <c r="G89" s="136"/>
      <c r="H89" s="136"/>
      <c r="I89" s="136"/>
      <c r="J89" s="136"/>
      <c r="K89" s="136"/>
      <c r="L89" s="136"/>
      <c r="M89" s="136"/>
      <c r="N89" s="136"/>
      <c r="O89" s="114"/>
      <c r="P89" s="136"/>
      <c r="Q89" s="136"/>
      <c r="R89" s="136"/>
      <c r="S89" s="136"/>
      <c r="T89" s="136"/>
      <c r="U89" s="136"/>
      <c r="V89" s="136"/>
      <c r="W89" s="136"/>
      <c r="X89" s="136"/>
      <c r="Y89" s="136"/>
    </row>
    <row r="90" spans="1:25" ht="15.95" customHeight="1">
      <c r="A90" s="27" t="s">
        <v>208</v>
      </c>
      <c r="O90" s="14"/>
    </row>
    <row r="91" spans="1:25" ht="15.95" customHeight="1">
      <c r="A91" s="27"/>
      <c r="O91" s="14"/>
    </row>
  </sheetData>
  <mergeCells count="46">
    <mergeCell ref="A45:A48"/>
    <mergeCell ref="O25:O26"/>
    <mergeCell ref="A30:E31"/>
    <mergeCell ref="F30:G30"/>
    <mergeCell ref="H30:I30"/>
    <mergeCell ref="J30:K30"/>
    <mergeCell ref="L30:M30"/>
    <mergeCell ref="N30:O30"/>
    <mergeCell ref="J25:J26"/>
    <mergeCell ref="K25:K26"/>
    <mergeCell ref="L25:L26"/>
    <mergeCell ref="A6:E7"/>
    <mergeCell ref="F6:G6"/>
    <mergeCell ref="H6:I6"/>
    <mergeCell ref="A32:A39"/>
    <mergeCell ref="A40:A44"/>
    <mergeCell ref="H25:H26"/>
    <mergeCell ref="I25:I26"/>
    <mergeCell ref="A8:A18"/>
    <mergeCell ref="A19:A27"/>
    <mergeCell ref="E25:E26"/>
    <mergeCell ref="F25:F26"/>
    <mergeCell ref="G25:G26"/>
    <mergeCell ref="J50:K50"/>
    <mergeCell ref="L50:M50"/>
    <mergeCell ref="J6:K6"/>
    <mergeCell ref="L6:M6"/>
    <mergeCell ref="N6:O6"/>
    <mergeCell ref="M25:M26"/>
    <mergeCell ref="N25:N26"/>
    <mergeCell ref="A72:A79"/>
    <mergeCell ref="A80:A84"/>
    <mergeCell ref="A85:A88"/>
    <mergeCell ref="N50:O50"/>
    <mergeCell ref="A52:A59"/>
    <mergeCell ref="A60:A64"/>
    <mergeCell ref="A65:A68"/>
    <mergeCell ref="A70:E71"/>
    <mergeCell ref="F70:G70"/>
    <mergeCell ref="H70:I70"/>
    <mergeCell ref="J70:K70"/>
    <mergeCell ref="L70:M70"/>
    <mergeCell ref="N70:O70"/>
    <mergeCell ref="A50:E51"/>
    <mergeCell ref="F50:G50"/>
    <mergeCell ref="H50:I5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52" orientation="portrait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view="pageBreakPreview" zoomScale="85" zoomScaleNormal="100" zoomScaleSheetLayoutView="85" workbookViewId="0">
      <pane xSplit="4" ySplit="7" topLeftCell="E8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8" width="12.625" style="1" customWidth="1"/>
    <col min="19" max="16384" width="9" style="1"/>
  </cols>
  <sheetData>
    <row r="1" spans="1:18" ht="33.950000000000003" customHeight="1">
      <c r="A1" s="185" t="s">
        <v>0</v>
      </c>
      <c r="B1" s="185"/>
      <c r="C1" s="241" t="s">
        <v>303</v>
      </c>
      <c r="D1" s="242"/>
    </row>
    <row r="3" spans="1:18" ht="15" customHeight="1">
      <c r="A3" s="45" t="s">
        <v>209</v>
      </c>
      <c r="B3" s="45"/>
      <c r="C3" s="45"/>
      <c r="D3" s="45"/>
      <c r="E3" s="45"/>
      <c r="F3" s="45"/>
      <c r="I3" s="45"/>
      <c r="J3" s="45"/>
      <c r="M3" s="45"/>
      <c r="N3" s="45"/>
    </row>
    <row r="4" spans="1:18" ht="15" customHeight="1">
      <c r="A4" s="45"/>
      <c r="B4" s="45"/>
      <c r="C4" s="45"/>
      <c r="D4" s="45"/>
      <c r="E4" s="45"/>
      <c r="F4" s="45"/>
      <c r="I4" s="45"/>
      <c r="J4" s="45"/>
      <c r="M4" s="45"/>
      <c r="N4" s="45"/>
    </row>
    <row r="5" spans="1:18" ht="15" customHeight="1">
      <c r="A5" s="243"/>
      <c r="B5" s="243" t="s">
        <v>285</v>
      </c>
      <c r="C5" s="243"/>
      <c r="D5" s="243"/>
      <c r="H5" s="46"/>
      <c r="L5" s="46"/>
      <c r="P5" s="46"/>
      <c r="R5" s="46" t="s">
        <v>210</v>
      </c>
    </row>
    <row r="6" spans="1:18" ht="15" customHeight="1">
      <c r="A6" s="244"/>
      <c r="B6" s="245"/>
      <c r="C6" s="245"/>
      <c r="D6" s="245"/>
      <c r="E6" s="363" t="s">
        <v>321</v>
      </c>
      <c r="F6" s="364"/>
      <c r="G6" s="363" t="s">
        <v>322</v>
      </c>
      <c r="H6" s="364"/>
      <c r="I6" s="300" t="s">
        <v>323</v>
      </c>
      <c r="J6" s="301"/>
      <c r="K6" s="363" t="s">
        <v>324</v>
      </c>
      <c r="L6" s="364"/>
      <c r="M6" s="300" t="s">
        <v>325</v>
      </c>
      <c r="N6" s="301"/>
      <c r="O6" s="363" t="s">
        <v>326</v>
      </c>
      <c r="P6" s="364"/>
      <c r="Q6" s="363" t="s">
        <v>327</v>
      </c>
      <c r="R6" s="364"/>
    </row>
    <row r="7" spans="1:18" ht="15" customHeight="1">
      <c r="A7" s="246"/>
      <c r="B7" s="247"/>
      <c r="C7" s="247"/>
      <c r="D7" s="247"/>
      <c r="E7" s="248" t="s">
        <v>284</v>
      </c>
      <c r="F7" s="35" t="s">
        <v>1</v>
      </c>
      <c r="G7" s="248" t="s">
        <v>284</v>
      </c>
      <c r="H7" s="35" t="s">
        <v>1</v>
      </c>
      <c r="I7" s="248" t="s">
        <v>284</v>
      </c>
      <c r="J7" s="35" t="s">
        <v>1</v>
      </c>
      <c r="K7" s="248" t="s">
        <v>284</v>
      </c>
      <c r="L7" s="35" t="s">
        <v>1</v>
      </c>
      <c r="M7" s="248" t="s">
        <v>284</v>
      </c>
      <c r="N7" s="35" t="s">
        <v>1</v>
      </c>
      <c r="O7" s="248" t="s">
        <v>284</v>
      </c>
      <c r="P7" s="35" t="s">
        <v>1</v>
      </c>
      <c r="Q7" s="248" t="s">
        <v>284</v>
      </c>
      <c r="R7" s="295" t="s">
        <v>1</v>
      </c>
    </row>
    <row r="8" spans="1:18" ht="18" customHeight="1">
      <c r="A8" s="365" t="s">
        <v>211</v>
      </c>
      <c r="B8" s="249" t="s">
        <v>212</v>
      </c>
      <c r="C8" s="250"/>
      <c r="D8" s="250"/>
      <c r="E8" s="251">
        <v>4</v>
      </c>
      <c r="F8" s="252">
        <v>4</v>
      </c>
      <c r="G8" s="251">
        <v>1</v>
      </c>
      <c r="H8" s="253">
        <v>1</v>
      </c>
      <c r="I8" s="251">
        <v>1</v>
      </c>
      <c r="J8" s="252">
        <v>1</v>
      </c>
      <c r="K8" s="251">
        <v>1</v>
      </c>
      <c r="L8" s="253">
        <v>1</v>
      </c>
      <c r="M8" s="306">
        <v>3</v>
      </c>
      <c r="N8" s="252">
        <v>3</v>
      </c>
      <c r="O8" s="251">
        <v>1</v>
      </c>
      <c r="P8" s="253">
        <v>1</v>
      </c>
      <c r="Q8" s="251">
        <v>7</v>
      </c>
      <c r="R8" s="253">
        <v>7</v>
      </c>
    </row>
    <row r="9" spans="1:18" ht="18" customHeight="1">
      <c r="A9" s="325"/>
      <c r="B9" s="365" t="s">
        <v>213</v>
      </c>
      <c r="C9" s="207" t="s">
        <v>214</v>
      </c>
      <c r="D9" s="208"/>
      <c r="E9" s="254">
        <v>10</v>
      </c>
      <c r="F9" s="255">
        <v>10</v>
      </c>
      <c r="G9" s="254">
        <v>10</v>
      </c>
      <c r="H9" s="256">
        <v>10</v>
      </c>
      <c r="I9" s="254">
        <v>10</v>
      </c>
      <c r="J9" s="255">
        <v>10</v>
      </c>
      <c r="K9" s="254">
        <v>3000</v>
      </c>
      <c r="L9" s="256">
        <v>3000</v>
      </c>
      <c r="M9" s="307">
        <v>222936</v>
      </c>
      <c r="N9" s="255">
        <v>222168</v>
      </c>
      <c r="O9" s="254">
        <v>30</v>
      </c>
      <c r="P9" s="256">
        <v>742</v>
      </c>
      <c r="Q9" s="254">
        <v>100</v>
      </c>
      <c r="R9" s="256">
        <v>100</v>
      </c>
    </row>
    <row r="10" spans="1:18" ht="18" customHeight="1">
      <c r="A10" s="325"/>
      <c r="B10" s="325"/>
      <c r="C10" s="52" t="s">
        <v>215</v>
      </c>
      <c r="D10" s="53"/>
      <c r="E10" s="257">
        <v>5</v>
      </c>
      <c r="F10" s="258">
        <v>5.12</v>
      </c>
      <c r="G10" s="257">
        <v>10</v>
      </c>
      <c r="H10" s="259">
        <v>10</v>
      </c>
      <c r="I10" s="257">
        <v>10</v>
      </c>
      <c r="J10" s="258">
        <v>10</v>
      </c>
      <c r="K10" s="257">
        <v>3000</v>
      </c>
      <c r="L10" s="259">
        <v>3000</v>
      </c>
      <c r="M10" s="308">
        <v>28748</v>
      </c>
      <c r="N10" s="258">
        <v>28748</v>
      </c>
      <c r="O10" s="257">
        <v>30</v>
      </c>
      <c r="P10" s="259">
        <v>742</v>
      </c>
      <c r="Q10" s="257">
        <v>54</v>
      </c>
      <c r="R10" s="259">
        <v>54</v>
      </c>
    </row>
    <row r="11" spans="1:18" ht="18" customHeight="1">
      <c r="A11" s="325"/>
      <c r="B11" s="325"/>
      <c r="C11" s="52" t="s">
        <v>216</v>
      </c>
      <c r="D11" s="53"/>
      <c r="E11" s="257">
        <v>0</v>
      </c>
      <c r="F11" s="258">
        <v>0</v>
      </c>
      <c r="G11" s="257"/>
      <c r="H11" s="259"/>
      <c r="I11" s="257">
        <v>0</v>
      </c>
      <c r="J11" s="258">
        <v>0</v>
      </c>
      <c r="K11" s="257">
        <v>0</v>
      </c>
      <c r="L11" s="259">
        <v>0</v>
      </c>
      <c r="M11" s="308">
        <v>194188</v>
      </c>
      <c r="N11" s="258">
        <v>193420</v>
      </c>
      <c r="O11" s="257">
        <v>0</v>
      </c>
      <c r="P11" s="259">
        <v>0</v>
      </c>
      <c r="Q11" s="257">
        <v>0</v>
      </c>
      <c r="R11" s="259">
        <v>0</v>
      </c>
    </row>
    <row r="12" spans="1:18" ht="18" customHeight="1">
      <c r="A12" s="325"/>
      <c r="B12" s="325"/>
      <c r="C12" s="52" t="s">
        <v>217</v>
      </c>
      <c r="D12" s="53"/>
      <c r="E12" s="257">
        <v>5</v>
      </c>
      <c r="F12" s="258">
        <v>4.88</v>
      </c>
      <c r="G12" s="257"/>
      <c r="H12" s="259"/>
      <c r="I12" s="257">
        <v>0</v>
      </c>
      <c r="J12" s="258">
        <v>0</v>
      </c>
      <c r="K12" s="257">
        <v>0</v>
      </c>
      <c r="L12" s="259">
        <v>0</v>
      </c>
      <c r="M12" s="119">
        <v>0</v>
      </c>
      <c r="N12" s="258">
        <v>0</v>
      </c>
      <c r="O12" s="257">
        <v>0</v>
      </c>
      <c r="P12" s="259">
        <v>0</v>
      </c>
      <c r="Q12" s="257">
        <v>46</v>
      </c>
      <c r="R12" s="259">
        <v>46</v>
      </c>
    </row>
    <row r="13" spans="1:18" ht="18" customHeight="1">
      <c r="A13" s="325"/>
      <c r="B13" s="325"/>
      <c r="C13" s="52" t="s">
        <v>218</v>
      </c>
      <c r="D13" s="53"/>
      <c r="E13" s="257">
        <v>0</v>
      </c>
      <c r="F13" s="258">
        <v>0</v>
      </c>
      <c r="G13" s="257"/>
      <c r="H13" s="259"/>
      <c r="I13" s="257">
        <v>0</v>
      </c>
      <c r="J13" s="258">
        <v>0</v>
      </c>
      <c r="K13" s="257">
        <v>0</v>
      </c>
      <c r="L13" s="259">
        <v>0</v>
      </c>
      <c r="M13" s="119">
        <v>0</v>
      </c>
      <c r="N13" s="258">
        <v>0</v>
      </c>
      <c r="O13" s="257">
        <v>0</v>
      </c>
      <c r="P13" s="259">
        <v>0</v>
      </c>
      <c r="Q13" s="257">
        <v>0</v>
      </c>
      <c r="R13" s="259">
        <v>0</v>
      </c>
    </row>
    <row r="14" spans="1:18" ht="18" customHeight="1">
      <c r="A14" s="326"/>
      <c r="B14" s="326"/>
      <c r="C14" s="59" t="s">
        <v>79</v>
      </c>
      <c r="D14" s="37"/>
      <c r="E14" s="260">
        <v>0.4</v>
      </c>
      <c r="F14" s="261">
        <v>0.4</v>
      </c>
      <c r="G14" s="260"/>
      <c r="H14" s="262"/>
      <c r="I14" s="260">
        <v>0</v>
      </c>
      <c r="J14" s="261">
        <v>0</v>
      </c>
      <c r="K14" s="260">
        <v>0</v>
      </c>
      <c r="L14" s="262">
        <v>0</v>
      </c>
      <c r="M14" s="119">
        <v>0</v>
      </c>
      <c r="N14" s="261">
        <v>0</v>
      </c>
      <c r="O14" s="260">
        <v>0</v>
      </c>
      <c r="P14" s="262">
        <v>0</v>
      </c>
      <c r="Q14" s="260">
        <v>0</v>
      </c>
      <c r="R14" s="262">
        <v>0</v>
      </c>
    </row>
    <row r="15" spans="1:18" ht="18" customHeight="1">
      <c r="A15" s="324" t="s">
        <v>219</v>
      </c>
      <c r="B15" s="365" t="s">
        <v>220</v>
      </c>
      <c r="C15" s="207" t="s">
        <v>221</v>
      </c>
      <c r="D15" s="208"/>
      <c r="E15" s="263">
        <v>437</v>
      </c>
      <c r="F15" s="264">
        <v>386.73</v>
      </c>
      <c r="G15" s="263">
        <v>160</v>
      </c>
      <c r="H15" s="152">
        <v>138</v>
      </c>
      <c r="I15" s="263">
        <v>2686</v>
      </c>
      <c r="J15" s="264">
        <v>3053</v>
      </c>
      <c r="K15" s="263">
        <v>2943</v>
      </c>
      <c r="L15" s="152">
        <v>2669</v>
      </c>
      <c r="M15" s="168">
        <v>7412</v>
      </c>
      <c r="N15" s="264">
        <v>7454</v>
      </c>
      <c r="O15" s="263">
        <v>86</v>
      </c>
      <c r="P15" s="152">
        <v>2121</v>
      </c>
      <c r="Q15" s="263">
        <v>422</v>
      </c>
      <c r="R15" s="152">
        <v>398</v>
      </c>
    </row>
    <row r="16" spans="1:18" ht="18" customHeight="1">
      <c r="A16" s="325"/>
      <c r="B16" s="325"/>
      <c r="C16" s="52" t="s">
        <v>222</v>
      </c>
      <c r="D16" s="53"/>
      <c r="E16" s="117">
        <v>92</v>
      </c>
      <c r="F16" s="119">
        <v>103.74</v>
      </c>
      <c r="G16" s="117">
        <v>12</v>
      </c>
      <c r="H16" s="150">
        <v>15</v>
      </c>
      <c r="I16" s="117">
        <v>14768</v>
      </c>
      <c r="J16" s="119">
        <v>14960</v>
      </c>
      <c r="K16" s="117">
        <v>14844</v>
      </c>
      <c r="L16" s="150">
        <v>15246</v>
      </c>
      <c r="M16" s="161">
        <v>1266939</v>
      </c>
      <c r="N16" s="119">
        <v>1260053</v>
      </c>
      <c r="O16" s="117">
        <v>105</v>
      </c>
      <c r="P16" s="150">
        <v>11251</v>
      </c>
      <c r="Q16" s="117">
        <v>42</v>
      </c>
      <c r="R16" s="150">
        <v>55</v>
      </c>
    </row>
    <row r="17" spans="1:19" ht="18" customHeight="1">
      <c r="A17" s="325"/>
      <c r="B17" s="325"/>
      <c r="C17" s="52" t="s">
        <v>223</v>
      </c>
      <c r="D17" s="53"/>
      <c r="E17" s="117">
        <v>0</v>
      </c>
      <c r="F17" s="119">
        <v>0</v>
      </c>
      <c r="G17" s="117"/>
      <c r="H17" s="150"/>
      <c r="I17" s="117">
        <v>0</v>
      </c>
      <c r="J17" s="119">
        <v>0</v>
      </c>
      <c r="K17" s="303">
        <v>0</v>
      </c>
      <c r="L17" s="150">
        <v>0</v>
      </c>
      <c r="M17" s="161">
        <v>904</v>
      </c>
      <c r="N17" s="119">
        <v>907</v>
      </c>
      <c r="O17" s="117">
        <v>0</v>
      </c>
      <c r="P17" s="150"/>
      <c r="Q17" s="117">
        <v>0</v>
      </c>
      <c r="R17" s="150">
        <v>0</v>
      </c>
    </row>
    <row r="18" spans="1:19" ht="18" customHeight="1">
      <c r="A18" s="325"/>
      <c r="B18" s="326"/>
      <c r="C18" s="59" t="s">
        <v>224</v>
      </c>
      <c r="D18" s="37"/>
      <c r="E18" s="165">
        <v>529</v>
      </c>
      <c r="F18" s="265">
        <v>490.48</v>
      </c>
      <c r="G18" s="165">
        <v>172</v>
      </c>
      <c r="H18" s="265">
        <v>153</v>
      </c>
      <c r="I18" s="165">
        <v>17454</v>
      </c>
      <c r="J18" s="265">
        <v>18013</v>
      </c>
      <c r="K18" s="165">
        <v>17787</v>
      </c>
      <c r="L18" s="265">
        <v>17915</v>
      </c>
      <c r="M18" s="165">
        <v>1275255</v>
      </c>
      <c r="N18" s="265">
        <v>1268414</v>
      </c>
      <c r="O18" s="165">
        <v>191</v>
      </c>
      <c r="P18" s="265">
        <v>13372</v>
      </c>
      <c r="Q18" s="165">
        <v>464</v>
      </c>
      <c r="R18" s="265">
        <v>453</v>
      </c>
    </row>
    <row r="19" spans="1:19" ht="18" customHeight="1">
      <c r="A19" s="325"/>
      <c r="B19" s="365" t="s">
        <v>225</v>
      </c>
      <c r="C19" s="207" t="s">
        <v>226</v>
      </c>
      <c r="D19" s="208"/>
      <c r="E19" s="168">
        <v>88</v>
      </c>
      <c r="F19" s="152">
        <v>62.23</v>
      </c>
      <c r="G19" s="168">
        <v>33</v>
      </c>
      <c r="H19" s="152">
        <v>33</v>
      </c>
      <c r="I19" s="168">
        <v>1581</v>
      </c>
      <c r="J19" s="152">
        <v>1692</v>
      </c>
      <c r="K19" s="168">
        <v>1083</v>
      </c>
      <c r="L19" s="152">
        <v>1095</v>
      </c>
      <c r="M19" s="168">
        <v>70716</v>
      </c>
      <c r="N19" s="152">
        <v>79358</v>
      </c>
      <c r="O19" s="168">
        <v>11</v>
      </c>
      <c r="P19" s="152">
        <v>165</v>
      </c>
      <c r="Q19" s="168">
        <v>230</v>
      </c>
      <c r="R19" s="152">
        <v>237</v>
      </c>
    </row>
    <row r="20" spans="1:19" ht="18" customHeight="1">
      <c r="A20" s="325"/>
      <c r="B20" s="325"/>
      <c r="C20" s="52" t="s">
        <v>227</v>
      </c>
      <c r="D20" s="53"/>
      <c r="E20" s="161">
        <v>79</v>
      </c>
      <c r="F20" s="150">
        <v>76.55</v>
      </c>
      <c r="G20" s="161">
        <v>52</v>
      </c>
      <c r="H20" s="150">
        <v>57</v>
      </c>
      <c r="I20" s="161">
        <v>8590</v>
      </c>
      <c r="J20" s="150">
        <v>9118</v>
      </c>
      <c r="K20" s="161">
        <v>3680</v>
      </c>
      <c r="L20" s="150">
        <v>3857</v>
      </c>
      <c r="M20" s="161">
        <v>463127</v>
      </c>
      <c r="N20" s="150">
        <v>488660</v>
      </c>
      <c r="O20" s="161">
        <v>0</v>
      </c>
      <c r="P20" s="150">
        <v>4879</v>
      </c>
      <c r="Q20" s="161">
        <v>16</v>
      </c>
      <c r="R20" s="150">
        <v>21</v>
      </c>
    </row>
    <row r="21" spans="1:19" s="270" customFormat="1" ht="18" customHeight="1">
      <c r="A21" s="325"/>
      <c r="B21" s="325"/>
      <c r="C21" s="266" t="s">
        <v>228</v>
      </c>
      <c r="D21" s="267"/>
      <c r="E21" s="268">
        <v>0</v>
      </c>
      <c r="F21" s="269">
        <v>0</v>
      </c>
      <c r="G21" s="268"/>
      <c r="H21" s="269"/>
      <c r="I21" s="268">
        <v>0</v>
      </c>
      <c r="J21" s="269">
        <v>0</v>
      </c>
      <c r="K21" s="304">
        <v>0</v>
      </c>
      <c r="L21" s="269">
        <v>0</v>
      </c>
      <c r="M21" s="268">
        <v>517401</v>
      </c>
      <c r="N21" s="269">
        <v>477171</v>
      </c>
      <c r="O21" s="268">
        <v>150</v>
      </c>
      <c r="P21" s="269">
        <v>7585</v>
      </c>
      <c r="Q21" s="268">
        <v>16</v>
      </c>
      <c r="R21" s="269">
        <v>21</v>
      </c>
    </row>
    <row r="22" spans="1:19" ht="18" customHeight="1">
      <c r="A22" s="325"/>
      <c r="B22" s="326"/>
      <c r="C22" s="6" t="s">
        <v>229</v>
      </c>
      <c r="D22" s="7"/>
      <c r="E22" s="165">
        <v>167</v>
      </c>
      <c r="F22" s="151">
        <v>138.78</v>
      </c>
      <c r="G22" s="165">
        <v>85</v>
      </c>
      <c r="H22" s="151">
        <v>90</v>
      </c>
      <c r="I22" s="165">
        <v>10171</v>
      </c>
      <c r="J22" s="151">
        <v>10810</v>
      </c>
      <c r="K22" s="165">
        <v>4763</v>
      </c>
      <c r="L22" s="151">
        <v>4952</v>
      </c>
      <c r="M22" s="165">
        <v>1051244</v>
      </c>
      <c r="N22" s="151">
        <v>1045188</v>
      </c>
      <c r="O22" s="165">
        <v>161</v>
      </c>
      <c r="P22" s="151">
        <v>12629</v>
      </c>
      <c r="Q22" s="165">
        <v>246</v>
      </c>
      <c r="R22" s="151">
        <v>258</v>
      </c>
    </row>
    <row r="23" spans="1:19" ht="18" customHeight="1">
      <c r="A23" s="325"/>
      <c r="B23" s="365" t="s">
        <v>230</v>
      </c>
      <c r="C23" s="207" t="s">
        <v>231</v>
      </c>
      <c r="D23" s="208"/>
      <c r="E23" s="168">
        <v>10</v>
      </c>
      <c r="F23" s="152">
        <v>10</v>
      </c>
      <c r="G23" s="168">
        <v>10</v>
      </c>
      <c r="H23" s="152">
        <v>10</v>
      </c>
      <c r="I23" s="168">
        <v>10</v>
      </c>
      <c r="J23" s="152">
        <v>10</v>
      </c>
      <c r="K23" s="168">
        <v>3000</v>
      </c>
      <c r="L23" s="152">
        <v>3000</v>
      </c>
      <c r="M23" s="168">
        <v>222936</v>
      </c>
      <c r="N23" s="152">
        <v>222168</v>
      </c>
      <c r="O23" s="168">
        <v>30</v>
      </c>
      <c r="P23" s="152">
        <v>742</v>
      </c>
      <c r="Q23" s="168">
        <v>100</v>
      </c>
      <c r="R23" s="152">
        <v>100</v>
      </c>
    </row>
    <row r="24" spans="1:19" ht="18" customHeight="1">
      <c r="A24" s="325"/>
      <c r="B24" s="325"/>
      <c r="C24" s="52" t="s">
        <v>232</v>
      </c>
      <c r="D24" s="53"/>
      <c r="E24" s="161">
        <v>352</v>
      </c>
      <c r="F24" s="150">
        <v>342.09</v>
      </c>
      <c r="G24" s="161">
        <v>78</v>
      </c>
      <c r="H24" s="150">
        <v>53</v>
      </c>
      <c r="I24" s="161">
        <v>7273</v>
      </c>
      <c r="J24" s="150">
        <v>7193</v>
      </c>
      <c r="K24" s="161">
        <v>411</v>
      </c>
      <c r="L24" s="150">
        <v>350</v>
      </c>
      <c r="M24" s="161">
        <v>1076</v>
      </c>
      <c r="N24" s="150">
        <v>1058</v>
      </c>
      <c r="O24" s="161">
        <v>0</v>
      </c>
      <c r="P24" s="150">
        <v>0</v>
      </c>
      <c r="Q24" s="161">
        <v>118</v>
      </c>
      <c r="R24" s="150">
        <v>95</v>
      </c>
    </row>
    <row r="25" spans="1:19" ht="18" customHeight="1">
      <c r="A25" s="325"/>
      <c r="B25" s="325"/>
      <c r="C25" s="52" t="s">
        <v>233</v>
      </c>
      <c r="D25" s="53"/>
      <c r="E25" s="161">
        <v>0</v>
      </c>
      <c r="F25" s="150">
        <v>0</v>
      </c>
      <c r="G25" s="161"/>
      <c r="H25" s="150"/>
      <c r="I25" s="161">
        <v>0</v>
      </c>
      <c r="J25" s="150">
        <v>0</v>
      </c>
      <c r="K25" s="161">
        <v>6872</v>
      </c>
      <c r="L25" s="150">
        <v>6872</v>
      </c>
      <c r="M25" s="119">
        <v>0</v>
      </c>
      <c r="N25" s="150">
        <v>0</v>
      </c>
      <c r="O25" s="161">
        <v>0</v>
      </c>
      <c r="P25" s="150">
        <v>0</v>
      </c>
      <c r="Q25" s="161">
        <v>0</v>
      </c>
      <c r="R25" s="150">
        <v>0</v>
      </c>
    </row>
    <row r="26" spans="1:19" ht="18" customHeight="1">
      <c r="A26" s="325"/>
      <c r="B26" s="326"/>
      <c r="C26" s="57" t="s">
        <v>234</v>
      </c>
      <c r="D26" s="58"/>
      <c r="E26" s="271">
        <v>362</v>
      </c>
      <c r="F26" s="151">
        <v>351.69</v>
      </c>
      <c r="G26" s="271">
        <v>88</v>
      </c>
      <c r="H26" s="151">
        <v>63</v>
      </c>
      <c r="I26" s="142">
        <v>7283</v>
      </c>
      <c r="J26" s="151">
        <v>7203</v>
      </c>
      <c r="K26" s="271">
        <v>13024</v>
      </c>
      <c r="L26" s="151">
        <v>12963</v>
      </c>
      <c r="M26" s="142">
        <v>224012</v>
      </c>
      <c r="N26" s="151">
        <v>223225</v>
      </c>
      <c r="O26" s="271">
        <v>30</v>
      </c>
      <c r="P26" s="151">
        <v>742</v>
      </c>
      <c r="Q26" s="271">
        <v>218</v>
      </c>
      <c r="R26" s="151">
        <v>195</v>
      </c>
    </row>
    <row r="27" spans="1:19" ht="18" customHeight="1">
      <c r="A27" s="326"/>
      <c r="B27" s="59" t="s">
        <v>235</v>
      </c>
      <c r="C27" s="37"/>
      <c r="D27" s="37"/>
      <c r="E27" s="272">
        <v>529</v>
      </c>
      <c r="F27" s="151">
        <v>490.48</v>
      </c>
      <c r="G27" s="165">
        <v>172</v>
      </c>
      <c r="H27" s="151">
        <v>153</v>
      </c>
      <c r="I27" s="272">
        <v>17454</v>
      </c>
      <c r="J27" s="151">
        <v>18013</v>
      </c>
      <c r="K27" s="165">
        <v>17787</v>
      </c>
      <c r="L27" s="151">
        <v>17915</v>
      </c>
      <c r="M27" s="272">
        <v>1275255</v>
      </c>
      <c r="N27" s="151">
        <v>1268414</v>
      </c>
      <c r="O27" s="165">
        <v>191</v>
      </c>
      <c r="P27" s="151">
        <v>13372</v>
      </c>
      <c r="Q27" s="165">
        <v>464</v>
      </c>
      <c r="R27" s="151">
        <v>453</v>
      </c>
    </row>
    <row r="28" spans="1:19" ht="18" customHeight="1">
      <c r="A28" s="365" t="s">
        <v>236</v>
      </c>
      <c r="B28" s="365" t="s">
        <v>237</v>
      </c>
      <c r="C28" s="207" t="s">
        <v>238</v>
      </c>
      <c r="D28" s="273" t="s">
        <v>37</v>
      </c>
      <c r="E28" s="168">
        <v>605</v>
      </c>
      <c r="F28" s="152">
        <v>423.51</v>
      </c>
      <c r="G28" s="168">
        <v>147</v>
      </c>
      <c r="H28" s="152">
        <v>140</v>
      </c>
      <c r="I28" s="168">
        <v>5535</v>
      </c>
      <c r="J28" s="152">
        <v>5768</v>
      </c>
      <c r="K28" s="168">
        <v>2328</v>
      </c>
      <c r="L28" s="152">
        <v>2321</v>
      </c>
      <c r="M28" s="168">
        <v>61110</v>
      </c>
      <c r="N28" s="152">
        <v>60929</v>
      </c>
      <c r="O28" s="168">
        <v>787</v>
      </c>
      <c r="P28" s="152">
        <v>1347</v>
      </c>
      <c r="Q28" s="168">
        <v>1842</v>
      </c>
      <c r="R28" s="152">
        <v>1758</v>
      </c>
    </row>
    <row r="29" spans="1:19" ht="18" customHeight="1">
      <c r="A29" s="325"/>
      <c r="B29" s="325"/>
      <c r="C29" s="52" t="s">
        <v>239</v>
      </c>
      <c r="D29" s="274" t="s">
        <v>38</v>
      </c>
      <c r="E29" s="161">
        <v>290</v>
      </c>
      <c r="F29" s="150">
        <v>116.04</v>
      </c>
      <c r="G29" s="161">
        <v>124</v>
      </c>
      <c r="H29" s="150">
        <v>120</v>
      </c>
      <c r="I29" s="161">
        <v>5313</v>
      </c>
      <c r="J29" s="150">
        <v>5540</v>
      </c>
      <c r="K29" s="161">
        <v>2302</v>
      </c>
      <c r="L29" s="150">
        <v>2330</v>
      </c>
      <c r="M29" s="161">
        <v>54925</v>
      </c>
      <c r="N29" s="150">
        <v>53941</v>
      </c>
      <c r="O29" s="161">
        <v>670</v>
      </c>
      <c r="P29" s="150">
        <v>1780</v>
      </c>
      <c r="Q29" s="161">
        <v>1628</v>
      </c>
      <c r="R29" s="150">
        <v>1488</v>
      </c>
    </row>
    <row r="30" spans="1:19" ht="18" customHeight="1">
      <c r="A30" s="325"/>
      <c r="B30" s="325"/>
      <c r="C30" s="52" t="s">
        <v>240</v>
      </c>
      <c r="D30" s="274" t="s">
        <v>241</v>
      </c>
      <c r="E30" s="161">
        <v>297</v>
      </c>
      <c r="F30" s="150">
        <v>280.48</v>
      </c>
      <c r="G30" s="117"/>
      <c r="H30" s="150"/>
      <c r="I30" s="161">
        <v>148</v>
      </c>
      <c r="J30" s="150">
        <v>146</v>
      </c>
      <c r="K30" s="305">
        <v>0</v>
      </c>
      <c r="L30" s="150">
        <v>0</v>
      </c>
      <c r="M30" s="161">
        <v>1356</v>
      </c>
      <c r="N30" s="150">
        <v>1219</v>
      </c>
      <c r="O30" s="161">
        <v>81</v>
      </c>
      <c r="P30" s="150">
        <v>109</v>
      </c>
      <c r="Q30" s="161">
        <v>207</v>
      </c>
      <c r="R30" s="150">
        <v>217</v>
      </c>
    </row>
    <row r="31" spans="1:19" ht="18" customHeight="1">
      <c r="A31" s="325"/>
      <c r="B31" s="325"/>
      <c r="C31" s="6" t="s">
        <v>242</v>
      </c>
      <c r="D31" s="275" t="s">
        <v>243</v>
      </c>
      <c r="E31" s="165">
        <v>17</v>
      </c>
      <c r="F31" s="265">
        <f t="shared" ref="F31:Q31" si="0">F28-F29-F30</f>
        <v>26.989999999999952</v>
      </c>
      <c r="G31" s="165">
        <f t="shared" si="0"/>
        <v>23</v>
      </c>
      <c r="H31" s="265">
        <f t="shared" si="0"/>
        <v>20</v>
      </c>
      <c r="I31" s="165">
        <v>74</v>
      </c>
      <c r="J31" s="276">
        <f t="shared" ref="J31:M31" si="1">J28-J29-J30</f>
        <v>82</v>
      </c>
      <c r="K31" s="165">
        <f t="shared" si="1"/>
        <v>26</v>
      </c>
      <c r="L31" s="276">
        <f t="shared" si="1"/>
        <v>-9</v>
      </c>
      <c r="M31" s="165">
        <f t="shared" si="1"/>
        <v>4829</v>
      </c>
      <c r="N31" s="276">
        <f t="shared" si="0"/>
        <v>5769</v>
      </c>
      <c r="O31" s="165">
        <f t="shared" si="0"/>
        <v>36</v>
      </c>
      <c r="P31" s="276">
        <f t="shared" si="0"/>
        <v>-542</v>
      </c>
      <c r="Q31" s="165">
        <f t="shared" si="0"/>
        <v>7</v>
      </c>
      <c r="R31" s="265">
        <v>52</v>
      </c>
      <c r="S31" s="8"/>
    </row>
    <row r="32" spans="1:19" ht="18" customHeight="1">
      <c r="A32" s="325"/>
      <c r="B32" s="325"/>
      <c r="C32" s="207" t="s">
        <v>244</v>
      </c>
      <c r="D32" s="273" t="s">
        <v>245</v>
      </c>
      <c r="E32" s="168">
        <v>2</v>
      </c>
      <c r="F32" s="152">
        <v>1.26</v>
      </c>
      <c r="G32" s="168">
        <v>2</v>
      </c>
      <c r="H32" s="152">
        <v>2</v>
      </c>
      <c r="I32" s="168">
        <v>12</v>
      </c>
      <c r="J32" s="152">
        <v>21</v>
      </c>
      <c r="K32" s="168">
        <v>76</v>
      </c>
      <c r="L32" s="152">
        <v>67</v>
      </c>
      <c r="M32" s="168">
        <v>73</v>
      </c>
      <c r="N32" s="152">
        <v>39</v>
      </c>
      <c r="O32" s="168">
        <v>210</v>
      </c>
      <c r="P32" s="152">
        <v>550</v>
      </c>
      <c r="Q32" s="168">
        <v>36</v>
      </c>
      <c r="R32" s="152">
        <v>33</v>
      </c>
    </row>
    <row r="33" spans="1:18" ht="18" customHeight="1">
      <c r="A33" s="325"/>
      <c r="B33" s="325"/>
      <c r="C33" s="52" t="s">
        <v>246</v>
      </c>
      <c r="D33" s="274" t="s">
        <v>247</v>
      </c>
      <c r="E33" s="161">
        <v>0.14000000000000001</v>
      </c>
      <c r="F33" s="150">
        <v>0.37</v>
      </c>
      <c r="G33" s="161"/>
      <c r="H33" s="150">
        <v>0</v>
      </c>
      <c r="I33" s="161">
        <v>7</v>
      </c>
      <c r="J33" s="150">
        <v>5</v>
      </c>
      <c r="K33" s="161">
        <v>11</v>
      </c>
      <c r="L33" s="150">
        <v>11</v>
      </c>
      <c r="M33" s="161">
        <v>4884</v>
      </c>
      <c r="N33" s="150">
        <v>5783</v>
      </c>
      <c r="O33" s="161">
        <v>5</v>
      </c>
      <c r="P33" s="150">
        <v>8</v>
      </c>
      <c r="Q33" s="161">
        <v>0</v>
      </c>
      <c r="R33" s="150">
        <v>0</v>
      </c>
    </row>
    <row r="34" spans="1:18" ht="18" customHeight="1">
      <c r="A34" s="325"/>
      <c r="B34" s="326"/>
      <c r="C34" s="6" t="s">
        <v>248</v>
      </c>
      <c r="D34" s="275" t="s">
        <v>249</v>
      </c>
      <c r="E34" s="165">
        <f t="shared" ref="E34" si="2">E31+E32-E33</f>
        <v>18.86</v>
      </c>
      <c r="F34" s="151">
        <f t="shared" ref="F34:R34" si="3">F31+F32-F33</f>
        <v>27.879999999999953</v>
      </c>
      <c r="G34" s="165">
        <f t="shared" si="3"/>
        <v>25</v>
      </c>
      <c r="H34" s="151">
        <f t="shared" si="3"/>
        <v>22</v>
      </c>
      <c r="I34" s="165">
        <v>79</v>
      </c>
      <c r="J34" s="151">
        <f t="shared" ref="J34:M34" si="4">J31+J32-J33</f>
        <v>98</v>
      </c>
      <c r="K34" s="165">
        <f t="shared" si="4"/>
        <v>91</v>
      </c>
      <c r="L34" s="151">
        <f t="shared" si="4"/>
        <v>47</v>
      </c>
      <c r="M34" s="165">
        <f t="shared" si="4"/>
        <v>18</v>
      </c>
      <c r="N34" s="151">
        <f t="shared" si="3"/>
        <v>25</v>
      </c>
      <c r="O34" s="165">
        <f t="shared" si="3"/>
        <v>241</v>
      </c>
      <c r="P34" s="151">
        <f t="shared" si="3"/>
        <v>0</v>
      </c>
      <c r="Q34" s="165">
        <f t="shared" si="3"/>
        <v>43</v>
      </c>
      <c r="R34" s="151">
        <f t="shared" si="3"/>
        <v>85</v>
      </c>
    </row>
    <row r="35" spans="1:18" ht="18" customHeight="1">
      <c r="A35" s="325"/>
      <c r="B35" s="365" t="s">
        <v>250</v>
      </c>
      <c r="C35" s="207" t="s">
        <v>251</v>
      </c>
      <c r="D35" s="273" t="s">
        <v>252</v>
      </c>
      <c r="E35" s="168">
        <v>0</v>
      </c>
      <c r="F35" s="152">
        <v>0</v>
      </c>
      <c r="G35" s="168">
        <v>0</v>
      </c>
      <c r="H35" s="152">
        <v>0.09</v>
      </c>
      <c r="I35" s="168">
        <v>0</v>
      </c>
      <c r="J35" s="152">
        <v>0</v>
      </c>
      <c r="K35" s="168">
        <v>56</v>
      </c>
      <c r="L35" s="152">
        <v>32</v>
      </c>
      <c r="M35" s="168">
        <v>410</v>
      </c>
      <c r="N35" s="152">
        <v>0</v>
      </c>
      <c r="O35" s="168">
        <v>0</v>
      </c>
      <c r="P35" s="152"/>
      <c r="Q35" s="168">
        <v>0</v>
      </c>
      <c r="R35" s="152">
        <v>0</v>
      </c>
    </row>
    <row r="36" spans="1:18" ht="18" customHeight="1">
      <c r="A36" s="325"/>
      <c r="B36" s="325"/>
      <c r="C36" s="52" t="s">
        <v>253</v>
      </c>
      <c r="D36" s="274" t="s">
        <v>254</v>
      </c>
      <c r="E36" s="161">
        <v>7.5999999999999998E-2</v>
      </c>
      <c r="F36" s="150">
        <v>0.46</v>
      </c>
      <c r="G36" s="161">
        <v>0</v>
      </c>
      <c r="H36" s="150">
        <v>0</v>
      </c>
      <c r="I36" s="161">
        <v>0</v>
      </c>
      <c r="J36" s="150">
        <v>12</v>
      </c>
      <c r="K36" s="161">
        <v>66</v>
      </c>
      <c r="L36" s="150">
        <v>12</v>
      </c>
      <c r="M36" s="161">
        <v>410</v>
      </c>
      <c r="N36" s="150">
        <v>0</v>
      </c>
      <c r="O36" s="161">
        <v>241</v>
      </c>
      <c r="P36" s="150"/>
      <c r="Q36" s="161">
        <v>0.8</v>
      </c>
      <c r="R36" s="150">
        <v>0</v>
      </c>
    </row>
    <row r="37" spans="1:18" ht="18" customHeight="1">
      <c r="A37" s="325"/>
      <c r="B37" s="325"/>
      <c r="C37" s="52" t="s">
        <v>255</v>
      </c>
      <c r="D37" s="274" t="s">
        <v>256</v>
      </c>
      <c r="E37" s="161">
        <f t="shared" ref="E37" si="5">E34+E35-E36</f>
        <v>18.783999999999999</v>
      </c>
      <c r="F37" s="150">
        <f t="shared" ref="F37:R37" si="6">F34+F35-F36</f>
        <v>27.419999999999952</v>
      </c>
      <c r="G37" s="161">
        <f t="shared" si="6"/>
        <v>25</v>
      </c>
      <c r="H37" s="150">
        <f t="shared" si="6"/>
        <v>22.09</v>
      </c>
      <c r="I37" s="161">
        <v>79</v>
      </c>
      <c r="J37" s="150">
        <f t="shared" ref="J37:M37" si="7">J34+J35-J36</f>
        <v>86</v>
      </c>
      <c r="K37" s="161">
        <f t="shared" si="7"/>
        <v>81</v>
      </c>
      <c r="L37" s="150">
        <f t="shared" si="7"/>
        <v>67</v>
      </c>
      <c r="M37" s="161">
        <f t="shared" si="7"/>
        <v>18</v>
      </c>
      <c r="N37" s="150">
        <f t="shared" si="6"/>
        <v>25</v>
      </c>
      <c r="O37" s="161">
        <f t="shared" si="6"/>
        <v>0</v>
      </c>
      <c r="P37" s="150">
        <f t="shared" si="6"/>
        <v>0</v>
      </c>
      <c r="Q37" s="161">
        <f t="shared" si="6"/>
        <v>42.2</v>
      </c>
      <c r="R37" s="150">
        <f t="shared" si="6"/>
        <v>85</v>
      </c>
    </row>
    <row r="38" spans="1:18" ht="18" customHeight="1">
      <c r="A38" s="325"/>
      <c r="B38" s="325"/>
      <c r="C38" s="52" t="s">
        <v>257</v>
      </c>
      <c r="D38" s="274" t="s">
        <v>258</v>
      </c>
      <c r="E38" s="161">
        <v>0</v>
      </c>
      <c r="F38" s="150">
        <v>0</v>
      </c>
      <c r="G38" s="161"/>
      <c r="H38" s="150">
        <v>0</v>
      </c>
      <c r="I38" s="161">
        <v>0</v>
      </c>
      <c r="J38" s="150">
        <v>0</v>
      </c>
      <c r="K38" s="161">
        <v>0</v>
      </c>
      <c r="L38" s="150">
        <v>0</v>
      </c>
      <c r="M38" s="309">
        <v>0</v>
      </c>
      <c r="N38" s="150">
        <v>0</v>
      </c>
      <c r="O38" s="161">
        <v>0</v>
      </c>
      <c r="P38" s="150"/>
      <c r="Q38" s="161">
        <v>0</v>
      </c>
      <c r="R38" s="150">
        <v>0</v>
      </c>
    </row>
    <row r="39" spans="1:18" ht="18" customHeight="1">
      <c r="A39" s="325"/>
      <c r="B39" s="325"/>
      <c r="C39" s="52" t="s">
        <v>259</v>
      </c>
      <c r="D39" s="274" t="s">
        <v>260</v>
      </c>
      <c r="E39" s="161">
        <v>0</v>
      </c>
      <c r="F39" s="150">
        <v>0</v>
      </c>
      <c r="G39" s="161"/>
      <c r="H39" s="150">
        <v>0</v>
      </c>
      <c r="I39" s="161">
        <v>0</v>
      </c>
      <c r="J39" s="150">
        <v>0</v>
      </c>
      <c r="K39" s="161">
        <v>0</v>
      </c>
      <c r="L39" s="150">
        <v>0</v>
      </c>
      <c r="M39" s="119">
        <v>0</v>
      </c>
      <c r="N39" s="150">
        <v>0</v>
      </c>
      <c r="O39" s="161">
        <v>0</v>
      </c>
      <c r="P39" s="150"/>
      <c r="Q39" s="161">
        <v>0</v>
      </c>
      <c r="R39" s="150">
        <v>0</v>
      </c>
    </row>
    <row r="40" spans="1:18" ht="18" customHeight="1">
      <c r="A40" s="325"/>
      <c r="B40" s="325"/>
      <c r="C40" s="52" t="s">
        <v>261</v>
      </c>
      <c r="D40" s="274" t="s">
        <v>262</v>
      </c>
      <c r="E40" s="161">
        <v>8</v>
      </c>
      <c r="F40" s="150">
        <v>11.08</v>
      </c>
      <c r="G40" s="161">
        <v>0</v>
      </c>
      <c r="H40" s="150">
        <v>0.08</v>
      </c>
      <c r="I40" s="161">
        <v>0</v>
      </c>
      <c r="J40" s="150">
        <v>0</v>
      </c>
      <c r="K40" s="161">
        <v>20</v>
      </c>
      <c r="L40" s="150">
        <v>18</v>
      </c>
      <c r="M40" s="119">
        <v>0</v>
      </c>
      <c r="N40" s="150">
        <v>0</v>
      </c>
      <c r="O40" s="161">
        <v>0</v>
      </c>
      <c r="P40" s="150"/>
      <c r="Q40" s="161">
        <v>19</v>
      </c>
      <c r="R40" s="150">
        <v>34</v>
      </c>
    </row>
    <row r="41" spans="1:18" ht="18" customHeight="1">
      <c r="A41" s="325"/>
      <c r="B41" s="325"/>
      <c r="C41" s="219" t="s">
        <v>263</v>
      </c>
      <c r="D41" s="274" t="s">
        <v>264</v>
      </c>
      <c r="E41" s="161">
        <f t="shared" ref="E41" si="8">E34+E35-E36-E40</f>
        <v>10.783999999999999</v>
      </c>
      <c r="F41" s="150">
        <f t="shared" ref="F41:R41" si="9">F34+F35-F36-F40</f>
        <v>16.339999999999954</v>
      </c>
      <c r="G41" s="161">
        <f t="shared" si="9"/>
        <v>25</v>
      </c>
      <c r="H41" s="150">
        <f t="shared" si="9"/>
        <v>22.01</v>
      </c>
      <c r="I41" s="161">
        <v>79</v>
      </c>
      <c r="J41" s="150">
        <f t="shared" ref="J41:M41" si="10">J34+J35-J36-J40</f>
        <v>86</v>
      </c>
      <c r="K41" s="161">
        <f t="shared" si="10"/>
        <v>61</v>
      </c>
      <c r="L41" s="150">
        <f t="shared" si="10"/>
        <v>49</v>
      </c>
      <c r="M41" s="161">
        <f t="shared" si="10"/>
        <v>18</v>
      </c>
      <c r="N41" s="150">
        <f t="shared" si="9"/>
        <v>25</v>
      </c>
      <c r="O41" s="161">
        <f t="shared" si="9"/>
        <v>0</v>
      </c>
      <c r="P41" s="150">
        <f t="shared" si="9"/>
        <v>0</v>
      </c>
      <c r="Q41" s="161">
        <f t="shared" si="9"/>
        <v>23.200000000000003</v>
      </c>
      <c r="R41" s="150">
        <f t="shared" si="9"/>
        <v>51</v>
      </c>
    </row>
    <row r="42" spans="1:18" ht="18" customHeight="1">
      <c r="A42" s="325"/>
      <c r="B42" s="325"/>
      <c r="C42" s="366" t="s">
        <v>265</v>
      </c>
      <c r="D42" s="367"/>
      <c r="E42" s="117">
        <f t="shared" ref="E42" si="11">E37+E38-E39-E40</f>
        <v>10.783999999999999</v>
      </c>
      <c r="F42" s="118">
        <f t="shared" ref="F42:R42" si="12">F37+F38-F39-F40</f>
        <v>16.339999999999954</v>
      </c>
      <c r="G42" s="117">
        <f t="shared" si="12"/>
        <v>25</v>
      </c>
      <c r="H42" s="118">
        <f t="shared" si="12"/>
        <v>22.01</v>
      </c>
      <c r="I42" s="117">
        <v>79</v>
      </c>
      <c r="J42" s="118">
        <f t="shared" ref="J42:M42" si="13">J37+J38-J39-J40</f>
        <v>86</v>
      </c>
      <c r="K42" s="117">
        <f>K37+K38-K39-K40</f>
        <v>61</v>
      </c>
      <c r="L42" s="118">
        <f t="shared" si="13"/>
        <v>49</v>
      </c>
      <c r="M42" s="161">
        <f t="shared" si="13"/>
        <v>18</v>
      </c>
      <c r="N42" s="118">
        <f t="shared" si="12"/>
        <v>25</v>
      </c>
      <c r="O42" s="117">
        <f t="shared" si="12"/>
        <v>0</v>
      </c>
      <c r="P42" s="118">
        <f t="shared" si="12"/>
        <v>0</v>
      </c>
      <c r="Q42" s="117">
        <f t="shared" si="12"/>
        <v>23.200000000000003</v>
      </c>
      <c r="R42" s="150">
        <f t="shared" si="12"/>
        <v>51</v>
      </c>
    </row>
    <row r="43" spans="1:18" ht="18" customHeight="1">
      <c r="A43" s="325"/>
      <c r="B43" s="325"/>
      <c r="C43" s="52" t="s">
        <v>266</v>
      </c>
      <c r="D43" s="274" t="s">
        <v>267</v>
      </c>
      <c r="E43" s="161">
        <v>340</v>
      </c>
      <c r="F43" s="150">
        <v>323.42</v>
      </c>
      <c r="G43" s="161">
        <v>63</v>
      </c>
      <c r="H43" s="150">
        <v>41</v>
      </c>
      <c r="I43" s="161">
        <v>7194</v>
      </c>
      <c r="J43" s="150">
        <v>7108</v>
      </c>
      <c r="K43" s="161">
        <v>350</v>
      </c>
      <c r="L43" s="150">
        <v>301</v>
      </c>
      <c r="M43" s="119">
        <v>0</v>
      </c>
      <c r="N43" s="150">
        <v>0</v>
      </c>
      <c r="O43" s="161">
        <v>0</v>
      </c>
      <c r="P43" s="150"/>
      <c r="Q43" s="161">
        <v>0</v>
      </c>
      <c r="R43" s="150">
        <v>0</v>
      </c>
    </row>
    <row r="44" spans="1:18" ht="18" customHeight="1">
      <c r="A44" s="326"/>
      <c r="B44" s="326"/>
      <c r="C44" s="6" t="s">
        <v>268</v>
      </c>
      <c r="D44" s="110" t="s">
        <v>269</v>
      </c>
      <c r="E44" s="165">
        <v>350</v>
      </c>
      <c r="F44" s="151">
        <f t="shared" ref="F44:R44" si="14">F41+F43</f>
        <v>339.76</v>
      </c>
      <c r="G44" s="165">
        <f t="shared" si="14"/>
        <v>88</v>
      </c>
      <c r="H44" s="151">
        <f t="shared" si="14"/>
        <v>63.010000000000005</v>
      </c>
      <c r="I44" s="165">
        <v>7273</v>
      </c>
      <c r="J44" s="151">
        <f t="shared" ref="J44:M44" si="15">J41+J43</f>
        <v>7194</v>
      </c>
      <c r="K44" s="165">
        <f t="shared" si="15"/>
        <v>411</v>
      </c>
      <c r="L44" s="151">
        <f t="shared" si="15"/>
        <v>350</v>
      </c>
      <c r="M44" s="165">
        <f t="shared" si="15"/>
        <v>18</v>
      </c>
      <c r="N44" s="151">
        <f t="shared" si="14"/>
        <v>25</v>
      </c>
      <c r="O44" s="165">
        <f t="shared" si="14"/>
        <v>0</v>
      </c>
      <c r="P44" s="151">
        <f t="shared" si="14"/>
        <v>0</v>
      </c>
      <c r="Q44" s="165">
        <f t="shared" si="14"/>
        <v>23.200000000000003</v>
      </c>
      <c r="R44" s="151">
        <f t="shared" si="14"/>
        <v>51</v>
      </c>
    </row>
    <row r="45" spans="1:18" ht="14.1" customHeight="1">
      <c r="A45" s="27" t="s">
        <v>270</v>
      </c>
    </row>
    <row r="46" spans="1:18" ht="14.1" customHeight="1">
      <c r="A46" s="27" t="s">
        <v>271</v>
      </c>
    </row>
    <row r="47" spans="1:18">
      <c r="A47" s="277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O6:P6"/>
    <mergeCell ref="Q6:R6"/>
    <mergeCell ref="A8:A14"/>
    <mergeCell ref="B9:B14"/>
    <mergeCell ref="K6:L6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63" orientation="landscape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豊島 茜</dc:creator>
  <cp:lastModifiedBy> </cp:lastModifiedBy>
  <cp:lastPrinted>2020-09-24T00:01:40Z</cp:lastPrinted>
  <dcterms:created xsi:type="dcterms:W3CDTF">2020-08-14T06:37:51Z</dcterms:created>
  <dcterms:modified xsi:type="dcterms:W3CDTF">2020-09-24T00:05:07Z</dcterms:modified>
</cp:coreProperties>
</file>