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LB18Z0654\share\☆総括係\450調査担当（照会関係）\R5（吉田）\04　その他の照会・通知\230825照会【地方債協会】都道府県及び指定都市の財政状況について\"/>
    </mc:Choice>
  </mc:AlternateContent>
  <xr:revisionPtr revIDLastSave="0" documentId="13_ncr:1_{D701034E-F9E0-45BD-9502-A7DF9189753C}" xr6:coauthVersionLast="36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1.普通会計予算(R4-5年度)" sheetId="2" r:id="rId1"/>
    <sheet name="2.公営企業会計予算(R4-5年度)" sheetId="9" r:id="rId2"/>
    <sheet name="3.(1)普通会計決算（R2-3年度)" sheetId="5" r:id="rId3"/>
    <sheet name="3.(2)財政指標等（H29‐R3年度）" sheetId="6" r:id="rId4"/>
    <sheet name="4.公営企業会計決算（R2-3年度）" sheetId="10" r:id="rId5"/>
    <sheet name="5.三セク決算（R2-3年度）" sheetId="11" r:id="rId6"/>
  </sheets>
  <definedNames>
    <definedName name="_xlnm.Print_Area" localSheetId="0">'1.普通会計予算(R4-5年度)'!$A$1:$I$47</definedName>
    <definedName name="_xlnm.Print_Area" localSheetId="1">'2.公営企業会計予算(R4-5年度)'!$A$1:$U$49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'4.公営企業会計決算（R2-3年度）'!$A$1:$U$49</definedName>
    <definedName name="_xlnm.Print_Area" localSheetId="5">'5.三セク決算（R2-3年度）'!$A$1:$N$46</definedName>
  </definedNames>
  <calcPr calcId="191029"/>
</workbook>
</file>

<file path=xl/calcChain.xml><?xml version="1.0" encoding="utf-8"?>
<calcChain xmlns="http://schemas.openxmlformats.org/spreadsheetml/2006/main">
  <c r="H39" i="10" l="1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H44" i="10"/>
  <c r="I44" i="10"/>
  <c r="I45" i="10" s="1"/>
  <c r="J44" i="10"/>
  <c r="K44" i="10"/>
  <c r="L44" i="10"/>
  <c r="M44" i="10"/>
  <c r="M45" i="10" s="1"/>
  <c r="N44" i="10"/>
  <c r="O44" i="10"/>
  <c r="P44" i="10"/>
  <c r="Q44" i="10"/>
  <c r="Q45" i="10" s="1"/>
  <c r="R44" i="10"/>
  <c r="S44" i="10"/>
  <c r="T44" i="10"/>
  <c r="U44" i="10"/>
  <c r="U45" i="10" s="1"/>
  <c r="H45" i="10"/>
  <c r="J45" i="10"/>
  <c r="K45" i="10"/>
  <c r="L45" i="10"/>
  <c r="N45" i="10"/>
  <c r="O45" i="10"/>
  <c r="P45" i="10"/>
  <c r="R45" i="10"/>
  <c r="S45" i="10"/>
  <c r="T45" i="10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H44" i="9"/>
  <c r="I44" i="9"/>
  <c r="I45" i="9" s="1"/>
  <c r="J44" i="9"/>
  <c r="K44" i="9"/>
  <c r="L44" i="9"/>
  <c r="M44" i="9"/>
  <c r="M45" i="9" s="1"/>
  <c r="N44" i="9"/>
  <c r="O44" i="9"/>
  <c r="P44" i="9"/>
  <c r="Q44" i="9"/>
  <c r="Q45" i="9" s="1"/>
  <c r="R44" i="9"/>
  <c r="S44" i="9"/>
  <c r="T44" i="9"/>
  <c r="U44" i="9"/>
  <c r="U45" i="9" s="1"/>
  <c r="H45" i="9"/>
  <c r="J45" i="9"/>
  <c r="K45" i="9"/>
  <c r="L45" i="9"/>
  <c r="N45" i="9"/>
  <c r="O45" i="9"/>
  <c r="P45" i="9"/>
  <c r="R45" i="9"/>
  <c r="S45" i="9"/>
  <c r="T45" i="9"/>
  <c r="I9" i="2" l="1"/>
  <c r="F45" i="2"/>
  <c r="G45" i="2" s="1"/>
  <c r="F27" i="2"/>
  <c r="G27" i="2" s="1"/>
  <c r="G24" i="6"/>
  <c r="H24" i="6" s="1"/>
  <c r="F24" i="6"/>
  <c r="F22" i="6" s="1"/>
  <c r="E22" i="6"/>
  <c r="E19" i="6"/>
  <c r="E23" i="6" s="1"/>
  <c r="H45" i="5"/>
  <c r="F45" i="5"/>
  <c r="G44" i="5" s="1"/>
  <c r="H27" i="5"/>
  <c r="F27" i="5"/>
  <c r="G19" i="5" s="1"/>
  <c r="H27" i="2"/>
  <c r="H45" i="2"/>
  <c r="I20" i="6"/>
  <c r="H20" i="6"/>
  <c r="G20" i="6"/>
  <c r="F20" i="6"/>
  <c r="E20" i="6"/>
  <c r="I19" i="6"/>
  <c r="I21" i="6" s="1"/>
  <c r="H19" i="6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14" i="2"/>
  <c r="E21" i="6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I45" i="5" l="1"/>
  <c r="G45" i="5"/>
  <c r="G29" i="5"/>
  <c r="G28" i="2"/>
  <c r="G21" i="2"/>
  <c r="G43" i="5"/>
  <c r="G16" i="2"/>
  <c r="G18" i="2"/>
  <c r="G36" i="5"/>
  <c r="G31" i="5"/>
  <c r="G32" i="5"/>
  <c r="G9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F23" i="6"/>
  <c r="G26" i="2"/>
  <c r="G32" i="2"/>
  <c r="G13" i="2"/>
  <c r="G40" i="2"/>
  <c r="G20" i="2"/>
  <c r="G17" i="2"/>
  <c r="G10" i="2"/>
  <c r="G31" i="2"/>
  <c r="I23" i="6"/>
  <c r="H22" i="6"/>
  <c r="H23" i="6"/>
  <c r="G23" i="6"/>
  <c r="G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<sst xmlns="http://schemas.openxmlformats.org/spreadsheetml/2006/main" count="484" uniqueCount="254">
  <si>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</si>
  <si>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</si>
  <si>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</si>
  <si>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</si>
  <si>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</si>
  <si>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</si>
  <si>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</si>
  <si>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</si>
  <si>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</si>
  <si>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</si>
  <si>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</si>
  <si>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</si>
  <si>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</si>
  <si>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</si>
  <si>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</si>
  <si>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</si>
  <si>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</si>
  <si>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</si>
  <si>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</si>
  <si>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</si>
  <si>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</si>
  <si>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</si>
  <si>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</si>
  <si>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</si>
  <si>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</si>
  <si>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</si>
  <si>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</si>
  <si>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</si>
  <si>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</si>
  <si>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</si>
  <si>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</si>
  <si>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</si>
  <si>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</si>
  <si>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</si>
  <si>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</si>
  <si>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</si>
  <si>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</si>
  <si>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</si>
  <si>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</si>
  <si>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</si>
  <si>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</si>
  <si>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</si>
  <si>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</si>
  <si>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</si>
  <si>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</si>
  <si>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</si>
  <si>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</si>
  <si>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</si>
  <si>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</si>
  <si>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</si>
  <si>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</si>
  <si>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</si>
  <si>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</si>
  <si>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</si>
  <si>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</si>
  <si>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</si>
  <si>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</si>
  <si>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</si>
  <si>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</si>
  <si>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</si>
  <si>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</si>
  <si>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</si>
  <si>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</si>
  <si>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</si>
  <si>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</si>
  <si>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</si>
  <si>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</si>
  <si>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</si>
  <si>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</si>
  <si>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</si>
  <si>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</si>
  <si>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</si>
  <si>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</si>
  <si>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</si>
  <si>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</si>
  <si>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</si>
  <si>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</si>
  <si>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</si>
  <si>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</si>
  <si>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</si>
  <si>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</si>
  <si>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</si>
  <si>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</si>
  <si>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</si>
  <si>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</si>
  <si>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</si>
  <si>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</si>
  <si>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</si>
  <si>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</si>
  <si>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</si>
  <si>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</si>
  <si>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</si>
  <si>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</si>
  <si>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</si>
  <si>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</si>
  <si>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</si>
  <si>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</si>
  <si>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</si>
  <si>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</si>
  <si>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</si>
  <si>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</si>
  <si>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</si>
  <si>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</si>
  <si>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</si>
  <si>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</si>
  <si>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</si>
  <si>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</si>
  <si>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</si>
  <si>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</si>
  <si>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</si>
  <si>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</si>
  <si>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</si>
  <si>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</si>
  <si>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</si>
  <si>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</si>
  <si>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</si>
  <si>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</si>
  <si>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</si>
  <si>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</si>
  <si>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</si>
  <si>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</si>
  <si>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</si>
  <si>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</si>
  <si>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</si>
  <si>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</si>
  <si>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</si>
  <si>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</si>
  <si>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</si>
  <si>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</si>
  <si>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</si>
  <si>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</si>
  <si>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</si>
  <si>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</si>
  <si>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</si>
  <si>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</si>
  <si>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</si>
  <si>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</si>
  <si>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</si>
  <si>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</si>
  <si>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</si>
  <si>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</si>
  <si>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</si>
  <si>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</si>
  <si>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</si>
  <si>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</si>
  <si>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</si>
  <si>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</si>
  <si>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</si>
  <si>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</si>
  <si>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</si>
  <si>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</si>
  <si>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</si>
  <si>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</si>
  <si>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</si>
  <si>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</si>
  <si>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</si>
  <si>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</si>
  <si>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</si>
  <si>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</si>
  <si>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</si>
  <si>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</si>
  <si>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</si>
  <si>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</si>
  <si>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</si>
  <si>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</si>
  <si>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</si>
  <si>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</si>
  <si>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</si>
  <si>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</si>
  <si>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</si>
  <si>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</si>
  <si>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</si>
  <si>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</si>
  <si>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</si>
  <si>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</si>
  <si>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</si>
  <si>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</si>
  <si>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</si>
  <si>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</si>
  <si>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</si>
  <si>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</si>
  <si>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</si>
  <si>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</si>
  <si>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</si>
  <si>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</si>
  <si>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</si>
  <si>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</si>
  <si>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</si>
  <si>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</si>
  <si>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</si>
  <si>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</si>
  <si>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</si>
  <si>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</si>
  <si>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</si>
  <si>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</si>
  <si>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</si>
  <si>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</si>
  <si>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</si>
  <si>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</si>
  <si>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</si>
  <si>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</si>
  <si>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</si>
  <si>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</si>
  <si>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</si>
  <si>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</si>
  <si>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</si>
  <si>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</si>
  <si>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</si>
  <si>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</si>
  <si>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</si>
  <si>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</si>
  <si>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</si>
  <si>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</si>
  <si>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</si>
  <si>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</si>
  <si>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</si>
  <si>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</si>
  <si>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</si>
  <si>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</si>
  <si>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</si>
  <si>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</si>
  <si>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</si>
  <si>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</si>
  <si>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</si>
  <si>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</si>
  <si>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</si>
  <si>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</si>
  <si>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</si>
  <si>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</si>
  <si>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</si>
  <si>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</si>
  <si>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</si>
  <si>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</si>
  <si>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</si>
  <si>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</si>
  <si>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兵庫県</t>
    <rPh sb="0" eb="3">
      <t>ヒョウゴケン</t>
    </rPh>
    <phoneticPr fontId="9"/>
  </si>
  <si>
    <t>港湾事業</t>
    <rPh sb="0" eb="2">
      <t>コウワン</t>
    </rPh>
    <rPh sb="2" eb="4">
      <t>ジギョウ</t>
    </rPh>
    <phoneticPr fontId="9"/>
  </si>
  <si>
    <t>流域下水道事業会計</t>
    <rPh sb="0" eb="2">
      <t>リュウイキ</t>
    </rPh>
    <rPh sb="2" eb="5">
      <t>ゲスイドウ</t>
    </rPh>
    <rPh sb="5" eb="7">
      <t>ジギョウ</t>
    </rPh>
    <rPh sb="7" eb="9">
      <t>カイケイ</t>
    </rPh>
    <phoneticPr fontId="9"/>
  </si>
  <si>
    <t>地域創生整備事業</t>
    <rPh sb="0" eb="2">
      <t>チイキ</t>
    </rPh>
    <rPh sb="2" eb="4">
      <t>ソウセイ</t>
    </rPh>
    <rPh sb="4" eb="6">
      <t>セイビ</t>
    </rPh>
    <rPh sb="6" eb="8">
      <t>ジギョウ</t>
    </rPh>
    <phoneticPr fontId="21"/>
  </si>
  <si>
    <t>企業資産運用事業</t>
    <rPh sb="0" eb="2">
      <t>キギョウ</t>
    </rPh>
    <rPh sb="2" eb="4">
      <t>シサン</t>
    </rPh>
    <rPh sb="4" eb="6">
      <t>ウンヨウ</t>
    </rPh>
    <rPh sb="6" eb="8">
      <t>ジギョウ</t>
    </rPh>
    <phoneticPr fontId="17"/>
  </si>
  <si>
    <t>地域整備事業</t>
    <rPh sb="0" eb="2">
      <t>チイキ</t>
    </rPh>
    <rPh sb="2" eb="4">
      <t>セイビ</t>
    </rPh>
    <rPh sb="4" eb="6">
      <t>ジギョウ</t>
    </rPh>
    <phoneticPr fontId="17"/>
  </si>
  <si>
    <t>水源開発事業</t>
    <rPh sb="0" eb="2">
      <t>スイゲン</t>
    </rPh>
    <rPh sb="2" eb="4">
      <t>カイハツ</t>
    </rPh>
    <rPh sb="4" eb="6">
      <t>ジギョウ</t>
    </rPh>
    <phoneticPr fontId="17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</si>
  <si>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17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</si>
  <si>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17"/>
  </si>
  <si>
    <t>病院事業</t>
    <rPh sb="0" eb="4">
      <t>ビョウインジギョウ</t>
    </rPh>
    <phoneticPr fontId="9"/>
  </si>
  <si>
    <t>－</t>
  </si>
  <si>
    <t>病院事業</t>
  </si>
  <si>
    <t xml:space="preserve"> － </t>
  </si>
  <si>
    <t>㈱ひょうご粒子線ﾒﾃﾞｨｶﾙｻﾎﾟｰﾄ</t>
    <rPh sb="5" eb="8">
      <t>リュウシセン</t>
    </rPh>
    <phoneticPr fontId="19"/>
  </si>
  <si>
    <t>㈱夢舞台</t>
    <rPh sb="1" eb="4">
      <t>ユメブタイ</t>
    </rPh>
    <phoneticPr fontId="20"/>
  </si>
  <si>
    <t>兵庫県住宅供給公社</t>
    <rPh sb="0" eb="3">
      <t>ヒョウゴケン</t>
    </rPh>
    <rPh sb="3" eb="9">
      <t>ジュウタクキョウキュウコウシャ</t>
    </rPh>
    <phoneticPr fontId="14"/>
  </si>
  <si>
    <t>土地開発公社</t>
    <rPh sb="0" eb="6">
      <t>トチカイハツコウシャ</t>
    </rPh>
    <phoneticPr fontId="14"/>
  </si>
  <si>
    <t>兵庫県道路公社</t>
  </si>
  <si>
    <t>兵庫県</t>
    <rPh sb="0" eb="3">
      <t>ヒョウゴケン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</si>
</sst>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4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b/>
      <sz val="12"/>
      <name val="游ゴシック"/>
      <family val="1"/>
      <charset val="128"/>
    </font>
    <font>
      <b/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3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0" fontId="22" fillId="0" borderId="5" xfId="0" applyFont="1" applyBorder="1" applyAlignment="1">
      <alignment horizontal="distributed" vertical="center" justifyLastLine="1"/>
    </xf>
    <xf numFmtId="41" fontId="22" fillId="0" borderId="5" xfId="0" applyNumberFormat="1" applyFont="1" applyBorder="1" applyAlignment="1">
      <alignment horizontal="distributed" vertical="center" justifyLastLine="1"/>
    </xf>
    <xf numFmtId="0" fontId="23" fillId="0" borderId="5" xfId="0" applyFont="1" applyBorder="1" applyAlignment="1">
      <alignment horizontal="distributed" vertical="center" justifyLastLine="1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1" sqref="E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110" t="s">
        <v>235</v>
      </c>
      <c r="F1" s="1"/>
    </row>
    <row r="3" spans="1:11" ht="14.25">
      <c r="A3" s="10" t="s">
        <v>92</v>
      </c>
    </row>
    <row r="5" spans="1:11">
      <c r="A5" s="17" t="s">
        <v>223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7" t="s">
        <v>224</v>
      </c>
      <c r="G7" s="47"/>
      <c r="H7" s="47" t="s">
        <v>233</v>
      </c>
      <c r="I7" s="48" t="s">
        <v>21</v>
      </c>
    </row>
    <row r="8" spans="1:11" ht="17.100000000000001" customHeight="1">
      <c r="A8" s="18"/>
      <c r="B8" s="19"/>
      <c r="C8" s="19"/>
      <c r="D8" s="19"/>
      <c r="E8" s="59"/>
      <c r="F8" s="50" t="s">
        <v>90</v>
      </c>
      <c r="G8" s="50" t="s">
        <v>2</v>
      </c>
      <c r="H8" s="50" t="s">
        <v>221</v>
      </c>
      <c r="I8" s="51"/>
    </row>
    <row r="9" spans="1:11" ht="18" customHeight="1">
      <c r="A9" s="91" t="s">
        <v>87</v>
      </c>
      <c r="B9" s="91" t="s">
        <v>89</v>
      </c>
      <c r="C9" s="60" t="s">
        <v>3</v>
      </c>
      <c r="D9" s="52"/>
      <c r="E9" s="52"/>
      <c r="F9" s="53">
        <v>808200</v>
      </c>
      <c r="G9" s="54">
        <f>F9/$F$27*100</f>
        <v>33.704364927943473</v>
      </c>
      <c r="H9" s="53">
        <v>778800</v>
      </c>
      <c r="I9" s="54">
        <f>(F9/H9-1)*100</f>
        <v>3.7750385208012327</v>
      </c>
      <c r="K9" s="25"/>
    </row>
    <row r="10" spans="1:11" ht="18" customHeight="1">
      <c r="A10" s="91"/>
      <c r="B10" s="91"/>
      <c r="C10" s="62"/>
      <c r="D10" s="64" t="s">
        <v>22</v>
      </c>
      <c r="E10" s="52"/>
      <c r="F10" s="53">
        <v>234171</v>
      </c>
      <c r="G10" s="54">
        <f t="shared" ref="G10:G26" si="0">F10/$F$27*100</f>
        <v>9.7656333080196127</v>
      </c>
      <c r="H10" s="53">
        <v>228979</v>
      </c>
      <c r="I10" s="54">
        <f t="shared" ref="I10:I27" si="1">(F10/H10-1)*100</f>
        <v>2.2674568410203655</v>
      </c>
    </row>
    <row r="11" spans="1:11" ht="18" customHeight="1">
      <c r="A11" s="91"/>
      <c r="B11" s="91"/>
      <c r="C11" s="62"/>
      <c r="D11" s="62"/>
      <c r="E11" s="46" t="s">
        <v>23</v>
      </c>
      <c r="F11" s="53">
        <v>186926</v>
      </c>
      <c r="G11" s="54">
        <f t="shared" si="0"/>
        <v>7.795375053848999</v>
      </c>
      <c r="H11" s="53">
        <v>180889</v>
      </c>
      <c r="I11" s="54">
        <f t="shared" si="1"/>
        <v>3.3374058124042927</v>
      </c>
    </row>
    <row r="12" spans="1:11" ht="18" customHeight="1">
      <c r="A12" s="91"/>
      <c r="B12" s="91"/>
      <c r="C12" s="62"/>
      <c r="D12" s="62"/>
      <c r="E12" s="46" t="s">
        <v>24</v>
      </c>
      <c r="F12" s="53">
        <v>689</v>
      </c>
      <c r="G12" s="54">
        <f t="shared" si="0"/>
        <v>2.8733367279575664E-2</v>
      </c>
      <c r="H12" s="53">
        <v>14087</v>
      </c>
      <c r="I12" s="54">
        <f t="shared" si="1"/>
        <v>-95.108965713068784</v>
      </c>
    </row>
    <row r="13" spans="1:11" ht="18" customHeight="1">
      <c r="A13" s="91"/>
      <c r="B13" s="91"/>
      <c r="C13" s="62"/>
      <c r="D13" s="63"/>
      <c r="E13" s="46" t="s">
        <v>25</v>
      </c>
      <c r="F13" s="53">
        <v>13722</v>
      </c>
      <c r="G13" s="54">
        <f t="shared" si="0"/>
        <v>0.57224857156797859</v>
      </c>
      <c r="H13" s="53">
        <v>1350</v>
      </c>
      <c r="I13" s="54">
        <f t="shared" si="1"/>
        <v>916.44444444444457</v>
      </c>
    </row>
    <row r="14" spans="1:11" ht="18" customHeight="1">
      <c r="A14" s="91"/>
      <c r="B14" s="91"/>
      <c r="C14" s="62"/>
      <c r="D14" s="60" t="s">
        <v>26</v>
      </c>
      <c r="E14" s="52"/>
      <c r="F14" s="53">
        <v>169118</v>
      </c>
      <c r="G14" s="54">
        <f t="shared" si="0"/>
        <v>7.0527280226230431</v>
      </c>
      <c r="H14" s="53">
        <v>162804</v>
      </c>
      <c r="I14" s="54">
        <f t="shared" si="1"/>
        <v>3.8782830888675957</v>
      </c>
    </row>
    <row r="15" spans="1:11" ht="18" customHeight="1">
      <c r="A15" s="91"/>
      <c r="B15" s="91"/>
      <c r="C15" s="62"/>
      <c r="D15" s="62"/>
      <c r="E15" s="46" t="s">
        <v>27</v>
      </c>
      <c r="F15" s="53">
        <v>8397</v>
      </c>
      <c r="G15" s="54">
        <f t="shared" si="0"/>
        <v>0.35018009440725228</v>
      </c>
      <c r="H15" s="53">
        <v>7831</v>
      </c>
      <c r="I15" s="54">
        <f t="shared" si="1"/>
        <v>7.2276848422934581</v>
      </c>
    </row>
    <row r="16" spans="1:11" ht="18" customHeight="1">
      <c r="A16" s="91"/>
      <c r="B16" s="91"/>
      <c r="C16" s="62"/>
      <c r="D16" s="63"/>
      <c r="E16" s="46" t="s">
        <v>28</v>
      </c>
      <c r="F16" s="53">
        <v>160721</v>
      </c>
      <c r="G16" s="54">
        <f t="shared" si="0"/>
        <v>6.7025479282157905</v>
      </c>
      <c r="H16" s="53">
        <v>154973</v>
      </c>
      <c r="I16" s="54">
        <f t="shared" si="1"/>
        <v>3.709033186426014</v>
      </c>
      <c r="K16" s="26"/>
    </row>
    <row r="17" spans="1:26" ht="18" customHeight="1">
      <c r="A17" s="91"/>
      <c r="B17" s="91"/>
      <c r="C17" s="62"/>
      <c r="D17" s="92" t="s">
        <v>29</v>
      </c>
      <c r="E17" s="93"/>
      <c r="F17" s="53">
        <v>274413</v>
      </c>
      <c r="G17" s="54">
        <f t="shared" si="0"/>
        <v>11.443845450348617</v>
      </c>
      <c r="H17" s="53">
        <v>254651</v>
      </c>
      <c r="I17" s="54">
        <f t="shared" si="1"/>
        <v>7.760425052326525</v>
      </c>
    </row>
    <row r="18" spans="1:26" ht="18" customHeight="1">
      <c r="A18" s="91"/>
      <c r="B18" s="91"/>
      <c r="C18" s="62"/>
      <c r="D18" s="92" t="s">
        <v>93</v>
      </c>
      <c r="E18" s="94"/>
      <c r="F18" s="53">
        <v>17074</v>
      </c>
      <c r="G18" s="54">
        <f t="shared" si="0"/>
        <v>0.71203702892812026</v>
      </c>
      <c r="H18" s="53">
        <v>16470</v>
      </c>
      <c r="I18" s="54">
        <f t="shared" si="1"/>
        <v>3.667273831208262</v>
      </c>
    </row>
    <row r="19" spans="1:26" ht="18" customHeight="1">
      <c r="A19" s="91"/>
      <c r="B19" s="91"/>
      <c r="C19" s="61"/>
      <c r="D19" s="92" t="s">
        <v>94</v>
      </c>
      <c r="E19" s="94"/>
      <c r="F19" s="55">
        <v>0</v>
      </c>
      <c r="G19" s="54">
        <f t="shared" si="0"/>
        <v>0</v>
      </c>
      <c r="H19" s="53">
        <v>0</v>
      </c>
      <c r="I19" s="54" t="e">
        <f t="shared" si="1"/>
        <v>#DIV/0!</v>
      </c>
      <c r="Z19" s="2" t="s">
        <v>95</v>
      </c>
    </row>
    <row r="20" spans="1:26" ht="18" customHeight="1">
      <c r="A20" s="91"/>
      <c r="B20" s="91"/>
      <c r="C20" s="52" t="s">
        <v>4</v>
      </c>
      <c r="D20" s="52"/>
      <c r="E20" s="52"/>
      <c r="F20" s="53">
        <v>100233</v>
      </c>
      <c r="G20" s="54">
        <f t="shared" si="0"/>
        <v>4.1800168396715636</v>
      </c>
      <c r="H20" s="53">
        <v>99378</v>
      </c>
      <c r="I20" s="54">
        <f t="shared" si="1"/>
        <v>0.86035138561855184</v>
      </c>
    </row>
    <row r="21" spans="1:26" ht="18" customHeight="1">
      <c r="A21" s="91"/>
      <c r="B21" s="91"/>
      <c r="C21" s="52" t="s">
        <v>5</v>
      </c>
      <c r="D21" s="52"/>
      <c r="E21" s="52"/>
      <c r="F21" s="53">
        <v>342900</v>
      </c>
      <c r="G21" s="54">
        <f t="shared" si="0"/>
        <v>14.299958839138599</v>
      </c>
      <c r="H21" s="53">
        <v>341000</v>
      </c>
      <c r="I21" s="54">
        <f t="shared" si="1"/>
        <v>0.55718475073314178</v>
      </c>
    </row>
    <row r="22" spans="1:26" ht="18" customHeight="1">
      <c r="A22" s="91"/>
      <c r="B22" s="91"/>
      <c r="C22" s="52" t="s">
        <v>30</v>
      </c>
      <c r="D22" s="52"/>
      <c r="E22" s="52"/>
      <c r="F22" s="53">
        <v>32386</v>
      </c>
      <c r="G22" s="54">
        <f t="shared" si="0"/>
        <v>1.3505933711412736</v>
      </c>
      <c r="H22" s="53">
        <v>33284</v>
      </c>
      <c r="I22" s="54">
        <f t="shared" si="1"/>
        <v>-2.6979930296839316</v>
      </c>
    </row>
    <row r="23" spans="1:26" ht="18" customHeight="1">
      <c r="A23" s="91"/>
      <c r="B23" s="91"/>
      <c r="C23" s="52" t="s">
        <v>6</v>
      </c>
      <c r="D23" s="52"/>
      <c r="E23" s="52"/>
      <c r="F23" s="53">
        <v>245942</v>
      </c>
      <c r="G23" s="54">
        <f t="shared" si="0"/>
        <v>10.256519325795933</v>
      </c>
      <c r="H23" s="53">
        <v>260797</v>
      </c>
      <c r="I23" s="54">
        <f t="shared" si="1"/>
        <v>-5.6960011043071805</v>
      </c>
    </row>
    <row r="24" spans="1:26" ht="18" customHeight="1">
      <c r="A24" s="91"/>
      <c r="B24" s="91"/>
      <c r="C24" s="52" t="s">
        <v>31</v>
      </c>
      <c r="D24" s="52"/>
      <c r="E24" s="52"/>
      <c r="F24" s="53">
        <v>4527</v>
      </c>
      <c r="G24" s="54">
        <f t="shared" si="0"/>
        <v>0.18878948283692168</v>
      </c>
      <c r="H24" s="53">
        <v>5201</v>
      </c>
      <c r="I24" s="54">
        <f t="shared" si="1"/>
        <v>-12.959046337242841</v>
      </c>
    </row>
    <row r="25" spans="1:26" ht="18" customHeight="1">
      <c r="A25" s="91"/>
      <c r="B25" s="91"/>
      <c r="C25" s="52" t="s">
        <v>7</v>
      </c>
      <c r="D25" s="52"/>
      <c r="E25" s="52"/>
      <c r="F25" s="53">
        <v>142882</v>
      </c>
      <c r="G25" s="54">
        <f t="shared" si="0"/>
        <v>5.9586081039772569</v>
      </c>
      <c r="H25" s="53">
        <v>163889</v>
      </c>
      <c r="I25" s="54">
        <f t="shared" si="1"/>
        <v>-12.817821818425889</v>
      </c>
    </row>
    <row r="26" spans="1:26" ht="18" customHeight="1">
      <c r="A26" s="91"/>
      <c r="B26" s="91"/>
      <c r="C26" s="52" t="s">
        <v>8</v>
      </c>
      <c r="D26" s="52"/>
      <c r="E26" s="52"/>
      <c r="F26" s="53">
        <v>720839</v>
      </c>
      <c r="G26" s="54">
        <f t="shared" si="0"/>
        <v>30.061149109494984</v>
      </c>
      <c r="H26" s="53">
        <v>742386</v>
      </c>
      <c r="I26" s="54">
        <f t="shared" si="1"/>
        <v>-2.9023984827300064</v>
      </c>
    </row>
    <row r="27" spans="1:26" ht="18" customHeight="1">
      <c r="A27" s="91"/>
      <c r="B27" s="91"/>
      <c r="C27" s="52" t="s">
        <v>9</v>
      </c>
      <c r="D27" s="52"/>
      <c r="E27" s="52"/>
      <c r="F27" s="53">
        <f>SUM(F9,F20:F26)</f>
        <v>2397909</v>
      </c>
      <c r="G27" s="54">
        <f>F27/$F$27*100</f>
        <v>100</v>
      </c>
      <c r="H27" s="53">
        <f>SUM(H9,H20:H26)</f>
        <v>2424735</v>
      </c>
      <c r="I27" s="54">
        <f t="shared" si="1"/>
        <v>-1.1063477039758962</v>
      </c>
    </row>
    <row r="28" spans="1:26" ht="18" customHeight="1">
      <c r="A28" s="91"/>
      <c r="B28" s="91" t="s">
        <v>88</v>
      </c>
      <c r="C28" s="60" t="s">
        <v>10</v>
      </c>
      <c r="D28" s="52"/>
      <c r="E28" s="52"/>
      <c r="F28" s="53">
        <v>757546</v>
      </c>
      <c r="G28" s="54">
        <f>F28/$F$45*100</f>
        <v>31.591941145389583</v>
      </c>
      <c r="H28" s="53">
        <v>769909</v>
      </c>
      <c r="I28" s="54">
        <f>(F28/H28-1)*100</f>
        <v>-1.6057741888976462</v>
      </c>
    </row>
    <row r="29" spans="1:26" ht="18" customHeight="1">
      <c r="A29" s="91"/>
      <c r="B29" s="91"/>
      <c r="C29" s="62"/>
      <c r="D29" s="52" t="s">
        <v>11</v>
      </c>
      <c r="E29" s="52"/>
      <c r="F29" s="53">
        <v>430058</v>
      </c>
      <c r="G29" s="54">
        <f t="shared" ref="G29:G44" si="2">F29/$F$45*100</f>
        <v>17.934708948504717</v>
      </c>
      <c r="H29" s="53">
        <v>449027</v>
      </c>
      <c r="I29" s="54">
        <f t="shared" ref="I29:I45" si="3">(F29/H29-1)*100</f>
        <v>-4.2244675709923847</v>
      </c>
    </row>
    <row r="30" spans="1:26" ht="18" customHeight="1">
      <c r="A30" s="91"/>
      <c r="B30" s="91"/>
      <c r="C30" s="62"/>
      <c r="D30" s="52" t="s">
        <v>32</v>
      </c>
      <c r="E30" s="52"/>
      <c r="F30" s="53">
        <v>39078</v>
      </c>
      <c r="G30" s="54">
        <f t="shared" si="2"/>
        <v>1.6296698498566877</v>
      </c>
      <c r="H30" s="53">
        <v>32589</v>
      </c>
      <c r="I30" s="54">
        <f t="shared" si="3"/>
        <v>19.911626622479982</v>
      </c>
    </row>
    <row r="31" spans="1:26" ht="18" customHeight="1">
      <c r="A31" s="91"/>
      <c r="B31" s="91"/>
      <c r="C31" s="61"/>
      <c r="D31" s="52" t="s">
        <v>12</v>
      </c>
      <c r="E31" s="52"/>
      <c r="F31" s="53">
        <v>288410</v>
      </c>
      <c r="G31" s="54">
        <f t="shared" si="2"/>
        <v>12.027562347028182</v>
      </c>
      <c r="H31" s="53">
        <v>288293</v>
      </c>
      <c r="I31" s="54">
        <f t="shared" si="3"/>
        <v>4.0583711709962778E-2</v>
      </c>
    </row>
    <row r="32" spans="1:26" ht="18" customHeight="1">
      <c r="A32" s="91"/>
      <c r="B32" s="91"/>
      <c r="C32" s="60" t="s">
        <v>13</v>
      </c>
      <c r="D32" s="52"/>
      <c r="E32" s="52"/>
      <c r="F32" s="53">
        <v>1441643</v>
      </c>
      <c r="G32" s="54">
        <f t="shared" si="2"/>
        <v>60.120838613975756</v>
      </c>
      <c r="H32" s="53">
        <v>1455136</v>
      </c>
      <c r="I32" s="54">
        <f t="shared" si="3"/>
        <v>-0.9272672794845338</v>
      </c>
    </row>
    <row r="33" spans="1:9" ht="18" customHeight="1">
      <c r="A33" s="91"/>
      <c r="B33" s="91"/>
      <c r="C33" s="62"/>
      <c r="D33" s="52" t="s">
        <v>14</v>
      </c>
      <c r="E33" s="52"/>
      <c r="F33" s="53">
        <v>38126</v>
      </c>
      <c r="G33" s="54">
        <f t="shared" si="2"/>
        <v>1.5899685934703942</v>
      </c>
      <c r="H33" s="53">
        <v>39780</v>
      </c>
      <c r="I33" s="54">
        <f t="shared" si="3"/>
        <v>-4.1578682755153302</v>
      </c>
    </row>
    <row r="34" spans="1:9" ht="18" customHeight="1">
      <c r="A34" s="91"/>
      <c r="B34" s="91"/>
      <c r="C34" s="62"/>
      <c r="D34" s="52" t="s">
        <v>33</v>
      </c>
      <c r="E34" s="52"/>
      <c r="F34" s="53">
        <v>11061</v>
      </c>
      <c r="G34" s="54">
        <f t="shared" si="2"/>
        <v>0.4612768874882241</v>
      </c>
      <c r="H34" s="53">
        <v>11061</v>
      </c>
      <c r="I34" s="54">
        <f t="shared" si="3"/>
        <v>0</v>
      </c>
    </row>
    <row r="35" spans="1:9" ht="18" customHeight="1">
      <c r="A35" s="91"/>
      <c r="B35" s="91"/>
      <c r="C35" s="62"/>
      <c r="D35" s="52" t="s">
        <v>34</v>
      </c>
      <c r="E35" s="52"/>
      <c r="F35" s="53">
        <v>697998</v>
      </c>
      <c r="G35" s="54">
        <f t="shared" si="2"/>
        <v>29.108610877226781</v>
      </c>
      <c r="H35" s="53">
        <v>702063</v>
      </c>
      <c r="I35" s="54">
        <f t="shared" si="3"/>
        <v>-0.57900786681537308</v>
      </c>
    </row>
    <row r="36" spans="1:9" ht="18" customHeight="1">
      <c r="A36" s="91"/>
      <c r="B36" s="91"/>
      <c r="C36" s="62"/>
      <c r="D36" s="52" t="s">
        <v>35</v>
      </c>
      <c r="E36" s="52"/>
      <c r="F36" s="53">
        <v>31024</v>
      </c>
      <c r="G36" s="54">
        <f t="shared" si="2"/>
        <v>1.2937938845886146</v>
      </c>
      <c r="H36" s="53">
        <v>31452</v>
      </c>
      <c r="I36" s="54">
        <f t="shared" si="3"/>
        <v>-1.3608037644664894</v>
      </c>
    </row>
    <row r="37" spans="1:9" ht="18" customHeight="1">
      <c r="A37" s="91"/>
      <c r="B37" s="91"/>
      <c r="C37" s="62"/>
      <c r="D37" s="52" t="s">
        <v>15</v>
      </c>
      <c r="E37" s="52"/>
      <c r="F37" s="53">
        <v>23435</v>
      </c>
      <c r="G37" s="54">
        <f t="shared" si="2"/>
        <v>0.97730981450922449</v>
      </c>
      <c r="H37" s="53">
        <v>14788</v>
      </c>
      <c r="I37" s="54">
        <f t="shared" si="3"/>
        <v>58.473086286177974</v>
      </c>
    </row>
    <row r="38" spans="1:9" ht="18" customHeight="1">
      <c r="A38" s="91"/>
      <c r="B38" s="91"/>
      <c r="C38" s="61"/>
      <c r="D38" s="52" t="s">
        <v>36</v>
      </c>
      <c r="E38" s="52"/>
      <c r="F38" s="53">
        <v>639499</v>
      </c>
      <c r="G38" s="54">
        <f t="shared" si="2"/>
        <v>26.669027056489636</v>
      </c>
      <c r="H38" s="53">
        <v>655492</v>
      </c>
      <c r="I38" s="54">
        <f t="shared" si="3"/>
        <v>-2.4398467105624433</v>
      </c>
    </row>
    <row r="39" spans="1:9" ht="18" customHeight="1">
      <c r="A39" s="91"/>
      <c r="B39" s="91"/>
      <c r="C39" s="60" t="s">
        <v>16</v>
      </c>
      <c r="D39" s="52"/>
      <c r="E39" s="52"/>
      <c r="F39" s="53">
        <v>198720</v>
      </c>
      <c r="G39" s="54">
        <f t="shared" si="2"/>
        <v>8.2872202406346531</v>
      </c>
      <c r="H39" s="53">
        <v>199690</v>
      </c>
      <c r="I39" s="54">
        <f t="shared" si="3"/>
        <v>-0.48575291702138701</v>
      </c>
    </row>
    <row r="40" spans="1:9" ht="18" customHeight="1">
      <c r="A40" s="91"/>
      <c r="B40" s="91"/>
      <c r="C40" s="62"/>
      <c r="D40" s="60" t="s">
        <v>17</v>
      </c>
      <c r="E40" s="52"/>
      <c r="F40" s="53">
        <v>188715</v>
      </c>
      <c r="G40" s="54">
        <f t="shared" si="2"/>
        <v>7.8699817215749217</v>
      </c>
      <c r="H40" s="53">
        <v>189455</v>
      </c>
      <c r="I40" s="54">
        <f t="shared" si="3"/>
        <v>-0.39059407247103994</v>
      </c>
    </row>
    <row r="41" spans="1:9" ht="18" customHeight="1">
      <c r="A41" s="91"/>
      <c r="B41" s="91"/>
      <c r="C41" s="62"/>
      <c r="D41" s="62"/>
      <c r="E41" s="56" t="s">
        <v>91</v>
      </c>
      <c r="F41" s="53">
        <v>113050</v>
      </c>
      <c r="G41" s="54">
        <f t="shared" si="2"/>
        <v>4.7145241958723201</v>
      </c>
      <c r="H41" s="53">
        <v>111792</v>
      </c>
      <c r="I41" s="57">
        <f t="shared" si="3"/>
        <v>1.1253041362530469</v>
      </c>
    </row>
    <row r="42" spans="1:9" ht="18" customHeight="1">
      <c r="A42" s="91"/>
      <c r="B42" s="91"/>
      <c r="C42" s="62"/>
      <c r="D42" s="61"/>
      <c r="E42" s="46" t="s">
        <v>37</v>
      </c>
      <c r="F42" s="53">
        <v>75665</v>
      </c>
      <c r="G42" s="54">
        <f t="shared" si="2"/>
        <v>3.1554575257026021</v>
      </c>
      <c r="H42" s="53">
        <v>77663</v>
      </c>
      <c r="I42" s="57">
        <f t="shared" si="3"/>
        <v>-2.5726536445926595</v>
      </c>
    </row>
    <row r="43" spans="1:9" ht="18" customHeight="1">
      <c r="A43" s="91"/>
      <c r="B43" s="91"/>
      <c r="C43" s="62"/>
      <c r="D43" s="52" t="s">
        <v>38</v>
      </c>
      <c r="E43" s="52"/>
      <c r="F43" s="53">
        <v>10005</v>
      </c>
      <c r="G43" s="54">
        <f t="shared" si="2"/>
        <v>0.41723851905973075</v>
      </c>
      <c r="H43" s="53">
        <v>10235</v>
      </c>
      <c r="I43" s="57">
        <f t="shared" si="3"/>
        <v>-2.2471910112359605</v>
      </c>
    </row>
    <row r="44" spans="1:9" ht="18" customHeight="1">
      <c r="A44" s="91"/>
      <c r="B44" s="91"/>
      <c r="C44" s="61"/>
      <c r="D44" s="52" t="s">
        <v>39</v>
      </c>
      <c r="E44" s="52"/>
      <c r="F44" s="53">
        <v>0</v>
      </c>
      <c r="G44" s="54">
        <f t="shared" si="2"/>
        <v>0</v>
      </c>
      <c r="H44" s="53">
        <v>0</v>
      </c>
      <c r="I44" s="54" t="e">
        <f t="shared" si="3"/>
        <v>#DIV/0!</v>
      </c>
    </row>
    <row r="45" spans="1:9" ht="18" customHeight="1">
      <c r="A45" s="91"/>
      <c r="B45" s="91"/>
      <c r="C45" s="46" t="s">
        <v>18</v>
      </c>
      <c r="D45" s="46"/>
      <c r="E45" s="46"/>
      <c r="F45" s="53">
        <f>SUM(F28,F32,F39)</f>
        <v>2397909</v>
      </c>
      <c r="G45" s="54">
        <f>F45/$F$45*100</f>
        <v>100</v>
      </c>
      <c r="H45" s="53">
        <f>SUM(H28,H32,H39)</f>
        <v>2424735</v>
      </c>
      <c r="I45" s="54">
        <f t="shared" si="3"/>
        <v>-1.1063477039758962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12E7-1C1D-4C22-95BF-8F23E4864D39}">
  <dimension ref="A1:AE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2" sqref="D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7" width="13.625" style="2" customWidth="1"/>
    <col min="28" max="31" width="12" style="2" customWidth="1"/>
    <col min="32" max="16384" width="9" style="2"/>
  </cols>
  <sheetData>
    <row r="1" spans="1:31" ht="33.950000000000003" customHeight="1">
      <c r="A1" s="20" t="s">
        <v>0</v>
      </c>
      <c r="B1" s="11"/>
      <c r="C1" s="11"/>
      <c r="D1" s="22" t="s">
        <v>253</v>
      </c>
      <c r="E1" s="13"/>
      <c r="F1" s="13"/>
      <c r="G1" s="13"/>
      <c r="L1" s="13"/>
      <c r="M1" s="13"/>
    </row>
    <row r="2" spans="1:31" ht="15" customHeight="1"/>
    <row r="3" spans="1:31" ht="15" customHeight="1">
      <c r="A3" s="14" t="s">
        <v>46</v>
      </c>
      <c r="B3" s="14"/>
      <c r="C3" s="14"/>
      <c r="D3" s="14"/>
    </row>
    <row r="4" spans="1:31" ht="15" customHeight="1">
      <c r="A4" s="14"/>
      <c r="B4" s="14"/>
      <c r="C4" s="14"/>
      <c r="D4" s="14"/>
    </row>
    <row r="5" spans="1:31" ht="15.95" customHeight="1">
      <c r="A5" s="12" t="s">
        <v>225</v>
      </c>
      <c r="B5" s="12"/>
      <c r="C5" s="12"/>
      <c r="D5" s="12"/>
      <c r="K5" s="15"/>
      <c r="Q5" s="15"/>
      <c r="U5" s="15" t="s">
        <v>47</v>
      </c>
    </row>
    <row r="6" spans="1:31" ht="15.95" customHeight="1">
      <c r="A6" s="101" t="s">
        <v>48</v>
      </c>
      <c r="B6" s="102"/>
      <c r="C6" s="102"/>
      <c r="D6" s="102"/>
      <c r="E6" s="102"/>
      <c r="F6" s="97" t="s">
        <v>244</v>
      </c>
      <c r="G6" s="97"/>
      <c r="H6" s="97" t="s">
        <v>243</v>
      </c>
      <c r="I6" s="97"/>
      <c r="J6" s="97" t="s">
        <v>242</v>
      </c>
      <c r="K6" s="97"/>
      <c r="L6" s="97" t="s">
        <v>241</v>
      </c>
      <c r="M6" s="97"/>
      <c r="N6" s="97" t="s">
        <v>240</v>
      </c>
      <c r="O6" s="97"/>
      <c r="P6" s="97" t="s">
        <v>239</v>
      </c>
      <c r="Q6" s="97"/>
      <c r="R6" s="97" t="s">
        <v>238</v>
      </c>
      <c r="S6" s="97"/>
      <c r="T6" s="97" t="s">
        <v>237</v>
      </c>
      <c r="U6" s="97"/>
    </row>
    <row r="7" spans="1:31" ht="15.95" customHeight="1">
      <c r="A7" s="102"/>
      <c r="B7" s="102"/>
      <c r="C7" s="102"/>
      <c r="D7" s="102"/>
      <c r="E7" s="102"/>
      <c r="F7" s="50" t="s">
        <v>226</v>
      </c>
      <c r="G7" s="50" t="s">
        <v>233</v>
      </c>
      <c r="H7" s="50" t="s">
        <v>226</v>
      </c>
      <c r="I7" s="50" t="s">
        <v>233</v>
      </c>
      <c r="J7" s="50" t="s">
        <v>226</v>
      </c>
      <c r="K7" s="50" t="s">
        <v>233</v>
      </c>
      <c r="L7" s="50" t="s">
        <v>226</v>
      </c>
      <c r="M7" s="50" t="s">
        <v>233</v>
      </c>
      <c r="N7" s="50" t="s">
        <v>226</v>
      </c>
      <c r="O7" s="50" t="s">
        <v>233</v>
      </c>
      <c r="P7" s="50" t="s">
        <v>226</v>
      </c>
      <c r="Q7" s="50" t="s">
        <v>233</v>
      </c>
      <c r="R7" s="50" t="s">
        <v>226</v>
      </c>
      <c r="S7" s="50" t="s">
        <v>233</v>
      </c>
      <c r="T7" s="50" t="s">
        <v>226</v>
      </c>
      <c r="U7" s="50" t="s">
        <v>233</v>
      </c>
    </row>
    <row r="8" spans="1:31" ht="15.95" customHeight="1">
      <c r="A8" s="99" t="s">
        <v>82</v>
      </c>
      <c r="B8" s="60" t="s">
        <v>49</v>
      </c>
      <c r="C8" s="86"/>
      <c r="D8" s="86"/>
      <c r="E8" s="87" t="s">
        <v>40</v>
      </c>
      <c r="F8" s="89">
        <v>169756</v>
      </c>
      <c r="G8" s="89">
        <v>159057</v>
      </c>
      <c r="H8" s="89">
        <v>15821</v>
      </c>
      <c r="I8" s="89">
        <v>15722</v>
      </c>
      <c r="J8" s="89">
        <v>4103</v>
      </c>
      <c r="K8" s="89">
        <v>4083</v>
      </c>
      <c r="L8" s="89">
        <v>0</v>
      </c>
      <c r="M8" s="89">
        <v>0</v>
      </c>
      <c r="N8" s="89">
        <v>3357</v>
      </c>
      <c r="O8" s="89">
        <v>5411</v>
      </c>
      <c r="P8" s="89">
        <v>1343</v>
      </c>
      <c r="Q8" s="89">
        <v>1352</v>
      </c>
      <c r="R8" s="89">
        <v>21</v>
      </c>
      <c r="S8" s="89">
        <v>1724</v>
      </c>
      <c r="T8" s="89">
        <v>31432</v>
      </c>
      <c r="U8" s="89">
        <v>30733.200000000001</v>
      </c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15.95" customHeight="1">
      <c r="A9" s="99"/>
      <c r="B9" s="62"/>
      <c r="C9" s="86" t="s">
        <v>50</v>
      </c>
      <c r="D9" s="86"/>
      <c r="E9" s="87" t="s">
        <v>41</v>
      </c>
      <c r="F9" s="89">
        <v>169702</v>
      </c>
      <c r="G9" s="89">
        <v>157619</v>
      </c>
      <c r="H9" s="89">
        <v>15821</v>
      </c>
      <c r="I9" s="89">
        <v>15722</v>
      </c>
      <c r="J9" s="89">
        <v>4103</v>
      </c>
      <c r="K9" s="89">
        <v>4083</v>
      </c>
      <c r="L9" s="89">
        <v>0</v>
      </c>
      <c r="M9" s="89">
        <v>0</v>
      </c>
      <c r="N9" s="89">
        <v>2404</v>
      </c>
      <c r="O9" s="89">
        <v>4990</v>
      </c>
      <c r="P9" s="89">
        <v>1343</v>
      </c>
      <c r="Q9" s="89">
        <v>1352</v>
      </c>
      <c r="R9" s="89">
        <v>1</v>
      </c>
      <c r="S9" s="89">
        <v>1180</v>
      </c>
      <c r="T9" s="89">
        <v>30720.9</v>
      </c>
      <c r="U9" s="89">
        <v>29113.7</v>
      </c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15.95" customHeight="1">
      <c r="A10" s="99"/>
      <c r="B10" s="61"/>
      <c r="C10" s="86" t="s">
        <v>51</v>
      </c>
      <c r="D10" s="86"/>
      <c r="E10" s="87" t="s">
        <v>42</v>
      </c>
      <c r="F10" s="89">
        <v>54</v>
      </c>
      <c r="G10" s="89">
        <v>1438</v>
      </c>
      <c r="H10" s="89">
        <v>0</v>
      </c>
      <c r="I10" s="89">
        <v>0</v>
      </c>
      <c r="J10" s="66">
        <v>0</v>
      </c>
      <c r="K10" s="66">
        <v>0</v>
      </c>
      <c r="L10" s="89">
        <v>0</v>
      </c>
      <c r="M10" s="89">
        <v>0</v>
      </c>
      <c r="N10" s="89">
        <v>953</v>
      </c>
      <c r="O10" s="89">
        <v>421</v>
      </c>
      <c r="P10" s="66">
        <v>0</v>
      </c>
      <c r="Q10" s="66">
        <v>0</v>
      </c>
      <c r="R10" s="89">
        <v>20</v>
      </c>
      <c r="S10" s="89">
        <v>544</v>
      </c>
      <c r="T10" s="89">
        <v>711.1</v>
      </c>
      <c r="U10" s="89">
        <v>1619.5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15.95" customHeight="1">
      <c r="A11" s="99"/>
      <c r="B11" s="60" t="s">
        <v>52</v>
      </c>
      <c r="C11" s="86"/>
      <c r="D11" s="86"/>
      <c r="E11" s="87" t="s">
        <v>43</v>
      </c>
      <c r="F11" s="89">
        <v>172816</v>
      </c>
      <c r="G11" s="89">
        <v>168038</v>
      </c>
      <c r="H11" s="89">
        <v>14806</v>
      </c>
      <c r="I11" s="89">
        <v>14317</v>
      </c>
      <c r="J11" s="89">
        <v>3427</v>
      </c>
      <c r="K11" s="89">
        <v>3505</v>
      </c>
      <c r="L11" s="89">
        <v>0</v>
      </c>
      <c r="M11" s="89">
        <v>0</v>
      </c>
      <c r="N11" s="89">
        <v>2951</v>
      </c>
      <c r="O11" s="89">
        <v>4696</v>
      </c>
      <c r="P11" s="89">
        <v>1289</v>
      </c>
      <c r="Q11" s="89">
        <v>1284</v>
      </c>
      <c r="R11" s="89">
        <v>21</v>
      </c>
      <c r="S11" s="89">
        <v>869</v>
      </c>
      <c r="T11" s="89">
        <v>30720.9</v>
      </c>
      <c r="U11" s="89">
        <v>29113.7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15.95" customHeight="1">
      <c r="A12" s="99"/>
      <c r="B12" s="62"/>
      <c r="C12" s="86" t="s">
        <v>53</v>
      </c>
      <c r="D12" s="86"/>
      <c r="E12" s="87" t="s">
        <v>44</v>
      </c>
      <c r="F12" s="89">
        <v>172169</v>
      </c>
      <c r="G12" s="89">
        <v>161726</v>
      </c>
      <c r="H12" s="89">
        <v>14756</v>
      </c>
      <c r="I12" s="89">
        <v>14267</v>
      </c>
      <c r="J12" s="89">
        <v>3407</v>
      </c>
      <c r="K12" s="89">
        <v>3485</v>
      </c>
      <c r="L12" s="89">
        <v>0</v>
      </c>
      <c r="M12" s="89">
        <v>0</v>
      </c>
      <c r="N12" s="89">
        <v>1948</v>
      </c>
      <c r="O12" s="89">
        <v>4225</v>
      </c>
      <c r="P12" s="89">
        <v>1280</v>
      </c>
      <c r="Q12" s="89">
        <v>1274</v>
      </c>
      <c r="R12" s="89">
        <v>21</v>
      </c>
      <c r="S12" s="89">
        <v>849</v>
      </c>
      <c r="T12" s="89">
        <v>30720.9</v>
      </c>
      <c r="U12" s="89">
        <v>29113.7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15.95" customHeight="1">
      <c r="A13" s="99"/>
      <c r="B13" s="61"/>
      <c r="C13" s="86" t="s">
        <v>54</v>
      </c>
      <c r="D13" s="86"/>
      <c r="E13" s="87" t="s">
        <v>45</v>
      </c>
      <c r="F13" s="89">
        <v>647</v>
      </c>
      <c r="G13" s="89">
        <v>6312</v>
      </c>
      <c r="H13" s="66">
        <v>50</v>
      </c>
      <c r="I13" s="66">
        <v>50</v>
      </c>
      <c r="J13" s="66">
        <v>20</v>
      </c>
      <c r="K13" s="66">
        <v>20</v>
      </c>
      <c r="L13" s="89">
        <v>0</v>
      </c>
      <c r="M13" s="89">
        <v>0</v>
      </c>
      <c r="N13" s="66">
        <v>1003</v>
      </c>
      <c r="O13" s="66">
        <v>471</v>
      </c>
      <c r="P13" s="66">
        <v>10</v>
      </c>
      <c r="Q13" s="66">
        <v>10</v>
      </c>
      <c r="R13" s="89">
        <v>0</v>
      </c>
      <c r="S13" s="89">
        <v>20</v>
      </c>
      <c r="T13" s="89">
        <v>0</v>
      </c>
      <c r="U13" s="89">
        <v>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15.95" customHeight="1">
      <c r="A14" s="99"/>
      <c r="B14" s="86" t="s">
        <v>55</v>
      </c>
      <c r="C14" s="86"/>
      <c r="D14" s="86"/>
      <c r="E14" s="87" t="s">
        <v>96</v>
      </c>
      <c r="F14" s="89">
        <v>-2467</v>
      </c>
      <c r="G14" s="89">
        <v>-4107</v>
      </c>
      <c r="H14" s="89">
        <v>1065</v>
      </c>
      <c r="I14" s="89">
        <v>1455</v>
      </c>
      <c r="J14" s="89">
        <v>696</v>
      </c>
      <c r="K14" s="89">
        <v>598</v>
      </c>
      <c r="L14" s="89">
        <v>0</v>
      </c>
      <c r="M14" s="89">
        <v>0</v>
      </c>
      <c r="N14" s="89">
        <v>456</v>
      </c>
      <c r="O14" s="89">
        <v>765</v>
      </c>
      <c r="P14" s="89">
        <v>63</v>
      </c>
      <c r="Q14" s="89">
        <v>78</v>
      </c>
      <c r="R14" s="89">
        <v>-20</v>
      </c>
      <c r="S14" s="89">
        <v>331</v>
      </c>
      <c r="T14" s="89">
        <v>0</v>
      </c>
      <c r="U14" s="89">
        <v>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15.95" customHeight="1">
      <c r="A15" s="99"/>
      <c r="B15" s="86" t="s">
        <v>56</v>
      </c>
      <c r="C15" s="86"/>
      <c r="D15" s="86"/>
      <c r="E15" s="87" t="s">
        <v>97</v>
      </c>
      <c r="F15" s="89">
        <v>-593</v>
      </c>
      <c r="G15" s="89">
        <v>-4874</v>
      </c>
      <c r="H15" s="89">
        <v>-50</v>
      </c>
      <c r="I15" s="89">
        <v>-50</v>
      </c>
      <c r="J15" s="89">
        <v>-20</v>
      </c>
      <c r="K15" s="89">
        <v>-20</v>
      </c>
      <c r="L15" s="89">
        <v>0</v>
      </c>
      <c r="M15" s="89">
        <v>0</v>
      </c>
      <c r="N15" s="89">
        <v>-50</v>
      </c>
      <c r="O15" s="89">
        <v>-50</v>
      </c>
      <c r="P15" s="89">
        <v>-10</v>
      </c>
      <c r="Q15" s="89">
        <v>-10</v>
      </c>
      <c r="R15" s="89">
        <v>20</v>
      </c>
      <c r="S15" s="89">
        <v>524</v>
      </c>
      <c r="T15" s="89">
        <v>711.1</v>
      </c>
      <c r="U15" s="89">
        <v>1619.5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15.95" customHeight="1">
      <c r="A16" s="99"/>
      <c r="B16" s="86" t="s">
        <v>57</v>
      </c>
      <c r="C16" s="86"/>
      <c r="D16" s="86"/>
      <c r="E16" s="87" t="s">
        <v>98</v>
      </c>
      <c r="F16" s="89">
        <v>-3060</v>
      </c>
      <c r="G16" s="89">
        <v>-8981</v>
      </c>
      <c r="H16" s="89">
        <v>1015</v>
      </c>
      <c r="I16" s="89">
        <v>1405</v>
      </c>
      <c r="J16" s="89">
        <v>676</v>
      </c>
      <c r="K16" s="89">
        <v>578</v>
      </c>
      <c r="L16" s="89">
        <v>0</v>
      </c>
      <c r="M16" s="89">
        <v>0</v>
      </c>
      <c r="N16" s="89">
        <v>406</v>
      </c>
      <c r="O16" s="89">
        <v>715</v>
      </c>
      <c r="P16" s="89">
        <v>54</v>
      </c>
      <c r="Q16" s="89">
        <v>68</v>
      </c>
      <c r="R16" s="89">
        <v>0</v>
      </c>
      <c r="S16" s="89">
        <v>855</v>
      </c>
      <c r="T16" s="89">
        <v>711.09999999999854</v>
      </c>
      <c r="U16" s="89">
        <v>1619.5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15.95" customHeight="1">
      <c r="A17" s="99"/>
      <c r="B17" s="86" t="s">
        <v>58</v>
      </c>
      <c r="C17" s="86"/>
      <c r="D17" s="86"/>
      <c r="E17" s="50"/>
      <c r="F17" s="89">
        <v>45705</v>
      </c>
      <c r="G17" s="89">
        <v>44150</v>
      </c>
      <c r="H17" s="66">
        <v>0</v>
      </c>
      <c r="I17" s="66">
        <v>0</v>
      </c>
      <c r="J17" s="89">
        <v>0</v>
      </c>
      <c r="K17" s="89">
        <v>0</v>
      </c>
      <c r="L17" s="89">
        <v>0</v>
      </c>
      <c r="M17" s="89">
        <v>0</v>
      </c>
      <c r="N17" s="66">
        <v>0</v>
      </c>
      <c r="O17" s="66">
        <v>0</v>
      </c>
      <c r="P17" s="89">
        <v>0</v>
      </c>
      <c r="Q17" s="89">
        <v>0</v>
      </c>
      <c r="R17" s="89">
        <v>0</v>
      </c>
      <c r="S17" s="89">
        <v>0</v>
      </c>
      <c r="T17" s="66">
        <v>0</v>
      </c>
      <c r="U17" s="67"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5.95" customHeight="1">
      <c r="A18" s="99"/>
      <c r="B18" s="86" t="s">
        <v>59</v>
      </c>
      <c r="C18" s="86"/>
      <c r="D18" s="86"/>
      <c r="E18" s="50"/>
      <c r="F18" s="67"/>
      <c r="G18" s="67"/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5.95" customHeight="1">
      <c r="A19" s="99" t="s">
        <v>83</v>
      </c>
      <c r="B19" s="60" t="s">
        <v>60</v>
      </c>
      <c r="C19" s="86"/>
      <c r="D19" s="86"/>
      <c r="E19" s="87"/>
      <c r="F19" s="89">
        <v>40589</v>
      </c>
      <c r="G19" s="89">
        <v>20600</v>
      </c>
      <c r="H19" s="89">
        <v>423</v>
      </c>
      <c r="I19" s="89">
        <v>385</v>
      </c>
      <c r="J19" s="89">
        <v>0</v>
      </c>
      <c r="K19" s="89">
        <v>0</v>
      </c>
      <c r="L19" s="89">
        <v>61</v>
      </c>
      <c r="M19" s="89">
        <v>33</v>
      </c>
      <c r="N19" s="89">
        <v>44</v>
      </c>
      <c r="O19" s="89">
        <v>2835</v>
      </c>
      <c r="P19" s="89">
        <v>205</v>
      </c>
      <c r="Q19" s="89">
        <v>205</v>
      </c>
      <c r="R19" s="89">
        <v>0.1</v>
      </c>
      <c r="S19" s="89">
        <v>590</v>
      </c>
      <c r="T19" s="89">
        <v>28369.3</v>
      </c>
      <c r="U19" s="89">
        <v>11801.3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15.95" customHeight="1">
      <c r="A20" s="99"/>
      <c r="B20" s="61"/>
      <c r="C20" s="86" t="s">
        <v>61</v>
      </c>
      <c r="D20" s="86"/>
      <c r="E20" s="87"/>
      <c r="F20" s="89">
        <v>32664</v>
      </c>
      <c r="G20" s="89">
        <v>12659</v>
      </c>
      <c r="H20" s="89">
        <v>118</v>
      </c>
      <c r="I20" s="89">
        <v>118</v>
      </c>
      <c r="J20" s="89">
        <v>0</v>
      </c>
      <c r="K20" s="66">
        <v>0</v>
      </c>
      <c r="L20" s="89">
        <v>0</v>
      </c>
      <c r="M20" s="89">
        <v>0</v>
      </c>
      <c r="N20" s="89">
        <v>0</v>
      </c>
      <c r="O20" s="89">
        <v>2807</v>
      </c>
      <c r="P20" s="89">
        <v>0</v>
      </c>
      <c r="Q20" s="66">
        <v>0</v>
      </c>
      <c r="R20" s="89">
        <v>0</v>
      </c>
      <c r="S20" s="89">
        <v>0</v>
      </c>
      <c r="T20" s="89">
        <v>8073.2</v>
      </c>
      <c r="U20" s="89">
        <v>2171.5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15.95" customHeight="1">
      <c r="A21" s="99"/>
      <c r="B21" s="86" t="s">
        <v>62</v>
      </c>
      <c r="C21" s="86"/>
      <c r="D21" s="86"/>
      <c r="E21" s="87" t="s">
        <v>99</v>
      </c>
      <c r="F21" s="89">
        <v>40589</v>
      </c>
      <c r="G21" s="89">
        <v>20600</v>
      </c>
      <c r="H21" s="89">
        <v>423</v>
      </c>
      <c r="I21" s="89">
        <v>385</v>
      </c>
      <c r="J21" s="89">
        <v>0</v>
      </c>
      <c r="K21" s="89">
        <v>0</v>
      </c>
      <c r="L21" s="89">
        <v>61</v>
      </c>
      <c r="M21" s="89">
        <v>33</v>
      </c>
      <c r="N21" s="89">
        <v>44</v>
      </c>
      <c r="O21" s="89">
        <v>2835</v>
      </c>
      <c r="P21" s="89">
        <v>205</v>
      </c>
      <c r="Q21" s="89">
        <v>205</v>
      </c>
      <c r="R21" s="89">
        <v>0.1</v>
      </c>
      <c r="S21" s="89">
        <v>590</v>
      </c>
      <c r="T21" s="89">
        <v>28369.3</v>
      </c>
      <c r="U21" s="89">
        <v>11801.3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15.95" customHeight="1">
      <c r="A22" s="99"/>
      <c r="B22" s="60" t="s">
        <v>63</v>
      </c>
      <c r="C22" s="86"/>
      <c r="D22" s="86"/>
      <c r="E22" s="87" t="s">
        <v>100</v>
      </c>
      <c r="F22" s="89">
        <v>45453</v>
      </c>
      <c r="G22" s="89">
        <v>23993</v>
      </c>
      <c r="H22" s="89">
        <v>6605</v>
      </c>
      <c r="I22" s="89">
        <v>5197</v>
      </c>
      <c r="J22" s="89">
        <v>2182</v>
      </c>
      <c r="K22" s="89">
        <v>1477</v>
      </c>
      <c r="L22" s="89">
        <v>61</v>
      </c>
      <c r="M22" s="89">
        <v>33</v>
      </c>
      <c r="N22" s="89">
        <v>2660</v>
      </c>
      <c r="O22" s="89">
        <v>5480</v>
      </c>
      <c r="P22" s="89">
        <v>51</v>
      </c>
      <c r="Q22" s="89">
        <v>50</v>
      </c>
      <c r="R22" s="89">
        <v>835</v>
      </c>
      <c r="S22" s="89">
        <v>654</v>
      </c>
      <c r="T22" s="89">
        <v>28369.3</v>
      </c>
      <c r="U22" s="89">
        <v>11801.3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15.95" customHeight="1">
      <c r="A23" s="99"/>
      <c r="B23" s="61" t="s">
        <v>64</v>
      </c>
      <c r="C23" s="86" t="s">
        <v>65</v>
      </c>
      <c r="D23" s="86"/>
      <c r="E23" s="87"/>
      <c r="F23" s="89">
        <v>11520</v>
      </c>
      <c r="G23" s="89">
        <v>10315</v>
      </c>
      <c r="H23" s="89">
        <v>2454</v>
      </c>
      <c r="I23" s="89">
        <v>2711</v>
      </c>
      <c r="J23" s="89">
        <v>878</v>
      </c>
      <c r="K23" s="89">
        <v>893</v>
      </c>
      <c r="L23" s="89">
        <v>0</v>
      </c>
      <c r="M23" s="89">
        <v>0</v>
      </c>
      <c r="N23" s="89">
        <v>0</v>
      </c>
      <c r="O23" s="89">
        <v>2807</v>
      </c>
      <c r="P23" s="89">
        <v>0</v>
      </c>
      <c r="Q23" s="89">
        <v>0</v>
      </c>
      <c r="R23" s="89">
        <v>179</v>
      </c>
      <c r="S23" s="89">
        <v>0</v>
      </c>
      <c r="T23" s="89">
        <v>4457.8</v>
      </c>
      <c r="U23" s="89">
        <v>4933.3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15.95" customHeight="1">
      <c r="A24" s="99"/>
      <c r="B24" s="86" t="s">
        <v>101</v>
      </c>
      <c r="C24" s="86"/>
      <c r="D24" s="86"/>
      <c r="E24" s="87" t="s">
        <v>102</v>
      </c>
      <c r="F24" s="89">
        <v>-4864</v>
      </c>
      <c r="G24" s="89">
        <v>-3393</v>
      </c>
      <c r="H24" s="89">
        <v>-6182</v>
      </c>
      <c r="I24" s="89">
        <v>-4812</v>
      </c>
      <c r="J24" s="89">
        <v>-2182</v>
      </c>
      <c r="K24" s="89">
        <v>-1477</v>
      </c>
      <c r="L24" s="89">
        <v>0</v>
      </c>
      <c r="M24" s="89">
        <v>0</v>
      </c>
      <c r="N24" s="89">
        <v>-2616</v>
      </c>
      <c r="O24" s="89">
        <v>-2645</v>
      </c>
      <c r="P24" s="89">
        <v>154</v>
      </c>
      <c r="Q24" s="89">
        <v>155</v>
      </c>
      <c r="R24" s="89">
        <v>-834.9</v>
      </c>
      <c r="S24" s="89">
        <v>-64</v>
      </c>
      <c r="T24" s="89">
        <v>0</v>
      </c>
      <c r="U24" s="89">
        <v>0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5.95" customHeight="1">
      <c r="A25" s="99"/>
      <c r="B25" s="60" t="s">
        <v>66</v>
      </c>
      <c r="C25" s="60"/>
      <c r="D25" s="60"/>
      <c r="E25" s="103" t="s">
        <v>103</v>
      </c>
      <c r="F25" s="95">
        <v>4864</v>
      </c>
      <c r="G25" s="95">
        <v>3393</v>
      </c>
      <c r="H25" s="95">
        <v>6182</v>
      </c>
      <c r="I25" s="95">
        <v>4812</v>
      </c>
      <c r="J25" s="95">
        <v>2182</v>
      </c>
      <c r="K25" s="95">
        <v>1477</v>
      </c>
      <c r="L25" s="95"/>
      <c r="M25" s="95"/>
      <c r="N25" s="95">
        <v>2616</v>
      </c>
      <c r="O25" s="95">
        <v>2645</v>
      </c>
      <c r="P25" s="95">
        <v>0</v>
      </c>
      <c r="Q25" s="95">
        <v>0</v>
      </c>
      <c r="R25" s="95">
        <v>835</v>
      </c>
      <c r="S25" s="95">
        <v>64</v>
      </c>
      <c r="T25" s="95">
        <v>0</v>
      </c>
      <c r="U25" s="95">
        <v>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.95" customHeight="1">
      <c r="A26" s="99"/>
      <c r="B26" s="79" t="s">
        <v>67</v>
      </c>
      <c r="C26" s="79"/>
      <c r="D26" s="79"/>
      <c r="E26" s="10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.95" customHeight="1">
      <c r="A27" s="99"/>
      <c r="B27" s="86" t="s">
        <v>104</v>
      </c>
      <c r="C27" s="86"/>
      <c r="D27" s="86"/>
      <c r="E27" s="87" t="s">
        <v>105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154</v>
      </c>
      <c r="Q27" s="89">
        <v>155</v>
      </c>
      <c r="R27" s="89">
        <v>0.10000000000002274</v>
      </c>
      <c r="S27" s="89">
        <v>0</v>
      </c>
      <c r="T27" s="89">
        <v>0</v>
      </c>
      <c r="U27" s="89">
        <v>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8"/>
      <c r="Q29" s="28"/>
      <c r="R29" s="27"/>
      <c r="S29" s="27"/>
      <c r="T29" s="27"/>
      <c r="U29" s="28" t="s">
        <v>106</v>
      </c>
      <c r="V29" s="27"/>
      <c r="W29" s="27"/>
      <c r="X29" s="27"/>
      <c r="Y29" s="27"/>
      <c r="Z29" s="27"/>
      <c r="AA29" s="27"/>
      <c r="AB29" s="27"/>
      <c r="AC29" s="27"/>
      <c r="AD29" s="27"/>
      <c r="AE29" s="28"/>
    </row>
    <row r="30" spans="1:31" ht="15.95" customHeight="1">
      <c r="A30" s="102" t="s">
        <v>68</v>
      </c>
      <c r="B30" s="102"/>
      <c r="C30" s="102"/>
      <c r="D30" s="102"/>
      <c r="E30" s="102"/>
      <c r="F30" s="98" t="s">
        <v>236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29"/>
      <c r="W30" s="27"/>
      <c r="X30" s="29"/>
      <c r="Y30" s="27"/>
      <c r="Z30" s="29"/>
      <c r="AA30" s="27"/>
      <c r="AB30" s="29"/>
      <c r="AC30" s="27"/>
      <c r="AD30" s="29"/>
      <c r="AE30" s="27"/>
    </row>
    <row r="31" spans="1:31" ht="15.95" customHeight="1">
      <c r="A31" s="102"/>
      <c r="B31" s="102"/>
      <c r="C31" s="102"/>
      <c r="D31" s="102"/>
      <c r="E31" s="102"/>
      <c r="F31" s="50" t="s">
        <v>226</v>
      </c>
      <c r="G31" s="50" t="s">
        <v>233</v>
      </c>
      <c r="H31" s="50" t="s">
        <v>226</v>
      </c>
      <c r="I31" s="50" t="s">
        <v>233</v>
      </c>
      <c r="J31" s="50" t="s">
        <v>226</v>
      </c>
      <c r="K31" s="50" t="s">
        <v>233</v>
      </c>
      <c r="L31" s="50" t="s">
        <v>226</v>
      </c>
      <c r="M31" s="50" t="s">
        <v>233</v>
      </c>
      <c r="N31" s="50" t="s">
        <v>226</v>
      </c>
      <c r="O31" s="50" t="s">
        <v>233</v>
      </c>
      <c r="P31" s="50" t="s">
        <v>226</v>
      </c>
      <c r="Q31" s="50" t="s">
        <v>233</v>
      </c>
      <c r="R31" s="50" t="s">
        <v>226</v>
      </c>
      <c r="S31" s="50" t="s">
        <v>233</v>
      </c>
      <c r="T31" s="50" t="s">
        <v>226</v>
      </c>
      <c r="U31" s="50" t="s">
        <v>233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15.95" customHeight="1">
      <c r="A32" s="99" t="s">
        <v>84</v>
      </c>
      <c r="B32" s="60" t="s">
        <v>49</v>
      </c>
      <c r="C32" s="86"/>
      <c r="D32" s="86"/>
      <c r="E32" s="87" t="s">
        <v>40</v>
      </c>
      <c r="F32" s="89">
        <v>2084.8449999999998</v>
      </c>
      <c r="G32" s="89">
        <v>2135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31"/>
      <c r="W32" s="31"/>
      <c r="X32" s="31"/>
      <c r="Y32" s="31"/>
      <c r="Z32" s="32"/>
      <c r="AA32" s="32"/>
      <c r="AB32" s="31"/>
      <c r="AC32" s="31"/>
      <c r="AD32" s="32"/>
      <c r="AE32" s="32"/>
    </row>
    <row r="33" spans="1:31" ht="15.95" customHeight="1">
      <c r="A33" s="105"/>
      <c r="B33" s="62"/>
      <c r="C33" s="60" t="s">
        <v>69</v>
      </c>
      <c r="D33" s="86"/>
      <c r="E33" s="87"/>
      <c r="F33" s="89">
        <v>2084.8449999999998</v>
      </c>
      <c r="G33" s="89">
        <v>2135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31"/>
      <c r="W33" s="31"/>
      <c r="X33" s="31"/>
      <c r="Y33" s="31"/>
      <c r="Z33" s="32"/>
      <c r="AA33" s="32"/>
      <c r="AB33" s="31"/>
      <c r="AC33" s="31"/>
      <c r="AD33" s="32"/>
      <c r="AE33" s="32"/>
    </row>
    <row r="34" spans="1:31" ht="15.95" customHeight="1">
      <c r="A34" s="105"/>
      <c r="B34" s="62"/>
      <c r="C34" s="61"/>
      <c r="D34" s="86" t="s">
        <v>70</v>
      </c>
      <c r="E34" s="87"/>
      <c r="F34" s="89">
        <v>2084.8449999999998</v>
      </c>
      <c r="G34" s="89">
        <v>2134.9659999999999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31"/>
      <c r="W34" s="31"/>
      <c r="X34" s="31"/>
      <c r="Y34" s="31"/>
      <c r="Z34" s="32"/>
      <c r="AA34" s="32"/>
      <c r="AB34" s="31"/>
      <c r="AC34" s="31"/>
      <c r="AD34" s="32"/>
      <c r="AE34" s="32"/>
    </row>
    <row r="35" spans="1:31" ht="15.95" customHeight="1">
      <c r="A35" s="105"/>
      <c r="B35" s="61"/>
      <c r="C35" s="86" t="s">
        <v>71</v>
      </c>
      <c r="D35" s="86"/>
      <c r="E35" s="87"/>
      <c r="F35" s="89">
        <v>0</v>
      </c>
      <c r="G35" s="89">
        <v>0</v>
      </c>
      <c r="H35" s="89"/>
      <c r="I35" s="89"/>
      <c r="J35" s="67"/>
      <c r="K35" s="67"/>
      <c r="L35" s="89"/>
      <c r="M35" s="89"/>
      <c r="N35" s="89"/>
      <c r="O35" s="89"/>
      <c r="P35" s="67"/>
      <c r="Q35" s="67"/>
      <c r="R35" s="89"/>
      <c r="S35" s="89"/>
      <c r="T35" s="89"/>
      <c r="U35" s="89"/>
      <c r="V35" s="31"/>
      <c r="W35" s="31"/>
      <c r="X35" s="31"/>
      <c r="Y35" s="31"/>
      <c r="Z35" s="32"/>
      <c r="AA35" s="32"/>
      <c r="AB35" s="31"/>
      <c r="AC35" s="31"/>
      <c r="AD35" s="32"/>
      <c r="AE35" s="32"/>
    </row>
    <row r="36" spans="1:31" ht="15.95" customHeight="1">
      <c r="A36" s="105"/>
      <c r="B36" s="60" t="s">
        <v>52</v>
      </c>
      <c r="C36" s="86"/>
      <c r="D36" s="86"/>
      <c r="E36" s="87" t="s">
        <v>41</v>
      </c>
      <c r="F36" s="89">
        <v>653.072</v>
      </c>
      <c r="G36" s="89">
        <v>645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31"/>
      <c r="W36" s="31"/>
      <c r="X36" s="31"/>
      <c r="Y36" s="31"/>
      <c r="Z36" s="31"/>
      <c r="AA36" s="31"/>
      <c r="AB36" s="31"/>
      <c r="AC36" s="31"/>
      <c r="AD36" s="32"/>
      <c r="AE36" s="32"/>
    </row>
    <row r="37" spans="1:31" ht="15.95" customHeight="1">
      <c r="A37" s="105"/>
      <c r="B37" s="62"/>
      <c r="C37" s="86" t="s">
        <v>72</v>
      </c>
      <c r="D37" s="86"/>
      <c r="E37" s="87"/>
      <c r="F37" s="89">
        <v>555.94299999999998</v>
      </c>
      <c r="G37" s="89">
        <v>560.74699999999996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31"/>
      <c r="W37" s="31"/>
      <c r="X37" s="31"/>
      <c r="Y37" s="31"/>
      <c r="Z37" s="31"/>
      <c r="AA37" s="31"/>
      <c r="AB37" s="31"/>
      <c r="AC37" s="31"/>
      <c r="AD37" s="32"/>
      <c r="AE37" s="32"/>
    </row>
    <row r="38" spans="1:31" ht="15.95" customHeight="1">
      <c r="A38" s="105"/>
      <c r="B38" s="61"/>
      <c r="C38" s="86" t="s">
        <v>73</v>
      </c>
      <c r="D38" s="86"/>
      <c r="E38" s="87"/>
      <c r="F38" s="89">
        <v>97.128999999999991</v>
      </c>
      <c r="G38" s="89">
        <v>84.001000000000005</v>
      </c>
      <c r="H38" s="89"/>
      <c r="I38" s="89"/>
      <c r="J38" s="89"/>
      <c r="K38" s="67"/>
      <c r="L38" s="89"/>
      <c r="M38" s="89"/>
      <c r="N38" s="89"/>
      <c r="O38" s="89"/>
      <c r="P38" s="89"/>
      <c r="Q38" s="67"/>
      <c r="R38" s="89"/>
      <c r="S38" s="89"/>
      <c r="T38" s="89"/>
      <c r="U38" s="89"/>
      <c r="V38" s="31"/>
      <c r="W38" s="31"/>
      <c r="X38" s="32"/>
      <c r="Y38" s="32"/>
      <c r="Z38" s="31"/>
      <c r="AA38" s="31"/>
      <c r="AB38" s="31"/>
      <c r="AC38" s="31"/>
      <c r="AD38" s="32"/>
      <c r="AE38" s="32"/>
    </row>
    <row r="39" spans="1:31" ht="15.95" customHeight="1">
      <c r="A39" s="105"/>
      <c r="B39" s="46" t="s">
        <v>74</v>
      </c>
      <c r="C39" s="46"/>
      <c r="D39" s="46"/>
      <c r="E39" s="87" t="s">
        <v>107</v>
      </c>
      <c r="F39" s="89">
        <v>1431.7729999999997</v>
      </c>
      <c r="G39" s="89">
        <v>1490</v>
      </c>
      <c r="H39" s="89">
        <f>H32-H36</f>
        <v>0</v>
      </c>
      <c r="I39" s="89">
        <f>I32-I36</f>
        <v>0</v>
      </c>
      <c r="J39" s="89">
        <f>J32-J36</f>
        <v>0</v>
      </c>
      <c r="K39" s="89">
        <f>K32-K36</f>
        <v>0</v>
      </c>
      <c r="L39" s="89">
        <f>L32-L36</f>
        <v>0</v>
      </c>
      <c r="M39" s="89">
        <f>M32-M36</f>
        <v>0</v>
      </c>
      <c r="N39" s="89">
        <f>N32-N36</f>
        <v>0</v>
      </c>
      <c r="O39" s="89">
        <f>O32-O36</f>
        <v>0</v>
      </c>
      <c r="P39" s="89">
        <f>P32-P36</f>
        <v>0</v>
      </c>
      <c r="Q39" s="89">
        <f>Q32-Q36</f>
        <v>0</v>
      </c>
      <c r="R39" s="89">
        <f>R32-R36</f>
        <v>0</v>
      </c>
      <c r="S39" s="89">
        <f>S32-S36</f>
        <v>0</v>
      </c>
      <c r="T39" s="89">
        <f>T32-T36</f>
        <v>0</v>
      </c>
      <c r="U39" s="89">
        <f>U32-U36</f>
        <v>0</v>
      </c>
      <c r="V39" s="31"/>
      <c r="W39" s="31"/>
      <c r="X39" s="31"/>
      <c r="Y39" s="31"/>
      <c r="Z39" s="31"/>
      <c r="AA39" s="31"/>
      <c r="AB39" s="31"/>
      <c r="AC39" s="31"/>
      <c r="AD39" s="32"/>
      <c r="AE39" s="32"/>
    </row>
    <row r="40" spans="1:31" ht="15.95" customHeight="1">
      <c r="A40" s="99" t="s">
        <v>85</v>
      </c>
      <c r="B40" s="60" t="s">
        <v>75</v>
      </c>
      <c r="C40" s="86"/>
      <c r="D40" s="86"/>
      <c r="E40" s="87" t="s">
        <v>43</v>
      </c>
      <c r="F40" s="89">
        <v>1381.569</v>
      </c>
      <c r="G40" s="89">
        <v>3322.569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1"/>
      <c r="W40" s="31"/>
      <c r="X40" s="31"/>
      <c r="Y40" s="31"/>
      <c r="Z40" s="32"/>
      <c r="AA40" s="32"/>
      <c r="AB40" s="32"/>
      <c r="AC40" s="32"/>
      <c r="AD40" s="31"/>
      <c r="AE40" s="31"/>
    </row>
    <row r="41" spans="1:31" ht="15.95" customHeight="1">
      <c r="A41" s="100"/>
      <c r="B41" s="61"/>
      <c r="C41" s="86" t="s">
        <v>76</v>
      </c>
      <c r="D41" s="86"/>
      <c r="E41" s="87"/>
      <c r="F41" s="67">
        <v>1340.7</v>
      </c>
      <c r="G41" s="67">
        <v>3281.7</v>
      </c>
      <c r="H41" s="67"/>
      <c r="I41" s="67"/>
      <c r="J41" s="89"/>
      <c r="K41" s="89"/>
      <c r="L41" s="67"/>
      <c r="M41" s="67"/>
      <c r="N41" s="67"/>
      <c r="O41" s="67"/>
      <c r="P41" s="89"/>
      <c r="Q41" s="89"/>
      <c r="R41" s="89"/>
      <c r="S41" s="89"/>
      <c r="T41" s="89"/>
      <c r="U41" s="89"/>
      <c r="V41" s="32"/>
      <c r="W41" s="32"/>
      <c r="X41" s="32"/>
      <c r="Y41" s="32"/>
      <c r="Z41" s="32"/>
      <c r="AA41" s="32"/>
      <c r="AB41" s="32"/>
      <c r="AC41" s="32"/>
      <c r="AD41" s="31"/>
      <c r="AE41" s="31"/>
    </row>
    <row r="42" spans="1:31" ht="15.95" customHeight="1">
      <c r="A42" s="100"/>
      <c r="B42" s="60" t="s">
        <v>63</v>
      </c>
      <c r="C42" s="86"/>
      <c r="D42" s="86"/>
      <c r="E42" s="87" t="s">
        <v>44</v>
      </c>
      <c r="F42" s="89">
        <v>2813.7109999999998</v>
      </c>
      <c r="G42" s="89">
        <v>4812.7870000000003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31"/>
      <c r="W42" s="31"/>
      <c r="X42" s="31"/>
      <c r="Y42" s="31"/>
      <c r="Z42" s="32"/>
      <c r="AA42" s="32"/>
      <c r="AB42" s="31"/>
      <c r="AC42" s="31"/>
      <c r="AD42" s="31"/>
      <c r="AE42" s="31"/>
    </row>
    <row r="43" spans="1:31" ht="15.95" customHeight="1">
      <c r="A43" s="100"/>
      <c r="B43" s="61"/>
      <c r="C43" s="86" t="s">
        <v>77</v>
      </c>
      <c r="D43" s="86"/>
      <c r="E43" s="87"/>
      <c r="F43" s="89">
        <v>1582.211</v>
      </c>
      <c r="G43" s="89">
        <v>1635.087</v>
      </c>
      <c r="H43" s="89"/>
      <c r="I43" s="89"/>
      <c r="J43" s="67"/>
      <c r="K43" s="67"/>
      <c r="L43" s="89"/>
      <c r="M43" s="89"/>
      <c r="N43" s="89"/>
      <c r="O43" s="89"/>
      <c r="P43" s="67"/>
      <c r="Q43" s="67"/>
      <c r="R43" s="89"/>
      <c r="S43" s="89"/>
      <c r="T43" s="89"/>
      <c r="U43" s="89"/>
      <c r="V43" s="31"/>
      <c r="W43" s="31"/>
      <c r="X43" s="32"/>
      <c r="Y43" s="31"/>
      <c r="Z43" s="32"/>
      <c r="AA43" s="32"/>
      <c r="AB43" s="31"/>
      <c r="AC43" s="31"/>
      <c r="AD43" s="32"/>
      <c r="AE43" s="32"/>
    </row>
    <row r="44" spans="1:31" ht="15.95" customHeight="1">
      <c r="A44" s="100"/>
      <c r="B44" s="86" t="s">
        <v>74</v>
      </c>
      <c r="C44" s="86"/>
      <c r="D44" s="86"/>
      <c r="E44" s="87" t="s">
        <v>108</v>
      </c>
      <c r="F44" s="67">
        <v>-1432.1419999999998</v>
      </c>
      <c r="G44" s="67">
        <v>-1490.2180000000003</v>
      </c>
      <c r="H44" s="67">
        <f>H40-H42</f>
        <v>0</v>
      </c>
      <c r="I44" s="67">
        <f>I40-I42</f>
        <v>0</v>
      </c>
      <c r="J44" s="67">
        <f>J40-J42</f>
        <v>0</v>
      </c>
      <c r="K44" s="67">
        <f>K40-K42</f>
        <v>0</v>
      </c>
      <c r="L44" s="67">
        <f>L40-L42</f>
        <v>0</v>
      </c>
      <c r="M44" s="67">
        <f>M40-M42</f>
        <v>0</v>
      </c>
      <c r="N44" s="67">
        <f>N40-N42</f>
        <v>0</v>
      </c>
      <c r="O44" s="67">
        <f>O40-O42</f>
        <v>0</v>
      </c>
      <c r="P44" s="67">
        <f>P40-P42</f>
        <v>0</v>
      </c>
      <c r="Q44" s="67">
        <f>Q40-Q42</f>
        <v>0</v>
      </c>
      <c r="R44" s="67">
        <f>R40-R42</f>
        <v>0</v>
      </c>
      <c r="S44" s="67">
        <f>S40-S42</f>
        <v>0</v>
      </c>
      <c r="T44" s="67">
        <f>T40-T42</f>
        <v>0</v>
      </c>
      <c r="U44" s="67">
        <f>U40-U42</f>
        <v>0</v>
      </c>
      <c r="V44" s="32"/>
      <c r="W44" s="32"/>
      <c r="X44" s="31"/>
      <c r="Y44" s="31"/>
      <c r="Z44" s="32"/>
      <c r="AA44" s="32"/>
      <c r="AB44" s="31"/>
      <c r="AC44" s="31"/>
      <c r="AD44" s="31"/>
      <c r="AE44" s="31"/>
    </row>
    <row r="45" spans="1:31" ht="15.95" customHeight="1">
      <c r="A45" s="99" t="s">
        <v>86</v>
      </c>
      <c r="B45" s="46" t="s">
        <v>78</v>
      </c>
      <c r="C45" s="46"/>
      <c r="D45" s="46"/>
      <c r="E45" s="87" t="s">
        <v>109</v>
      </c>
      <c r="F45" s="89">
        <v>0</v>
      </c>
      <c r="G45" s="89">
        <v>0</v>
      </c>
      <c r="H45" s="89">
        <f>H39+H44</f>
        <v>0</v>
      </c>
      <c r="I45" s="89">
        <f>I39+I44</f>
        <v>0</v>
      </c>
      <c r="J45" s="89">
        <f>J39+J44</f>
        <v>0</v>
      </c>
      <c r="K45" s="89">
        <f>K39+K44</f>
        <v>0</v>
      </c>
      <c r="L45" s="89">
        <f>L39+L44</f>
        <v>0</v>
      </c>
      <c r="M45" s="89">
        <f>M39+M44</f>
        <v>0</v>
      </c>
      <c r="N45" s="89">
        <f>N39+N44</f>
        <v>0</v>
      </c>
      <c r="O45" s="89">
        <f>O39+O44</f>
        <v>0</v>
      </c>
      <c r="P45" s="89">
        <f>P39+P44</f>
        <v>0</v>
      </c>
      <c r="Q45" s="89">
        <f>Q39+Q44</f>
        <v>0</v>
      </c>
      <c r="R45" s="89">
        <f>R39+R44</f>
        <v>0</v>
      </c>
      <c r="S45" s="89">
        <f>S39+S44</f>
        <v>0</v>
      </c>
      <c r="T45" s="89">
        <f>T39+T44</f>
        <v>0</v>
      </c>
      <c r="U45" s="89">
        <f>U39+U44</f>
        <v>0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5.95" customHeight="1">
      <c r="A46" s="100"/>
      <c r="B46" s="86" t="s">
        <v>79</v>
      </c>
      <c r="C46" s="86"/>
      <c r="D46" s="86"/>
      <c r="E46" s="86"/>
      <c r="F46" s="67">
        <v>0</v>
      </c>
      <c r="G46" s="67"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89"/>
      <c r="S46" s="89"/>
      <c r="T46" s="67"/>
      <c r="U46" s="67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15.95" customHeight="1">
      <c r="A47" s="100"/>
      <c r="B47" s="86" t="s">
        <v>80</v>
      </c>
      <c r="C47" s="86"/>
      <c r="D47" s="86"/>
      <c r="E47" s="86"/>
      <c r="F47" s="89">
        <v>0</v>
      </c>
      <c r="G47" s="89">
        <v>0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5.95" customHeight="1">
      <c r="A48" s="100"/>
      <c r="B48" s="86" t="s">
        <v>81</v>
      </c>
      <c r="C48" s="86"/>
      <c r="D48" s="86"/>
      <c r="E48" s="86"/>
      <c r="F48" s="89">
        <v>0</v>
      </c>
      <c r="G48" s="89">
        <v>0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40">
    <mergeCell ref="I25:I26"/>
    <mergeCell ref="J25:J26"/>
    <mergeCell ref="K25:K26"/>
    <mergeCell ref="A40:A44"/>
    <mergeCell ref="F30:G30"/>
    <mergeCell ref="H30:I30"/>
    <mergeCell ref="J30:K30"/>
    <mergeCell ref="F6:G6"/>
    <mergeCell ref="H6:I6"/>
    <mergeCell ref="J6:K6"/>
    <mergeCell ref="F25:F26"/>
    <mergeCell ref="G25:G26"/>
    <mergeCell ref="H25:H26"/>
    <mergeCell ref="M25:M26"/>
    <mergeCell ref="N25:N26"/>
    <mergeCell ref="O25:O26"/>
    <mergeCell ref="A45:A48"/>
    <mergeCell ref="A6:E7"/>
    <mergeCell ref="A30:E31"/>
    <mergeCell ref="A8:A18"/>
    <mergeCell ref="A19:A27"/>
    <mergeCell ref="E25:E26"/>
    <mergeCell ref="A32:A39"/>
    <mergeCell ref="T30:U30"/>
    <mergeCell ref="L30:M30"/>
    <mergeCell ref="N30:O30"/>
    <mergeCell ref="P30:Q30"/>
    <mergeCell ref="R30:S30"/>
    <mergeCell ref="L6:M6"/>
    <mergeCell ref="N6:O6"/>
    <mergeCell ref="P25:P26"/>
    <mergeCell ref="Q25:Q26"/>
    <mergeCell ref="L25:L26"/>
    <mergeCell ref="T25:T26"/>
    <mergeCell ref="U25:U26"/>
    <mergeCell ref="T6:U6"/>
    <mergeCell ref="R6:S6"/>
    <mergeCell ref="P6:Q6"/>
    <mergeCell ref="R25:R26"/>
    <mergeCell ref="S25:S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25" activePane="bottomRight" state="frozen"/>
      <selection activeCell="L8" sqref="L8"/>
      <selection pane="topRight" activeCell="L8" sqref="L8"/>
      <selection pane="bottomLeft" activeCell="L8" sqref="L8"/>
      <selection pane="bottomRight" activeCell="E1" sqref="E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235</v>
      </c>
      <c r="F1" s="1"/>
    </row>
    <row r="3" spans="1:9" ht="14.25">
      <c r="A3" s="10" t="s">
        <v>111</v>
      </c>
    </row>
    <row r="5" spans="1:9">
      <c r="A5" s="17" t="s">
        <v>227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7" t="s">
        <v>228</v>
      </c>
      <c r="G7" s="47"/>
      <c r="H7" s="47" t="s">
        <v>231</v>
      </c>
      <c r="I7" s="68" t="s">
        <v>21</v>
      </c>
    </row>
    <row r="8" spans="1:9" ht="17.100000000000001" customHeight="1">
      <c r="A8" s="18"/>
      <c r="B8" s="19"/>
      <c r="C8" s="19"/>
      <c r="D8" s="19"/>
      <c r="E8" s="59"/>
      <c r="F8" s="50" t="s">
        <v>222</v>
      </c>
      <c r="G8" s="50" t="s">
        <v>2</v>
      </c>
      <c r="H8" s="50" t="s">
        <v>222</v>
      </c>
      <c r="I8" s="51"/>
    </row>
    <row r="9" spans="1:9" ht="18" customHeight="1">
      <c r="A9" s="91" t="s">
        <v>87</v>
      </c>
      <c r="B9" s="91" t="s">
        <v>89</v>
      </c>
      <c r="C9" s="60" t="s">
        <v>3</v>
      </c>
      <c r="D9" s="52"/>
      <c r="E9" s="52"/>
      <c r="F9" s="53">
        <v>782935</v>
      </c>
      <c r="G9" s="54">
        <f>F9/$F$27*100</f>
        <v>24.358513665078409</v>
      </c>
      <c r="H9" s="53">
        <v>725170</v>
      </c>
      <c r="I9" s="54">
        <f t="shared" ref="I9:I45" si="0">(F9/H9-1)*100</f>
        <v>7.965718383275644</v>
      </c>
    </row>
    <row r="10" spans="1:9" ht="18" customHeight="1">
      <c r="A10" s="91"/>
      <c r="B10" s="91"/>
      <c r="C10" s="62"/>
      <c r="D10" s="60" t="s">
        <v>22</v>
      </c>
      <c r="E10" s="52"/>
      <c r="F10" s="53">
        <v>232619</v>
      </c>
      <c r="G10" s="54">
        <f t="shared" ref="G10:G27" si="1">F10/$F$27*100</f>
        <v>7.2371947738405797</v>
      </c>
      <c r="H10" s="53">
        <v>228476</v>
      </c>
      <c r="I10" s="54">
        <f t="shared" si="0"/>
        <v>1.8133195609166819</v>
      </c>
    </row>
    <row r="11" spans="1:9" ht="18" customHeight="1">
      <c r="A11" s="91"/>
      <c r="B11" s="91"/>
      <c r="C11" s="62"/>
      <c r="D11" s="62"/>
      <c r="E11" s="46" t="s">
        <v>23</v>
      </c>
      <c r="F11" s="53">
        <v>181286</v>
      </c>
      <c r="G11" s="54">
        <f t="shared" si="1"/>
        <v>5.6401329718142694</v>
      </c>
      <c r="H11" s="53">
        <v>183972</v>
      </c>
      <c r="I11" s="54">
        <f t="shared" si="0"/>
        <v>-1.4600047833365992</v>
      </c>
    </row>
    <row r="12" spans="1:9" ht="18" customHeight="1">
      <c r="A12" s="91"/>
      <c r="B12" s="91"/>
      <c r="C12" s="62"/>
      <c r="D12" s="62"/>
      <c r="E12" s="46" t="s">
        <v>24</v>
      </c>
      <c r="F12" s="53">
        <v>1408</v>
      </c>
      <c r="G12" s="54">
        <f t="shared" si="1"/>
        <v>4.3805408163424042E-2</v>
      </c>
      <c r="H12" s="53">
        <v>12609</v>
      </c>
      <c r="I12" s="54">
        <f t="shared" si="0"/>
        <v>-88.833372987548572</v>
      </c>
    </row>
    <row r="13" spans="1:9" ht="18" customHeight="1">
      <c r="A13" s="91"/>
      <c r="B13" s="91"/>
      <c r="C13" s="62"/>
      <c r="D13" s="61"/>
      <c r="E13" s="46" t="s">
        <v>25</v>
      </c>
      <c r="F13" s="53">
        <v>13584</v>
      </c>
      <c r="G13" s="54">
        <f t="shared" si="1"/>
        <v>0.422622631031216</v>
      </c>
      <c r="H13" s="53">
        <v>1539</v>
      </c>
      <c r="I13" s="54">
        <f t="shared" si="0"/>
        <v>782.65107212475641</v>
      </c>
    </row>
    <row r="14" spans="1:9" ht="18" customHeight="1">
      <c r="A14" s="91"/>
      <c r="B14" s="91"/>
      <c r="C14" s="62"/>
      <c r="D14" s="60" t="s">
        <v>26</v>
      </c>
      <c r="E14" s="52"/>
      <c r="F14" s="53">
        <v>163273</v>
      </c>
      <c r="G14" s="54">
        <f t="shared" si="1"/>
        <v>5.0797161982008054</v>
      </c>
      <c r="H14" s="53">
        <v>144587</v>
      </c>
      <c r="I14" s="54">
        <f t="shared" si="0"/>
        <v>12.923706833947723</v>
      </c>
    </row>
    <row r="15" spans="1:9" ht="18" customHeight="1">
      <c r="A15" s="91"/>
      <c r="B15" s="91"/>
      <c r="C15" s="62"/>
      <c r="D15" s="62"/>
      <c r="E15" s="46" t="s">
        <v>27</v>
      </c>
      <c r="F15" s="53">
        <v>7689</v>
      </c>
      <c r="G15" s="54">
        <f t="shared" si="1"/>
        <v>0.23921859614244845</v>
      </c>
      <c r="H15" s="53">
        <v>7502</v>
      </c>
      <c r="I15" s="54">
        <f t="shared" si="0"/>
        <v>2.4926686217008776</v>
      </c>
    </row>
    <row r="16" spans="1:9" ht="18" customHeight="1">
      <c r="A16" s="91"/>
      <c r="B16" s="91"/>
      <c r="C16" s="62"/>
      <c r="D16" s="61"/>
      <c r="E16" s="46" t="s">
        <v>28</v>
      </c>
      <c r="F16" s="53">
        <v>155584</v>
      </c>
      <c r="G16" s="54">
        <f t="shared" si="1"/>
        <v>4.8404976020583561</v>
      </c>
      <c r="H16" s="53">
        <v>137085</v>
      </c>
      <c r="I16" s="54">
        <f t="shared" si="0"/>
        <v>13.49454717875771</v>
      </c>
    </row>
    <row r="17" spans="1:9" ht="18" customHeight="1">
      <c r="A17" s="91"/>
      <c r="B17" s="91"/>
      <c r="C17" s="62"/>
      <c r="D17" s="92" t="s">
        <v>29</v>
      </c>
      <c r="E17" s="93"/>
      <c r="F17" s="53">
        <v>257118</v>
      </c>
      <c r="G17" s="54">
        <f t="shared" si="1"/>
        <v>7.9994026535250438</v>
      </c>
      <c r="H17" s="53">
        <v>224733</v>
      </c>
      <c r="I17" s="54">
        <f t="shared" si="0"/>
        <v>14.410433714674742</v>
      </c>
    </row>
    <row r="18" spans="1:9" ht="18" customHeight="1">
      <c r="A18" s="91"/>
      <c r="B18" s="91"/>
      <c r="C18" s="62"/>
      <c r="D18" s="92" t="s">
        <v>93</v>
      </c>
      <c r="E18" s="94"/>
      <c r="F18" s="53">
        <v>16555</v>
      </c>
      <c r="G18" s="54">
        <f t="shared" si="1"/>
        <v>0.51505577567150929</v>
      </c>
      <c r="H18" s="53">
        <v>15072</v>
      </c>
      <c r="I18" s="54">
        <f t="shared" si="0"/>
        <v>9.8394373673036171</v>
      </c>
    </row>
    <row r="19" spans="1:9" ht="18" customHeight="1">
      <c r="A19" s="91"/>
      <c r="B19" s="91"/>
      <c r="C19" s="61"/>
      <c r="D19" s="92" t="s">
        <v>94</v>
      </c>
      <c r="E19" s="94"/>
      <c r="F19" s="53">
        <v>0</v>
      </c>
      <c r="G19" s="54">
        <f t="shared" si="1"/>
        <v>0</v>
      </c>
      <c r="H19" s="53">
        <v>0</v>
      </c>
      <c r="I19" s="54" t="e">
        <f t="shared" si="0"/>
        <v>#DIV/0!</v>
      </c>
    </row>
    <row r="20" spans="1:9" ht="18" customHeight="1">
      <c r="A20" s="91"/>
      <c r="B20" s="91"/>
      <c r="C20" s="52" t="s">
        <v>4</v>
      </c>
      <c r="D20" s="52"/>
      <c r="E20" s="52"/>
      <c r="F20" s="53">
        <v>92392</v>
      </c>
      <c r="G20" s="54">
        <f t="shared" si="1"/>
        <v>2.874481016360138</v>
      </c>
      <c r="H20" s="53">
        <v>82971</v>
      </c>
      <c r="I20" s="54">
        <f t="shared" si="0"/>
        <v>11.354569668920455</v>
      </c>
    </row>
    <row r="21" spans="1:9" ht="18" customHeight="1">
      <c r="A21" s="91"/>
      <c r="B21" s="91"/>
      <c r="C21" s="52" t="s">
        <v>5</v>
      </c>
      <c r="D21" s="52"/>
      <c r="E21" s="52"/>
      <c r="F21" s="53">
        <v>375278</v>
      </c>
      <c r="G21" s="54">
        <f t="shared" si="1"/>
        <v>11.675572418148755</v>
      </c>
      <c r="H21" s="53">
        <v>302625</v>
      </c>
      <c r="I21" s="54">
        <f t="shared" si="0"/>
        <v>24.007600165220989</v>
      </c>
    </row>
    <row r="22" spans="1:9" ht="18" customHeight="1">
      <c r="A22" s="91"/>
      <c r="B22" s="91"/>
      <c r="C22" s="52" t="s">
        <v>30</v>
      </c>
      <c r="D22" s="52"/>
      <c r="E22" s="52"/>
      <c r="F22" s="53">
        <v>32729</v>
      </c>
      <c r="G22" s="54">
        <f t="shared" si="1"/>
        <v>1.0182579572306145</v>
      </c>
      <c r="H22" s="53">
        <v>33250</v>
      </c>
      <c r="I22" s="54">
        <f t="shared" si="0"/>
        <v>-1.5669172932330833</v>
      </c>
    </row>
    <row r="23" spans="1:9" ht="18" customHeight="1">
      <c r="A23" s="91"/>
      <c r="B23" s="91"/>
      <c r="C23" s="52" t="s">
        <v>6</v>
      </c>
      <c r="D23" s="52"/>
      <c r="E23" s="52"/>
      <c r="F23" s="53">
        <v>695219</v>
      </c>
      <c r="G23" s="54">
        <f t="shared" si="1"/>
        <v>21.629511404806461</v>
      </c>
      <c r="H23" s="53">
        <v>416372</v>
      </c>
      <c r="I23" s="54">
        <f t="shared" si="0"/>
        <v>66.970641637766221</v>
      </c>
    </row>
    <row r="24" spans="1:9" ht="18" customHeight="1">
      <c r="A24" s="91"/>
      <c r="B24" s="91"/>
      <c r="C24" s="52" t="s">
        <v>31</v>
      </c>
      <c r="D24" s="52"/>
      <c r="E24" s="52"/>
      <c r="F24" s="53">
        <v>4753</v>
      </c>
      <c r="G24" s="54">
        <f t="shared" si="1"/>
        <v>0.14787436434712675</v>
      </c>
      <c r="H24" s="53">
        <v>4306</v>
      </c>
      <c r="I24" s="54">
        <f t="shared" si="0"/>
        <v>10.380863910822114</v>
      </c>
    </row>
    <row r="25" spans="1:9" ht="18" customHeight="1">
      <c r="A25" s="91"/>
      <c r="B25" s="91"/>
      <c r="C25" s="52" t="s">
        <v>7</v>
      </c>
      <c r="D25" s="52"/>
      <c r="E25" s="52"/>
      <c r="F25" s="53">
        <v>311882</v>
      </c>
      <c r="G25" s="54">
        <f t="shared" si="1"/>
        <v>9.7032090261541306</v>
      </c>
      <c r="H25" s="53">
        <v>281972</v>
      </c>
      <c r="I25" s="54">
        <f t="shared" si="0"/>
        <v>10.607436199338949</v>
      </c>
    </row>
    <row r="26" spans="1:9" ht="18" customHeight="1">
      <c r="A26" s="91"/>
      <c r="B26" s="91"/>
      <c r="C26" s="52" t="s">
        <v>8</v>
      </c>
      <c r="D26" s="52"/>
      <c r="E26" s="52"/>
      <c r="F26" s="53">
        <v>919027</v>
      </c>
      <c r="G26" s="54">
        <f t="shared" si="1"/>
        <v>28.592580147874365</v>
      </c>
      <c r="H26" s="53">
        <v>776625</v>
      </c>
      <c r="I26" s="54">
        <f t="shared" si="0"/>
        <v>18.336005150490898</v>
      </c>
    </row>
    <row r="27" spans="1:9" ht="18" customHeight="1">
      <c r="A27" s="91"/>
      <c r="B27" s="91"/>
      <c r="C27" s="52" t="s">
        <v>9</v>
      </c>
      <c r="D27" s="52"/>
      <c r="E27" s="52"/>
      <c r="F27" s="53">
        <f>SUM(F9,F20:F26)</f>
        <v>3214215</v>
      </c>
      <c r="G27" s="54">
        <f t="shared" si="1"/>
        <v>100</v>
      </c>
      <c r="H27" s="53">
        <f>SUM(H9,H20:H26)</f>
        <v>2623291</v>
      </c>
      <c r="I27" s="54">
        <f t="shared" si="0"/>
        <v>22.526056011323181</v>
      </c>
    </row>
    <row r="28" spans="1:9" ht="18" customHeight="1">
      <c r="A28" s="91"/>
      <c r="B28" s="91" t="s">
        <v>88</v>
      </c>
      <c r="C28" s="60" t="s">
        <v>10</v>
      </c>
      <c r="D28" s="52"/>
      <c r="E28" s="52"/>
      <c r="F28" s="53">
        <v>951575</v>
      </c>
      <c r="G28" s="54">
        <f t="shared" ref="G28:G45" si="2">F28/$F$45*100</f>
        <v>29.937750746261145</v>
      </c>
      <c r="H28" s="53">
        <v>826218</v>
      </c>
      <c r="I28" s="54">
        <f t="shared" si="0"/>
        <v>15.172387916990427</v>
      </c>
    </row>
    <row r="29" spans="1:9" ht="18" customHeight="1">
      <c r="A29" s="91"/>
      <c r="B29" s="91"/>
      <c r="C29" s="62"/>
      <c r="D29" s="52" t="s">
        <v>11</v>
      </c>
      <c r="E29" s="52"/>
      <c r="F29" s="53">
        <v>458301</v>
      </c>
      <c r="G29" s="54">
        <f t="shared" si="2"/>
        <v>14.418728008577601</v>
      </c>
      <c r="H29" s="53">
        <v>461158</v>
      </c>
      <c r="I29" s="54">
        <f t="shared" si="0"/>
        <v>-0.61952736372349326</v>
      </c>
    </row>
    <row r="30" spans="1:9" ht="18" customHeight="1">
      <c r="A30" s="91"/>
      <c r="B30" s="91"/>
      <c r="C30" s="62"/>
      <c r="D30" s="52" t="s">
        <v>32</v>
      </c>
      <c r="E30" s="52"/>
      <c r="F30" s="53">
        <v>33971</v>
      </c>
      <c r="G30" s="54">
        <f t="shared" si="2"/>
        <v>1.068770544204332</v>
      </c>
      <c r="H30" s="53">
        <v>30407</v>
      </c>
      <c r="I30" s="54">
        <f t="shared" si="0"/>
        <v>11.720985299437636</v>
      </c>
    </row>
    <row r="31" spans="1:9" ht="18" customHeight="1">
      <c r="A31" s="91"/>
      <c r="B31" s="91"/>
      <c r="C31" s="61"/>
      <c r="D31" s="52" t="s">
        <v>12</v>
      </c>
      <c r="E31" s="52"/>
      <c r="F31" s="53">
        <v>459303</v>
      </c>
      <c r="G31" s="54">
        <f t="shared" si="2"/>
        <v>14.450252193479212</v>
      </c>
      <c r="H31" s="53">
        <v>334653</v>
      </c>
      <c r="I31" s="54">
        <f t="shared" si="0"/>
        <v>37.247537001013001</v>
      </c>
    </row>
    <row r="32" spans="1:9" ht="18" customHeight="1">
      <c r="A32" s="91"/>
      <c r="B32" s="91"/>
      <c r="C32" s="60" t="s">
        <v>13</v>
      </c>
      <c r="D32" s="52"/>
      <c r="E32" s="52"/>
      <c r="F32" s="53">
        <v>1940882</v>
      </c>
      <c r="G32" s="54">
        <f t="shared" si="2"/>
        <v>61.062597844525989</v>
      </c>
      <c r="H32" s="53">
        <v>1507666</v>
      </c>
      <c r="I32" s="54">
        <f t="shared" si="0"/>
        <v>28.734215668457065</v>
      </c>
    </row>
    <row r="33" spans="1:9" ht="18" customHeight="1">
      <c r="A33" s="91"/>
      <c r="B33" s="91"/>
      <c r="C33" s="62"/>
      <c r="D33" s="52" t="s">
        <v>14</v>
      </c>
      <c r="E33" s="52"/>
      <c r="F33" s="53">
        <v>58195</v>
      </c>
      <c r="G33" s="54">
        <f t="shared" si="2"/>
        <v>1.8308881640214036</v>
      </c>
      <c r="H33" s="53">
        <v>43230</v>
      </c>
      <c r="I33" s="54">
        <f t="shared" si="0"/>
        <v>34.617164006476983</v>
      </c>
    </row>
    <row r="34" spans="1:9" ht="18" customHeight="1">
      <c r="A34" s="91"/>
      <c r="B34" s="91"/>
      <c r="C34" s="62"/>
      <c r="D34" s="52" t="s">
        <v>33</v>
      </c>
      <c r="E34" s="52"/>
      <c r="F34" s="53">
        <v>10188</v>
      </c>
      <c r="G34" s="54">
        <f t="shared" si="2"/>
        <v>0.32052734109545594</v>
      </c>
      <c r="H34" s="53">
        <v>10469</v>
      </c>
      <c r="I34" s="54">
        <f t="shared" si="0"/>
        <v>-2.6841150062088093</v>
      </c>
    </row>
    <row r="35" spans="1:9" ht="18" customHeight="1">
      <c r="A35" s="91"/>
      <c r="B35" s="91"/>
      <c r="C35" s="62"/>
      <c r="D35" s="52" t="s">
        <v>34</v>
      </c>
      <c r="E35" s="52"/>
      <c r="F35" s="53">
        <v>1055219</v>
      </c>
      <c r="G35" s="54">
        <f t="shared" si="2"/>
        <v>33.198521824048491</v>
      </c>
      <c r="H35" s="53">
        <v>759934</v>
      </c>
      <c r="I35" s="54">
        <f t="shared" si="0"/>
        <v>38.856663868178032</v>
      </c>
    </row>
    <row r="36" spans="1:9" ht="18" customHeight="1">
      <c r="A36" s="91"/>
      <c r="B36" s="91"/>
      <c r="C36" s="62"/>
      <c r="D36" s="52" t="s">
        <v>35</v>
      </c>
      <c r="E36" s="52"/>
      <c r="F36" s="53">
        <v>30924</v>
      </c>
      <c r="G36" s="54">
        <f t="shared" si="2"/>
        <v>0.97290807774203769</v>
      </c>
      <c r="H36" s="53">
        <v>30198</v>
      </c>
      <c r="I36" s="54">
        <f t="shared" si="0"/>
        <v>2.4041327240214683</v>
      </c>
    </row>
    <row r="37" spans="1:9" ht="18" customHeight="1">
      <c r="A37" s="91"/>
      <c r="B37" s="91"/>
      <c r="C37" s="62"/>
      <c r="D37" s="52" t="s">
        <v>15</v>
      </c>
      <c r="E37" s="52"/>
      <c r="F37" s="53">
        <v>21468</v>
      </c>
      <c r="G37" s="54">
        <f t="shared" si="2"/>
        <v>0.67541038070644377</v>
      </c>
      <c r="H37" s="53">
        <v>27808</v>
      </c>
      <c r="I37" s="54">
        <f t="shared" si="0"/>
        <v>-22.799194476409667</v>
      </c>
    </row>
    <row r="38" spans="1:9" ht="18" customHeight="1">
      <c r="A38" s="91"/>
      <c r="B38" s="91"/>
      <c r="C38" s="61"/>
      <c r="D38" s="52" t="s">
        <v>36</v>
      </c>
      <c r="E38" s="52"/>
      <c r="F38" s="53">
        <v>764888</v>
      </c>
      <c r="G38" s="54">
        <f t="shared" si="2"/>
        <v>24.064342056912167</v>
      </c>
      <c r="H38" s="53">
        <v>636027</v>
      </c>
      <c r="I38" s="54">
        <f t="shared" si="0"/>
        <v>20.260303414792148</v>
      </c>
    </row>
    <row r="39" spans="1:9" ht="18" customHeight="1">
      <c r="A39" s="91"/>
      <c r="B39" s="91"/>
      <c r="C39" s="60" t="s">
        <v>16</v>
      </c>
      <c r="D39" s="52"/>
      <c r="E39" s="52"/>
      <c r="F39" s="53">
        <v>286055</v>
      </c>
      <c r="G39" s="54">
        <f t="shared" si="2"/>
        <v>8.9996514092128646</v>
      </c>
      <c r="H39" s="53">
        <v>273550</v>
      </c>
      <c r="I39" s="54">
        <f t="shared" si="0"/>
        <v>4.571376348016809</v>
      </c>
    </row>
    <row r="40" spans="1:9" ht="18" customHeight="1">
      <c r="A40" s="91"/>
      <c r="B40" s="91"/>
      <c r="C40" s="62"/>
      <c r="D40" s="60" t="s">
        <v>17</v>
      </c>
      <c r="E40" s="52"/>
      <c r="F40" s="53">
        <v>285031</v>
      </c>
      <c r="G40" s="54">
        <f t="shared" si="2"/>
        <v>8.9674350765389583</v>
      </c>
      <c r="H40" s="53">
        <v>271512</v>
      </c>
      <c r="I40" s="54">
        <f t="shared" si="0"/>
        <v>4.9791537758920423</v>
      </c>
    </row>
    <row r="41" spans="1:9" ht="18" customHeight="1">
      <c r="A41" s="91"/>
      <c r="B41" s="91"/>
      <c r="C41" s="62"/>
      <c r="D41" s="62"/>
      <c r="E41" s="56" t="s">
        <v>91</v>
      </c>
      <c r="F41" s="53">
        <v>191942</v>
      </c>
      <c r="G41" s="54">
        <f t="shared" si="2"/>
        <v>6.0387376231393803</v>
      </c>
      <c r="H41" s="53">
        <v>170201</v>
      </c>
      <c r="I41" s="57">
        <f t="shared" si="0"/>
        <v>12.77372048342842</v>
      </c>
    </row>
    <row r="42" spans="1:9" ht="18" customHeight="1">
      <c r="A42" s="91"/>
      <c r="B42" s="91"/>
      <c r="C42" s="62"/>
      <c r="D42" s="61"/>
      <c r="E42" s="46" t="s">
        <v>37</v>
      </c>
      <c r="F42" s="53">
        <v>93089</v>
      </c>
      <c r="G42" s="54">
        <f t="shared" si="2"/>
        <v>2.928697453399578</v>
      </c>
      <c r="H42" s="53">
        <v>101311</v>
      </c>
      <c r="I42" s="57">
        <f t="shared" si="0"/>
        <v>-8.1156044259754641</v>
      </c>
    </row>
    <row r="43" spans="1:9" ht="18" customHeight="1">
      <c r="A43" s="91"/>
      <c r="B43" s="91"/>
      <c r="C43" s="62"/>
      <c r="D43" s="52" t="s">
        <v>38</v>
      </c>
      <c r="E43" s="52"/>
      <c r="F43" s="53">
        <v>1024</v>
      </c>
      <c r="G43" s="54">
        <f t="shared" si="2"/>
        <v>3.2216332673905272E-2</v>
      </c>
      <c r="H43" s="53">
        <v>2038</v>
      </c>
      <c r="I43" s="57">
        <f t="shared" si="0"/>
        <v>-49.754661432777233</v>
      </c>
    </row>
    <row r="44" spans="1:9" ht="18" customHeight="1">
      <c r="A44" s="91"/>
      <c r="B44" s="91"/>
      <c r="C44" s="61"/>
      <c r="D44" s="52" t="s">
        <v>39</v>
      </c>
      <c r="E44" s="52"/>
      <c r="F44" s="53">
        <v>0</v>
      </c>
      <c r="G44" s="54">
        <f t="shared" si="2"/>
        <v>0</v>
      </c>
      <c r="H44" s="53">
        <v>0</v>
      </c>
      <c r="I44" s="54" t="e">
        <f t="shared" si="0"/>
        <v>#DIV/0!</v>
      </c>
    </row>
    <row r="45" spans="1:9" ht="18" customHeight="1">
      <c r="A45" s="91"/>
      <c r="B45" s="91"/>
      <c r="C45" s="46" t="s">
        <v>18</v>
      </c>
      <c r="D45" s="46"/>
      <c r="E45" s="46"/>
      <c r="F45" s="53">
        <f>SUM(F28,F32,F39)</f>
        <v>3178512</v>
      </c>
      <c r="G45" s="54">
        <f t="shared" si="2"/>
        <v>100</v>
      </c>
      <c r="H45" s="53">
        <f>SUM(H28,H32,H39)</f>
        <v>2607434</v>
      </c>
      <c r="I45" s="54">
        <f t="shared" si="0"/>
        <v>21.901915829892538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C1" sqref="C1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235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49" t="s">
        <v>114</v>
      </c>
      <c r="B6" s="47"/>
      <c r="C6" s="47"/>
      <c r="D6" s="47"/>
      <c r="E6" s="36" t="s">
        <v>217</v>
      </c>
      <c r="F6" s="36" t="s">
        <v>218</v>
      </c>
      <c r="G6" s="36" t="s">
        <v>219</v>
      </c>
      <c r="H6" s="36" t="s">
        <v>220</v>
      </c>
      <c r="I6" s="36" t="s">
        <v>234</v>
      </c>
    </row>
    <row r="7" spans="1:9" ht="27" customHeight="1">
      <c r="A7" s="91" t="s">
        <v>115</v>
      </c>
      <c r="B7" s="60" t="s">
        <v>116</v>
      </c>
      <c r="C7" s="52"/>
      <c r="D7" s="65" t="s">
        <v>117</v>
      </c>
      <c r="E7" s="69">
        <v>1941806</v>
      </c>
      <c r="F7" s="36">
        <v>1841384</v>
      </c>
      <c r="G7" s="36">
        <v>1843318</v>
      </c>
      <c r="H7" s="36">
        <v>2623291</v>
      </c>
      <c r="I7" s="36">
        <v>3214216</v>
      </c>
    </row>
    <row r="8" spans="1:9" ht="27" customHeight="1">
      <c r="A8" s="91"/>
      <c r="B8" s="79"/>
      <c r="C8" s="52" t="s">
        <v>118</v>
      </c>
      <c r="D8" s="65" t="s">
        <v>41</v>
      </c>
      <c r="E8" s="70">
        <v>1105772</v>
      </c>
      <c r="F8" s="70">
        <v>1100396</v>
      </c>
      <c r="G8" s="70">
        <v>1099481</v>
      </c>
      <c r="H8" s="70">
        <v>1253965</v>
      </c>
      <c r="I8" s="71">
        <v>1253965</v>
      </c>
    </row>
    <row r="9" spans="1:9" ht="27" customHeight="1">
      <c r="A9" s="91"/>
      <c r="B9" s="52" t="s">
        <v>119</v>
      </c>
      <c r="C9" s="52"/>
      <c r="D9" s="65"/>
      <c r="E9" s="70">
        <v>1931111</v>
      </c>
      <c r="F9" s="70">
        <v>1831631</v>
      </c>
      <c r="G9" s="70">
        <v>1835300</v>
      </c>
      <c r="H9" s="70">
        <v>2607434</v>
      </c>
      <c r="I9" s="72">
        <v>3178512</v>
      </c>
    </row>
    <row r="10" spans="1:9" ht="27" customHeight="1">
      <c r="A10" s="91"/>
      <c r="B10" s="52" t="s">
        <v>120</v>
      </c>
      <c r="C10" s="52"/>
      <c r="D10" s="65"/>
      <c r="E10" s="70">
        <v>10695</v>
      </c>
      <c r="F10" s="70">
        <v>9752</v>
      </c>
      <c r="G10" s="70">
        <v>8018</v>
      </c>
      <c r="H10" s="70">
        <v>15857</v>
      </c>
      <c r="I10" s="72">
        <v>35703</v>
      </c>
    </row>
    <row r="11" spans="1:9" ht="27" customHeight="1">
      <c r="A11" s="91"/>
      <c r="B11" s="52" t="s">
        <v>121</v>
      </c>
      <c r="C11" s="52"/>
      <c r="D11" s="65"/>
      <c r="E11" s="70">
        <v>9525</v>
      </c>
      <c r="F11" s="70">
        <v>8561</v>
      </c>
      <c r="G11" s="70">
        <v>7931</v>
      </c>
      <c r="H11" s="70">
        <v>12852</v>
      </c>
      <c r="I11" s="72">
        <v>13845</v>
      </c>
    </row>
    <row r="12" spans="1:9" ht="27" customHeight="1">
      <c r="A12" s="91"/>
      <c r="B12" s="52" t="s">
        <v>122</v>
      </c>
      <c r="C12" s="52"/>
      <c r="D12" s="65"/>
      <c r="E12" s="70">
        <v>1169</v>
      </c>
      <c r="F12" s="70">
        <v>1191</v>
      </c>
      <c r="G12" s="70">
        <v>87</v>
      </c>
      <c r="H12" s="70">
        <v>3005</v>
      </c>
      <c r="I12" s="72">
        <v>21858.276000000002</v>
      </c>
    </row>
    <row r="13" spans="1:9" ht="27" customHeight="1">
      <c r="A13" s="91"/>
      <c r="B13" s="52" t="s">
        <v>123</v>
      </c>
      <c r="C13" s="52"/>
      <c r="D13" s="65"/>
      <c r="E13" s="70">
        <v>-659</v>
      </c>
      <c r="F13" s="70">
        <v>22</v>
      </c>
      <c r="G13" s="70">
        <v>-1104</v>
      </c>
      <c r="H13" s="70">
        <v>2918</v>
      </c>
      <c r="I13" s="72">
        <v>18853</v>
      </c>
    </row>
    <row r="14" spans="1:9" ht="27" customHeight="1">
      <c r="A14" s="91"/>
      <c r="B14" s="52" t="s">
        <v>124</v>
      </c>
      <c r="C14" s="52"/>
      <c r="D14" s="65"/>
      <c r="E14" s="70">
        <v>8808</v>
      </c>
      <c r="F14" s="70">
        <v>2524</v>
      </c>
      <c r="G14" s="70">
        <v>0</v>
      </c>
      <c r="H14" s="70">
        <v>30200</v>
      </c>
      <c r="I14" s="72">
        <v>32300</v>
      </c>
    </row>
    <row r="15" spans="1:9" ht="27" customHeight="1">
      <c r="A15" s="91"/>
      <c r="B15" s="52" t="s">
        <v>125</v>
      </c>
      <c r="C15" s="52"/>
      <c r="D15" s="65"/>
      <c r="E15" s="70">
        <v>8575</v>
      </c>
      <c r="F15" s="70">
        <v>2991</v>
      </c>
      <c r="G15" s="70">
        <v>-768</v>
      </c>
      <c r="H15" s="70">
        <v>33132</v>
      </c>
      <c r="I15" s="72">
        <v>51166</v>
      </c>
    </row>
    <row r="16" spans="1:9" ht="27" customHeight="1">
      <c r="A16" s="91"/>
      <c r="B16" s="52" t="s">
        <v>126</v>
      </c>
      <c r="C16" s="52"/>
      <c r="D16" s="65" t="s">
        <v>42</v>
      </c>
      <c r="E16" s="70">
        <v>49697</v>
      </c>
      <c r="F16" s="70">
        <v>41018</v>
      </c>
      <c r="G16" s="70">
        <v>43060</v>
      </c>
      <c r="H16" s="70">
        <v>46946</v>
      </c>
      <c r="I16" s="72">
        <v>46985</v>
      </c>
    </row>
    <row r="17" spans="1:9" ht="27" customHeight="1">
      <c r="A17" s="91"/>
      <c r="B17" s="52" t="s">
        <v>127</v>
      </c>
      <c r="C17" s="52"/>
      <c r="D17" s="65" t="s">
        <v>43</v>
      </c>
      <c r="E17" s="70">
        <v>100070</v>
      </c>
      <c r="F17" s="70">
        <v>110785</v>
      </c>
      <c r="G17" s="70">
        <v>121355</v>
      </c>
      <c r="H17" s="70">
        <v>115823</v>
      </c>
      <c r="I17" s="72">
        <v>123174</v>
      </c>
    </row>
    <row r="18" spans="1:9" ht="27" customHeight="1">
      <c r="A18" s="91"/>
      <c r="B18" s="52" t="s">
        <v>128</v>
      </c>
      <c r="C18" s="52"/>
      <c r="D18" s="65" t="s">
        <v>44</v>
      </c>
      <c r="E18" s="70">
        <v>4472245</v>
      </c>
      <c r="F18" s="70">
        <v>4472217</v>
      </c>
      <c r="G18" s="70">
        <v>4462667</v>
      </c>
      <c r="H18" s="70">
        <v>4438027</v>
      </c>
      <c r="I18" s="72">
        <v>4420831</v>
      </c>
    </row>
    <row r="19" spans="1:9" ht="27" customHeight="1">
      <c r="A19" s="91"/>
      <c r="B19" s="52" t="s">
        <v>129</v>
      </c>
      <c r="C19" s="52"/>
      <c r="D19" s="65" t="s">
        <v>130</v>
      </c>
      <c r="E19" s="70">
        <f>E17+E18-E16</f>
        <v>4522618</v>
      </c>
      <c r="F19" s="70">
        <f>F17+F18-F16</f>
        <v>4541984</v>
      </c>
      <c r="G19" s="70">
        <f>G17+G18-G16</f>
        <v>4540962</v>
      </c>
      <c r="H19" s="70">
        <f>H17+H18-H16</f>
        <v>4506904</v>
      </c>
      <c r="I19" s="70">
        <f>I17+I18-I16</f>
        <v>4497020</v>
      </c>
    </row>
    <row r="20" spans="1:9" ht="27" customHeight="1">
      <c r="A20" s="91"/>
      <c r="B20" s="52" t="s">
        <v>131</v>
      </c>
      <c r="C20" s="52"/>
      <c r="D20" s="65" t="s">
        <v>132</v>
      </c>
      <c r="E20" s="73">
        <f>E18/E8</f>
        <v>4.0444549147563871</v>
      </c>
      <c r="F20" s="73">
        <f>F18/F8</f>
        <v>4.0641887102461292</v>
      </c>
      <c r="G20" s="73">
        <f>G18/G8</f>
        <v>4.0588850557672211</v>
      </c>
      <c r="H20" s="73">
        <f>H18/H8</f>
        <v>3.5391952725953275</v>
      </c>
      <c r="I20" s="73">
        <f>I18/I8</f>
        <v>3.5254819711873937</v>
      </c>
    </row>
    <row r="21" spans="1:9" ht="27" customHeight="1">
      <c r="A21" s="91"/>
      <c r="B21" s="52" t="s">
        <v>133</v>
      </c>
      <c r="C21" s="52"/>
      <c r="D21" s="65" t="s">
        <v>134</v>
      </c>
      <c r="E21" s="73">
        <f>E19/E8</f>
        <v>4.0900095137153052</v>
      </c>
      <c r="F21" s="73">
        <f>F19/F8</f>
        <v>4.1275904310811748</v>
      </c>
      <c r="G21" s="73">
        <f>G19/G8</f>
        <v>4.1300959270783215</v>
      </c>
      <c r="H21" s="73">
        <f>H19/H8</f>
        <v>3.5941226429764788</v>
      </c>
      <c r="I21" s="73">
        <f>I19/I8</f>
        <v>3.5862404453074848</v>
      </c>
    </row>
    <row r="22" spans="1:9" ht="27" customHeight="1">
      <c r="A22" s="91"/>
      <c r="B22" s="52" t="s">
        <v>135</v>
      </c>
      <c r="C22" s="52"/>
      <c r="D22" s="65" t="s">
        <v>136</v>
      </c>
      <c r="E22" s="70" t="e">
        <f>E18/E24*1000000</f>
        <v>#DIV/0!</v>
      </c>
      <c r="F22" s="70" t="e">
        <f>F18/F24*1000000</f>
        <v>#DIV/0!</v>
      </c>
      <c r="G22" s="70" t="e">
        <f>G18/G24*1000000</f>
        <v>#DIV/0!</v>
      </c>
      <c r="H22" s="70" t="e">
        <f>H18/H24*1000000</f>
        <v>#DIV/0!</v>
      </c>
      <c r="I22" s="70" t="e">
        <f>I18/I24*1000000</f>
        <v>#DIV/0!</v>
      </c>
    </row>
    <row r="23" spans="1:9" ht="27" customHeight="1">
      <c r="A23" s="91"/>
      <c r="B23" s="52" t="s">
        <v>137</v>
      </c>
      <c r="C23" s="52"/>
      <c r="D23" s="65" t="s">
        <v>138</v>
      </c>
      <c r="E23" s="70" t="e">
        <f>E19/E24*1000000</f>
        <v>#DIV/0!</v>
      </c>
      <c r="F23" s="70" t="e">
        <f>F19/F24*1000000</f>
        <v>#DIV/0!</v>
      </c>
      <c r="G23" s="70" t="e">
        <f>G19/G24*1000000</f>
        <v>#DIV/0!</v>
      </c>
      <c r="H23" s="70" t="e">
        <f>H19/H24*1000000</f>
        <v>#DIV/0!</v>
      </c>
      <c r="I23" s="70" t="e">
        <f>I19/I24*1000000</f>
        <v>#DIV/0!</v>
      </c>
    </row>
    <row r="24" spans="1:9" ht="27" customHeight="1">
      <c r="A24" s="91"/>
      <c r="B24" s="74" t="s">
        <v>139</v>
      </c>
      <c r="C24" s="75"/>
      <c r="D24" s="65" t="s">
        <v>140</v>
      </c>
      <c r="E24" s="70"/>
      <c r="F24" s="70">
        <f>E24</f>
        <v>0</v>
      </c>
      <c r="G24" s="70">
        <f>F24</f>
        <v>0</v>
      </c>
      <c r="H24" s="72">
        <f>G24</f>
        <v>0</v>
      </c>
      <c r="I24" s="72"/>
    </row>
    <row r="25" spans="1:9" ht="27" customHeight="1">
      <c r="A25" s="91"/>
      <c r="B25" s="46" t="s">
        <v>141</v>
      </c>
      <c r="C25" s="46"/>
      <c r="D25" s="46"/>
      <c r="E25" s="70">
        <v>1056014</v>
      </c>
      <c r="F25" s="70">
        <v>1055787</v>
      </c>
      <c r="G25" s="70">
        <v>1059211</v>
      </c>
      <c r="H25" s="70">
        <v>1071498</v>
      </c>
      <c r="I25" s="53">
        <v>1126666.3160000001</v>
      </c>
    </row>
    <row r="26" spans="1:9" ht="27" customHeight="1">
      <c r="A26" s="91"/>
      <c r="B26" s="46" t="s">
        <v>142</v>
      </c>
      <c r="C26" s="46"/>
      <c r="D26" s="46"/>
      <c r="E26" s="76">
        <v>0.64078000000000002</v>
      </c>
      <c r="F26" s="76">
        <v>0.64171999999999996</v>
      </c>
      <c r="G26" s="76">
        <v>0.64481999999999995</v>
      </c>
      <c r="H26" s="76">
        <v>0.64900000000000002</v>
      </c>
      <c r="I26" s="77">
        <v>0.623</v>
      </c>
    </row>
    <row r="27" spans="1:9" ht="27" customHeight="1">
      <c r="A27" s="91"/>
      <c r="B27" s="46" t="s">
        <v>143</v>
      </c>
      <c r="C27" s="46"/>
      <c r="D27" s="46"/>
      <c r="E27" s="57">
        <v>0.1</v>
      </c>
      <c r="F27" s="57">
        <v>0.1</v>
      </c>
      <c r="G27" s="57">
        <v>8.0000000000000002E-3</v>
      </c>
      <c r="H27" s="57">
        <v>0.3</v>
      </c>
      <c r="I27" s="54">
        <v>1.9400842724759334E-2</v>
      </c>
    </row>
    <row r="28" spans="1:9" ht="27" customHeight="1">
      <c r="A28" s="91"/>
      <c r="B28" s="46" t="s">
        <v>144</v>
      </c>
      <c r="C28" s="46"/>
      <c r="D28" s="46"/>
      <c r="E28" s="57">
        <v>95.4</v>
      </c>
      <c r="F28" s="57">
        <v>95.3</v>
      </c>
      <c r="G28" s="57">
        <v>95.7</v>
      </c>
      <c r="H28" s="57">
        <v>96.8</v>
      </c>
      <c r="I28" s="54"/>
    </row>
    <row r="29" spans="1:9" ht="27" customHeight="1">
      <c r="A29" s="91"/>
      <c r="B29" s="46" t="s">
        <v>145</v>
      </c>
      <c r="C29" s="46"/>
      <c r="D29" s="46"/>
      <c r="E29" s="57">
        <v>59</v>
      </c>
      <c r="F29" s="57">
        <v>56.3</v>
      </c>
      <c r="G29" s="57">
        <v>56</v>
      </c>
      <c r="H29" s="57">
        <v>66.099999999999994</v>
      </c>
      <c r="I29" s="54">
        <v>54</v>
      </c>
    </row>
    <row r="30" spans="1:9" ht="27" customHeight="1">
      <c r="A30" s="91"/>
      <c r="B30" s="91" t="s">
        <v>146</v>
      </c>
      <c r="C30" s="46" t="s">
        <v>147</v>
      </c>
      <c r="D30" s="46"/>
      <c r="E30" s="57">
        <v>0</v>
      </c>
      <c r="F30" s="57">
        <v>0</v>
      </c>
      <c r="G30" s="57">
        <v>0</v>
      </c>
      <c r="H30" s="57">
        <v>0</v>
      </c>
      <c r="I30" s="54">
        <v>0</v>
      </c>
    </row>
    <row r="31" spans="1:9" ht="27" customHeight="1">
      <c r="A31" s="91"/>
      <c r="B31" s="91"/>
      <c r="C31" s="46" t="s">
        <v>148</v>
      </c>
      <c r="D31" s="46"/>
      <c r="E31" s="57">
        <v>0</v>
      </c>
      <c r="F31" s="57">
        <v>0</v>
      </c>
      <c r="G31" s="57">
        <v>0</v>
      </c>
      <c r="H31" s="57">
        <v>0</v>
      </c>
      <c r="I31" s="54">
        <v>0</v>
      </c>
    </row>
    <row r="32" spans="1:9" ht="27" customHeight="1">
      <c r="A32" s="91"/>
      <c r="B32" s="91"/>
      <c r="C32" s="46" t="s">
        <v>149</v>
      </c>
      <c r="D32" s="46"/>
      <c r="E32" s="57">
        <v>15.3</v>
      </c>
      <c r="F32" s="57">
        <v>13.8</v>
      </c>
      <c r="G32" s="57">
        <v>14</v>
      </c>
      <c r="H32" s="57">
        <v>14.9</v>
      </c>
      <c r="I32" s="54">
        <v>15.2</v>
      </c>
    </row>
    <row r="33" spans="1:9" ht="27" customHeight="1">
      <c r="A33" s="91"/>
      <c r="B33" s="91"/>
      <c r="C33" s="46" t="s">
        <v>150</v>
      </c>
      <c r="D33" s="46"/>
      <c r="E33" s="57">
        <v>335</v>
      </c>
      <c r="F33" s="57">
        <v>339.2</v>
      </c>
      <c r="G33" s="57">
        <v>338.8</v>
      </c>
      <c r="H33" s="57">
        <v>342</v>
      </c>
      <c r="I33" s="78">
        <v>315.10000000000002</v>
      </c>
    </row>
    <row r="34" spans="1:9" ht="27" customHeight="1">
      <c r="A34" s="2" t="s">
        <v>216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1444B-1510-4BA1-A6C4-A32766740CA8}">
  <dimension ref="A1:AE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2" sqref="D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7" width="13.625" style="2" customWidth="1"/>
    <col min="28" max="31" width="12" style="2" customWidth="1"/>
    <col min="32" max="16384" width="9" style="2"/>
  </cols>
  <sheetData>
    <row r="1" spans="1:31" ht="33.950000000000003" customHeight="1">
      <c r="A1" s="20" t="s">
        <v>0</v>
      </c>
      <c r="B1" s="11"/>
      <c r="C1" s="11"/>
      <c r="D1" s="112" t="s">
        <v>253</v>
      </c>
      <c r="E1" s="13"/>
      <c r="F1" s="13"/>
      <c r="G1" s="13"/>
      <c r="L1" s="13"/>
      <c r="M1" s="13"/>
    </row>
    <row r="2" spans="1:31" ht="15" customHeight="1"/>
    <row r="3" spans="1:31" ht="15" customHeight="1">
      <c r="A3" s="14" t="s">
        <v>151</v>
      </c>
      <c r="B3" s="14"/>
      <c r="C3" s="14"/>
      <c r="D3" s="14"/>
    </row>
    <row r="4" spans="1:31" ht="15" customHeight="1">
      <c r="A4" s="14"/>
      <c r="B4" s="14"/>
      <c r="C4" s="14"/>
      <c r="D4" s="14"/>
    </row>
    <row r="5" spans="1:31" ht="15.95" customHeight="1">
      <c r="A5" s="12" t="s">
        <v>229</v>
      </c>
      <c r="B5" s="12"/>
      <c r="C5" s="12"/>
      <c r="D5" s="12"/>
      <c r="K5" s="15"/>
      <c r="Q5" s="15"/>
      <c r="U5" s="15" t="s">
        <v>47</v>
      </c>
    </row>
    <row r="6" spans="1:31" ht="15.95" customHeight="1">
      <c r="A6" s="101" t="s">
        <v>48</v>
      </c>
      <c r="B6" s="102"/>
      <c r="C6" s="102"/>
      <c r="D6" s="102"/>
      <c r="E6" s="102"/>
      <c r="F6" s="97" t="s">
        <v>246</v>
      </c>
      <c r="G6" s="97"/>
      <c r="H6" s="97" t="s">
        <v>243</v>
      </c>
      <c r="I6" s="97"/>
      <c r="J6" s="97" t="s">
        <v>242</v>
      </c>
      <c r="K6" s="97"/>
      <c r="L6" s="97" t="s">
        <v>241</v>
      </c>
      <c r="M6" s="97"/>
      <c r="N6" s="97" t="s">
        <v>240</v>
      </c>
      <c r="O6" s="97"/>
      <c r="P6" s="97" t="s">
        <v>239</v>
      </c>
      <c r="Q6" s="97"/>
      <c r="R6" s="97" t="s">
        <v>238</v>
      </c>
      <c r="S6" s="97"/>
      <c r="T6" s="97" t="s">
        <v>237</v>
      </c>
      <c r="U6" s="97"/>
    </row>
    <row r="7" spans="1:31" ht="15.95" customHeight="1">
      <c r="A7" s="102"/>
      <c r="B7" s="102"/>
      <c r="C7" s="102"/>
      <c r="D7" s="102"/>
      <c r="E7" s="102"/>
      <c r="F7" s="50" t="s">
        <v>228</v>
      </c>
      <c r="G7" s="50" t="s">
        <v>232</v>
      </c>
      <c r="H7" s="50" t="s">
        <v>228</v>
      </c>
      <c r="I7" s="88" t="s">
        <v>231</v>
      </c>
      <c r="J7" s="50" t="s">
        <v>228</v>
      </c>
      <c r="K7" s="88" t="s">
        <v>231</v>
      </c>
      <c r="L7" s="50" t="s">
        <v>228</v>
      </c>
      <c r="M7" s="50" t="s">
        <v>232</v>
      </c>
      <c r="N7" s="50" t="s">
        <v>228</v>
      </c>
      <c r="O7" s="88" t="s">
        <v>231</v>
      </c>
      <c r="P7" s="50" t="s">
        <v>228</v>
      </c>
      <c r="Q7" s="88" t="s">
        <v>231</v>
      </c>
      <c r="R7" s="50" t="s">
        <v>228</v>
      </c>
      <c r="S7" s="88" t="s">
        <v>231</v>
      </c>
      <c r="T7" s="50" t="s">
        <v>228</v>
      </c>
      <c r="U7" s="88" t="s">
        <v>231</v>
      </c>
    </row>
    <row r="8" spans="1:31" ht="15.95" customHeight="1">
      <c r="A8" s="99" t="s">
        <v>82</v>
      </c>
      <c r="B8" s="60" t="s">
        <v>49</v>
      </c>
      <c r="C8" s="86"/>
      <c r="D8" s="86"/>
      <c r="E8" s="87" t="s">
        <v>40</v>
      </c>
      <c r="F8" s="89">
        <v>151264</v>
      </c>
      <c r="G8" s="89">
        <v>145026</v>
      </c>
      <c r="H8" s="89">
        <v>15918</v>
      </c>
      <c r="I8" s="89">
        <v>12524</v>
      </c>
      <c r="J8" s="89">
        <v>4142</v>
      </c>
      <c r="K8" s="89">
        <v>4407</v>
      </c>
      <c r="L8" s="89">
        <v>0</v>
      </c>
      <c r="M8" s="89">
        <v>0</v>
      </c>
      <c r="N8" s="89">
        <v>3730</v>
      </c>
      <c r="O8" s="89">
        <v>2822</v>
      </c>
      <c r="P8" s="89">
        <v>1500</v>
      </c>
      <c r="Q8" s="89">
        <v>1566</v>
      </c>
      <c r="R8" s="89">
        <v>3093</v>
      </c>
      <c r="S8" s="89">
        <v>581</v>
      </c>
      <c r="T8" s="89">
        <v>29427.599999999999</v>
      </c>
      <c r="U8" s="89">
        <v>29557.3</v>
      </c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15.95" customHeight="1">
      <c r="A9" s="99"/>
      <c r="B9" s="62"/>
      <c r="C9" s="86" t="s">
        <v>50</v>
      </c>
      <c r="D9" s="86"/>
      <c r="E9" s="87" t="s">
        <v>41</v>
      </c>
      <c r="F9" s="89">
        <v>148918</v>
      </c>
      <c r="G9" s="89">
        <v>142897</v>
      </c>
      <c r="H9" s="89">
        <v>15918</v>
      </c>
      <c r="I9" s="89">
        <v>12524</v>
      </c>
      <c r="J9" s="89">
        <v>4142</v>
      </c>
      <c r="K9" s="89">
        <v>4407</v>
      </c>
      <c r="L9" s="89">
        <v>0</v>
      </c>
      <c r="M9" s="89">
        <v>0</v>
      </c>
      <c r="N9" s="89">
        <v>3288</v>
      </c>
      <c r="O9" s="89">
        <v>2789</v>
      </c>
      <c r="P9" s="89">
        <v>1500</v>
      </c>
      <c r="Q9" s="89">
        <v>1566</v>
      </c>
      <c r="R9" s="89">
        <v>2415</v>
      </c>
      <c r="S9" s="89">
        <v>581</v>
      </c>
      <c r="T9" s="89">
        <v>28330.2</v>
      </c>
      <c r="U9" s="89">
        <v>27987.4</v>
      </c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15.95" customHeight="1">
      <c r="A10" s="99"/>
      <c r="B10" s="61"/>
      <c r="C10" s="86" t="s">
        <v>51</v>
      </c>
      <c r="D10" s="86"/>
      <c r="E10" s="87" t="s">
        <v>42</v>
      </c>
      <c r="F10" s="89">
        <v>2346</v>
      </c>
      <c r="G10" s="89">
        <v>2129</v>
      </c>
      <c r="H10" s="89">
        <v>0</v>
      </c>
      <c r="I10" s="89">
        <v>0</v>
      </c>
      <c r="J10" s="66">
        <v>0</v>
      </c>
      <c r="K10" s="66">
        <v>0</v>
      </c>
      <c r="L10" s="89">
        <v>0</v>
      </c>
      <c r="M10" s="89">
        <v>0</v>
      </c>
      <c r="N10" s="89">
        <v>442</v>
      </c>
      <c r="O10" s="89">
        <v>33</v>
      </c>
      <c r="P10" s="66">
        <v>0</v>
      </c>
      <c r="Q10" s="66">
        <v>0</v>
      </c>
      <c r="R10" s="89">
        <v>678</v>
      </c>
      <c r="S10" s="89">
        <v>0</v>
      </c>
      <c r="T10" s="89">
        <v>1097.4000000000001</v>
      </c>
      <c r="U10" s="89">
        <v>1570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15.95" customHeight="1">
      <c r="A11" s="99"/>
      <c r="B11" s="60" t="s">
        <v>52</v>
      </c>
      <c r="C11" s="86"/>
      <c r="D11" s="86"/>
      <c r="E11" s="87" t="s">
        <v>43</v>
      </c>
      <c r="F11" s="89">
        <v>148084</v>
      </c>
      <c r="G11" s="89">
        <v>150573</v>
      </c>
      <c r="H11" s="89">
        <v>12678</v>
      </c>
      <c r="I11" s="89">
        <v>12601</v>
      </c>
      <c r="J11" s="89">
        <v>3072</v>
      </c>
      <c r="K11" s="89">
        <v>3066</v>
      </c>
      <c r="L11" s="89">
        <v>0</v>
      </c>
      <c r="M11" s="89">
        <v>0</v>
      </c>
      <c r="N11" s="89">
        <v>3570</v>
      </c>
      <c r="O11" s="89">
        <v>2913</v>
      </c>
      <c r="P11" s="89">
        <v>1196</v>
      </c>
      <c r="Q11" s="89">
        <v>1217</v>
      </c>
      <c r="R11" s="89">
        <v>1535</v>
      </c>
      <c r="S11" s="89">
        <v>570</v>
      </c>
      <c r="T11" s="89">
        <v>28425.1</v>
      </c>
      <c r="U11" s="89">
        <v>27833.4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15.95" customHeight="1">
      <c r="A12" s="99"/>
      <c r="B12" s="62"/>
      <c r="C12" s="86" t="s">
        <v>53</v>
      </c>
      <c r="D12" s="86"/>
      <c r="E12" s="87" t="s">
        <v>44</v>
      </c>
      <c r="F12" s="89">
        <v>146178</v>
      </c>
      <c r="G12" s="89">
        <v>142205</v>
      </c>
      <c r="H12" s="89">
        <v>12626</v>
      </c>
      <c r="I12" s="89">
        <v>12601</v>
      </c>
      <c r="J12" s="89">
        <v>3061</v>
      </c>
      <c r="K12" s="89">
        <v>3066</v>
      </c>
      <c r="L12" s="89">
        <v>0</v>
      </c>
      <c r="M12" s="89">
        <v>0</v>
      </c>
      <c r="N12" s="89">
        <v>3104</v>
      </c>
      <c r="O12" s="89">
        <v>2910</v>
      </c>
      <c r="P12" s="89">
        <v>1196</v>
      </c>
      <c r="Q12" s="89">
        <v>1217</v>
      </c>
      <c r="R12" s="89">
        <v>1535</v>
      </c>
      <c r="S12" s="89">
        <v>570</v>
      </c>
      <c r="T12" s="89">
        <v>28425.1</v>
      </c>
      <c r="U12" s="89">
        <v>27833.4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15.95" customHeight="1">
      <c r="A13" s="99"/>
      <c r="B13" s="61"/>
      <c r="C13" s="86" t="s">
        <v>54</v>
      </c>
      <c r="D13" s="86"/>
      <c r="E13" s="87" t="s">
        <v>45</v>
      </c>
      <c r="F13" s="89">
        <v>1906</v>
      </c>
      <c r="G13" s="89">
        <v>8368</v>
      </c>
      <c r="H13" s="66">
        <v>52</v>
      </c>
      <c r="I13" s="66">
        <v>0</v>
      </c>
      <c r="J13" s="66">
        <v>11</v>
      </c>
      <c r="K13" s="66">
        <v>0</v>
      </c>
      <c r="L13" s="89">
        <v>0</v>
      </c>
      <c r="M13" s="89">
        <v>0</v>
      </c>
      <c r="N13" s="66">
        <v>466</v>
      </c>
      <c r="O13" s="66">
        <v>3</v>
      </c>
      <c r="P13" s="66">
        <v>0</v>
      </c>
      <c r="Q13" s="66">
        <v>0</v>
      </c>
      <c r="R13" s="89">
        <v>0</v>
      </c>
      <c r="S13" s="89">
        <v>0</v>
      </c>
      <c r="T13" s="89">
        <v>0</v>
      </c>
      <c r="U13" s="89">
        <v>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15.95" customHeight="1">
      <c r="A14" s="99"/>
      <c r="B14" s="86" t="s">
        <v>55</v>
      </c>
      <c r="C14" s="86"/>
      <c r="D14" s="86"/>
      <c r="E14" s="87" t="s">
        <v>96</v>
      </c>
      <c r="F14" s="89">
        <v>2740</v>
      </c>
      <c r="G14" s="89">
        <v>692</v>
      </c>
      <c r="H14" s="89">
        <v>3292</v>
      </c>
      <c r="I14" s="89">
        <v>-77</v>
      </c>
      <c r="J14" s="89">
        <v>1081</v>
      </c>
      <c r="K14" s="89">
        <v>1341</v>
      </c>
      <c r="L14" s="89">
        <v>0</v>
      </c>
      <c r="M14" s="89">
        <v>0</v>
      </c>
      <c r="N14" s="89">
        <v>184</v>
      </c>
      <c r="O14" s="89">
        <v>-121</v>
      </c>
      <c r="P14" s="89">
        <v>304</v>
      </c>
      <c r="Q14" s="89">
        <v>349</v>
      </c>
      <c r="R14" s="89">
        <v>880</v>
      </c>
      <c r="S14" s="89">
        <v>11</v>
      </c>
      <c r="T14" s="89">
        <v>-94.899999999997817</v>
      </c>
      <c r="U14" s="89">
        <v>154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15.95" customHeight="1">
      <c r="A15" s="99"/>
      <c r="B15" s="86" t="s">
        <v>56</v>
      </c>
      <c r="C15" s="86"/>
      <c r="D15" s="86"/>
      <c r="E15" s="87" t="s">
        <v>97</v>
      </c>
      <c r="F15" s="89">
        <v>440</v>
      </c>
      <c r="G15" s="89">
        <v>-6239</v>
      </c>
      <c r="H15" s="89">
        <v>-52</v>
      </c>
      <c r="I15" s="89">
        <v>0</v>
      </c>
      <c r="J15" s="89">
        <v>-11</v>
      </c>
      <c r="K15" s="89">
        <v>0</v>
      </c>
      <c r="L15" s="89">
        <v>0</v>
      </c>
      <c r="M15" s="89">
        <v>0</v>
      </c>
      <c r="N15" s="89">
        <v>-24</v>
      </c>
      <c r="O15" s="89">
        <v>30</v>
      </c>
      <c r="P15" s="89">
        <v>0</v>
      </c>
      <c r="Q15" s="89">
        <v>0</v>
      </c>
      <c r="R15" s="89">
        <v>678</v>
      </c>
      <c r="S15" s="89">
        <v>0</v>
      </c>
      <c r="T15" s="89">
        <v>1097.4000000000001</v>
      </c>
      <c r="U15" s="89">
        <v>1570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15.95" customHeight="1">
      <c r="A16" s="99"/>
      <c r="B16" s="86" t="s">
        <v>57</v>
      </c>
      <c r="C16" s="86"/>
      <c r="D16" s="86"/>
      <c r="E16" s="87" t="s">
        <v>98</v>
      </c>
      <c r="F16" s="89">
        <v>3180</v>
      </c>
      <c r="G16" s="89">
        <v>-5547</v>
      </c>
      <c r="H16" s="89">
        <v>3240</v>
      </c>
      <c r="I16" s="89">
        <v>-77</v>
      </c>
      <c r="J16" s="89">
        <v>1070</v>
      </c>
      <c r="K16" s="89">
        <v>1341</v>
      </c>
      <c r="L16" s="89">
        <v>0</v>
      </c>
      <c r="M16" s="89">
        <v>0</v>
      </c>
      <c r="N16" s="89">
        <v>160</v>
      </c>
      <c r="O16" s="89">
        <v>-91</v>
      </c>
      <c r="P16" s="89">
        <v>304</v>
      </c>
      <c r="Q16" s="89">
        <v>349</v>
      </c>
      <c r="R16" s="89">
        <v>1558</v>
      </c>
      <c r="S16" s="89">
        <v>11</v>
      </c>
      <c r="T16" s="89">
        <v>1002.5</v>
      </c>
      <c r="U16" s="89">
        <v>1723.8999999999978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15.95" customHeight="1">
      <c r="A17" s="99"/>
      <c r="B17" s="86" t="s">
        <v>58</v>
      </c>
      <c r="C17" s="86"/>
      <c r="D17" s="86"/>
      <c r="E17" s="50"/>
      <c r="F17" s="66">
        <v>31602</v>
      </c>
      <c r="G17" s="66">
        <v>34783</v>
      </c>
      <c r="H17" s="66">
        <v>0</v>
      </c>
      <c r="I17" s="66">
        <v>0</v>
      </c>
      <c r="J17" s="89">
        <v>0</v>
      </c>
      <c r="K17" s="89">
        <v>0</v>
      </c>
      <c r="L17" s="66">
        <v>0</v>
      </c>
      <c r="M17" s="66">
        <v>0</v>
      </c>
      <c r="N17" s="66">
        <v>0</v>
      </c>
      <c r="O17" s="66">
        <v>0</v>
      </c>
      <c r="P17" s="89">
        <v>0</v>
      </c>
      <c r="Q17" s="89">
        <v>0</v>
      </c>
      <c r="R17" s="89">
        <v>0</v>
      </c>
      <c r="S17" s="89">
        <v>0</v>
      </c>
      <c r="T17" s="66">
        <v>0</v>
      </c>
      <c r="U17" s="67"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5.95" customHeight="1">
      <c r="A18" s="99"/>
      <c r="B18" s="86" t="s">
        <v>59</v>
      </c>
      <c r="C18" s="86"/>
      <c r="D18" s="86"/>
      <c r="E18" s="50"/>
      <c r="F18" s="67"/>
      <c r="G18" s="67"/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5.95" customHeight="1">
      <c r="A19" s="99" t="s">
        <v>83</v>
      </c>
      <c r="B19" s="60" t="s">
        <v>60</v>
      </c>
      <c r="C19" s="86"/>
      <c r="D19" s="86"/>
      <c r="E19" s="87"/>
      <c r="F19" s="89">
        <v>34405</v>
      </c>
      <c r="G19" s="89">
        <v>30892</v>
      </c>
      <c r="H19" s="89">
        <v>9302</v>
      </c>
      <c r="I19" s="89">
        <v>1174</v>
      </c>
      <c r="J19" s="89">
        <v>1023</v>
      </c>
      <c r="K19" s="89">
        <v>31</v>
      </c>
      <c r="L19" s="89">
        <v>80</v>
      </c>
      <c r="M19" s="89">
        <v>48</v>
      </c>
      <c r="N19" s="89">
        <v>1692</v>
      </c>
      <c r="O19" s="89">
        <v>251</v>
      </c>
      <c r="P19" s="89">
        <v>509</v>
      </c>
      <c r="Q19" s="89">
        <v>205</v>
      </c>
      <c r="R19" s="89">
        <v>221</v>
      </c>
      <c r="S19" s="89">
        <v>5.0000000000000001E-3</v>
      </c>
      <c r="T19" s="89">
        <v>18729.400000000001</v>
      </c>
      <c r="U19" s="89">
        <v>21696.5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15.95" customHeight="1">
      <c r="A20" s="99"/>
      <c r="B20" s="61"/>
      <c r="C20" s="86" t="s">
        <v>61</v>
      </c>
      <c r="D20" s="86"/>
      <c r="E20" s="87"/>
      <c r="F20" s="89">
        <v>25329</v>
      </c>
      <c r="G20" s="89">
        <v>17475</v>
      </c>
      <c r="H20" s="89">
        <v>1779</v>
      </c>
      <c r="I20" s="89">
        <v>25</v>
      </c>
      <c r="J20" s="89">
        <v>0</v>
      </c>
      <c r="K20" s="66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66">
        <v>0</v>
      </c>
      <c r="R20" s="89">
        <v>0</v>
      </c>
      <c r="S20" s="89">
        <v>0</v>
      </c>
      <c r="T20" s="89">
        <v>3680.5</v>
      </c>
      <c r="U20" s="89">
        <v>4492.8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15.95" customHeight="1">
      <c r="A21" s="99"/>
      <c r="B21" s="79" t="s">
        <v>62</v>
      </c>
      <c r="C21" s="86"/>
      <c r="D21" s="86"/>
      <c r="E21" s="87" t="s">
        <v>99</v>
      </c>
      <c r="F21" s="89">
        <v>34405</v>
      </c>
      <c r="G21" s="89">
        <v>30892</v>
      </c>
      <c r="H21" s="89">
        <v>9302</v>
      </c>
      <c r="I21" s="89">
        <v>1174</v>
      </c>
      <c r="J21" s="89">
        <v>1023</v>
      </c>
      <c r="K21" s="89">
        <v>31</v>
      </c>
      <c r="L21" s="89">
        <v>80</v>
      </c>
      <c r="M21" s="89">
        <v>48</v>
      </c>
      <c r="N21" s="89">
        <v>1692</v>
      </c>
      <c r="O21" s="89">
        <v>251</v>
      </c>
      <c r="P21" s="89">
        <v>509</v>
      </c>
      <c r="Q21" s="89">
        <v>205</v>
      </c>
      <c r="R21" s="89">
        <v>221</v>
      </c>
      <c r="S21" s="89">
        <v>5.0000000000000001E-3</v>
      </c>
      <c r="T21" s="89">
        <v>18729.400000000001</v>
      </c>
      <c r="U21" s="89">
        <v>21696.5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15.95" customHeight="1">
      <c r="A22" s="99"/>
      <c r="B22" s="60" t="s">
        <v>63</v>
      </c>
      <c r="C22" s="86"/>
      <c r="D22" s="86"/>
      <c r="E22" s="87" t="s">
        <v>100</v>
      </c>
      <c r="F22" s="89">
        <v>38949</v>
      </c>
      <c r="G22" s="89">
        <v>35800</v>
      </c>
      <c r="H22" s="89">
        <v>12087</v>
      </c>
      <c r="I22" s="89">
        <v>5573</v>
      </c>
      <c r="J22" s="89">
        <v>2704</v>
      </c>
      <c r="K22" s="89">
        <v>1813</v>
      </c>
      <c r="L22" s="89">
        <v>80</v>
      </c>
      <c r="M22" s="89">
        <v>48</v>
      </c>
      <c r="N22" s="89">
        <v>1616</v>
      </c>
      <c r="O22" s="89">
        <v>2351</v>
      </c>
      <c r="P22" s="89">
        <v>0</v>
      </c>
      <c r="Q22" s="89">
        <v>0.2</v>
      </c>
      <c r="R22" s="89">
        <v>1670</v>
      </c>
      <c r="S22" s="89">
        <v>1338</v>
      </c>
      <c r="T22" s="89">
        <v>19020.2</v>
      </c>
      <c r="U22" s="89">
        <v>22268.1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15.95" customHeight="1">
      <c r="A23" s="99"/>
      <c r="B23" s="61" t="s">
        <v>64</v>
      </c>
      <c r="C23" s="86" t="s">
        <v>65</v>
      </c>
      <c r="D23" s="86"/>
      <c r="E23" s="87"/>
      <c r="F23" s="89">
        <v>9685</v>
      </c>
      <c r="G23" s="89">
        <v>12665</v>
      </c>
      <c r="H23" s="89">
        <v>2990</v>
      </c>
      <c r="I23" s="89">
        <v>3218</v>
      </c>
      <c r="J23" s="89">
        <v>908</v>
      </c>
      <c r="K23" s="89">
        <v>911</v>
      </c>
      <c r="L23" s="89">
        <v>0</v>
      </c>
      <c r="M23" s="89">
        <v>0</v>
      </c>
      <c r="N23" s="89">
        <v>0</v>
      </c>
      <c r="O23" s="89">
        <v>421</v>
      </c>
      <c r="P23" s="89">
        <v>0</v>
      </c>
      <c r="Q23" s="89">
        <v>0</v>
      </c>
      <c r="R23" s="89">
        <v>0</v>
      </c>
      <c r="S23" s="89">
        <v>0</v>
      </c>
      <c r="T23" s="89">
        <v>5120.3999999999996</v>
      </c>
      <c r="U23" s="89">
        <v>5596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15.95" customHeight="1">
      <c r="A24" s="99"/>
      <c r="B24" s="86" t="s">
        <v>101</v>
      </c>
      <c r="C24" s="86"/>
      <c r="D24" s="86"/>
      <c r="E24" s="87" t="s">
        <v>102</v>
      </c>
      <c r="F24" s="89">
        <v>-4544</v>
      </c>
      <c r="G24" s="89">
        <v>-4908</v>
      </c>
      <c r="H24" s="89">
        <v>-2785</v>
      </c>
      <c r="I24" s="89">
        <v>-4399</v>
      </c>
      <c r="J24" s="89">
        <v>-1681</v>
      </c>
      <c r="K24" s="89">
        <v>-1782</v>
      </c>
      <c r="L24" s="89">
        <v>0</v>
      </c>
      <c r="M24" s="89">
        <v>0</v>
      </c>
      <c r="N24" s="89">
        <v>76</v>
      </c>
      <c r="O24" s="89">
        <v>-2100</v>
      </c>
      <c r="P24" s="89">
        <v>509</v>
      </c>
      <c r="Q24" s="89">
        <v>204.8</v>
      </c>
      <c r="R24" s="89">
        <v>-1449</v>
      </c>
      <c r="S24" s="89">
        <v>-1337.9949999999999</v>
      </c>
      <c r="T24" s="89">
        <v>-290.79999999999927</v>
      </c>
      <c r="U24" s="89">
        <v>-571.59999999999854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5.95" customHeight="1">
      <c r="A25" s="99"/>
      <c r="B25" s="60" t="s">
        <v>66</v>
      </c>
      <c r="C25" s="60"/>
      <c r="D25" s="60"/>
      <c r="E25" s="103" t="s">
        <v>103</v>
      </c>
      <c r="F25" s="95">
        <v>4544</v>
      </c>
      <c r="G25" s="95">
        <v>4908</v>
      </c>
      <c r="H25" s="95">
        <v>2785</v>
      </c>
      <c r="I25" s="95">
        <v>4399</v>
      </c>
      <c r="J25" s="95">
        <v>1681</v>
      </c>
      <c r="K25" s="95">
        <v>1782</v>
      </c>
      <c r="L25" s="95">
        <v>0</v>
      </c>
      <c r="M25" s="95">
        <v>0</v>
      </c>
      <c r="N25" s="95">
        <v>0</v>
      </c>
      <c r="O25" s="95">
        <v>2100</v>
      </c>
      <c r="P25" s="95">
        <v>0</v>
      </c>
      <c r="Q25" s="95">
        <v>0</v>
      </c>
      <c r="R25" s="95">
        <v>1449</v>
      </c>
      <c r="S25" s="95">
        <v>1338</v>
      </c>
      <c r="T25" s="95">
        <v>290.79999999999927</v>
      </c>
      <c r="U25" s="95">
        <v>571.59999999999854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.95" customHeight="1">
      <c r="A26" s="99"/>
      <c r="B26" s="79" t="s">
        <v>67</v>
      </c>
      <c r="C26" s="79"/>
      <c r="D26" s="79"/>
      <c r="E26" s="10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.95" customHeight="1">
      <c r="A27" s="99"/>
      <c r="B27" s="86" t="s">
        <v>104</v>
      </c>
      <c r="C27" s="86"/>
      <c r="D27" s="86"/>
      <c r="E27" s="87" t="s">
        <v>105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76</v>
      </c>
      <c r="O27" s="89">
        <v>0</v>
      </c>
      <c r="P27" s="89">
        <v>509</v>
      </c>
      <c r="Q27" s="89">
        <v>204.8</v>
      </c>
      <c r="R27" s="89">
        <v>0</v>
      </c>
      <c r="S27" s="89">
        <v>5.0000000001091394E-3</v>
      </c>
      <c r="T27" s="89">
        <v>0</v>
      </c>
      <c r="U27" s="89">
        <v>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8"/>
      <c r="Q29" s="28"/>
      <c r="R29" s="27"/>
      <c r="S29" s="27"/>
      <c r="T29" s="27"/>
      <c r="U29" s="28" t="s">
        <v>106</v>
      </c>
      <c r="V29" s="27"/>
      <c r="W29" s="27"/>
      <c r="X29" s="27"/>
      <c r="Y29" s="27"/>
      <c r="Z29" s="27"/>
      <c r="AA29" s="27"/>
      <c r="AB29" s="27"/>
      <c r="AC29" s="27"/>
      <c r="AD29" s="27"/>
      <c r="AE29" s="28"/>
    </row>
    <row r="30" spans="1:31" ht="15.95" customHeight="1">
      <c r="A30" s="102" t="s">
        <v>68</v>
      </c>
      <c r="B30" s="102"/>
      <c r="C30" s="102"/>
      <c r="D30" s="102"/>
      <c r="E30" s="102"/>
      <c r="F30" s="98" t="s">
        <v>236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29"/>
      <c r="W30" s="27"/>
      <c r="X30" s="29"/>
      <c r="Y30" s="27"/>
      <c r="Z30" s="29"/>
      <c r="AA30" s="27"/>
      <c r="AB30" s="29"/>
      <c r="AC30" s="27"/>
      <c r="AD30" s="29"/>
      <c r="AE30" s="27"/>
    </row>
    <row r="31" spans="1:31" ht="15.95" customHeight="1">
      <c r="A31" s="102"/>
      <c r="B31" s="102"/>
      <c r="C31" s="102"/>
      <c r="D31" s="102"/>
      <c r="E31" s="102"/>
      <c r="F31" s="50" t="s">
        <v>228</v>
      </c>
      <c r="G31" s="88" t="s">
        <v>231</v>
      </c>
      <c r="H31" s="50" t="s">
        <v>228</v>
      </c>
      <c r="I31" s="88" t="s">
        <v>231</v>
      </c>
      <c r="J31" s="50" t="s">
        <v>228</v>
      </c>
      <c r="K31" s="88" t="s">
        <v>231</v>
      </c>
      <c r="L31" s="50" t="s">
        <v>228</v>
      </c>
      <c r="M31" s="88" t="s">
        <v>231</v>
      </c>
      <c r="N31" s="50" t="s">
        <v>228</v>
      </c>
      <c r="O31" s="88" t="s">
        <v>231</v>
      </c>
      <c r="P31" s="50" t="s">
        <v>228</v>
      </c>
      <c r="Q31" s="88" t="s">
        <v>231</v>
      </c>
      <c r="R31" s="50" t="s">
        <v>228</v>
      </c>
      <c r="S31" s="88" t="s">
        <v>231</v>
      </c>
      <c r="T31" s="50" t="s">
        <v>228</v>
      </c>
      <c r="U31" s="88" t="s">
        <v>231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15.95" customHeight="1">
      <c r="A32" s="99" t="s">
        <v>84</v>
      </c>
      <c r="B32" s="60" t="s">
        <v>49</v>
      </c>
      <c r="C32" s="86"/>
      <c r="D32" s="86"/>
      <c r="E32" s="87" t="s">
        <v>40</v>
      </c>
      <c r="F32" s="89">
        <v>2138.7179999999998</v>
      </c>
      <c r="G32" s="89">
        <v>2116.6320000000001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31"/>
      <c r="W32" s="31"/>
      <c r="X32" s="31"/>
      <c r="Y32" s="31"/>
      <c r="Z32" s="32"/>
      <c r="AA32" s="32"/>
      <c r="AB32" s="31"/>
      <c r="AC32" s="31"/>
      <c r="AD32" s="32"/>
      <c r="AE32" s="32"/>
    </row>
    <row r="33" spans="1:31" ht="15.95" customHeight="1">
      <c r="A33" s="105"/>
      <c r="B33" s="62"/>
      <c r="C33" s="60" t="s">
        <v>69</v>
      </c>
      <c r="D33" s="86"/>
      <c r="E33" s="87"/>
      <c r="F33" s="89">
        <v>2138.7179999999998</v>
      </c>
      <c r="G33" s="89">
        <v>2116.6320000000001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31"/>
      <c r="W33" s="31"/>
      <c r="X33" s="31"/>
      <c r="Y33" s="31"/>
      <c r="Z33" s="32"/>
      <c r="AA33" s="32"/>
      <c r="AB33" s="31"/>
      <c r="AC33" s="31"/>
      <c r="AD33" s="32"/>
      <c r="AE33" s="32"/>
    </row>
    <row r="34" spans="1:31" ht="15.95" customHeight="1">
      <c r="A34" s="105"/>
      <c r="B34" s="62"/>
      <c r="C34" s="61"/>
      <c r="D34" s="86" t="s">
        <v>70</v>
      </c>
      <c r="E34" s="87"/>
      <c r="F34" s="89">
        <v>2109.982</v>
      </c>
      <c r="G34" s="89">
        <v>2116.62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31"/>
      <c r="W34" s="31"/>
      <c r="X34" s="31"/>
      <c r="Y34" s="31"/>
      <c r="Z34" s="32"/>
      <c r="AA34" s="32"/>
      <c r="AB34" s="31"/>
      <c r="AC34" s="31"/>
      <c r="AD34" s="32"/>
      <c r="AE34" s="32"/>
    </row>
    <row r="35" spans="1:31" ht="15.95" customHeight="1">
      <c r="A35" s="105"/>
      <c r="B35" s="61"/>
      <c r="C35" s="79" t="s">
        <v>71</v>
      </c>
      <c r="D35" s="86"/>
      <c r="E35" s="87"/>
      <c r="F35" s="89" t="s">
        <v>245</v>
      </c>
      <c r="G35" s="89">
        <v>0</v>
      </c>
      <c r="H35" s="89"/>
      <c r="I35" s="89"/>
      <c r="J35" s="67"/>
      <c r="K35" s="67"/>
      <c r="L35" s="89"/>
      <c r="M35" s="89"/>
      <c r="N35" s="89"/>
      <c r="O35" s="89"/>
      <c r="P35" s="67"/>
      <c r="Q35" s="67"/>
      <c r="R35" s="89"/>
      <c r="S35" s="89"/>
      <c r="T35" s="89"/>
      <c r="U35" s="89"/>
      <c r="V35" s="31"/>
      <c r="W35" s="31"/>
      <c r="X35" s="31"/>
      <c r="Y35" s="31"/>
      <c r="Z35" s="32"/>
      <c r="AA35" s="32"/>
      <c r="AB35" s="31"/>
      <c r="AC35" s="31"/>
      <c r="AD35" s="32"/>
      <c r="AE35" s="32"/>
    </row>
    <row r="36" spans="1:31" ht="15.95" customHeight="1">
      <c r="A36" s="105"/>
      <c r="B36" s="60" t="s">
        <v>52</v>
      </c>
      <c r="C36" s="86"/>
      <c r="D36" s="86"/>
      <c r="E36" s="87" t="s">
        <v>41</v>
      </c>
      <c r="F36" s="89">
        <v>791.05499999999995</v>
      </c>
      <c r="G36" s="89">
        <v>932.53599999999994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31"/>
      <c r="W36" s="31"/>
      <c r="X36" s="31"/>
      <c r="Y36" s="31"/>
      <c r="Z36" s="31"/>
      <c r="AA36" s="31"/>
      <c r="AB36" s="31"/>
      <c r="AC36" s="31"/>
      <c r="AD36" s="32"/>
      <c r="AE36" s="32"/>
    </row>
    <row r="37" spans="1:31" ht="15.95" customHeight="1">
      <c r="A37" s="105"/>
      <c r="B37" s="62"/>
      <c r="C37" s="86" t="s">
        <v>72</v>
      </c>
      <c r="D37" s="86"/>
      <c r="E37" s="87"/>
      <c r="F37" s="89">
        <v>693.84400000000005</v>
      </c>
      <c r="G37" s="89">
        <v>830.78300000000002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31"/>
      <c r="W37" s="31"/>
      <c r="X37" s="31"/>
      <c r="Y37" s="31"/>
      <c r="Z37" s="31"/>
      <c r="AA37" s="31"/>
      <c r="AB37" s="31"/>
      <c r="AC37" s="31"/>
      <c r="AD37" s="32"/>
      <c r="AE37" s="32"/>
    </row>
    <row r="38" spans="1:31" ht="15.95" customHeight="1">
      <c r="A38" s="105"/>
      <c r="B38" s="61"/>
      <c r="C38" s="86" t="s">
        <v>73</v>
      </c>
      <c r="D38" s="86"/>
      <c r="E38" s="87"/>
      <c r="F38" s="89">
        <v>97.210999999999999</v>
      </c>
      <c r="G38" s="89">
        <v>101.753</v>
      </c>
      <c r="H38" s="89"/>
      <c r="I38" s="89"/>
      <c r="J38" s="89"/>
      <c r="K38" s="67"/>
      <c r="L38" s="89"/>
      <c r="M38" s="89"/>
      <c r="N38" s="89"/>
      <c r="O38" s="89"/>
      <c r="P38" s="89"/>
      <c r="Q38" s="67"/>
      <c r="R38" s="89"/>
      <c r="S38" s="89"/>
      <c r="T38" s="89"/>
      <c r="U38" s="89"/>
      <c r="V38" s="31"/>
      <c r="W38" s="31"/>
      <c r="X38" s="32"/>
      <c r="Y38" s="32"/>
      <c r="Z38" s="31"/>
      <c r="AA38" s="31"/>
      <c r="AB38" s="31"/>
      <c r="AC38" s="31"/>
      <c r="AD38" s="32"/>
      <c r="AE38" s="32"/>
    </row>
    <row r="39" spans="1:31" ht="15.95" customHeight="1">
      <c r="A39" s="105"/>
      <c r="B39" s="46" t="s">
        <v>74</v>
      </c>
      <c r="C39" s="46"/>
      <c r="D39" s="46"/>
      <c r="E39" s="87" t="s">
        <v>107</v>
      </c>
      <c r="F39" s="89">
        <v>1347.663</v>
      </c>
      <c r="G39" s="89">
        <v>1184.096</v>
      </c>
      <c r="H39" s="89">
        <f>H32-H36</f>
        <v>0</v>
      </c>
      <c r="I39" s="89">
        <f>I32-I36</f>
        <v>0</v>
      </c>
      <c r="J39" s="89">
        <f>J32-J36</f>
        <v>0</v>
      </c>
      <c r="K39" s="89">
        <f>K32-K36</f>
        <v>0</v>
      </c>
      <c r="L39" s="89">
        <f>L32-L36</f>
        <v>0</v>
      </c>
      <c r="M39" s="89">
        <f>M32-M36</f>
        <v>0</v>
      </c>
      <c r="N39" s="89">
        <f>N32-N36</f>
        <v>0</v>
      </c>
      <c r="O39" s="89">
        <f>O32-O36</f>
        <v>0</v>
      </c>
      <c r="P39" s="89">
        <f>P32-P36</f>
        <v>0</v>
      </c>
      <c r="Q39" s="89">
        <f>Q32-Q36</f>
        <v>0</v>
      </c>
      <c r="R39" s="89">
        <f>R32-R36</f>
        <v>0</v>
      </c>
      <c r="S39" s="89">
        <f>S32-S36</f>
        <v>0</v>
      </c>
      <c r="T39" s="89">
        <f>T32-T36</f>
        <v>0</v>
      </c>
      <c r="U39" s="89">
        <f>U32-U36</f>
        <v>0</v>
      </c>
      <c r="V39" s="31"/>
      <c r="W39" s="31"/>
      <c r="X39" s="31"/>
      <c r="Y39" s="31"/>
      <c r="Z39" s="31"/>
      <c r="AA39" s="31"/>
      <c r="AB39" s="31"/>
      <c r="AC39" s="31"/>
      <c r="AD39" s="32"/>
      <c r="AE39" s="32"/>
    </row>
    <row r="40" spans="1:31" ht="15.95" customHeight="1">
      <c r="A40" s="99" t="s">
        <v>85</v>
      </c>
      <c r="B40" s="60" t="s">
        <v>75</v>
      </c>
      <c r="C40" s="86"/>
      <c r="D40" s="86"/>
      <c r="E40" s="87" t="s">
        <v>43</v>
      </c>
      <c r="F40" s="89">
        <v>1955.3679999999999</v>
      </c>
      <c r="G40" s="89">
        <v>1361.568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1"/>
      <c r="W40" s="31"/>
      <c r="X40" s="31"/>
      <c r="Y40" s="31"/>
      <c r="Z40" s="32"/>
      <c r="AA40" s="32"/>
      <c r="AB40" s="32"/>
      <c r="AC40" s="32"/>
      <c r="AD40" s="31"/>
      <c r="AE40" s="31"/>
    </row>
    <row r="41" spans="1:31" ht="15.95" customHeight="1">
      <c r="A41" s="100"/>
      <c r="B41" s="61"/>
      <c r="C41" s="86" t="s">
        <v>76</v>
      </c>
      <c r="D41" s="86"/>
      <c r="E41" s="87"/>
      <c r="F41" s="67">
        <v>1813.5</v>
      </c>
      <c r="G41" s="67">
        <v>1320.7</v>
      </c>
      <c r="H41" s="67"/>
      <c r="I41" s="67"/>
      <c r="J41" s="89"/>
      <c r="K41" s="89"/>
      <c r="L41" s="67"/>
      <c r="M41" s="67"/>
      <c r="N41" s="67"/>
      <c r="O41" s="67"/>
      <c r="P41" s="89"/>
      <c r="Q41" s="89"/>
      <c r="R41" s="89"/>
      <c r="S41" s="89"/>
      <c r="T41" s="89"/>
      <c r="U41" s="89"/>
      <c r="V41" s="32"/>
      <c r="W41" s="32"/>
      <c r="X41" s="32"/>
      <c r="Y41" s="32"/>
      <c r="Z41" s="32"/>
      <c r="AA41" s="32"/>
      <c r="AB41" s="32"/>
      <c r="AC41" s="32"/>
      <c r="AD41" s="31"/>
      <c r="AE41" s="31"/>
    </row>
    <row r="42" spans="1:31" ht="15.95" customHeight="1">
      <c r="A42" s="100"/>
      <c r="B42" s="60" t="s">
        <v>63</v>
      </c>
      <c r="C42" s="86"/>
      <c r="D42" s="86"/>
      <c r="E42" s="87" t="s">
        <v>44</v>
      </c>
      <c r="F42" s="89">
        <v>3237.0340000000001</v>
      </c>
      <c r="G42" s="89">
        <v>2543.2849999999999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31"/>
      <c r="W42" s="31"/>
      <c r="X42" s="31"/>
      <c r="Y42" s="31"/>
      <c r="Z42" s="32"/>
      <c r="AA42" s="32"/>
      <c r="AB42" s="31"/>
      <c r="AC42" s="31"/>
      <c r="AD42" s="31"/>
      <c r="AE42" s="31"/>
    </row>
    <row r="43" spans="1:31" ht="15.95" customHeight="1">
      <c r="A43" s="100"/>
      <c r="B43" s="61"/>
      <c r="C43" s="86" t="s">
        <v>77</v>
      </c>
      <c r="D43" s="86"/>
      <c r="E43" s="87"/>
      <c r="F43" s="89">
        <v>1652.634</v>
      </c>
      <c r="G43" s="89">
        <v>1552.1849999999999</v>
      </c>
      <c r="H43" s="89"/>
      <c r="I43" s="89"/>
      <c r="J43" s="67"/>
      <c r="K43" s="67"/>
      <c r="L43" s="89"/>
      <c r="M43" s="89"/>
      <c r="N43" s="89"/>
      <c r="O43" s="89"/>
      <c r="P43" s="67"/>
      <c r="Q43" s="67"/>
      <c r="R43" s="89"/>
      <c r="S43" s="89"/>
      <c r="T43" s="89"/>
      <c r="U43" s="89"/>
      <c r="V43" s="31"/>
      <c r="W43" s="31"/>
      <c r="X43" s="32"/>
      <c r="Y43" s="31"/>
      <c r="Z43" s="32"/>
      <c r="AA43" s="32"/>
      <c r="AB43" s="31"/>
      <c r="AC43" s="31"/>
      <c r="AD43" s="32"/>
      <c r="AE43" s="32"/>
    </row>
    <row r="44" spans="1:31" ht="15.95" customHeight="1">
      <c r="A44" s="100"/>
      <c r="B44" s="86" t="s">
        <v>74</v>
      </c>
      <c r="C44" s="86"/>
      <c r="D44" s="86"/>
      <c r="E44" s="87" t="s">
        <v>108</v>
      </c>
      <c r="F44" s="67">
        <v>-1281.6660000000002</v>
      </c>
      <c r="G44" s="67">
        <v>-1181.7169999999999</v>
      </c>
      <c r="H44" s="67">
        <f>H40-H42</f>
        <v>0</v>
      </c>
      <c r="I44" s="67">
        <f>I40-I42</f>
        <v>0</v>
      </c>
      <c r="J44" s="67">
        <f>J40-J42</f>
        <v>0</v>
      </c>
      <c r="K44" s="67">
        <f>K40-K42</f>
        <v>0</v>
      </c>
      <c r="L44" s="67">
        <f>L40-L42</f>
        <v>0</v>
      </c>
      <c r="M44" s="67">
        <f>M40-M42</f>
        <v>0</v>
      </c>
      <c r="N44" s="67">
        <f>N40-N42</f>
        <v>0</v>
      </c>
      <c r="O44" s="67">
        <f>O40-O42</f>
        <v>0</v>
      </c>
      <c r="P44" s="67">
        <f>P40-P42</f>
        <v>0</v>
      </c>
      <c r="Q44" s="67">
        <f>Q40-Q42</f>
        <v>0</v>
      </c>
      <c r="R44" s="67">
        <f>R40-R42</f>
        <v>0</v>
      </c>
      <c r="S44" s="67">
        <f>S40-S42</f>
        <v>0</v>
      </c>
      <c r="T44" s="67">
        <f>T40-T42</f>
        <v>0</v>
      </c>
      <c r="U44" s="67">
        <f>U40-U42</f>
        <v>0</v>
      </c>
      <c r="V44" s="32"/>
      <c r="W44" s="32"/>
      <c r="X44" s="31"/>
      <c r="Y44" s="31"/>
      <c r="Z44" s="32"/>
      <c r="AA44" s="32"/>
      <c r="AB44" s="31"/>
      <c r="AC44" s="31"/>
      <c r="AD44" s="31"/>
      <c r="AE44" s="31"/>
    </row>
    <row r="45" spans="1:31" ht="15.95" customHeight="1">
      <c r="A45" s="99" t="s">
        <v>86</v>
      </c>
      <c r="B45" s="46" t="s">
        <v>78</v>
      </c>
      <c r="C45" s="46"/>
      <c r="D45" s="46"/>
      <c r="E45" s="87" t="s">
        <v>109</v>
      </c>
      <c r="F45" s="89">
        <v>65.996999999999844</v>
      </c>
      <c r="G45" s="89">
        <v>2.3790000000001328</v>
      </c>
      <c r="H45" s="89">
        <f>H39+H44</f>
        <v>0</v>
      </c>
      <c r="I45" s="89">
        <f>I39+I44</f>
        <v>0</v>
      </c>
      <c r="J45" s="89">
        <f>J39+J44</f>
        <v>0</v>
      </c>
      <c r="K45" s="89">
        <f>K39+K44</f>
        <v>0</v>
      </c>
      <c r="L45" s="89">
        <f>L39+L44</f>
        <v>0</v>
      </c>
      <c r="M45" s="89">
        <f>M39+M44</f>
        <v>0</v>
      </c>
      <c r="N45" s="89">
        <f>N39+N44</f>
        <v>0</v>
      </c>
      <c r="O45" s="89">
        <f>O39+O44</f>
        <v>0</v>
      </c>
      <c r="P45" s="89">
        <f>P39+P44</f>
        <v>0</v>
      </c>
      <c r="Q45" s="89">
        <f>Q39+Q44</f>
        <v>0</v>
      </c>
      <c r="R45" s="89">
        <f>R39+R44</f>
        <v>0</v>
      </c>
      <c r="S45" s="89">
        <f>S39+S44</f>
        <v>0</v>
      </c>
      <c r="T45" s="89">
        <f>T39+T44</f>
        <v>0</v>
      </c>
      <c r="U45" s="89">
        <f>U39+U44</f>
        <v>0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5.95" customHeight="1">
      <c r="A46" s="100"/>
      <c r="B46" s="86" t="s">
        <v>79</v>
      </c>
      <c r="C46" s="86"/>
      <c r="D46" s="86"/>
      <c r="E46" s="86"/>
      <c r="F46" s="67">
        <v>0</v>
      </c>
      <c r="G46" s="67"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89"/>
      <c r="S46" s="89"/>
      <c r="T46" s="67"/>
      <c r="U46" s="67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15.95" customHeight="1">
      <c r="A47" s="100"/>
      <c r="B47" s="86" t="s">
        <v>80</v>
      </c>
      <c r="C47" s="86"/>
      <c r="D47" s="86"/>
      <c r="E47" s="86"/>
      <c r="F47" s="89">
        <v>193.304</v>
      </c>
      <c r="G47" s="89">
        <v>127.306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5.95" customHeight="1">
      <c r="A48" s="100"/>
      <c r="B48" s="86" t="s">
        <v>81</v>
      </c>
      <c r="C48" s="86"/>
      <c r="D48" s="86"/>
      <c r="E48" s="86"/>
      <c r="F48" s="89">
        <v>193.304</v>
      </c>
      <c r="G48" s="89">
        <v>114.297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21" ht="15.95" customHeight="1">
      <c r="A49" s="8" t="s">
        <v>110</v>
      </c>
      <c r="U49" s="6"/>
    </row>
    <row r="50" spans="1:21" ht="15.95" customHeight="1">
      <c r="A50" s="8"/>
    </row>
  </sheetData>
  <mergeCells count="40">
    <mergeCell ref="T25:T26"/>
    <mergeCell ref="A6:E7"/>
    <mergeCell ref="T6:U6"/>
    <mergeCell ref="A8:A18"/>
    <mergeCell ref="A19:A27"/>
    <mergeCell ref="E25:E26"/>
    <mergeCell ref="L25:L26"/>
    <mergeCell ref="M25:M26"/>
    <mergeCell ref="N25:N26"/>
    <mergeCell ref="O25:O26"/>
    <mergeCell ref="P25:P26"/>
    <mergeCell ref="Q25:Q26"/>
    <mergeCell ref="J25:J26"/>
    <mergeCell ref="K25:K26"/>
    <mergeCell ref="F30:G30"/>
    <mergeCell ref="H30:I30"/>
    <mergeCell ref="P6:Q6"/>
    <mergeCell ref="R6:S6"/>
    <mergeCell ref="R25:R26"/>
    <mergeCell ref="S25:S26"/>
    <mergeCell ref="L6:M6"/>
    <mergeCell ref="N6:O6"/>
    <mergeCell ref="A32:A39"/>
    <mergeCell ref="A40:A44"/>
    <mergeCell ref="A45:A48"/>
    <mergeCell ref="F6:G6"/>
    <mergeCell ref="H6:I6"/>
    <mergeCell ref="J6:K6"/>
    <mergeCell ref="F25:F26"/>
    <mergeCell ref="G25:G26"/>
    <mergeCell ref="U25:U26"/>
    <mergeCell ref="A30:E31"/>
    <mergeCell ref="L30:M30"/>
    <mergeCell ref="N30:O30"/>
    <mergeCell ref="P30:Q30"/>
    <mergeCell ref="R30:S30"/>
    <mergeCell ref="T30:U30"/>
    <mergeCell ref="J30:K30"/>
    <mergeCell ref="H25:H26"/>
    <mergeCell ref="I25:I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AB616-C232-4A4A-8823-B4906A3536BD}">
  <sheetPr>
    <pageSetUpPr fitToPage="1"/>
  </sheetPr>
  <dimension ref="A1:O47"/>
  <sheetViews>
    <sheetView view="pageBreakPreview" zoomScale="85" zoomScaleNormal="100" zoomScaleSheetLayoutView="85" workbookViewId="0">
      <selection activeCell="C2" sqref="C2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111" t="s">
        <v>253</v>
      </c>
      <c r="D1" s="41"/>
    </row>
    <row r="3" spans="1:14" ht="15" customHeight="1">
      <c r="A3" s="14" t="s">
        <v>152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2"/>
      <c r="B5" s="42" t="s">
        <v>230</v>
      </c>
      <c r="C5" s="42"/>
      <c r="D5" s="42"/>
      <c r="H5" s="15"/>
      <c r="L5" s="15"/>
      <c r="N5" s="15" t="s">
        <v>153</v>
      </c>
    </row>
    <row r="6" spans="1:14" ht="15" customHeight="1">
      <c r="A6" s="43"/>
      <c r="B6" s="44"/>
      <c r="C6" s="44"/>
      <c r="D6" s="85"/>
      <c r="E6" s="107" t="s">
        <v>252</v>
      </c>
      <c r="F6" s="107"/>
      <c r="G6" s="107" t="s">
        <v>251</v>
      </c>
      <c r="H6" s="107"/>
      <c r="I6" s="108" t="s">
        <v>250</v>
      </c>
      <c r="J6" s="109"/>
      <c r="K6" s="107" t="s">
        <v>249</v>
      </c>
      <c r="L6" s="107"/>
      <c r="M6" s="107" t="s">
        <v>248</v>
      </c>
      <c r="N6" s="107"/>
    </row>
    <row r="7" spans="1:14" ht="15" customHeight="1">
      <c r="A7" s="18"/>
      <c r="B7" s="19"/>
      <c r="C7" s="19"/>
      <c r="D7" s="59"/>
      <c r="E7" s="90" t="s">
        <v>228</v>
      </c>
      <c r="F7" s="90" t="s">
        <v>231</v>
      </c>
      <c r="G7" s="90" t="s">
        <v>228</v>
      </c>
      <c r="H7" s="90" t="s">
        <v>231</v>
      </c>
      <c r="I7" s="90" t="s">
        <v>228</v>
      </c>
      <c r="J7" s="90" t="s">
        <v>231</v>
      </c>
      <c r="K7" s="90" t="s">
        <v>228</v>
      </c>
      <c r="L7" s="90" t="s">
        <v>231</v>
      </c>
      <c r="M7" s="90" t="s">
        <v>228</v>
      </c>
      <c r="N7" s="90" t="s">
        <v>231</v>
      </c>
    </row>
    <row r="8" spans="1:14" ht="18" customHeight="1">
      <c r="A8" s="91" t="s">
        <v>154</v>
      </c>
      <c r="B8" s="80" t="s">
        <v>155</v>
      </c>
      <c r="C8" s="81"/>
      <c r="D8" s="81"/>
      <c r="E8" s="82">
        <v>1</v>
      </c>
      <c r="F8" s="82">
        <v>1</v>
      </c>
      <c r="G8" s="82">
        <v>1</v>
      </c>
      <c r="H8" s="82">
        <v>1</v>
      </c>
      <c r="I8" s="82">
        <v>7</v>
      </c>
      <c r="J8" s="82">
        <v>7</v>
      </c>
      <c r="K8" s="82">
        <v>60</v>
      </c>
      <c r="L8" s="82">
        <v>60</v>
      </c>
      <c r="M8" s="82">
        <v>7</v>
      </c>
      <c r="N8" s="82">
        <v>7</v>
      </c>
    </row>
    <row r="9" spans="1:14" ht="18" customHeight="1">
      <c r="A9" s="91"/>
      <c r="B9" s="91" t="s">
        <v>156</v>
      </c>
      <c r="C9" s="86" t="s">
        <v>157</v>
      </c>
      <c r="D9" s="86"/>
      <c r="E9" s="82">
        <v>55561</v>
      </c>
      <c r="F9" s="82">
        <v>55561</v>
      </c>
      <c r="G9" s="82">
        <v>105</v>
      </c>
      <c r="H9" s="82">
        <v>105</v>
      </c>
      <c r="I9" s="82">
        <v>15</v>
      </c>
      <c r="J9" s="82">
        <v>15</v>
      </c>
      <c r="K9" s="82">
        <v>1509</v>
      </c>
      <c r="L9" s="82">
        <v>1509</v>
      </c>
      <c r="M9" s="82">
        <v>9</v>
      </c>
      <c r="N9" s="82">
        <v>9</v>
      </c>
    </row>
    <row r="10" spans="1:14" ht="18" customHeight="1">
      <c r="A10" s="91"/>
      <c r="B10" s="91"/>
      <c r="C10" s="86" t="s">
        <v>158</v>
      </c>
      <c r="D10" s="86"/>
      <c r="E10" s="82">
        <v>55561</v>
      </c>
      <c r="F10" s="82">
        <v>55561</v>
      </c>
      <c r="G10" s="82">
        <v>105</v>
      </c>
      <c r="H10" s="82">
        <v>105</v>
      </c>
      <c r="I10" s="82">
        <v>8</v>
      </c>
      <c r="J10" s="82">
        <v>8</v>
      </c>
      <c r="K10" s="82">
        <v>1250</v>
      </c>
      <c r="L10" s="82">
        <v>1250</v>
      </c>
      <c r="M10" s="82">
        <v>7</v>
      </c>
      <c r="N10" s="82">
        <v>7</v>
      </c>
    </row>
    <row r="11" spans="1:14" ht="18" customHeight="1">
      <c r="A11" s="91"/>
      <c r="B11" s="91"/>
      <c r="C11" s="86" t="s">
        <v>159</v>
      </c>
      <c r="D11" s="86"/>
      <c r="E11" s="82" t="s">
        <v>247</v>
      </c>
      <c r="F11" s="82" t="s">
        <v>247</v>
      </c>
      <c r="G11" s="82">
        <v>0</v>
      </c>
      <c r="H11" s="82">
        <v>0</v>
      </c>
      <c r="I11" s="82">
        <v>7</v>
      </c>
      <c r="J11" s="82">
        <v>7</v>
      </c>
      <c r="K11" s="82">
        <v>14</v>
      </c>
      <c r="L11" s="82">
        <v>14</v>
      </c>
      <c r="M11" s="82">
        <v>0</v>
      </c>
      <c r="N11" s="82">
        <v>0</v>
      </c>
    </row>
    <row r="12" spans="1:14" ht="18" customHeight="1">
      <c r="A12" s="91"/>
      <c r="B12" s="91"/>
      <c r="C12" s="86" t="s">
        <v>160</v>
      </c>
      <c r="D12" s="86"/>
      <c r="E12" s="82" t="s">
        <v>247</v>
      </c>
      <c r="F12" s="82" t="s">
        <v>247</v>
      </c>
      <c r="G12" s="82">
        <v>0</v>
      </c>
      <c r="H12" s="82">
        <v>0</v>
      </c>
      <c r="I12" s="82">
        <v>0</v>
      </c>
      <c r="J12" s="82">
        <v>0</v>
      </c>
      <c r="K12" s="82">
        <v>245</v>
      </c>
      <c r="L12" s="82">
        <v>245</v>
      </c>
      <c r="M12" s="82">
        <v>2</v>
      </c>
      <c r="N12" s="82">
        <v>2</v>
      </c>
    </row>
    <row r="13" spans="1:14" ht="18" customHeight="1">
      <c r="A13" s="91"/>
      <c r="B13" s="91"/>
      <c r="C13" s="86" t="s">
        <v>161</v>
      </c>
      <c r="D13" s="86"/>
      <c r="E13" s="82" t="s">
        <v>247</v>
      </c>
      <c r="F13" s="82" t="s">
        <v>247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</row>
    <row r="14" spans="1:14" ht="18" customHeight="1">
      <c r="A14" s="91"/>
      <c r="B14" s="91"/>
      <c r="C14" s="86" t="s">
        <v>162</v>
      </c>
      <c r="D14" s="86"/>
      <c r="E14" s="82" t="s">
        <v>247</v>
      </c>
      <c r="F14" s="82" t="s">
        <v>247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</row>
    <row r="15" spans="1:14" ht="18" customHeight="1">
      <c r="A15" s="91" t="s">
        <v>163</v>
      </c>
      <c r="B15" s="91" t="s">
        <v>164</v>
      </c>
      <c r="C15" s="86" t="s">
        <v>165</v>
      </c>
      <c r="D15" s="86"/>
      <c r="E15" s="89">
        <v>3553</v>
      </c>
      <c r="F15" s="89">
        <v>4799</v>
      </c>
      <c r="G15" s="89">
        <v>21410</v>
      </c>
      <c r="H15" s="89">
        <v>22920</v>
      </c>
      <c r="I15" s="89">
        <v>8461</v>
      </c>
      <c r="J15" s="89">
        <v>10929</v>
      </c>
      <c r="K15" s="89">
        <v>543</v>
      </c>
      <c r="L15" s="89">
        <v>655</v>
      </c>
      <c r="M15" s="89">
        <v>147</v>
      </c>
      <c r="N15" s="89">
        <v>173</v>
      </c>
    </row>
    <row r="16" spans="1:14" ht="18" customHeight="1">
      <c r="A16" s="91"/>
      <c r="B16" s="91"/>
      <c r="C16" s="86" t="s">
        <v>166</v>
      </c>
      <c r="D16" s="86"/>
      <c r="E16" s="89">
        <v>194097</v>
      </c>
      <c r="F16" s="89">
        <v>194332</v>
      </c>
      <c r="G16" s="89">
        <v>7959</v>
      </c>
      <c r="H16" s="89">
        <v>17966</v>
      </c>
      <c r="I16" s="89">
        <v>91127</v>
      </c>
      <c r="J16" s="89">
        <v>98515</v>
      </c>
      <c r="K16" s="89">
        <v>638</v>
      </c>
      <c r="L16" s="89">
        <v>692</v>
      </c>
      <c r="M16" s="89">
        <v>11</v>
      </c>
      <c r="N16" s="89">
        <v>8</v>
      </c>
    </row>
    <row r="17" spans="1:15" ht="18" customHeight="1">
      <c r="A17" s="91"/>
      <c r="B17" s="91"/>
      <c r="C17" s="86" t="s">
        <v>167</v>
      </c>
      <c r="D17" s="86"/>
      <c r="E17" s="89" t="s">
        <v>247</v>
      </c>
      <c r="F17" s="89" t="s">
        <v>247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</row>
    <row r="18" spans="1:15" ht="18" customHeight="1">
      <c r="A18" s="91"/>
      <c r="B18" s="91"/>
      <c r="C18" s="86" t="s">
        <v>168</v>
      </c>
      <c r="D18" s="86"/>
      <c r="E18" s="89">
        <v>197650</v>
      </c>
      <c r="F18" s="89">
        <v>199131</v>
      </c>
      <c r="G18" s="89">
        <v>29369</v>
      </c>
      <c r="H18" s="89">
        <v>40886</v>
      </c>
      <c r="I18" s="89">
        <v>99589</v>
      </c>
      <c r="J18" s="89">
        <v>109445</v>
      </c>
      <c r="K18" s="89">
        <v>1180</v>
      </c>
      <c r="L18" s="89">
        <v>1347</v>
      </c>
      <c r="M18" s="89">
        <v>158</v>
      </c>
      <c r="N18" s="89">
        <v>181</v>
      </c>
    </row>
    <row r="19" spans="1:15" ht="18" customHeight="1">
      <c r="A19" s="91"/>
      <c r="B19" s="91" t="s">
        <v>169</v>
      </c>
      <c r="C19" s="86" t="s">
        <v>170</v>
      </c>
      <c r="D19" s="86"/>
      <c r="E19" s="89">
        <v>7390</v>
      </c>
      <c r="F19" s="89">
        <v>31508</v>
      </c>
      <c r="G19" s="89">
        <v>1709</v>
      </c>
      <c r="H19" s="89">
        <v>10917</v>
      </c>
      <c r="I19" s="89">
        <v>18977</v>
      </c>
      <c r="J19" s="89">
        <v>36427</v>
      </c>
      <c r="K19" s="89">
        <v>837</v>
      </c>
      <c r="L19" s="89">
        <v>810</v>
      </c>
      <c r="M19" s="89">
        <v>10</v>
      </c>
      <c r="N19" s="89">
        <v>36</v>
      </c>
    </row>
    <row r="20" spans="1:15" ht="18" customHeight="1">
      <c r="A20" s="91"/>
      <c r="B20" s="91"/>
      <c r="C20" s="86" t="s">
        <v>171</v>
      </c>
      <c r="D20" s="86"/>
      <c r="E20" s="89">
        <v>22616</v>
      </c>
      <c r="F20" s="89">
        <v>804</v>
      </c>
      <c r="G20" s="89">
        <v>18480</v>
      </c>
      <c r="H20" s="89">
        <v>20935</v>
      </c>
      <c r="I20" s="89">
        <v>73454</v>
      </c>
      <c r="J20" s="89">
        <v>66265</v>
      </c>
      <c r="K20" s="89">
        <v>354</v>
      </c>
      <c r="L20" s="89">
        <v>395</v>
      </c>
      <c r="M20" s="89">
        <v>3</v>
      </c>
      <c r="N20" s="89">
        <v>3</v>
      </c>
    </row>
    <row r="21" spans="1:15" ht="18" customHeight="1">
      <c r="A21" s="91"/>
      <c r="B21" s="91"/>
      <c r="C21" s="86" t="s">
        <v>172</v>
      </c>
      <c r="D21" s="86"/>
      <c r="E21" s="83">
        <v>111649</v>
      </c>
      <c r="F21" s="83">
        <v>110826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</row>
    <row r="22" spans="1:15" ht="18" customHeight="1">
      <c r="A22" s="91"/>
      <c r="B22" s="91"/>
      <c r="C22" s="46" t="s">
        <v>173</v>
      </c>
      <c r="D22" s="46"/>
      <c r="E22" s="89">
        <v>141655</v>
      </c>
      <c r="F22" s="89">
        <v>143138</v>
      </c>
      <c r="G22" s="89">
        <v>20189</v>
      </c>
      <c r="H22" s="89">
        <v>31852</v>
      </c>
      <c r="I22" s="89">
        <v>92431</v>
      </c>
      <c r="J22" s="89">
        <v>102692</v>
      </c>
      <c r="K22" s="89">
        <v>1192</v>
      </c>
      <c r="L22" s="89">
        <v>1205</v>
      </c>
      <c r="M22" s="89">
        <v>13</v>
      </c>
      <c r="N22" s="89">
        <v>39</v>
      </c>
    </row>
    <row r="23" spans="1:15" ht="18" customHeight="1">
      <c r="A23" s="91"/>
      <c r="B23" s="91" t="s">
        <v>174</v>
      </c>
      <c r="C23" s="86" t="s">
        <v>175</v>
      </c>
      <c r="D23" s="86"/>
      <c r="E23" s="89">
        <v>55561</v>
      </c>
      <c r="F23" s="89">
        <v>55561</v>
      </c>
      <c r="G23" s="89">
        <v>105</v>
      </c>
      <c r="H23" s="89">
        <v>105</v>
      </c>
      <c r="I23" s="89">
        <v>15</v>
      </c>
      <c r="J23" s="89">
        <v>15</v>
      </c>
      <c r="K23" s="89">
        <v>1509</v>
      </c>
      <c r="L23" s="89">
        <v>1509</v>
      </c>
      <c r="M23" s="89">
        <v>9</v>
      </c>
      <c r="N23" s="89">
        <v>9</v>
      </c>
    </row>
    <row r="24" spans="1:15" ht="18" customHeight="1">
      <c r="A24" s="91"/>
      <c r="B24" s="91"/>
      <c r="C24" s="86" t="s">
        <v>176</v>
      </c>
      <c r="D24" s="86"/>
      <c r="E24" s="89">
        <v>434</v>
      </c>
      <c r="F24" s="89">
        <v>432</v>
      </c>
      <c r="G24" s="89">
        <v>146</v>
      </c>
      <c r="H24" s="89">
        <v>33</v>
      </c>
      <c r="I24" s="89">
        <v>7142</v>
      </c>
      <c r="J24" s="89">
        <v>6738</v>
      </c>
      <c r="K24" s="89">
        <v>-1520</v>
      </c>
      <c r="L24" s="89">
        <v>-1367</v>
      </c>
      <c r="M24" s="89">
        <v>136</v>
      </c>
      <c r="N24" s="89">
        <v>134</v>
      </c>
    </row>
    <row r="25" spans="1:15" ht="18" customHeight="1">
      <c r="A25" s="91"/>
      <c r="B25" s="91"/>
      <c r="C25" s="86" t="s">
        <v>177</v>
      </c>
      <c r="D25" s="86"/>
      <c r="E25" s="89" t="s">
        <v>247</v>
      </c>
      <c r="F25" s="89" t="s">
        <v>247</v>
      </c>
      <c r="G25" s="89">
        <v>8929</v>
      </c>
      <c r="H25" s="89">
        <v>8896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</row>
    <row r="26" spans="1:15" ht="18" customHeight="1">
      <c r="A26" s="91"/>
      <c r="B26" s="91"/>
      <c r="C26" s="86" t="s">
        <v>178</v>
      </c>
      <c r="D26" s="86"/>
      <c r="E26" s="89">
        <v>55995</v>
      </c>
      <c r="F26" s="89">
        <v>55993</v>
      </c>
      <c r="G26" s="89">
        <v>9181</v>
      </c>
      <c r="H26" s="89">
        <v>9034</v>
      </c>
      <c r="I26" s="89">
        <v>7157</v>
      </c>
      <c r="J26" s="89">
        <v>6753</v>
      </c>
      <c r="K26" s="89">
        <v>-11</v>
      </c>
      <c r="L26" s="89">
        <v>142</v>
      </c>
      <c r="M26" s="89">
        <v>145</v>
      </c>
      <c r="N26" s="89">
        <v>143</v>
      </c>
    </row>
    <row r="27" spans="1:15" ht="18" customHeight="1">
      <c r="A27" s="91"/>
      <c r="B27" s="86" t="s">
        <v>179</v>
      </c>
      <c r="C27" s="86"/>
      <c r="D27" s="86"/>
      <c r="E27" s="89">
        <v>197650</v>
      </c>
      <c r="F27" s="89">
        <v>199131</v>
      </c>
      <c r="G27" s="89">
        <v>29369</v>
      </c>
      <c r="H27" s="89">
        <v>40886</v>
      </c>
      <c r="I27" s="89">
        <v>99589</v>
      </c>
      <c r="J27" s="89">
        <v>109445</v>
      </c>
      <c r="K27" s="89">
        <v>1180</v>
      </c>
      <c r="L27" s="89">
        <v>1347</v>
      </c>
      <c r="M27" s="89">
        <v>158</v>
      </c>
      <c r="N27" s="89">
        <v>181</v>
      </c>
    </row>
    <row r="28" spans="1:15" ht="18" customHeight="1">
      <c r="A28" s="91" t="s">
        <v>180</v>
      </c>
      <c r="B28" s="91" t="s">
        <v>181</v>
      </c>
      <c r="C28" s="86" t="s">
        <v>182</v>
      </c>
      <c r="D28" s="84" t="s">
        <v>40</v>
      </c>
      <c r="E28" s="89">
        <v>5633</v>
      </c>
      <c r="F28" s="89">
        <v>5358</v>
      </c>
      <c r="G28" s="89">
        <v>5588</v>
      </c>
      <c r="H28" s="89">
        <v>4503</v>
      </c>
      <c r="I28" s="89">
        <v>10373</v>
      </c>
      <c r="J28" s="89">
        <v>10198</v>
      </c>
      <c r="K28" s="89">
        <v>2492</v>
      </c>
      <c r="L28" s="89">
        <v>2469</v>
      </c>
      <c r="M28" s="89">
        <v>79</v>
      </c>
      <c r="N28" s="89">
        <v>114</v>
      </c>
    </row>
    <row r="29" spans="1:15" ht="18" customHeight="1">
      <c r="A29" s="91"/>
      <c r="B29" s="91"/>
      <c r="C29" s="86" t="s">
        <v>183</v>
      </c>
      <c r="D29" s="84" t="s">
        <v>41</v>
      </c>
      <c r="E29" s="89">
        <v>5336</v>
      </c>
      <c r="F29" s="89">
        <v>5142</v>
      </c>
      <c r="G29" s="89">
        <v>5391</v>
      </c>
      <c r="H29" s="89">
        <v>4394</v>
      </c>
      <c r="I29" s="89">
        <v>8971</v>
      </c>
      <c r="J29" s="89">
        <v>9060</v>
      </c>
      <c r="K29" s="89">
        <v>245</v>
      </c>
      <c r="L29" s="89">
        <v>237</v>
      </c>
      <c r="M29" s="89">
        <v>1</v>
      </c>
      <c r="N29" s="89">
        <v>6</v>
      </c>
    </row>
    <row r="30" spans="1:15" ht="18" customHeight="1">
      <c r="A30" s="91"/>
      <c r="B30" s="91"/>
      <c r="C30" s="86" t="s">
        <v>184</v>
      </c>
      <c r="D30" s="84" t="s">
        <v>185</v>
      </c>
      <c r="E30" s="89">
        <v>124</v>
      </c>
      <c r="F30" s="89">
        <v>132</v>
      </c>
      <c r="G30" s="89">
        <v>98</v>
      </c>
      <c r="H30" s="89">
        <v>103</v>
      </c>
      <c r="I30" s="89">
        <v>285</v>
      </c>
      <c r="J30" s="89">
        <v>281</v>
      </c>
      <c r="K30" s="89">
        <v>2527</v>
      </c>
      <c r="L30" s="89">
        <v>2279</v>
      </c>
      <c r="M30" s="89">
        <v>75</v>
      </c>
      <c r="N30" s="89">
        <v>83</v>
      </c>
    </row>
    <row r="31" spans="1:15" ht="18" customHeight="1">
      <c r="A31" s="91"/>
      <c r="B31" s="91"/>
      <c r="C31" s="46" t="s">
        <v>186</v>
      </c>
      <c r="D31" s="84" t="s">
        <v>187</v>
      </c>
      <c r="E31" s="89">
        <v>173</v>
      </c>
      <c r="F31" s="89">
        <v>84</v>
      </c>
      <c r="G31" s="89">
        <v>99</v>
      </c>
      <c r="H31" s="89">
        <v>6</v>
      </c>
      <c r="I31" s="89">
        <v>1117</v>
      </c>
      <c r="J31" s="89">
        <v>857</v>
      </c>
      <c r="K31" s="89">
        <v>-280</v>
      </c>
      <c r="L31" s="89">
        <v>-47</v>
      </c>
      <c r="M31" s="89">
        <v>3</v>
      </c>
      <c r="N31" s="89">
        <v>25</v>
      </c>
      <c r="O31" s="7"/>
    </row>
    <row r="32" spans="1:15" ht="18" customHeight="1">
      <c r="A32" s="91"/>
      <c r="B32" s="91"/>
      <c r="C32" s="86" t="s">
        <v>188</v>
      </c>
      <c r="D32" s="84" t="s">
        <v>189</v>
      </c>
      <c r="E32" s="89">
        <v>12</v>
      </c>
      <c r="F32" s="89">
        <v>12</v>
      </c>
      <c r="G32" s="89">
        <v>48</v>
      </c>
      <c r="H32" s="89">
        <v>27</v>
      </c>
      <c r="I32" s="89">
        <v>5</v>
      </c>
      <c r="J32" s="89">
        <v>10</v>
      </c>
      <c r="K32" s="89">
        <v>28</v>
      </c>
      <c r="L32" s="89">
        <v>10</v>
      </c>
      <c r="M32" s="89">
        <v>0.09</v>
      </c>
      <c r="N32" s="89">
        <v>0.02</v>
      </c>
    </row>
    <row r="33" spans="1:14" ht="18" customHeight="1">
      <c r="A33" s="91"/>
      <c r="B33" s="91"/>
      <c r="C33" s="86" t="s">
        <v>190</v>
      </c>
      <c r="D33" s="84" t="s">
        <v>191</v>
      </c>
      <c r="E33" s="89">
        <v>183</v>
      </c>
      <c r="F33" s="89">
        <v>99</v>
      </c>
      <c r="G33" s="89">
        <v>0.5</v>
      </c>
      <c r="H33" s="89">
        <v>0</v>
      </c>
      <c r="I33" s="89">
        <v>407</v>
      </c>
      <c r="J33" s="89">
        <v>315</v>
      </c>
      <c r="K33" s="89">
        <v>1</v>
      </c>
      <c r="L33" s="89">
        <v>0</v>
      </c>
      <c r="M33" s="89">
        <v>0</v>
      </c>
      <c r="N33" s="89">
        <v>0</v>
      </c>
    </row>
    <row r="34" spans="1:14" ht="18" customHeight="1">
      <c r="A34" s="91"/>
      <c r="B34" s="91"/>
      <c r="C34" s="46" t="s">
        <v>192</v>
      </c>
      <c r="D34" s="84" t="s">
        <v>193</v>
      </c>
      <c r="E34" s="89">
        <v>2</v>
      </c>
      <c r="F34" s="89">
        <v>-3</v>
      </c>
      <c r="G34" s="89">
        <v>146.5</v>
      </c>
      <c r="H34" s="89">
        <v>33</v>
      </c>
      <c r="I34" s="89">
        <v>715</v>
      </c>
      <c r="J34" s="89">
        <v>552</v>
      </c>
      <c r="K34" s="89">
        <v>-253</v>
      </c>
      <c r="L34" s="89">
        <v>-37</v>
      </c>
      <c r="M34" s="89">
        <v>3.09</v>
      </c>
      <c r="N34" s="89">
        <v>25.02</v>
      </c>
    </row>
    <row r="35" spans="1:14" ht="18" customHeight="1">
      <c r="A35" s="91"/>
      <c r="B35" s="91" t="s">
        <v>194</v>
      </c>
      <c r="C35" s="86" t="s">
        <v>195</v>
      </c>
      <c r="D35" s="84" t="s">
        <v>196</v>
      </c>
      <c r="E35" s="89">
        <v>0</v>
      </c>
      <c r="F35" s="89">
        <v>57</v>
      </c>
      <c r="G35" s="89">
        <v>0</v>
      </c>
      <c r="H35" s="89">
        <v>0</v>
      </c>
      <c r="I35" s="89">
        <v>0</v>
      </c>
      <c r="J35" s="89">
        <v>0</v>
      </c>
      <c r="K35" s="89">
        <v>185</v>
      </c>
      <c r="L35" s="89">
        <v>60</v>
      </c>
      <c r="M35" s="89">
        <v>0.09</v>
      </c>
      <c r="N35" s="89">
        <v>0.1</v>
      </c>
    </row>
    <row r="36" spans="1:14" ht="18" customHeight="1">
      <c r="A36" s="91"/>
      <c r="B36" s="91"/>
      <c r="C36" s="86" t="s">
        <v>197</v>
      </c>
      <c r="D36" s="84" t="s">
        <v>198</v>
      </c>
      <c r="E36" s="89">
        <v>0</v>
      </c>
      <c r="F36" s="89">
        <v>2</v>
      </c>
      <c r="G36" s="89">
        <v>0</v>
      </c>
      <c r="H36" s="89">
        <v>0</v>
      </c>
      <c r="I36" s="89">
        <v>310</v>
      </c>
      <c r="J36" s="89">
        <v>157</v>
      </c>
      <c r="K36" s="89">
        <v>82</v>
      </c>
      <c r="L36" s="89">
        <v>309</v>
      </c>
      <c r="M36" s="89">
        <v>5.0000000000000001E-3</v>
      </c>
      <c r="N36" s="89">
        <v>0</v>
      </c>
    </row>
    <row r="37" spans="1:14" ht="18" customHeight="1">
      <c r="A37" s="91"/>
      <c r="B37" s="91"/>
      <c r="C37" s="86" t="s">
        <v>199</v>
      </c>
      <c r="D37" s="84" t="s">
        <v>200</v>
      </c>
      <c r="E37" s="89">
        <v>2</v>
      </c>
      <c r="F37" s="89">
        <v>52</v>
      </c>
      <c r="G37" s="89">
        <v>146.5</v>
      </c>
      <c r="H37" s="89">
        <v>33</v>
      </c>
      <c r="I37" s="89">
        <v>405</v>
      </c>
      <c r="J37" s="89">
        <v>395</v>
      </c>
      <c r="K37" s="89">
        <v>-150</v>
      </c>
      <c r="L37" s="89">
        <v>-286</v>
      </c>
      <c r="M37" s="89">
        <v>3.1749999999999998</v>
      </c>
      <c r="N37" s="89">
        <v>25.12</v>
      </c>
    </row>
    <row r="38" spans="1:14" ht="18" customHeight="1">
      <c r="A38" s="91"/>
      <c r="B38" s="91"/>
      <c r="C38" s="86" t="s">
        <v>201</v>
      </c>
      <c r="D38" s="84" t="s">
        <v>202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</row>
    <row r="39" spans="1:14" ht="18" customHeight="1">
      <c r="A39" s="91"/>
      <c r="B39" s="91"/>
      <c r="C39" s="86" t="s">
        <v>203</v>
      </c>
      <c r="D39" s="84" t="s">
        <v>204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</row>
    <row r="40" spans="1:14" ht="18" customHeight="1">
      <c r="A40" s="91"/>
      <c r="B40" s="91"/>
      <c r="C40" s="86" t="s">
        <v>205</v>
      </c>
      <c r="D40" s="84" t="s">
        <v>206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3</v>
      </c>
      <c r="L40" s="89">
        <v>3</v>
      </c>
      <c r="M40" s="89">
        <v>1</v>
      </c>
      <c r="N40" s="89">
        <v>5</v>
      </c>
    </row>
    <row r="41" spans="1:14" ht="18" customHeight="1">
      <c r="A41" s="91"/>
      <c r="B41" s="91"/>
      <c r="C41" s="46" t="s">
        <v>207</v>
      </c>
      <c r="D41" s="84" t="s">
        <v>208</v>
      </c>
      <c r="E41" s="89">
        <v>2</v>
      </c>
      <c r="F41" s="89">
        <v>52</v>
      </c>
      <c r="G41" s="89">
        <v>146.5</v>
      </c>
      <c r="H41" s="89">
        <v>33</v>
      </c>
      <c r="I41" s="89">
        <v>405</v>
      </c>
      <c r="J41" s="89">
        <v>395</v>
      </c>
      <c r="K41" s="89">
        <v>-153</v>
      </c>
      <c r="L41" s="89">
        <v>-289</v>
      </c>
      <c r="M41" s="89">
        <v>2.1749999999999998</v>
      </c>
      <c r="N41" s="89">
        <v>20.12</v>
      </c>
    </row>
    <row r="42" spans="1:14" ht="18" customHeight="1">
      <c r="A42" s="91"/>
      <c r="B42" s="91"/>
      <c r="C42" s="106" t="s">
        <v>209</v>
      </c>
      <c r="D42" s="106"/>
      <c r="E42" s="89">
        <v>2</v>
      </c>
      <c r="F42" s="89">
        <v>52</v>
      </c>
      <c r="G42" s="89">
        <v>146.5</v>
      </c>
      <c r="H42" s="89">
        <v>33</v>
      </c>
      <c r="I42" s="89">
        <v>405</v>
      </c>
      <c r="J42" s="89">
        <v>395</v>
      </c>
      <c r="K42" s="89">
        <v>-153</v>
      </c>
      <c r="L42" s="89">
        <v>-289</v>
      </c>
      <c r="M42" s="89">
        <v>2.1749999999999998</v>
      </c>
      <c r="N42" s="89">
        <v>20.12</v>
      </c>
    </row>
    <row r="43" spans="1:14" ht="18" customHeight="1">
      <c r="A43" s="91"/>
      <c r="B43" s="91"/>
      <c r="C43" s="86" t="s">
        <v>210</v>
      </c>
      <c r="D43" s="84" t="s">
        <v>211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133</v>
      </c>
      <c r="N43" s="89">
        <v>113</v>
      </c>
    </row>
    <row r="44" spans="1:14" ht="18" customHeight="1">
      <c r="A44" s="91"/>
      <c r="B44" s="91"/>
      <c r="C44" s="46" t="s">
        <v>212</v>
      </c>
      <c r="D44" s="87" t="s">
        <v>213</v>
      </c>
      <c r="E44" s="89">
        <v>2</v>
      </c>
      <c r="F44" s="89">
        <v>52</v>
      </c>
      <c r="G44" s="89">
        <v>146.5</v>
      </c>
      <c r="H44" s="89">
        <v>33</v>
      </c>
      <c r="I44" s="89">
        <v>405</v>
      </c>
      <c r="J44" s="89">
        <v>395</v>
      </c>
      <c r="K44" s="89">
        <v>-153</v>
      </c>
      <c r="L44" s="89">
        <v>-289</v>
      </c>
      <c r="M44" s="89">
        <v>135.17500000000001</v>
      </c>
      <c r="N44" s="89">
        <v>133.12</v>
      </c>
    </row>
    <row r="45" spans="1:14" ht="14.1" customHeight="1">
      <c r="A45" s="8" t="s">
        <v>214</v>
      </c>
    </row>
    <row r="46" spans="1:14" ht="14.1" customHeight="1">
      <c r="A46" s="8" t="s">
        <v>215</v>
      </c>
    </row>
    <row r="47" spans="1:14">
      <c r="A47" s="45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4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2022-07-07T08:42:16Z</cp:lastPrinted>
  <dcterms:created xsi:type="dcterms:W3CDTF">1999-07-06T05:17:05Z</dcterms:created>
  <dcterms:modified xsi:type="dcterms:W3CDTF">2023-09-07T10:57:03Z</dcterms:modified>
</cp:coreProperties>
</file>