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192.168.0.241\共有\007.ＩＲ関係\007.IR投資家説明会\Fy2023(R5)\合同IR\05 【公募団体】冊子「発行団体の財政状況」\06 三州社へ入稿（10.4〆）\"/>
    </mc:Choice>
  </mc:AlternateContent>
  <xr:revisionPtr revIDLastSave="0" documentId="13_ncr:1_{BBB4EA06-C739-4C15-8905-255EF241CF0F}" xr6:coauthVersionLast="47" xr6:coauthVersionMax="47" xr10:uidLastSave="{00000000-0000-0000-0000-000000000000}"/>
  <bookViews>
    <workbookView xWindow="-120" yWindow="-120" windowWidth="29040" windowHeight="15840" firstSheet="8" activeTab="12" xr2:uid="{00000000-000D-0000-FFFF-FFFF00000000}"/>
  </bookViews>
  <sheets>
    <sheet name="表紙" sheetId="1" r:id="rId1"/>
    <sheet name="目次" sheetId="2" r:id="rId2"/>
    <sheet name="1.R5予算（歳入）" sheetId="14" r:id="rId3"/>
    <sheet name="1.R5予算（歳出）" sheetId="15" r:id="rId4"/>
    <sheet name="2.決算歳入（都道府県）" sheetId="5" r:id="rId5"/>
    <sheet name="2.決算歳出（都道府県）" sheetId="6" r:id="rId6"/>
    <sheet name="2.決算歳入 (指定都市)" sheetId="7" r:id="rId7"/>
    <sheet name="2.決算歳出（指定都市）" sheetId="8" r:id="rId8"/>
    <sheet name="3.財政指標（都道府県）" sheetId="9" r:id="rId9"/>
    <sheet name="3.財政指標 (指定都市)" sheetId="10" r:id="rId10"/>
    <sheet name="4.発行実績 （都道府県)" sheetId="16" r:id="rId11"/>
    <sheet name="4.発行実績 (指定都市)" sheetId="17" r:id="rId12"/>
    <sheet name="5.共同発行債" sheetId="13" r:id="rId13"/>
  </sheets>
  <definedNames>
    <definedName name="_xlnm._FilterDatabase" localSheetId="7" hidden="1">'2.決算歳出（指定都市）'!$A$5:$AS$106</definedName>
    <definedName name="_xlnm._FilterDatabase" localSheetId="5" hidden="1">'2.決算歳出（都道府県）'!$A$5:$AQ$211</definedName>
    <definedName name="_xlnm._FilterDatabase" localSheetId="6" hidden="1">'2.決算歳入 (指定都市)'!$A$5:$AT$106</definedName>
    <definedName name="_xlnm._FilterDatabase" localSheetId="4" hidden="1">'2.決算歳入（都道府県）'!$A$5:$Y$211</definedName>
    <definedName name="_xlnm._FilterDatabase" localSheetId="9" hidden="1">'3.財政指標 (指定都市)'!$A$3:$AT$107</definedName>
    <definedName name="_xlnm._FilterDatabase" localSheetId="8" hidden="1">'3.財政指標（都道府県）'!$A$4:$AQ$209</definedName>
    <definedName name="_xlnm._FilterDatabase" localSheetId="11" hidden="1">'4.発行実績 (指定都市)'!$A$4:$Y$185</definedName>
    <definedName name="_xlnm._FilterDatabase" localSheetId="10" hidden="1">'4.発行実績 （都道府県)'!$A$4:$AJ$376</definedName>
    <definedName name="_xlnm._FilterDatabase" localSheetId="12" hidden="1">'5.共同発行債'!$E$4:$P$45</definedName>
    <definedName name="_xlnm.Print_Area" localSheetId="3">'1.R5予算（歳出）'!$A$1:$R$68</definedName>
    <definedName name="_xlnm.Print_Area" localSheetId="2">'1.R5予算（歳入）'!$A$1:$T$68</definedName>
    <definedName name="_xlnm.Print_Area" localSheetId="7">'2.決算歳出（指定都市）'!$A$1:$S$106</definedName>
    <definedName name="_xlnm.Print_Area" localSheetId="5">'2.決算歳出（都道府県）'!$A$1:$S$210</definedName>
    <definedName name="_xlnm.Print_Area" localSheetId="6">'2.決算歳入 (指定都市)'!$A$1:$U$105</definedName>
    <definedName name="_xlnm.Print_Area" localSheetId="4">'2.決算歳入（都道府県）'!$A$1:$S$211</definedName>
    <definedName name="_xlnm.Print_Area" localSheetId="9">'3.財政指標 (指定都市)'!$A$1:$T$105</definedName>
    <definedName name="_xlnm.Print_Area" localSheetId="8">'3.財政指標（都道府県）'!$A$1:$T$211</definedName>
    <definedName name="_xlnm.Print_Area" localSheetId="11">'4.発行実績 (指定都市)'!$A$1:$X$185</definedName>
    <definedName name="_xlnm.Print_Area" localSheetId="10">'4.発行実績 （都道府県)'!$A$1:$X$374</definedName>
    <definedName name="_xlnm.Print_Area" localSheetId="12">'5.共同発行債'!$A$1:$P$44</definedName>
    <definedName name="_xlnm.Print_Area" localSheetId="1">目次!$A$2:$H$38</definedName>
    <definedName name="_xlnm.Print_Area">#REF!</definedName>
    <definedName name="_xlnm.Print_Titles" localSheetId="3">'1.R5予算（歳出）'!$2:$6</definedName>
    <definedName name="_xlnm.Print_Titles" localSheetId="2">'1.R5予算（歳入）'!$3:$6</definedName>
    <definedName name="_xlnm.Print_Titles" localSheetId="7">'2.決算歳出（指定都市）'!$1:$5</definedName>
    <definedName name="_xlnm.Print_Titles" localSheetId="5">'2.決算歳出（都道府県）'!$1:$5</definedName>
    <definedName name="_xlnm.Print_Titles" localSheetId="6">'2.決算歳入 (指定都市)'!$2:$5</definedName>
    <definedName name="_xlnm.Print_Titles" localSheetId="4">'2.決算歳入（都道府県）'!$2:$5</definedName>
    <definedName name="_xlnm.Print_Titles" localSheetId="9">'3.財政指標 (指定都市)'!$1:$3</definedName>
    <definedName name="_xlnm.Print_Titles" localSheetId="8">'3.財政指標（都道府県）'!$2:$4</definedName>
    <definedName name="_xlnm.Print_Titles" localSheetId="11">'4.発行実績 (指定都市)'!$2:$4</definedName>
    <definedName name="_xlnm.Print_Titles" localSheetId="10">'4.発行実績 （都道府県)'!$2:$4</definedName>
    <definedName name="_xlnm.Print_Titles" localSheetId="12">'5.共同発行債'!$1:$1</definedName>
    <definedName name="Z_47FE580C_1B40_484B_A27C_9C582BD9B048_.wvu.FilterData" localSheetId="12" hidden="1">'5.共同発行債'!$E$4:$P$45</definedName>
    <definedName name="Z_47FE580C_1B40_484B_A27C_9C582BD9B048_.wvu.PrintArea" localSheetId="3" hidden="1">'1.R5予算（歳出）'!$A$1:$R$68</definedName>
    <definedName name="Z_47FE580C_1B40_484B_A27C_9C582BD9B048_.wvu.PrintArea" localSheetId="2" hidden="1">'1.R5予算（歳入）'!$A$1:$T$68</definedName>
    <definedName name="Z_47FE580C_1B40_484B_A27C_9C582BD9B048_.wvu.PrintArea" localSheetId="7" hidden="1">'2.決算歳出（指定都市）'!$A$1:$S$106</definedName>
    <definedName name="Z_47FE580C_1B40_484B_A27C_9C582BD9B048_.wvu.PrintArea" localSheetId="5" hidden="1">'2.決算歳出（都道府県）'!$A$1:$S$211</definedName>
    <definedName name="Z_47FE580C_1B40_484B_A27C_9C582BD9B048_.wvu.PrintArea" localSheetId="6" hidden="1">'2.決算歳入 (指定都市)'!$A$1:$U$106</definedName>
    <definedName name="Z_47FE580C_1B40_484B_A27C_9C582BD9B048_.wvu.PrintArea" localSheetId="4" hidden="1">'2.決算歳入（都道府県）'!$A$1:$S$211</definedName>
    <definedName name="Z_47FE580C_1B40_484B_A27C_9C582BD9B048_.wvu.PrintArea" localSheetId="9" hidden="1">'3.財政指標 (指定都市)'!$A$1:$T$108</definedName>
    <definedName name="Z_47FE580C_1B40_484B_A27C_9C582BD9B048_.wvu.PrintArea" localSheetId="8" hidden="1">'3.財政指標（都道府県）'!$A$1:$T$210</definedName>
    <definedName name="Z_47FE580C_1B40_484B_A27C_9C582BD9B048_.wvu.PrintArea" localSheetId="11" hidden="1">'4.発行実績 (指定都市)'!$A$1:$X$185</definedName>
    <definedName name="Z_47FE580C_1B40_484B_A27C_9C582BD9B048_.wvu.PrintArea" localSheetId="10" hidden="1">'4.発行実績 （都道府県)'!$A$1:$X$377</definedName>
    <definedName name="Z_47FE580C_1B40_484B_A27C_9C582BD9B048_.wvu.PrintArea" localSheetId="12" hidden="1">'5.共同発行債'!$A$1:$P$45</definedName>
    <definedName name="Z_47FE580C_1B40_484B_A27C_9C582BD9B048_.wvu.PrintTitles" localSheetId="7" hidden="1">'2.決算歳出（指定都市）'!$1:$5</definedName>
    <definedName name="Z_47FE580C_1B40_484B_A27C_9C582BD9B048_.wvu.PrintTitles" localSheetId="5" hidden="1">'2.決算歳出（都道府県）'!$1:$5</definedName>
    <definedName name="Z_47FE580C_1B40_484B_A27C_9C582BD9B048_.wvu.PrintTitles" localSheetId="6" hidden="1">'2.決算歳入 (指定都市)'!$2:$5</definedName>
    <definedName name="Z_47FE580C_1B40_484B_A27C_9C582BD9B048_.wvu.PrintTitles" localSheetId="4" hidden="1">'2.決算歳入（都道府県）'!$2:$5</definedName>
    <definedName name="Z_47FE580C_1B40_484B_A27C_9C582BD9B048_.wvu.PrintTitles" localSheetId="9" hidden="1">'3.財政指標 (指定都市)'!$1:$3</definedName>
    <definedName name="Z_47FE580C_1B40_484B_A27C_9C582BD9B048_.wvu.PrintTitles" localSheetId="8" hidden="1">'3.財政指標（都道府県）'!$2:$4</definedName>
    <definedName name="Z_47FE580C_1B40_484B_A27C_9C582BD9B048_.wvu.PrintTitles" localSheetId="11" hidden="1">'4.発行実績 (指定都市)'!$2:$4</definedName>
    <definedName name="Z_47FE580C_1B40_484B_A27C_9C582BD9B048_.wvu.PrintTitles" localSheetId="10" hidden="1">'4.発行実績 （都道府県)'!$2:$4</definedName>
    <definedName name="Z_9B2D8C31_2190_4904_B039_E0AF2BC504F7_.wvu.FilterData" localSheetId="11" hidden="1">'4.発行実績 (指定都市)'!$A$4:$Y$185</definedName>
    <definedName name="Z_9CD6CDFB_0526_4987_BB9B_F12261C08409_.wvu.FilterData" localSheetId="11" hidden="1">'4.発行実績 (指定都市)'!$A$4:$Y$185</definedName>
    <definedName name="Z_9CD6CDFB_0526_4987_BB9B_F12261C08409_.wvu.FilterData" localSheetId="10" hidden="1">'4.発行実績 （都道府県)'!$A$4:$AJ$376</definedName>
    <definedName name="Z_9CD6CDFB_0526_4987_BB9B_F12261C08409_.wvu.FilterData" localSheetId="12" hidden="1">'5.共同発行債'!$E$4:$P$45</definedName>
    <definedName name="Z_9CD6CDFB_0526_4987_BB9B_F12261C08409_.wvu.PrintArea" localSheetId="3" hidden="1">'1.R5予算（歳出）'!$A$1:$R$68</definedName>
    <definedName name="Z_9CD6CDFB_0526_4987_BB9B_F12261C08409_.wvu.PrintArea" localSheetId="2" hidden="1">'1.R5予算（歳入）'!$A$1:$T$68</definedName>
    <definedName name="Z_B07D689D_A88D_4FD6_A5A1_1BAAB5F2B100_.wvu.FilterData" localSheetId="11" hidden="1">'4.発行実績 (指定都市)'!$A$4:$Y$185</definedName>
    <definedName name="Z_B07D689D_A88D_4FD6_A5A1_1BAAB5F2B100_.wvu.FilterData" localSheetId="10" hidden="1">'4.発行実績 （都道府県)'!$A$4:$AJ$376</definedName>
    <definedName name="Z_B07D689D_A88D_4FD6_A5A1_1BAAB5F2B100_.wvu.FilterData" localSheetId="12" hidden="1">'5.共同発行債'!$E$4:$P$45</definedName>
    <definedName name="Z_B07D689D_A88D_4FD6_A5A1_1BAAB5F2B100_.wvu.PrintArea" localSheetId="7" hidden="1">'2.決算歳出（指定都市）'!$A$1:$S$106</definedName>
    <definedName name="Z_B07D689D_A88D_4FD6_A5A1_1BAAB5F2B100_.wvu.PrintArea" localSheetId="5" hidden="1">'2.決算歳出（都道府県）'!$A$1:$S$211</definedName>
    <definedName name="Z_B07D689D_A88D_4FD6_A5A1_1BAAB5F2B100_.wvu.PrintArea" localSheetId="6" hidden="1">'2.決算歳入 (指定都市)'!$A$1:$U$106</definedName>
    <definedName name="Z_B07D689D_A88D_4FD6_A5A1_1BAAB5F2B100_.wvu.PrintArea" localSheetId="4" hidden="1">'2.決算歳入（都道府県）'!$A$1:$S$211</definedName>
    <definedName name="Z_B07D689D_A88D_4FD6_A5A1_1BAAB5F2B100_.wvu.PrintArea" localSheetId="9" hidden="1">'3.財政指標 (指定都市)'!$A$1:$T$108</definedName>
    <definedName name="Z_B07D689D_A88D_4FD6_A5A1_1BAAB5F2B100_.wvu.PrintArea" localSheetId="8" hidden="1">'3.財政指標（都道府県）'!$A$1:$T$210</definedName>
    <definedName name="Z_B07D689D_A88D_4FD6_A5A1_1BAAB5F2B100_.wvu.PrintArea" localSheetId="11" hidden="1">'4.発行実績 (指定都市)'!$A$1:$X$185</definedName>
    <definedName name="Z_B07D689D_A88D_4FD6_A5A1_1BAAB5F2B100_.wvu.PrintArea" localSheetId="10" hidden="1">'4.発行実績 （都道府県)'!$A$1:$X$377</definedName>
    <definedName name="Z_B07D689D_A88D_4FD6_A5A1_1BAAB5F2B100_.wvu.PrintArea" localSheetId="12" hidden="1">'5.共同発行債'!$A$1:$P$45</definedName>
    <definedName name="Z_B07D689D_A88D_4FD6_A5A1_1BAAB5F2B100_.wvu.PrintTitles" localSheetId="7" hidden="1">'2.決算歳出（指定都市）'!$1:$5</definedName>
    <definedName name="Z_B07D689D_A88D_4FD6_A5A1_1BAAB5F2B100_.wvu.PrintTitles" localSheetId="5" hidden="1">'2.決算歳出（都道府県）'!$1:$5</definedName>
    <definedName name="Z_B07D689D_A88D_4FD6_A5A1_1BAAB5F2B100_.wvu.PrintTitles" localSheetId="6" hidden="1">'2.決算歳入 (指定都市)'!$2:$5</definedName>
    <definedName name="Z_B07D689D_A88D_4FD6_A5A1_1BAAB5F2B100_.wvu.PrintTitles" localSheetId="4" hidden="1">'2.決算歳入（都道府県）'!$2:$5</definedName>
    <definedName name="Z_B07D689D_A88D_4FD6_A5A1_1BAAB5F2B100_.wvu.PrintTitles" localSheetId="9" hidden="1">'3.財政指標 (指定都市)'!$1:$3</definedName>
    <definedName name="Z_B07D689D_A88D_4FD6_A5A1_1BAAB5F2B100_.wvu.PrintTitles" localSheetId="8" hidden="1">'3.財政指標（都道府県）'!$2:$4</definedName>
    <definedName name="Z_B07D689D_A88D_4FD6_A5A1_1BAAB5F2B100_.wvu.PrintTitles" localSheetId="11" hidden="1">'4.発行実績 (指定都市)'!$2:$4</definedName>
    <definedName name="Z_B07D689D_A88D_4FD6_A5A1_1BAAB5F2B100_.wvu.PrintTitles" localSheetId="10" hidden="1">'4.発行実績 （都道府県)'!$2:$4</definedName>
    <definedName name="Z_B2E4CA60_2AA4_48FC_8CF3_63D4644291F1_.wvu.FilterData" localSheetId="11" hidden="1">'4.発行実績 (指定都市)'!$A$4:$Y$185</definedName>
  </definedNames>
  <calcPr calcId="191029"/>
  <customWorkbookViews>
    <customWorkbookView name="izawa - 個人用ビュー" guid="{9CD6CDFB-0526-4987-BB9B-F12261C08409}" mergeInterval="0" personalView="1" maximized="1" windowWidth="1436" windowHeight="615" tabRatio="863" activeSheetId="4"/>
    <customWorkbookView name="matsuda - 個人用ビュー" guid="{47FE580C-1B40-484B-A27C-9C582BD9B048}" mergeInterval="0" personalView="1" maximized="1" windowWidth="1436" windowHeight="652" tabRatio="863" activeSheetId="11"/>
    <customWorkbookView name="koga - 個人用ビュー" guid="{B07D689D-A88D-4FD6-A5A1-1BAAB5F2B100}" mergeInterval="0" personalView="1" maximized="1" windowWidth="1436" windowHeight="633" tabRatio="897" activeSheetId="1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74" i="9" l="1"/>
  <c r="W52" i="16"/>
  <c r="T45" i="8" l="1"/>
  <c r="P68" i="17"/>
  <c r="P69" i="17"/>
  <c r="P70" i="17"/>
  <c r="P71" i="17"/>
  <c r="P72" i="17"/>
  <c r="P73" i="17"/>
  <c r="P74" i="17"/>
  <c r="P75" i="17"/>
  <c r="P76" i="17"/>
  <c r="P184" i="17"/>
  <c r="P183" i="17"/>
  <c r="P182" i="17"/>
  <c r="P181" i="17"/>
  <c r="P180" i="17"/>
  <c r="P179" i="17"/>
  <c r="P178" i="17"/>
  <c r="P177" i="17"/>
  <c r="P176" i="17"/>
  <c r="P175" i="17"/>
  <c r="P174" i="17"/>
  <c r="P173" i="17"/>
  <c r="P172" i="17"/>
  <c r="P171" i="17"/>
  <c r="P170" i="17"/>
  <c r="P169" i="17"/>
  <c r="P168" i="17"/>
  <c r="P167" i="17"/>
  <c r="P166" i="17"/>
  <c r="P165" i="17"/>
  <c r="P164" i="17"/>
  <c r="P163" i="17"/>
  <c r="P162" i="17"/>
  <c r="P161" i="17"/>
  <c r="P160" i="17"/>
  <c r="P159" i="17"/>
  <c r="P158" i="17"/>
  <c r="P157" i="17"/>
  <c r="P156" i="17"/>
  <c r="P155" i="17"/>
  <c r="P154" i="17"/>
  <c r="P153" i="17"/>
  <c r="P152" i="17"/>
  <c r="P151" i="17"/>
  <c r="P150" i="17"/>
  <c r="P149" i="17"/>
  <c r="P148" i="17"/>
  <c r="P147" i="17"/>
  <c r="P146" i="17"/>
  <c r="P145" i="17"/>
  <c r="P144" i="17"/>
  <c r="P143" i="17"/>
  <c r="P142" i="17"/>
  <c r="P141" i="17"/>
  <c r="P140" i="17"/>
  <c r="P139" i="17"/>
  <c r="P138" i="17"/>
  <c r="P137" i="17"/>
  <c r="P136" i="17"/>
  <c r="P135" i="17"/>
  <c r="P134" i="17"/>
  <c r="P133" i="17"/>
  <c r="P132" i="17"/>
  <c r="P131" i="17"/>
  <c r="P130" i="17"/>
  <c r="P129" i="17"/>
  <c r="P128" i="17"/>
  <c r="P127" i="17"/>
  <c r="P126" i="17"/>
  <c r="P125" i="17"/>
  <c r="P124" i="17"/>
  <c r="P123" i="17"/>
  <c r="P122" i="17"/>
  <c r="P121" i="17"/>
  <c r="P120" i="17"/>
  <c r="P119" i="17"/>
  <c r="P118" i="17"/>
  <c r="P117" i="17"/>
  <c r="P116" i="17"/>
  <c r="P115" i="17"/>
  <c r="P114" i="17"/>
  <c r="P113" i="17"/>
  <c r="P112" i="17"/>
  <c r="P111" i="17"/>
  <c r="P110" i="17"/>
  <c r="P109" i="17"/>
  <c r="P108" i="17"/>
  <c r="P107" i="17"/>
  <c r="P106" i="17"/>
  <c r="P105" i="17"/>
  <c r="P104" i="17"/>
  <c r="P103" i="17"/>
  <c r="P102" i="17"/>
  <c r="P101" i="17"/>
  <c r="P100" i="17"/>
  <c r="P99" i="17"/>
  <c r="P98" i="17"/>
  <c r="P97" i="17"/>
  <c r="P96" i="17"/>
  <c r="P95" i="17"/>
  <c r="P94" i="17"/>
  <c r="P93" i="17"/>
  <c r="P92" i="17"/>
  <c r="P91" i="17"/>
  <c r="P90" i="17"/>
  <c r="P89" i="17"/>
  <c r="P88" i="17"/>
  <c r="P87" i="17"/>
  <c r="P86" i="17"/>
  <c r="P85" i="17"/>
  <c r="P84" i="17"/>
  <c r="P83" i="17"/>
  <c r="P82" i="17"/>
  <c r="P81" i="17"/>
  <c r="P80" i="17"/>
  <c r="P79" i="17"/>
  <c r="P78" i="17"/>
  <c r="P77" i="17"/>
  <c r="P67" i="17"/>
  <c r="P66" i="17"/>
  <c r="P65" i="17"/>
  <c r="P64" i="17"/>
  <c r="P63" i="17"/>
  <c r="P62" i="17"/>
  <c r="P61" i="17"/>
  <c r="P60" i="17"/>
  <c r="P59" i="17"/>
  <c r="P58" i="17"/>
  <c r="P57" i="17"/>
  <c r="P56" i="17"/>
  <c r="P55" i="17"/>
  <c r="P54" i="17"/>
  <c r="P53" i="17"/>
  <c r="P52" i="17"/>
  <c r="P51" i="17"/>
  <c r="P50" i="17"/>
  <c r="P49" i="17"/>
  <c r="P48" i="17"/>
  <c r="P47" i="17"/>
  <c r="P46" i="17"/>
  <c r="P45" i="17"/>
  <c r="P44" i="17"/>
  <c r="P43" i="17"/>
  <c r="P42" i="17"/>
  <c r="P41" i="17"/>
  <c r="P40" i="17"/>
  <c r="P39" i="17"/>
  <c r="P38" i="17"/>
  <c r="P37" i="17"/>
  <c r="P36" i="17"/>
  <c r="P35" i="17"/>
  <c r="P34" i="17"/>
  <c r="P33" i="17"/>
  <c r="P32" i="17"/>
  <c r="P31" i="17"/>
  <c r="P30" i="17"/>
  <c r="P29" i="17"/>
  <c r="P28" i="17"/>
  <c r="P27" i="17"/>
  <c r="P26" i="17"/>
  <c r="P25" i="17"/>
  <c r="P24" i="17"/>
  <c r="P23" i="17"/>
  <c r="P22" i="17"/>
  <c r="P21" i="17"/>
  <c r="P20" i="17"/>
  <c r="P19" i="17"/>
  <c r="P18" i="17"/>
  <c r="P17" i="17"/>
  <c r="P16" i="17"/>
  <c r="P15" i="17"/>
  <c r="P14" i="17"/>
  <c r="P13" i="17"/>
  <c r="P12" i="17"/>
  <c r="P11" i="17"/>
  <c r="P10" i="17"/>
  <c r="P9" i="17"/>
  <c r="P8" i="17"/>
  <c r="P7" i="17"/>
  <c r="P6" i="17"/>
  <c r="P5" i="17"/>
  <c r="W160" i="17"/>
  <c r="V160" i="17"/>
  <c r="U160" i="17"/>
  <c r="T160" i="17"/>
  <c r="S160" i="17"/>
  <c r="R160" i="17"/>
  <c r="Q160" i="17"/>
  <c r="X162" i="17"/>
  <c r="X163" i="17"/>
  <c r="X164" i="17"/>
  <c r="X165" i="17"/>
  <c r="X166" i="17"/>
  <c r="X167" i="17"/>
  <c r="X168" i="17"/>
  <c r="T169" i="17"/>
  <c r="X169" i="17" s="1"/>
  <c r="U169" i="17"/>
  <c r="V169" i="17"/>
  <c r="W169" i="17"/>
  <c r="X170" i="17"/>
  <c r="W151" i="17"/>
  <c r="V151" i="17"/>
  <c r="U151" i="17"/>
  <c r="T151" i="17"/>
  <c r="S151" i="17"/>
  <c r="R151" i="17"/>
  <c r="Q151" i="17"/>
  <c r="W124" i="17" l="1"/>
  <c r="V124" i="17"/>
  <c r="U124" i="17"/>
  <c r="T124" i="17"/>
  <c r="S124" i="17"/>
  <c r="R124" i="17"/>
  <c r="Q124" i="17"/>
  <c r="X104" i="17"/>
  <c r="W97" i="17"/>
  <c r="V97" i="17"/>
  <c r="U97" i="17"/>
  <c r="T97" i="17"/>
  <c r="S97" i="17"/>
  <c r="R97" i="17"/>
  <c r="Q97" i="17"/>
  <c r="W43" i="17"/>
  <c r="V43" i="17"/>
  <c r="U43" i="17"/>
  <c r="T43" i="17"/>
  <c r="S43" i="17"/>
  <c r="R43" i="17"/>
  <c r="Q43" i="17"/>
  <c r="P373" i="16" l="1"/>
  <c r="P372" i="16"/>
  <c r="P371" i="16"/>
  <c r="P370" i="16"/>
  <c r="P369" i="16"/>
  <c r="P368" i="16"/>
  <c r="P367" i="16"/>
  <c r="P366" i="16"/>
  <c r="P365" i="16"/>
  <c r="P364" i="16"/>
  <c r="P363" i="16"/>
  <c r="P362" i="16"/>
  <c r="P361" i="16"/>
  <c r="P360" i="16"/>
  <c r="P359" i="16"/>
  <c r="P358" i="16"/>
  <c r="P357" i="16"/>
  <c r="P356" i="16"/>
  <c r="P355" i="16"/>
  <c r="P354" i="16"/>
  <c r="P353" i="16"/>
  <c r="P352" i="16"/>
  <c r="P351" i="16"/>
  <c r="P350" i="16"/>
  <c r="P349" i="16"/>
  <c r="P348" i="16"/>
  <c r="P347" i="16"/>
  <c r="P346" i="16"/>
  <c r="P345" i="16"/>
  <c r="P344" i="16"/>
  <c r="P343" i="16"/>
  <c r="P342" i="16"/>
  <c r="P341" i="16"/>
  <c r="P340" i="16"/>
  <c r="P339" i="16"/>
  <c r="P338" i="16"/>
  <c r="P337" i="16"/>
  <c r="P336" i="16"/>
  <c r="P335" i="16"/>
  <c r="P334" i="16"/>
  <c r="P333" i="16"/>
  <c r="P332" i="16"/>
  <c r="P331" i="16"/>
  <c r="P330" i="16"/>
  <c r="P329" i="16"/>
  <c r="P328" i="16"/>
  <c r="P327" i="16"/>
  <c r="P326" i="16"/>
  <c r="P325" i="16"/>
  <c r="P324" i="16"/>
  <c r="P323" i="16"/>
  <c r="P322" i="16"/>
  <c r="P321" i="16"/>
  <c r="P320" i="16"/>
  <c r="P319" i="16"/>
  <c r="P318" i="16"/>
  <c r="P317" i="16"/>
  <c r="P316" i="16"/>
  <c r="P315" i="16"/>
  <c r="P314" i="16"/>
  <c r="P313" i="16"/>
  <c r="P312" i="16"/>
  <c r="P311" i="16"/>
  <c r="P310" i="16"/>
  <c r="P309" i="16"/>
  <c r="P308" i="16"/>
  <c r="P307" i="16"/>
  <c r="P306" i="16"/>
  <c r="P305" i="16"/>
  <c r="P304" i="16"/>
  <c r="P303" i="16"/>
  <c r="P302" i="16"/>
  <c r="P301" i="16"/>
  <c r="P300" i="16"/>
  <c r="P299" i="16"/>
  <c r="P298" i="16"/>
  <c r="P297" i="16"/>
  <c r="P296" i="16"/>
  <c r="P295" i="16"/>
  <c r="P294" i="16"/>
  <c r="P293" i="16"/>
  <c r="P292" i="16"/>
  <c r="P291" i="16"/>
  <c r="P290" i="16"/>
  <c r="P289" i="16"/>
  <c r="P288" i="16"/>
  <c r="P287" i="16"/>
  <c r="P286" i="16"/>
  <c r="P285" i="16"/>
  <c r="P284" i="16"/>
  <c r="P283" i="16"/>
  <c r="P282" i="16"/>
  <c r="P281" i="16"/>
  <c r="P280" i="16"/>
  <c r="P279" i="16"/>
  <c r="P278" i="16"/>
  <c r="P277" i="16"/>
  <c r="P276" i="16"/>
  <c r="P275" i="16"/>
  <c r="P274" i="16"/>
  <c r="P273" i="16"/>
  <c r="P272" i="16"/>
  <c r="P271" i="16"/>
  <c r="P270" i="16"/>
  <c r="P269" i="16"/>
  <c r="P268" i="16"/>
  <c r="P267" i="16"/>
  <c r="P266" i="16"/>
  <c r="P265" i="16"/>
  <c r="P264" i="16"/>
  <c r="P263" i="16"/>
  <c r="P262" i="16"/>
  <c r="P261" i="16"/>
  <c r="P260" i="16"/>
  <c r="P259" i="16"/>
  <c r="P258" i="16"/>
  <c r="P257" i="16"/>
  <c r="P256" i="16"/>
  <c r="P255" i="16"/>
  <c r="P254" i="16"/>
  <c r="P253" i="16"/>
  <c r="P252" i="16"/>
  <c r="P251" i="16"/>
  <c r="P250" i="16"/>
  <c r="P249" i="16"/>
  <c r="P248" i="16"/>
  <c r="P247" i="16"/>
  <c r="P246" i="16"/>
  <c r="P245" i="16"/>
  <c r="P244" i="16"/>
  <c r="P243" i="16"/>
  <c r="P242" i="16"/>
  <c r="P241" i="16"/>
  <c r="P240" i="16"/>
  <c r="P239" i="16"/>
  <c r="P238" i="16"/>
  <c r="P237" i="16"/>
  <c r="P236" i="16"/>
  <c r="P235" i="16"/>
  <c r="P234" i="16"/>
  <c r="P233" i="16"/>
  <c r="P232" i="16"/>
  <c r="P231" i="16"/>
  <c r="P230" i="16"/>
  <c r="P229" i="16"/>
  <c r="P228" i="16"/>
  <c r="P227" i="16"/>
  <c r="P226" i="16"/>
  <c r="P225" i="16"/>
  <c r="P224" i="16"/>
  <c r="P223" i="16"/>
  <c r="P222" i="16"/>
  <c r="P221" i="16"/>
  <c r="P220" i="16"/>
  <c r="P219" i="16"/>
  <c r="P218" i="16"/>
  <c r="P217" i="16"/>
  <c r="P216" i="16"/>
  <c r="P215" i="16"/>
  <c r="P214" i="16"/>
  <c r="P213" i="16"/>
  <c r="P212" i="16"/>
  <c r="P211" i="16"/>
  <c r="P210" i="16"/>
  <c r="P209" i="16"/>
  <c r="P208" i="16"/>
  <c r="P207" i="16"/>
  <c r="P206" i="16"/>
  <c r="P205" i="16"/>
  <c r="P204" i="16"/>
  <c r="P203" i="16"/>
  <c r="P202" i="16"/>
  <c r="P201" i="16"/>
  <c r="P200" i="16"/>
  <c r="P199" i="16"/>
  <c r="P198" i="16"/>
  <c r="P197" i="16"/>
  <c r="P196" i="16"/>
  <c r="P195" i="16"/>
  <c r="P194" i="16"/>
  <c r="P193" i="16"/>
  <c r="P192" i="16"/>
  <c r="P191" i="16"/>
  <c r="P190" i="16"/>
  <c r="P189" i="16"/>
  <c r="P188" i="16"/>
  <c r="P187" i="16"/>
  <c r="P186" i="16"/>
  <c r="P185" i="16"/>
  <c r="P184" i="16"/>
  <c r="P183" i="16"/>
  <c r="P182" i="16"/>
  <c r="P181" i="16"/>
  <c r="P180" i="16"/>
  <c r="P179" i="16"/>
  <c r="P178" i="16"/>
  <c r="P177" i="16"/>
  <c r="P176" i="16"/>
  <c r="P175" i="16"/>
  <c r="P174" i="16"/>
  <c r="P173" i="16"/>
  <c r="P172" i="16"/>
  <c r="P171" i="16"/>
  <c r="P170" i="16"/>
  <c r="P169" i="16"/>
  <c r="P168" i="16"/>
  <c r="P167" i="16"/>
  <c r="P166" i="16"/>
  <c r="P165" i="16"/>
  <c r="P164" i="16"/>
  <c r="P163" i="16"/>
  <c r="P162" i="16"/>
  <c r="P161" i="16"/>
  <c r="P160" i="16"/>
  <c r="P159" i="16"/>
  <c r="P158" i="16"/>
  <c r="P157" i="16"/>
  <c r="P156" i="16"/>
  <c r="P155" i="16"/>
  <c r="P154" i="16"/>
  <c r="P153" i="16"/>
  <c r="P152" i="16"/>
  <c r="P151" i="16"/>
  <c r="P150" i="16"/>
  <c r="P149" i="16"/>
  <c r="P148" i="16"/>
  <c r="P147" i="16"/>
  <c r="P146" i="16"/>
  <c r="P145" i="16"/>
  <c r="P144" i="16"/>
  <c r="P143" i="16"/>
  <c r="P142" i="16"/>
  <c r="P141" i="16"/>
  <c r="P140" i="16"/>
  <c r="P139" i="16"/>
  <c r="P138" i="16"/>
  <c r="P137" i="16"/>
  <c r="P136" i="16"/>
  <c r="P135" i="16"/>
  <c r="P134" i="16"/>
  <c r="P133" i="16"/>
  <c r="P132" i="16"/>
  <c r="P131" i="16"/>
  <c r="P130" i="16"/>
  <c r="P129" i="16"/>
  <c r="P128" i="16"/>
  <c r="P127" i="16"/>
  <c r="P126" i="16"/>
  <c r="P125" i="16"/>
  <c r="P124" i="16"/>
  <c r="P123" i="16"/>
  <c r="P122" i="16"/>
  <c r="P121" i="16"/>
  <c r="P120" i="16"/>
  <c r="P119" i="16"/>
  <c r="P118" i="16"/>
  <c r="P117" i="16"/>
  <c r="P116" i="16"/>
  <c r="P115" i="16"/>
  <c r="P114" i="16"/>
  <c r="P113" i="16"/>
  <c r="P112" i="16"/>
  <c r="P111" i="16"/>
  <c r="P110" i="16"/>
  <c r="P109" i="16"/>
  <c r="P108" i="16"/>
  <c r="P107" i="16"/>
  <c r="P106" i="16"/>
  <c r="P105" i="16"/>
  <c r="P104" i="16"/>
  <c r="P103" i="16"/>
  <c r="P102" i="16"/>
  <c r="P101" i="16"/>
  <c r="P100" i="16"/>
  <c r="P99" i="16"/>
  <c r="P98" i="16"/>
  <c r="P97" i="16"/>
  <c r="P96" i="16"/>
  <c r="P95" i="16"/>
  <c r="P94" i="16"/>
  <c r="P93" i="16"/>
  <c r="P92" i="16"/>
  <c r="P91" i="16"/>
  <c r="P90" i="16"/>
  <c r="P89" i="16"/>
  <c r="P88" i="16"/>
  <c r="P87" i="16"/>
  <c r="P86" i="16"/>
  <c r="P85" i="16"/>
  <c r="P84" i="16"/>
  <c r="P83" i="16"/>
  <c r="P82" i="16"/>
  <c r="P81" i="16"/>
  <c r="P80" i="16"/>
  <c r="P79" i="16"/>
  <c r="P78" i="16"/>
  <c r="P77" i="16"/>
  <c r="P76" i="16"/>
  <c r="P75" i="16"/>
  <c r="P74" i="16"/>
  <c r="P73" i="16"/>
  <c r="P72" i="16"/>
  <c r="P71" i="16"/>
  <c r="P70" i="16"/>
  <c r="P69" i="16"/>
  <c r="P68" i="16"/>
  <c r="P67" i="16"/>
  <c r="P66" i="16"/>
  <c r="P65" i="16"/>
  <c r="P64" i="16"/>
  <c r="P63" i="16"/>
  <c r="P62" i="16"/>
  <c r="P61" i="16"/>
  <c r="P60" i="16"/>
  <c r="P59" i="16"/>
  <c r="P58" i="16"/>
  <c r="P57" i="16"/>
  <c r="P56" i="16"/>
  <c r="P55" i="16"/>
  <c r="P54" i="16"/>
  <c r="P53" i="16"/>
  <c r="P52" i="16"/>
  <c r="P51" i="16"/>
  <c r="P50" i="16"/>
  <c r="P49" i="16"/>
  <c r="P48" i="16"/>
  <c r="P47" i="16"/>
  <c r="P46" i="16"/>
  <c r="P45" i="16"/>
  <c r="P44" i="16"/>
  <c r="P43" i="16"/>
  <c r="P42" i="16"/>
  <c r="P41" i="16"/>
  <c r="P40" i="16"/>
  <c r="P39" i="16"/>
  <c r="P38" i="16"/>
  <c r="P37" i="16"/>
  <c r="P36" i="16"/>
  <c r="P35" i="16"/>
  <c r="P34" i="16"/>
  <c r="P33" i="16"/>
  <c r="P32" i="16"/>
  <c r="P31" i="16"/>
  <c r="P30" i="16"/>
  <c r="P29" i="16"/>
  <c r="P28" i="16"/>
  <c r="P27" i="16"/>
  <c r="P26" i="16"/>
  <c r="P25" i="16"/>
  <c r="P24" i="16"/>
  <c r="P23" i="16"/>
  <c r="P22" i="16"/>
  <c r="P21" i="16"/>
  <c r="P20" i="16"/>
  <c r="P19" i="16"/>
  <c r="P18" i="16"/>
  <c r="P17" i="16"/>
  <c r="P16" i="16"/>
  <c r="P15" i="16"/>
  <c r="P14" i="16"/>
  <c r="P13" i="16"/>
  <c r="P12" i="16"/>
  <c r="P11" i="16"/>
  <c r="P10" i="16"/>
  <c r="P9" i="16"/>
  <c r="P8" i="16"/>
  <c r="P7" i="16"/>
  <c r="P6" i="16"/>
  <c r="P5" i="16"/>
  <c r="W331" i="16"/>
  <c r="V331" i="16"/>
  <c r="U331" i="16"/>
  <c r="T331" i="16"/>
  <c r="S331" i="16"/>
  <c r="R331" i="16"/>
  <c r="Q331" i="16"/>
  <c r="W286" i="16"/>
  <c r="V286" i="16"/>
  <c r="U286" i="16"/>
  <c r="T286" i="16"/>
  <c r="S286" i="16"/>
  <c r="R286" i="16"/>
  <c r="Q286" i="16"/>
  <c r="W277" i="16"/>
  <c r="V277" i="16"/>
  <c r="U277" i="16"/>
  <c r="T277" i="16"/>
  <c r="S277" i="16"/>
  <c r="R277" i="16"/>
  <c r="Q277" i="16"/>
  <c r="W241" i="16"/>
  <c r="V241" i="16"/>
  <c r="U241" i="16"/>
  <c r="T241" i="16"/>
  <c r="S241" i="16"/>
  <c r="R241" i="16"/>
  <c r="Q241" i="16"/>
  <c r="W214" i="16"/>
  <c r="V214" i="16"/>
  <c r="U214" i="16"/>
  <c r="T214" i="16"/>
  <c r="S214" i="16"/>
  <c r="R214" i="16"/>
  <c r="Q214" i="16"/>
  <c r="W142" i="16"/>
  <c r="V142" i="16"/>
  <c r="U142" i="16"/>
  <c r="T142" i="16"/>
  <c r="S142" i="16"/>
  <c r="R142" i="16"/>
  <c r="Q142" i="16"/>
  <c r="W70" i="16"/>
  <c r="V70" i="16"/>
  <c r="U70" i="16"/>
  <c r="T70" i="16"/>
  <c r="S70" i="16"/>
  <c r="R70" i="16"/>
  <c r="Q70" i="16"/>
  <c r="V52" i="16"/>
  <c r="U52" i="16"/>
  <c r="T52" i="16"/>
  <c r="S52" i="16"/>
  <c r="R52" i="16"/>
  <c r="Q52" i="16"/>
  <c r="W25" i="16"/>
  <c r="V25" i="16"/>
  <c r="U25" i="16"/>
  <c r="T25" i="16"/>
  <c r="S25" i="16"/>
  <c r="R25" i="16"/>
  <c r="Q25" i="16"/>
  <c r="W16" i="17" l="1"/>
  <c r="V16" i="17"/>
  <c r="U16" i="17"/>
  <c r="T16" i="17"/>
  <c r="S16" i="17"/>
  <c r="R16" i="17"/>
  <c r="Q16" i="17"/>
  <c r="W115" i="17" l="1"/>
  <c r="V115" i="17"/>
  <c r="U115" i="17"/>
  <c r="T115" i="17"/>
  <c r="S115" i="17"/>
  <c r="R115" i="17"/>
  <c r="Q115" i="17"/>
  <c r="S169" i="17" l="1"/>
  <c r="R169" i="17"/>
  <c r="Q169" i="17"/>
  <c r="W7" i="17" l="1"/>
  <c r="V7" i="17"/>
  <c r="U7" i="17"/>
  <c r="T7" i="17"/>
  <c r="S7" i="17"/>
  <c r="R7" i="17"/>
  <c r="Q7" i="17"/>
  <c r="W34" i="17"/>
  <c r="V34" i="17"/>
  <c r="U34" i="17"/>
  <c r="T34" i="17"/>
  <c r="S34" i="17"/>
  <c r="R34" i="17"/>
  <c r="Q34" i="17"/>
  <c r="X184" i="17" l="1"/>
  <c r="X183" i="17"/>
  <c r="X182" i="17"/>
  <c r="X181" i="17"/>
  <c r="X180" i="17"/>
  <c r="X179" i="17"/>
  <c r="X178" i="17"/>
  <c r="X177" i="17"/>
  <c r="X176" i="17"/>
  <c r="X175" i="17"/>
  <c r="X174" i="17"/>
  <c r="X173" i="17"/>
  <c r="X172" i="17"/>
  <c r="X171" i="17"/>
  <c r="X161" i="17"/>
  <c r="X160" i="17"/>
  <c r="X159" i="17"/>
  <c r="X158" i="17"/>
  <c r="X157" i="17"/>
  <c r="X156" i="17"/>
  <c r="X155" i="17"/>
  <c r="X154" i="17"/>
  <c r="X153" i="17"/>
  <c r="X152" i="17"/>
  <c r="X151" i="17"/>
  <c r="X150" i="17"/>
  <c r="X149" i="17"/>
  <c r="X148" i="17"/>
  <c r="X147" i="17"/>
  <c r="X146" i="17"/>
  <c r="X145" i="17"/>
  <c r="X144" i="17"/>
  <c r="X143" i="17"/>
  <c r="X142" i="17"/>
  <c r="X141" i="17"/>
  <c r="X140" i="17"/>
  <c r="X139" i="17"/>
  <c r="X138" i="17"/>
  <c r="X137" i="17"/>
  <c r="X136" i="17"/>
  <c r="X135" i="17"/>
  <c r="X134" i="17"/>
  <c r="X133" i="17"/>
  <c r="X132" i="17"/>
  <c r="X131" i="17"/>
  <c r="X130" i="17"/>
  <c r="X129" i="17"/>
  <c r="X128" i="17"/>
  <c r="X127" i="17"/>
  <c r="X126" i="17"/>
  <c r="X125" i="17"/>
  <c r="X124" i="17"/>
  <c r="X123" i="17"/>
  <c r="X122" i="17"/>
  <c r="X121" i="17"/>
  <c r="X120" i="17"/>
  <c r="X119" i="17"/>
  <c r="X118" i="17"/>
  <c r="X117" i="17"/>
  <c r="X116" i="17"/>
  <c r="X115" i="17"/>
  <c r="X114" i="17"/>
  <c r="X113" i="17"/>
  <c r="X112" i="17"/>
  <c r="X111" i="17"/>
  <c r="X110" i="17"/>
  <c r="X109" i="17"/>
  <c r="X108" i="17"/>
  <c r="X107" i="17"/>
  <c r="X106" i="17"/>
  <c r="X105" i="17"/>
  <c r="X103" i="17"/>
  <c r="X102" i="17"/>
  <c r="X101" i="17"/>
  <c r="X100" i="17"/>
  <c r="X99" i="17"/>
  <c r="X98" i="17"/>
  <c r="X97" i="17"/>
  <c r="X96" i="17"/>
  <c r="X95" i="17"/>
  <c r="X94" i="17"/>
  <c r="X93" i="17"/>
  <c r="X92" i="17"/>
  <c r="X91" i="17"/>
  <c r="X90" i="17"/>
  <c r="X89" i="17"/>
  <c r="X88" i="17"/>
  <c r="X87" i="17"/>
  <c r="X86" i="17"/>
  <c r="X85" i="17"/>
  <c r="X84" i="17"/>
  <c r="X83" i="17"/>
  <c r="X82" i="17"/>
  <c r="X81" i="17"/>
  <c r="X80" i="17"/>
  <c r="X79" i="17"/>
  <c r="X78" i="17"/>
  <c r="X77" i="17"/>
  <c r="X76" i="17"/>
  <c r="X75" i="17"/>
  <c r="X74" i="17"/>
  <c r="X73" i="17"/>
  <c r="X72" i="17"/>
  <c r="X71" i="17"/>
  <c r="X70" i="17"/>
  <c r="X69" i="17"/>
  <c r="X68" i="17"/>
  <c r="X67" i="17"/>
  <c r="X66" i="17"/>
  <c r="X65" i="17"/>
  <c r="X64" i="17"/>
  <c r="X63" i="17"/>
  <c r="X62" i="17"/>
  <c r="X61" i="17"/>
  <c r="X60" i="17"/>
  <c r="X59" i="17"/>
  <c r="X58" i="17"/>
  <c r="X57" i="17"/>
  <c r="X56" i="17"/>
  <c r="X55" i="17"/>
  <c r="X54" i="17"/>
  <c r="X53" i="17"/>
  <c r="X51" i="17"/>
  <c r="X49" i="17"/>
  <c r="X48" i="17"/>
  <c r="X47" i="17"/>
  <c r="X46" i="17"/>
  <c r="X45" i="17"/>
  <c r="X44" i="17"/>
  <c r="X43" i="17"/>
  <c r="X42" i="17"/>
  <c r="X41" i="17"/>
  <c r="X40" i="17"/>
  <c r="X39" i="17"/>
  <c r="X38" i="17"/>
  <c r="X37" i="17"/>
  <c r="X36" i="17"/>
  <c r="X35" i="17"/>
  <c r="X34" i="17"/>
  <c r="X33" i="17"/>
  <c r="X32" i="17"/>
  <c r="X31" i="17"/>
  <c r="X30" i="17"/>
  <c r="X29" i="17"/>
  <c r="X28" i="17"/>
  <c r="X27" i="17"/>
  <c r="X26" i="17"/>
  <c r="X25" i="17"/>
  <c r="X24" i="17"/>
  <c r="X23" i="17"/>
  <c r="X22" i="17"/>
  <c r="X21" i="17"/>
  <c r="X20" i="17"/>
  <c r="X19" i="17"/>
  <c r="X18" i="17"/>
  <c r="X17" i="17"/>
  <c r="X16" i="17"/>
  <c r="X15" i="17"/>
  <c r="X14" i="17"/>
  <c r="X13" i="17"/>
  <c r="X12" i="17"/>
  <c r="X11" i="17"/>
  <c r="X10" i="17"/>
  <c r="X9" i="17"/>
  <c r="X8" i="17"/>
  <c r="X7" i="17"/>
  <c r="X6" i="17"/>
  <c r="X5" i="17"/>
  <c r="X50" i="17"/>
  <c r="W52" i="17"/>
  <c r="V52" i="17"/>
  <c r="X52" i="17" s="1"/>
  <c r="U52" i="17"/>
  <c r="T52" i="17"/>
  <c r="S52" i="17"/>
  <c r="R52" i="17"/>
  <c r="Q52" i="17"/>
  <c r="W34" i="16" l="1"/>
  <c r="V34" i="16"/>
  <c r="U34" i="16"/>
  <c r="T34" i="16"/>
  <c r="S34" i="16"/>
  <c r="R34" i="16"/>
  <c r="Q34" i="16"/>
  <c r="W79" i="16" l="1"/>
  <c r="V79" i="16"/>
  <c r="U79" i="16"/>
  <c r="T79" i="16"/>
  <c r="S79" i="16"/>
  <c r="R79" i="16"/>
  <c r="Q79" i="16"/>
  <c r="W340" i="16" l="1"/>
  <c r="V340" i="16"/>
  <c r="U340" i="16"/>
  <c r="T340" i="16"/>
  <c r="S340" i="16"/>
  <c r="R340" i="16"/>
  <c r="Q340" i="16"/>
  <c r="W187" i="16" l="1"/>
  <c r="V187" i="16"/>
  <c r="U187" i="16"/>
  <c r="T187" i="16"/>
  <c r="S187" i="16"/>
  <c r="R187" i="16"/>
  <c r="Q187" i="16"/>
  <c r="W178" i="16" l="1"/>
  <c r="V178" i="16"/>
  <c r="U178" i="16"/>
  <c r="T178" i="16"/>
  <c r="S178" i="16"/>
  <c r="R178" i="16"/>
  <c r="Q178" i="16"/>
  <c r="W106" i="16"/>
  <c r="X106" i="16" s="1"/>
  <c r="V106" i="16"/>
  <c r="U106" i="16"/>
  <c r="T106" i="16"/>
  <c r="S106" i="16"/>
  <c r="R106" i="16"/>
  <c r="Q106" i="16"/>
  <c r="W88" i="16" l="1"/>
  <c r="V88" i="16"/>
  <c r="U88" i="16"/>
  <c r="T88" i="16"/>
  <c r="S88" i="16"/>
  <c r="R88" i="16"/>
  <c r="Q88" i="16"/>
  <c r="W223" i="16" l="1"/>
  <c r="V223" i="16"/>
  <c r="U223" i="16"/>
  <c r="T223" i="16"/>
  <c r="S223" i="16"/>
  <c r="R223" i="16"/>
  <c r="Q223" i="16"/>
  <c r="W160" i="16" l="1"/>
  <c r="V160" i="16"/>
  <c r="U160" i="16"/>
  <c r="T160" i="16"/>
  <c r="S160" i="16"/>
  <c r="R160" i="16"/>
  <c r="Q160" i="16"/>
  <c r="W7" i="16" l="1"/>
  <c r="V7" i="16"/>
  <c r="U7" i="16"/>
  <c r="T7" i="16"/>
  <c r="S7" i="16"/>
  <c r="R7" i="16"/>
  <c r="Q7" i="16"/>
  <c r="W232" i="16" l="1"/>
  <c r="V232" i="16"/>
  <c r="U232" i="16"/>
  <c r="T232" i="16"/>
  <c r="S232" i="16"/>
  <c r="R232" i="16"/>
  <c r="Q232" i="16"/>
  <c r="W268" i="16" l="1"/>
  <c r="V268" i="16"/>
  <c r="U268" i="16"/>
  <c r="T268" i="16"/>
  <c r="S268" i="16"/>
  <c r="R268" i="16"/>
  <c r="Q268" i="16"/>
  <c r="W295" i="16" l="1"/>
  <c r="V295" i="16"/>
  <c r="U295" i="16"/>
  <c r="T295" i="16"/>
  <c r="S295" i="16"/>
  <c r="R295" i="16"/>
  <c r="X295" i="16" s="1"/>
  <c r="Q295" i="16"/>
  <c r="X313" i="16"/>
  <c r="W313" i="16"/>
  <c r="V313" i="16"/>
  <c r="U313" i="16"/>
  <c r="T313" i="16"/>
  <c r="S313" i="16"/>
  <c r="R313" i="16"/>
  <c r="Q313" i="16"/>
  <c r="X373" i="16"/>
  <c r="X372" i="16"/>
  <c r="X371" i="16"/>
  <c r="X370" i="16"/>
  <c r="X369" i="16"/>
  <c r="X368" i="16"/>
  <c r="X367" i="16"/>
  <c r="X366" i="16"/>
  <c r="X365" i="16"/>
  <c r="X364" i="16"/>
  <c r="X363" i="16"/>
  <c r="X362" i="16"/>
  <c r="X361" i="16"/>
  <c r="X360" i="16"/>
  <c r="X359" i="16"/>
  <c r="X358" i="16"/>
  <c r="X357" i="16"/>
  <c r="X356" i="16"/>
  <c r="X355" i="16"/>
  <c r="X354" i="16"/>
  <c r="X353" i="16"/>
  <c r="X352" i="16"/>
  <c r="X351" i="16"/>
  <c r="X350" i="16"/>
  <c r="X349" i="16"/>
  <c r="X348" i="16"/>
  <c r="X347" i="16"/>
  <c r="X346" i="16"/>
  <c r="X345" i="16"/>
  <c r="X344" i="16"/>
  <c r="X343" i="16"/>
  <c r="X342" i="16"/>
  <c r="X341" i="16"/>
  <c r="X340" i="16"/>
  <c r="X339" i="16"/>
  <c r="X338" i="16"/>
  <c r="X337" i="16"/>
  <c r="X336" i="16"/>
  <c r="X335" i="16"/>
  <c r="X334" i="16"/>
  <c r="X333" i="16"/>
  <c r="X332" i="16"/>
  <c r="X331" i="16"/>
  <c r="X330" i="16"/>
  <c r="X329" i="16"/>
  <c r="X328" i="16"/>
  <c r="X327" i="16"/>
  <c r="X326" i="16"/>
  <c r="X325" i="16"/>
  <c r="X324" i="16"/>
  <c r="X323" i="16"/>
  <c r="X322" i="16"/>
  <c r="X321" i="16"/>
  <c r="X320" i="16"/>
  <c r="X319" i="16"/>
  <c r="X318" i="16"/>
  <c r="X317" i="16"/>
  <c r="X316" i="16"/>
  <c r="X315" i="16"/>
  <c r="X314" i="16"/>
  <c r="X312" i="16"/>
  <c r="X310" i="16"/>
  <c r="X309" i="16"/>
  <c r="X308" i="16"/>
  <c r="X307" i="16"/>
  <c r="X306" i="16"/>
  <c r="X305" i="16"/>
  <c r="X304" i="16"/>
  <c r="X303" i="16"/>
  <c r="X302" i="16"/>
  <c r="X301" i="16"/>
  <c r="X300" i="16"/>
  <c r="X299" i="16"/>
  <c r="X298" i="16"/>
  <c r="X297" i="16"/>
  <c r="X296" i="16"/>
  <c r="X294" i="16"/>
  <c r="X293" i="16"/>
  <c r="X292" i="16"/>
  <c r="X291" i="16"/>
  <c r="X290" i="16"/>
  <c r="X289" i="16"/>
  <c r="X288" i="16"/>
  <c r="X287" i="16"/>
  <c r="X286" i="16"/>
  <c r="X285" i="16"/>
  <c r="X284" i="16"/>
  <c r="X283" i="16"/>
  <c r="X282" i="16"/>
  <c r="X281" i="16"/>
  <c r="X280" i="16"/>
  <c r="X279" i="16"/>
  <c r="X278" i="16"/>
  <c r="X277" i="16"/>
  <c r="X276" i="16"/>
  <c r="X275" i="16"/>
  <c r="X274" i="16"/>
  <c r="X273" i="16"/>
  <c r="X272" i="16"/>
  <c r="X271" i="16"/>
  <c r="X270" i="16"/>
  <c r="X269" i="16"/>
  <c r="X268" i="16"/>
  <c r="X267" i="16"/>
  <c r="X266" i="16"/>
  <c r="X265" i="16"/>
  <c r="X264" i="16"/>
  <c r="X263" i="16"/>
  <c r="X262" i="16"/>
  <c r="X261" i="16"/>
  <c r="X260" i="16"/>
  <c r="X259" i="16"/>
  <c r="X258" i="16"/>
  <c r="X257" i="16"/>
  <c r="X256" i="16"/>
  <c r="X255" i="16"/>
  <c r="X254" i="16"/>
  <c r="X253" i="16"/>
  <c r="X252" i="16"/>
  <c r="X251" i="16"/>
  <c r="X250" i="16"/>
  <c r="X249" i="16"/>
  <c r="X248" i="16"/>
  <c r="X247" i="16"/>
  <c r="X246" i="16"/>
  <c r="X245" i="16"/>
  <c r="X244" i="16"/>
  <c r="X243" i="16"/>
  <c r="X242" i="16"/>
  <c r="X241" i="16"/>
  <c r="X240" i="16"/>
  <c r="X239" i="16"/>
  <c r="X238" i="16"/>
  <c r="X237" i="16"/>
  <c r="X236" i="16"/>
  <c r="X235" i="16"/>
  <c r="X234" i="16"/>
  <c r="X233" i="16"/>
  <c r="X232" i="16"/>
  <c r="X231" i="16"/>
  <c r="X230" i="16"/>
  <c r="X229" i="16"/>
  <c r="X228" i="16"/>
  <c r="X227" i="16"/>
  <c r="X226" i="16"/>
  <c r="X225" i="16"/>
  <c r="X224" i="16"/>
  <c r="X223" i="16"/>
  <c r="X222" i="16"/>
  <c r="X221" i="16"/>
  <c r="X220" i="16"/>
  <c r="X219" i="16"/>
  <c r="X218" i="16"/>
  <c r="X217" i="16"/>
  <c r="X216" i="16"/>
  <c r="X215" i="16"/>
  <c r="X214" i="16"/>
  <c r="X213" i="16"/>
  <c r="X212" i="16"/>
  <c r="X211" i="16"/>
  <c r="X210" i="16"/>
  <c r="X209" i="16"/>
  <c r="X208" i="16"/>
  <c r="X207" i="16"/>
  <c r="X206" i="16"/>
  <c r="X205" i="16"/>
  <c r="X204" i="16"/>
  <c r="X203" i="16"/>
  <c r="X202" i="16"/>
  <c r="X201" i="16"/>
  <c r="X200" i="16"/>
  <c r="X199" i="16"/>
  <c r="X198" i="16"/>
  <c r="X197" i="16"/>
  <c r="X196" i="16"/>
  <c r="X195" i="16"/>
  <c r="X194" i="16"/>
  <c r="X193" i="16"/>
  <c r="X192" i="16"/>
  <c r="X191" i="16"/>
  <c r="X190" i="16"/>
  <c r="X189" i="16"/>
  <c r="X188" i="16"/>
  <c r="X187" i="16"/>
  <c r="X186" i="16"/>
  <c r="X185" i="16"/>
  <c r="X184" i="16"/>
  <c r="X183" i="16"/>
  <c r="X182" i="16"/>
  <c r="X181" i="16"/>
  <c r="X180" i="16"/>
  <c r="X179" i="16"/>
  <c r="X178" i="16"/>
  <c r="X177" i="16"/>
  <c r="X176" i="16"/>
  <c r="X175" i="16"/>
  <c r="X174" i="16"/>
  <c r="X173" i="16"/>
  <c r="X172" i="16"/>
  <c r="X171" i="16"/>
  <c r="X170" i="16"/>
  <c r="X169" i="16"/>
  <c r="X168" i="16"/>
  <c r="X167" i="16"/>
  <c r="X166" i="16"/>
  <c r="X165" i="16"/>
  <c r="X164" i="16"/>
  <c r="X163" i="16"/>
  <c r="X162" i="16"/>
  <c r="X161" i="16"/>
  <c r="X160" i="16"/>
  <c r="X159" i="16"/>
  <c r="X158" i="16"/>
  <c r="X157" i="16"/>
  <c r="X156" i="16"/>
  <c r="X155" i="16"/>
  <c r="X154" i="16"/>
  <c r="X153" i="16"/>
  <c r="X152" i="16"/>
  <c r="X151" i="16"/>
  <c r="X150" i="16"/>
  <c r="X149" i="16"/>
  <c r="X148" i="16"/>
  <c r="X147" i="16"/>
  <c r="X146" i="16"/>
  <c r="X145" i="16"/>
  <c r="X144" i="16"/>
  <c r="X143" i="16"/>
  <c r="X142" i="16"/>
  <c r="X141" i="16"/>
  <c r="X140" i="16"/>
  <c r="X139" i="16"/>
  <c r="X138" i="16"/>
  <c r="X137" i="16"/>
  <c r="X136" i="16"/>
  <c r="X135" i="16"/>
  <c r="X134" i="16"/>
  <c r="X133" i="16"/>
  <c r="X132" i="16"/>
  <c r="X131" i="16"/>
  <c r="X130" i="16"/>
  <c r="X129" i="16"/>
  <c r="X128" i="16"/>
  <c r="X127" i="16"/>
  <c r="X126" i="16"/>
  <c r="X125" i="16"/>
  <c r="X124" i="16"/>
  <c r="X123" i="16"/>
  <c r="X122" i="16"/>
  <c r="X121" i="16"/>
  <c r="X120" i="16"/>
  <c r="X119" i="16"/>
  <c r="X118" i="16"/>
  <c r="X117" i="16"/>
  <c r="X116" i="16"/>
  <c r="X115" i="16"/>
  <c r="X114" i="16"/>
  <c r="X113" i="16"/>
  <c r="X112" i="16"/>
  <c r="X111" i="16"/>
  <c r="X110" i="16"/>
  <c r="X109" i="16"/>
  <c r="X108" i="16"/>
  <c r="X107" i="16"/>
  <c r="X105" i="16"/>
  <c r="X104" i="16"/>
  <c r="X103" i="16"/>
  <c r="X102" i="16"/>
  <c r="X101" i="16"/>
  <c r="X100" i="16"/>
  <c r="X99" i="16"/>
  <c r="X98" i="16"/>
  <c r="X97" i="16"/>
  <c r="X96" i="16"/>
  <c r="X95" i="16"/>
  <c r="X94" i="16"/>
  <c r="X93" i="16"/>
  <c r="X92" i="16"/>
  <c r="X91" i="16"/>
  <c r="X90" i="16"/>
  <c r="X89" i="16"/>
  <c r="X88" i="16"/>
  <c r="X87" i="16"/>
  <c r="X86" i="16"/>
  <c r="X85" i="16"/>
  <c r="X84" i="16"/>
  <c r="X83" i="16"/>
  <c r="X82" i="16"/>
  <c r="X81" i="16"/>
  <c r="X80" i="16"/>
  <c r="X79" i="16"/>
  <c r="X78" i="16"/>
  <c r="X77" i="16"/>
  <c r="X76" i="16"/>
  <c r="X75" i="16"/>
  <c r="X74" i="16"/>
  <c r="X73" i="16"/>
  <c r="X72" i="16"/>
  <c r="X71" i="16"/>
  <c r="X70" i="16"/>
  <c r="X69" i="16"/>
  <c r="X68" i="16"/>
  <c r="X67" i="16"/>
  <c r="X66" i="16"/>
  <c r="X65" i="16"/>
  <c r="X64" i="16"/>
  <c r="X63" i="16"/>
  <c r="X62" i="16"/>
  <c r="X61" i="16"/>
  <c r="X60" i="16"/>
  <c r="X59" i="16"/>
  <c r="X58" i="16"/>
  <c r="X57" i="16"/>
  <c r="X56" i="16"/>
  <c r="X55" i="16"/>
  <c r="X54" i="16"/>
  <c r="X53" i="16"/>
  <c r="X52" i="16"/>
  <c r="X51" i="16"/>
  <c r="X50" i="16"/>
  <c r="X49" i="16"/>
  <c r="X48" i="16"/>
  <c r="X47" i="16"/>
  <c r="X46" i="16"/>
  <c r="X45" i="16"/>
  <c r="X44" i="16"/>
  <c r="X43" i="16"/>
  <c r="X42" i="16"/>
  <c r="X41" i="16"/>
  <c r="X40" i="16"/>
  <c r="X39" i="16"/>
  <c r="X38" i="16"/>
  <c r="X37" i="16"/>
  <c r="X36" i="16"/>
  <c r="X35" i="16"/>
  <c r="X34" i="16"/>
  <c r="X33" i="16"/>
  <c r="X32" i="16"/>
  <c r="X31" i="16"/>
  <c r="X30" i="16"/>
  <c r="X29" i="16"/>
  <c r="X28" i="16"/>
  <c r="X27" i="16"/>
  <c r="X26" i="16"/>
  <c r="X25" i="16"/>
  <c r="X24" i="16"/>
  <c r="X23" i="16"/>
  <c r="X22" i="16"/>
  <c r="X21" i="16"/>
  <c r="X20" i="16"/>
  <c r="X19" i="16"/>
  <c r="X18" i="16"/>
  <c r="X17" i="16"/>
  <c r="X16" i="16"/>
  <c r="X15" i="16"/>
  <c r="X14" i="16"/>
  <c r="X13" i="16"/>
  <c r="X12" i="16"/>
  <c r="X11" i="16"/>
  <c r="X10" i="16"/>
  <c r="X9" i="16"/>
  <c r="X8" i="16"/>
  <c r="X7" i="16"/>
  <c r="X6" i="16"/>
  <c r="X5" i="16"/>
  <c r="X311" i="16"/>
  <c r="U187" i="6" l="1"/>
  <c r="U182" i="9" l="1"/>
  <c r="W52" i="7"/>
  <c r="U45" i="8" l="1"/>
  <c r="U76" i="6" l="1"/>
  <c r="U50" i="6"/>
  <c r="U84" i="10" l="1"/>
  <c r="T66" i="8"/>
  <c r="T40" i="8"/>
  <c r="U70" i="10"/>
  <c r="U130" i="9"/>
  <c r="U96" i="9"/>
  <c r="U127" i="9"/>
  <c r="U122" i="9"/>
  <c r="U196" i="9"/>
  <c r="U181" i="9"/>
  <c r="U183" i="9"/>
  <c r="U134" i="9"/>
  <c r="U75" i="8" l="1"/>
  <c r="U68" i="8"/>
  <c r="U105" i="8"/>
  <c r="T105" i="8"/>
  <c r="U104" i="8"/>
  <c r="T104" i="8"/>
  <c r="U103" i="8"/>
  <c r="T103" i="8"/>
  <c r="U102" i="8"/>
  <c r="T102" i="8"/>
  <c r="U101" i="8"/>
  <c r="T101" i="8"/>
  <c r="U100" i="8"/>
  <c r="T100" i="8"/>
  <c r="U99" i="8"/>
  <c r="T99" i="8"/>
  <c r="U98" i="8"/>
  <c r="T98" i="8"/>
  <c r="U97" i="8"/>
  <c r="T97" i="8"/>
  <c r="U96" i="8"/>
  <c r="T96" i="8"/>
  <c r="U95" i="8"/>
  <c r="T95" i="8"/>
  <c r="U94" i="8"/>
  <c r="T94" i="8"/>
  <c r="U93" i="8"/>
  <c r="T93" i="8"/>
  <c r="U92" i="8"/>
  <c r="T92" i="8"/>
  <c r="U91" i="8"/>
  <c r="T91" i="8"/>
  <c r="U90" i="8"/>
  <c r="T90" i="8"/>
  <c r="U89" i="8"/>
  <c r="T89" i="8"/>
  <c r="U88" i="8"/>
  <c r="T88" i="8"/>
  <c r="U87" i="8"/>
  <c r="T87" i="8"/>
  <c r="U86" i="8"/>
  <c r="T86" i="8"/>
  <c r="U85" i="8"/>
  <c r="T85" i="8"/>
  <c r="U84" i="8"/>
  <c r="T84" i="8"/>
  <c r="U83" i="8"/>
  <c r="T83" i="8"/>
  <c r="U82" i="8"/>
  <c r="T82" i="8"/>
  <c r="U81" i="8"/>
  <c r="T81" i="8"/>
  <c r="U80" i="8"/>
  <c r="T80" i="8"/>
  <c r="U79" i="8"/>
  <c r="T79" i="8"/>
  <c r="U78" i="8"/>
  <c r="T78" i="8"/>
  <c r="U77" i="8"/>
  <c r="T77" i="8"/>
  <c r="U76" i="8"/>
  <c r="T76" i="8"/>
  <c r="T75" i="8"/>
  <c r="U74" i="8"/>
  <c r="T74" i="8"/>
  <c r="U73" i="8"/>
  <c r="T73" i="8"/>
  <c r="U72" i="8"/>
  <c r="T72" i="8"/>
  <c r="U71" i="8"/>
  <c r="T71" i="8"/>
  <c r="U70" i="8"/>
  <c r="T70" i="8"/>
  <c r="U69" i="8"/>
  <c r="T69" i="8"/>
  <c r="T68" i="8"/>
  <c r="U67" i="8"/>
  <c r="T67" i="8"/>
  <c r="U66" i="8"/>
  <c r="U65" i="8"/>
  <c r="T65" i="8"/>
  <c r="U64" i="8"/>
  <c r="T64" i="8"/>
  <c r="U63" i="8"/>
  <c r="T63" i="8"/>
  <c r="U62" i="8"/>
  <c r="T62" i="8"/>
  <c r="U61" i="8"/>
  <c r="T61" i="8"/>
  <c r="U60" i="8"/>
  <c r="T60" i="8"/>
  <c r="U59" i="8"/>
  <c r="T59" i="8"/>
  <c r="U58" i="8"/>
  <c r="T58" i="8"/>
  <c r="U57" i="8"/>
  <c r="T57" i="8"/>
  <c r="U56" i="8"/>
  <c r="T56" i="8"/>
  <c r="U55" i="8"/>
  <c r="T55" i="8"/>
  <c r="U54" i="8"/>
  <c r="T54" i="8"/>
  <c r="U53" i="8"/>
  <c r="T53" i="8"/>
  <c r="U52" i="8"/>
  <c r="T52" i="8"/>
  <c r="U51" i="8"/>
  <c r="T51" i="8"/>
  <c r="U50" i="8"/>
  <c r="T50" i="8"/>
  <c r="U49" i="8"/>
  <c r="T49" i="8"/>
  <c r="U48" i="8"/>
  <c r="T48" i="8"/>
  <c r="U47" i="8"/>
  <c r="T47" i="8"/>
  <c r="U46" i="8"/>
  <c r="T46" i="8"/>
  <c r="U44" i="8"/>
  <c r="T44" i="8"/>
  <c r="U43" i="8"/>
  <c r="T43" i="8"/>
  <c r="U42" i="8"/>
  <c r="T42" i="8"/>
  <c r="U41" i="8"/>
  <c r="T41" i="8"/>
  <c r="U40" i="8"/>
  <c r="U39" i="8"/>
  <c r="T39" i="8"/>
  <c r="U38" i="8"/>
  <c r="T38" i="8"/>
  <c r="U37" i="8"/>
  <c r="T37" i="8"/>
  <c r="U36" i="8"/>
  <c r="T36" i="8"/>
  <c r="U35" i="8"/>
  <c r="T35" i="8"/>
  <c r="U34" i="8"/>
  <c r="T34" i="8"/>
  <c r="U33" i="8"/>
  <c r="T33" i="8"/>
  <c r="U32" i="8"/>
  <c r="T32" i="8"/>
  <c r="U31" i="8"/>
  <c r="T31" i="8"/>
  <c r="U30" i="8"/>
  <c r="T30" i="8"/>
  <c r="U29" i="8"/>
  <c r="T29" i="8"/>
  <c r="U28" i="8"/>
  <c r="T28" i="8"/>
  <c r="U27" i="8"/>
  <c r="T27" i="8"/>
  <c r="U26" i="8"/>
  <c r="T26" i="8"/>
  <c r="U25" i="8"/>
  <c r="T25" i="8"/>
  <c r="U24" i="8"/>
  <c r="T24" i="8"/>
  <c r="U23" i="8"/>
  <c r="T23" i="8"/>
  <c r="U22" i="8"/>
  <c r="T22" i="8"/>
  <c r="U21" i="8"/>
  <c r="T21" i="8"/>
  <c r="U20" i="8"/>
  <c r="T20" i="8"/>
  <c r="U19" i="8"/>
  <c r="T19" i="8"/>
  <c r="U18" i="8"/>
  <c r="T18" i="8"/>
  <c r="U17" i="8"/>
  <c r="T17" i="8"/>
  <c r="U16" i="8"/>
  <c r="T16" i="8"/>
  <c r="U15" i="8"/>
  <c r="T15" i="8"/>
  <c r="U14" i="8"/>
  <c r="T14" i="8"/>
  <c r="U13" i="8"/>
  <c r="T13" i="8"/>
  <c r="U12" i="8"/>
  <c r="T12" i="8"/>
  <c r="U11" i="8"/>
  <c r="T11" i="8"/>
  <c r="U10" i="8"/>
  <c r="T10" i="8"/>
  <c r="U9" i="8" l="1"/>
  <c r="T9" i="8"/>
  <c r="U8" i="8"/>
  <c r="T8" i="8"/>
  <c r="U7" i="8"/>
  <c r="T7" i="8"/>
  <c r="U6" i="8"/>
  <c r="T6" i="8"/>
  <c r="R17" i="7"/>
  <c r="L17" i="7"/>
  <c r="P43" i="13" l="1"/>
  <c r="O43" i="13"/>
  <c r="N43" i="13"/>
  <c r="M43" i="13"/>
  <c r="L43" i="13"/>
  <c r="K43" i="13"/>
  <c r="J43" i="13"/>
  <c r="I43" i="13"/>
  <c r="H43" i="13"/>
  <c r="G43" i="13"/>
  <c r="F43" i="13"/>
  <c r="E43" i="13"/>
  <c r="D43" i="13"/>
  <c r="P42" i="13"/>
  <c r="O42" i="13"/>
  <c r="N42" i="13"/>
  <c r="M42" i="13"/>
  <c r="L42" i="13"/>
  <c r="K42" i="13"/>
  <c r="J42" i="13"/>
  <c r="I42" i="13"/>
  <c r="H42" i="13"/>
  <c r="G42" i="13"/>
  <c r="D42" i="13" s="1"/>
  <c r="F42" i="13"/>
  <c r="E42" i="13"/>
  <c r="D41" i="13"/>
  <c r="D40" i="13"/>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D8" i="13"/>
  <c r="D7" i="13"/>
  <c r="D6" i="13"/>
  <c r="D5" i="13"/>
  <c r="U79" i="9" l="1"/>
  <c r="U78" i="9"/>
  <c r="U77" i="9"/>
  <c r="U76" i="9"/>
  <c r="U75" i="9"/>
  <c r="U20" i="15"/>
  <c r="U21" i="15"/>
  <c r="V21" i="14"/>
  <c r="T20" i="15"/>
  <c r="U80" i="5"/>
  <c r="T80" i="5"/>
  <c r="U79" i="5"/>
  <c r="T79" i="5"/>
  <c r="U78" i="5"/>
  <c r="T78" i="5"/>
  <c r="U77" i="5"/>
  <c r="T77" i="5"/>
  <c r="U76" i="5"/>
  <c r="T76" i="5"/>
  <c r="U80" i="6"/>
  <c r="T80" i="6"/>
  <c r="U79" i="6"/>
  <c r="T79" i="6"/>
  <c r="U78" i="6"/>
  <c r="T78" i="6"/>
  <c r="U77" i="6"/>
  <c r="T77" i="6"/>
  <c r="T76" i="6"/>
  <c r="U112" i="9" l="1"/>
  <c r="U8" i="15" l="1"/>
  <c r="T8" i="15"/>
  <c r="V8" i="14"/>
  <c r="U62" i="10"/>
  <c r="U146" i="9" l="1"/>
  <c r="U14" i="9"/>
  <c r="U13" i="9"/>
  <c r="U12" i="9"/>
  <c r="U11" i="9"/>
  <c r="U10" i="9"/>
  <c r="U15" i="6"/>
  <c r="T15" i="6"/>
  <c r="U14" i="6"/>
  <c r="T14" i="6"/>
  <c r="U13" i="6"/>
  <c r="T13" i="6"/>
  <c r="U12" i="6"/>
  <c r="T12" i="6"/>
  <c r="U11" i="6"/>
  <c r="T11" i="6"/>
  <c r="U135" i="6" l="1"/>
  <c r="U144" i="9"/>
  <c r="T130" i="5"/>
  <c r="U70" i="9"/>
  <c r="U15" i="5"/>
  <c r="T15" i="5"/>
  <c r="U14" i="5"/>
  <c r="T14" i="5"/>
  <c r="U13" i="5"/>
  <c r="T13" i="5"/>
  <c r="U12" i="5"/>
  <c r="T12" i="5"/>
  <c r="U11" i="5"/>
  <c r="T11" i="5"/>
  <c r="T10" i="5"/>
  <c r="U121" i="9" l="1"/>
  <c r="U113" i="9"/>
  <c r="U5" i="9"/>
  <c r="U123" i="9"/>
  <c r="U111" i="9"/>
  <c r="U188" i="6"/>
  <c r="U189" i="6"/>
  <c r="T188" i="6"/>
  <c r="T8" i="6"/>
  <c r="P407" i="16" l="1"/>
  <c r="P381" i="16"/>
  <c r="D188" i="17"/>
  <c r="W379" i="16"/>
  <c r="V379" i="16"/>
  <c r="P379" i="16"/>
  <c r="P387" i="16"/>
  <c r="P385" i="16"/>
  <c r="P384" i="16"/>
  <c r="P382" i="16"/>
  <c r="P380" i="16"/>
  <c r="E379" i="16"/>
  <c r="D385" i="16"/>
  <c r="D383" i="16"/>
  <c r="D381" i="16"/>
  <c r="D380" i="16"/>
  <c r="D379" i="16"/>
  <c r="T6" i="5"/>
  <c r="T7" i="5"/>
  <c r="T8" i="5"/>
  <c r="T9" i="5"/>
  <c r="V74" i="7" l="1"/>
  <c r="U165" i="9" l="1"/>
  <c r="U166" i="9"/>
  <c r="U167" i="9"/>
  <c r="U168" i="9"/>
  <c r="U169" i="9"/>
  <c r="U84" i="6" l="1"/>
  <c r="U65" i="5"/>
  <c r="U89" i="9" l="1"/>
  <c r="U88" i="9"/>
  <c r="U87" i="9"/>
  <c r="U86" i="9"/>
  <c r="U85" i="9"/>
  <c r="U130" i="5" l="1"/>
  <c r="U129" i="5"/>
  <c r="T129" i="5"/>
  <c r="U128" i="5"/>
  <c r="T128" i="5"/>
  <c r="U127" i="5"/>
  <c r="T127" i="5"/>
  <c r="U126" i="5"/>
  <c r="T126" i="5"/>
  <c r="U25" i="6" l="1"/>
  <c r="T25" i="6"/>
  <c r="U24" i="6"/>
  <c r="T24" i="6"/>
  <c r="U23" i="6"/>
  <c r="T23" i="6"/>
  <c r="U22" i="6"/>
  <c r="T22" i="6"/>
  <c r="U21" i="6"/>
  <c r="T21" i="6"/>
  <c r="U145" i="6" l="1"/>
  <c r="T145" i="6"/>
  <c r="U144" i="6"/>
  <c r="T144" i="6"/>
  <c r="U143" i="6"/>
  <c r="T143" i="6"/>
  <c r="U142" i="6"/>
  <c r="T142" i="6"/>
  <c r="U141" i="6"/>
  <c r="T141" i="6"/>
  <c r="U145" i="5"/>
  <c r="T145" i="5"/>
  <c r="U144" i="5"/>
  <c r="T144" i="5"/>
  <c r="U143" i="5"/>
  <c r="T143" i="5"/>
  <c r="U142" i="5"/>
  <c r="T142" i="5"/>
  <c r="U141" i="5"/>
  <c r="T141" i="5"/>
  <c r="U146" i="6" l="1"/>
  <c r="T73" i="6"/>
  <c r="U140" i="9"/>
  <c r="U145" i="9"/>
  <c r="U147" i="9"/>
  <c r="U74" i="6"/>
  <c r="U141" i="9"/>
  <c r="U142" i="9"/>
  <c r="U143" i="9"/>
  <c r="U148" i="9"/>
  <c r="U149" i="9"/>
  <c r="U150" i="9"/>
  <c r="T34" i="15" l="1"/>
  <c r="U34" i="15"/>
  <c r="T35" i="15"/>
  <c r="U35" i="15"/>
  <c r="T21" i="15"/>
  <c r="V34" i="14" l="1"/>
  <c r="V35" i="14"/>
  <c r="V20" i="14" l="1"/>
  <c r="V7" i="14" l="1"/>
  <c r="U5" i="10" l="1"/>
  <c r="U6" i="10"/>
  <c r="U7" i="10"/>
  <c r="U8" i="10"/>
  <c r="U9" i="10"/>
  <c r="U10" i="10"/>
  <c r="U11" i="10"/>
  <c r="U12" i="10"/>
  <c r="U13" i="10"/>
  <c r="U14" i="10"/>
  <c r="U15" i="10"/>
  <c r="U16" i="10"/>
  <c r="U17" i="10"/>
  <c r="U18" i="10"/>
  <c r="U19" i="10"/>
  <c r="U20" i="10"/>
  <c r="U21" i="10"/>
  <c r="U22" i="10"/>
  <c r="U23" i="10"/>
  <c r="U24" i="10"/>
  <c r="U25" i="10"/>
  <c r="U26" i="10"/>
  <c r="U27" i="10"/>
  <c r="U28"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3" i="10"/>
  <c r="U64" i="10"/>
  <c r="U65" i="10"/>
  <c r="U66" i="10"/>
  <c r="U67" i="10"/>
  <c r="U68" i="10"/>
  <c r="U69" i="10"/>
  <c r="U71" i="10"/>
  <c r="U72" i="10"/>
  <c r="U73" i="10"/>
  <c r="U74" i="10"/>
  <c r="U75" i="10"/>
  <c r="U76" i="10"/>
  <c r="U77" i="10"/>
  <c r="U78" i="10"/>
  <c r="U79" i="10"/>
  <c r="U80" i="10"/>
  <c r="U81" i="10"/>
  <c r="U82" i="10"/>
  <c r="U83" i="10"/>
  <c r="U85" i="10"/>
  <c r="U86" i="10"/>
  <c r="U87" i="10"/>
  <c r="U88" i="10"/>
  <c r="U89" i="10"/>
  <c r="U90" i="10"/>
  <c r="U91" i="10"/>
  <c r="U92" i="10"/>
  <c r="U93" i="10"/>
  <c r="U94" i="10"/>
  <c r="U95" i="10"/>
  <c r="U96" i="10"/>
  <c r="U97" i="10"/>
  <c r="U98" i="10"/>
  <c r="U99" i="10"/>
  <c r="U100" i="10"/>
  <c r="U101" i="10"/>
  <c r="U102" i="10"/>
  <c r="U103" i="10"/>
  <c r="U43" i="9" l="1"/>
  <c r="U8" i="9" l="1"/>
  <c r="U71" i="9"/>
  <c r="U72" i="9"/>
  <c r="U73" i="9"/>
  <c r="H190" i="17" l="1"/>
  <c r="E188" i="17"/>
  <c r="F379" i="16"/>
  <c r="G379" i="16"/>
  <c r="H379" i="16"/>
  <c r="I379" i="16"/>
  <c r="J379" i="16"/>
  <c r="K379" i="16"/>
  <c r="L379" i="16"/>
  <c r="M379" i="16"/>
  <c r="N379" i="16"/>
  <c r="O379" i="16"/>
  <c r="E380" i="16"/>
  <c r="F380" i="16"/>
  <c r="G380" i="16"/>
  <c r="H380" i="16"/>
  <c r="I380" i="16"/>
  <c r="J380" i="16"/>
  <c r="K380" i="16"/>
  <c r="L380" i="16"/>
  <c r="M380" i="16"/>
  <c r="N380" i="16"/>
  <c r="O380" i="16"/>
  <c r="E381" i="16"/>
  <c r="F381" i="16"/>
  <c r="G381" i="16"/>
  <c r="H381" i="16"/>
  <c r="I381" i="16"/>
  <c r="J381" i="16"/>
  <c r="K381" i="16"/>
  <c r="L381" i="16"/>
  <c r="M381" i="16"/>
  <c r="N381" i="16"/>
  <c r="O381" i="16"/>
  <c r="D382" i="16"/>
  <c r="E382" i="16"/>
  <c r="F382" i="16"/>
  <c r="G382" i="16"/>
  <c r="H382" i="16"/>
  <c r="I382" i="16"/>
  <c r="J382" i="16"/>
  <c r="K382" i="16"/>
  <c r="L382" i="16"/>
  <c r="M382" i="16"/>
  <c r="N382" i="16"/>
  <c r="O382" i="16"/>
  <c r="E383" i="16"/>
  <c r="F383" i="16"/>
  <c r="G383" i="16"/>
  <c r="H383" i="16"/>
  <c r="I383" i="16"/>
  <c r="J383" i="16"/>
  <c r="K383" i="16"/>
  <c r="L383" i="16"/>
  <c r="M383" i="16"/>
  <c r="N383" i="16"/>
  <c r="O383" i="16"/>
  <c r="P383" i="16"/>
  <c r="D384" i="16"/>
  <c r="E384" i="16"/>
  <c r="F384" i="16"/>
  <c r="G384" i="16"/>
  <c r="H384" i="16"/>
  <c r="I384" i="16"/>
  <c r="J384" i="16"/>
  <c r="K384" i="16"/>
  <c r="L384" i="16"/>
  <c r="M384" i="16"/>
  <c r="N384" i="16"/>
  <c r="O384" i="16"/>
  <c r="E385" i="16"/>
  <c r="F385" i="16"/>
  <c r="G385" i="16"/>
  <c r="H385" i="16"/>
  <c r="I385" i="16"/>
  <c r="J385" i="16"/>
  <c r="K385" i="16"/>
  <c r="L385" i="16"/>
  <c r="M385" i="16"/>
  <c r="N385" i="16"/>
  <c r="O385" i="16"/>
  <c r="D386" i="16"/>
  <c r="E386" i="16"/>
  <c r="F386" i="16"/>
  <c r="G386" i="16"/>
  <c r="H386" i="16"/>
  <c r="I386" i="16"/>
  <c r="J386" i="16"/>
  <c r="K386" i="16"/>
  <c r="L386" i="16"/>
  <c r="M386" i="16"/>
  <c r="N386" i="16"/>
  <c r="O386" i="16"/>
  <c r="P386" i="16"/>
  <c r="D387" i="16"/>
  <c r="E387" i="16"/>
  <c r="F387" i="16"/>
  <c r="G387" i="16"/>
  <c r="H387" i="16"/>
  <c r="I387" i="16"/>
  <c r="J387" i="16"/>
  <c r="K387" i="16"/>
  <c r="L387" i="16"/>
  <c r="M387" i="16"/>
  <c r="N387" i="16"/>
  <c r="O387" i="16"/>
  <c r="Q379" i="16"/>
  <c r="Q380" i="16"/>
  <c r="Q381" i="16"/>
  <c r="Q382" i="16"/>
  <c r="Q383" i="16"/>
  <c r="Q384" i="16"/>
  <c r="Q385" i="16"/>
  <c r="Q386" i="16"/>
  <c r="Q387" i="16"/>
  <c r="R379" i="16"/>
  <c r="S379" i="16"/>
  <c r="T379" i="16"/>
  <c r="R380" i="16"/>
  <c r="S380" i="16"/>
  <c r="T380" i="16"/>
  <c r="R381" i="16"/>
  <c r="S381" i="16"/>
  <c r="T381" i="16"/>
  <c r="R382" i="16"/>
  <c r="S382" i="16"/>
  <c r="T382" i="16"/>
  <c r="R383" i="16"/>
  <c r="S383" i="16"/>
  <c r="T383" i="16"/>
  <c r="R384" i="16"/>
  <c r="S384" i="16"/>
  <c r="T384" i="16"/>
  <c r="R385" i="16"/>
  <c r="S385" i="16"/>
  <c r="T385" i="16"/>
  <c r="R386" i="16"/>
  <c r="S386" i="16"/>
  <c r="T386" i="16"/>
  <c r="R387" i="16"/>
  <c r="S387" i="16"/>
  <c r="T387" i="16"/>
  <c r="X386" i="16"/>
  <c r="U379" i="16"/>
  <c r="U380" i="16"/>
  <c r="V380" i="16"/>
  <c r="W380" i="16"/>
  <c r="U382" i="16"/>
  <c r="V382" i="16"/>
  <c r="W382" i="16"/>
  <c r="U383" i="16"/>
  <c r="V383" i="16"/>
  <c r="W383" i="16"/>
  <c r="U384" i="16"/>
  <c r="V384" i="16"/>
  <c r="W384" i="16"/>
  <c r="U385" i="16"/>
  <c r="V385" i="16"/>
  <c r="W385" i="16"/>
  <c r="U386" i="16"/>
  <c r="V386" i="16"/>
  <c r="W386" i="16"/>
  <c r="U387" i="16"/>
  <c r="V387" i="16"/>
  <c r="W387" i="16"/>
  <c r="T148" i="6"/>
  <c r="T147" i="6"/>
  <c r="T146" i="6"/>
  <c r="T71" i="6"/>
  <c r="U150" i="6"/>
  <c r="T150" i="6"/>
  <c r="U149" i="6"/>
  <c r="T149" i="6"/>
  <c r="U148" i="6"/>
  <c r="U147" i="6"/>
  <c r="U75" i="6"/>
  <c r="T75" i="6"/>
  <c r="T74" i="6"/>
  <c r="U73" i="6"/>
  <c r="U72" i="6"/>
  <c r="T72" i="6"/>
  <c r="U71" i="6"/>
  <c r="U88" i="5"/>
  <c r="U74" i="5"/>
  <c r="U149" i="5"/>
  <c r="U146" i="5"/>
  <c r="T61" i="5"/>
  <c r="T56" i="5"/>
  <c r="U56" i="5"/>
  <c r="T149" i="5"/>
  <c r="T108" i="5"/>
  <c r="T74" i="5"/>
  <c r="T71" i="5"/>
  <c r="T72" i="5"/>
  <c r="T73" i="5"/>
  <c r="T75" i="5"/>
  <c r="T150" i="5"/>
  <c r="T148" i="5"/>
  <c r="T147" i="5"/>
  <c r="T146" i="5"/>
  <c r="U71" i="5" l="1"/>
  <c r="U73" i="5"/>
  <c r="U72" i="5"/>
  <c r="U150" i="5"/>
  <c r="D201" i="17"/>
  <c r="X387" i="16"/>
  <c r="X385" i="16"/>
  <c r="X384" i="16"/>
  <c r="X383" i="16"/>
  <c r="X382" i="16"/>
  <c r="X380" i="16"/>
  <c r="W381" i="16"/>
  <c r="X379" i="16"/>
  <c r="V381" i="16"/>
  <c r="U381" i="16"/>
  <c r="U148" i="5"/>
  <c r="U75" i="5"/>
  <c r="U8" i="5"/>
  <c r="U147" i="5"/>
  <c r="X381" i="16" l="1"/>
  <c r="U84" i="5" l="1"/>
  <c r="U133" i="9"/>
  <c r="U132" i="9"/>
  <c r="U131" i="9"/>
  <c r="U124" i="9"/>
  <c r="U120" i="9"/>
  <c r="U56" i="9"/>
  <c r="U57" i="9"/>
  <c r="U58" i="9"/>
  <c r="U59" i="9"/>
  <c r="U55" i="9"/>
  <c r="U57" i="5" l="1"/>
  <c r="U58" i="5"/>
  <c r="U59" i="5"/>
  <c r="U60" i="5"/>
  <c r="T57" i="5"/>
  <c r="T58" i="5"/>
  <c r="T59" i="5"/>
  <c r="T60" i="5"/>
  <c r="E191" i="17" l="1"/>
  <c r="F191" i="17"/>
  <c r="G191" i="17"/>
  <c r="H191" i="17"/>
  <c r="I191" i="17"/>
  <c r="J191" i="17"/>
  <c r="K191" i="17"/>
  <c r="L191" i="17"/>
  <c r="M191" i="17"/>
  <c r="N191" i="17"/>
  <c r="O191" i="17"/>
  <c r="Q191" i="17"/>
  <c r="R191" i="17"/>
  <c r="S191" i="17"/>
  <c r="T191" i="17"/>
  <c r="U191" i="17"/>
  <c r="V191" i="17"/>
  <c r="W191" i="17"/>
  <c r="E192" i="17"/>
  <c r="F192" i="17"/>
  <c r="G192" i="17"/>
  <c r="H192" i="17"/>
  <c r="I192" i="17"/>
  <c r="J192" i="17"/>
  <c r="K192" i="17"/>
  <c r="L192" i="17"/>
  <c r="M192" i="17"/>
  <c r="N192" i="17"/>
  <c r="O192" i="17"/>
  <c r="Q192" i="17"/>
  <c r="R192" i="17"/>
  <c r="S192" i="17"/>
  <c r="T192" i="17"/>
  <c r="U192" i="17"/>
  <c r="V192" i="17"/>
  <c r="W192" i="17"/>
  <c r="E193" i="17"/>
  <c r="F193" i="17"/>
  <c r="G193" i="17"/>
  <c r="H193" i="17"/>
  <c r="I193" i="17"/>
  <c r="J193" i="17"/>
  <c r="K193" i="17"/>
  <c r="L193" i="17"/>
  <c r="M193" i="17"/>
  <c r="N193" i="17"/>
  <c r="O193" i="17"/>
  <c r="Q193" i="17"/>
  <c r="R193" i="17"/>
  <c r="S193" i="17"/>
  <c r="T193" i="17"/>
  <c r="U193" i="17"/>
  <c r="V193" i="17"/>
  <c r="W193" i="17"/>
  <c r="E194" i="17"/>
  <c r="F194" i="17"/>
  <c r="G194" i="17"/>
  <c r="H194" i="17"/>
  <c r="I194" i="17"/>
  <c r="J194" i="17"/>
  <c r="K194" i="17"/>
  <c r="L194" i="17"/>
  <c r="M194" i="17"/>
  <c r="N194" i="17"/>
  <c r="O194" i="17"/>
  <c r="Q194" i="17"/>
  <c r="R194" i="17"/>
  <c r="S194" i="17"/>
  <c r="T194" i="17"/>
  <c r="U194" i="17"/>
  <c r="V194" i="17"/>
  <c r="W194" i="17"/>
  <c r="D192" i="17"/>
  <c r="D193" i="17"/>
  <c r="D194" i="17"/>
  <c r="D191" i="17"/>
  <c r="W207" i="17" l="1"/>
  <c r="V207" i="17"/>
  <c r="U207" i="17"/>
  <c r="T207" i="17"/>
  <c r="S207" i="17"/>
  <c r="R207" i="17"/>
  <c r="Q207" i="17"/>
  <c r="W206" i="17"/>
  <c r="V206" i="17"/>
  <c r="U206" i="17"/>
  <c r="T206" i="17"/>
  <c r="S206" i="17"/>
  <c r="R206" i="17"/>
  <c r="Q206" i="17"/>
  <c r="W205" i="17"/>
  <c r="V205" i="17"/>
  <c r="U205" i="17"/>
  <c r="T205" i="17"/>
  <c r="S205" i="17"/>
  <c r="R205" i="17"/>
  <c r="Q205" i="17"/>
  <c r="W204" i="17"/>
  <c r="V204" i="17"/>
  <c r="U204" i="17"/>
  <c r="T204" i="17"/>
  <c r="S204" i="17"/>
  <c r="R204" i="17"/>
  <c r="Q204" i="17"/>
  <c r="D189" i="17"/>
  <c r="E189" i="17"/>
  <c r="F189" i="17"/>
  <c r="G189" i="17"/>
  <c r="H189" i="17"/>
  <c r="I189" i="17"/>
  <c r="J189" i="17"/>
  <c r="K189" i="17"/>
  <c r="L189" i="17"/>
  <c r="M189" i="17"/>
  <c r="N189" i="17"/>
  <c r="O189" i="17"/>
  <c r="Q189" i="17"/>
  <c r="R189" i="17"/>
  <c r="S189" i="17"/>
  <c r="T189" i="17"/>
  <c r="U189" i="17"/>
  <c r="V189" i="17"/>
  <c r="W189" i="17"/>
  <c r="D190" i="17"/>
  <c r="E190" i="17"/>
  <c r="F190" i="17"/>
  <c r="G190" i="17"/>
  <c r="I190" i="17"/>
  <c r="J190" i="17"/>
  <c r="K190" i="17"/>
  <c r="L190" i="17"/>
  <c r="M190" i="17"/>
  <c r="N190" i="17"/>
  <c r="O190" i="17"/>
  <c r="Q190" i="17"/>
  <c r="R190" i="17"/>
  <c r="S190" i="17"/>
  <c r="T190" i="17"/>
  <c r="U190" i="17"/>
  <c r="V190" i="17"/>
  <c r="W190" i="17"/>
  <c r="D195" i="17"/>
  <c r="E195" i="17"/>
  <c r="F195" i="17"/>
  <c r="G195" i="17"/>
  <c r="H195" i="17"/>
  <c r="I195" i="17"/>
  <c r="J195" i="17"/>
  <c r="K195" i="17"/>
  <c r="L195" i="17"/>
  <c r="M195" i="17"/>
  <c r="N195" i="17"/>
  <c r="O195" i="17"/>
  <c r="Q195" i="17"/>
  <c r="R195" i="17"/>
  <c r="S195" i="17"/>
  <c r="T195" i="17"/>
  <c r="U195" i="17"/>
  <c r="V195" i="17"/>
  <c r="W195" i="17"/>
  <c r="D196" i="17"/>
  <c r="E196" i="17"/>
  <c r="F196" i="17"/>
  <c r="G196" i="17"/>
  <c r="H196" i="17"/>
  <c r="I196" i="17"/>
  <c r="J196" i="17"/>
  <c r="K196" i="17"/>
  <c r="L196" i="17"/>
  <c r="M196" i="17"/>
  <c r="N196" i="17"/>
  <c r="O196" i="17"/>
  <c r="Q196" i="17"/>
  <c r="R196" i="17"/>
  <c r="S196" i="17"/>
  <c r="T196" i="17"/>
  <c r="U196" i="17"/>
  <c r="V196" i="17"/>
  <c r="W196" i="17"/>
  <c r="F188" i="17"/>
  <c r="G188" i="17"/>
  <c r="H188" i="17"/>
  <c r="I188" i="17"/>
  <c r="J188" i="17"/>
  <c r="K188" i="17"/>
  <c r="L188" i="17"/>
  <c r="M188" i="17"/>
  <c r="N188" i="17"/>
  <c r="O188" i="17"/>
  <c r="Q188" i="17"/>
  <c r="R188" i="17"/>
  <c r="S188" i="17"/>
  <c r="T188" i="17"/>
  <c r="U188" i="17"/>
  <c r="V188" i="17"/>
  <c r="W188" i="17"/>
  <c r="P194" i="17" l="1"/>
  <c r="P192" i="17"/>
  <c r="P191" i="17"/>
  <c r="P193" i="17"/>
  <c r="X188" i="17"/>
  <c r="X195" i="17"/>
  <c r="X191" i="17"/>
  <c r="X189" i="17"/>
  <c r="X192" i="17"/>
  <c r="X196" i="17"/>
  <c r="X190" i="17"/>
  <c r="X194" i="17"/>
  <c r="X193" i="17"/>
  <c r="R203" i="17"/>
  <c r="V203" i="17"/>
  <c r="S208" i="17"/>
  <c r="T209" i="17"/>
  <c r="W208" i="17"/>
  <c r="W203" i="17"/>
  <c r="W202" i="17"/>
  <c r="W201" i="17"/>
  <c r="W209" i="17"/>
  <c r="T201" i="17"/>
  <c r="Q202" i="17"/>
  <c r="U202" i="17"/>
  <c r="Q201" i="17"/>
  <c r="U201" i="17"/>
  <c r="R202" i="17"/>
  <c r="V202" i="17"/>
  <c r="S203" i="17"/>
  <c r="T208" i="17"/>
  <c r="Q209" i="17"/>
  <c r="U209" i="17"/>
  <c r="R201" i="17"/>
  <c r="V201" i="17"/>
  <c r="S202" i="17"/>
  <c r="T203" i="17"/>
  <c r="Q208" i="17"/>
  <c r="U208" i="17"/>
  <c r="R209" i="17"/>
  <c r="V209" i="17"/>
  <c r="S201" i="17"/>
  <c r="T202" i="17"/>
  <c r="Q203" i="17"/>
  <c r="U203" i="17"/>
  <c r="R208" i="17"/>
  <c r="V208" i="17"/>
  <c r="S209" i="17"/>
  <c r="P195" i="17"/>
  <c r="P190" i="17"/>
  <c r="P189" i="17"/>
  <c r="P196" i="17"/>
  <c r="P188" i="17"/>
  <c r="D202" i="17"/>
  <c r="H202" i="17"/>
  <c r="L202" i="17"/>
  <c r="D203" i="17"/>
  <c r="H203" i="17"/>
  <c r="L203" i="17"/>
  <c r="D204" i="17"/>
  <c r="H204" i="17"/>
  <c r="L204" i="17"/>
  <c r="H201" i="17"/>
  <c r="L201" i="17"/>
  <c r="G205" i="17"/>
  <c r="K205" i="17"/>
  <c r="O205" i="17"/>
  <c r="F206" i="17"/>
  <c r="J206" i="17"/>
  <c r="N206" i="17"/>
  <c r="E207" i="17"/>
  <c r="I207" i="17"/>
  <c r="M207" i="17"/>
  <c r="D208" i="17"/>
  <c r="H208" i="17"/>
  <c r="L208" i="17"/>
  <c r="D209" i="17"/>
  <c r="H209" i="17"/>
  <c r="L209" i="17"/>
  <c r="E201" i="17"/>
  <c r="I201" i="17"/>
  <c r="M201" i="17"/>
  <c r="E202" i="17"/>
  <c r="I202" i="17"/>
  <c r="M202" i="17"/>
  <c r="E203" i="17"/>
  <c r="I203" i="17"/>
  <c r="M203" i="17"/>
  <c r="E204" i="17"/>
  <c r="I204" i="17"/>
  <c r="M204" i="17"/>
  <c r="D205" i="17"/>
  <c r="H205" i="17"/>
  <c r="L205" i="17"/>
  <c r="G206" i="17"/>
  <c r="K206" i="17"/>
  <c r="O206" i="17"/>
  <c r="F207" i="17"/>
  <c r="J207" i="17"/>
  <c r="N207" i="17"/>
  <c r="E208" i="17"/>
  <c r="I208" i="17"/>
  <c r="M208" i="17"/>
  <c r="E209" i="17"/>
  <c r="I209" i="17"/>
  <c r="M209" i="17"/>
  <c r="F201" i="17"/>
  <c r="J201" i="17"/>
  <c r="N201" i="17"/>
  <c r="F202" i="17"/>
  <c r="J202" i="17"/>
  <c r="N202" i="17"/>
  <c r="F203" i="17"/>
  <c r="J203" i="17"/>
  <c r="N203" i="17"/>
  <c r="F204" i="17"/>
  <c r="J204" i="17"/>
  <c r="N204" i="17"/>
  <c r="E205" i="17"/>
  <c r="I205" i="17"/>
  <c r="M205" i="17"/>
  <c r="D206" i="17"/>
  <c r="H206" i="17"/>
  <c r="L206" i="17"/>
  <c r="G207" i="17"/>
  <c r="K207" i="17"/>
  <c r="O207" i="17"/>
  <c r="F208" i="17"/>
  <c r="J208" i="17"/>
  <c r="N208" i="17"/>
  <c r="F209" i="17"/>
  <c r="J209" i="17"/>
  <c r="N209" i="17"/>
  <c r="G201" i="17"/>
  <c r="K201" i="17"/>
  <c r="O201" i="17"/>
  <c r="G202" i="17"/>
  <c r="K202" i="17"/>
  <c r="O202" i="17"/>
  <c r="G203" i="17"/>
  <c r="K203" i="17"/>
  <c r="O203" i="17"/>
  <c r="G204" i="17"/>
  <c r="K204" i="17"/>
  <c r="O204" i="17"/>
  <c r="F205" i="17"/>
  <c r="J205" i="17"/>
  <c r="N205" i="17"/>
  <c r="E206" i="17"/>
  <c r="I206" i="17"/>
  <c r="M206" i="17"/>
  <c r="D207" i="17"/>
  <c r="H207" i="17"/>
  <c r="L207" i="17"/>
  <c r="G208" i="17"/>
  <c r="K208" i="17"/>
  <c r="O208" i="17"/>
  <c r="G209" i="17"/>
  <c r="K209" i="17"/>
  <c r="O209" i="17"/>
  <c r="P205" i="17" l="1"/>
  <c r="P204" i="17"/>
  <c r="P207" i="17"/>
  <c r="P206" i="17"/>
  <c r="Q210" i="17"/>
  <c r="O210" i="17"/>
  <c r="N210" i="17"/>
  <c r="M210" i="17"/>
  <c r="H210" i="17"/>
  <c r="K210" i="17"/>
  <c r="J210" i="17"/>
  <c r="I210" i="17"/>
  <c r="G210" i="17"/>
  <c r="F210" i="17"/>
  <c r="L210" i="17"/>
  <c r="S210" i="17"/>
  <c r="X205" i="17"/>
  <c r="W210" i="17"/>
  <c r="X206" i="17"/>
  <c r="X207" i="17"/>
  <c r="X203" i="17"/>
  <c r="V210" i="17"/>
  <c r="U210" i="17"/>
  <c r="T210" i="17"/>
  <c r="R210" i="17"/>
  <c r="E210" i="17"/>
  <c r="D210" i="17"/>
  <c r="P208" i="17"/>
  <c r="P209" i="17"/>
  <c r="P203" i="17"/>
  <c r="P202" i="17"/>
  <c r="P201" i="17" l="1"/>
  <c r="P210" i="17" s="1"/>
  <c r="V47" i="14" l="1"/>
  <c r="V46" i="14"/>
  <c r="V43" i="14" l="1"/>
  <c r="U48" i="15"/>
  <c r="V48" i="14" l="1"/>
  <c r="U12" i="15"/>
  <c r="U16" i="15"/>
  <c r="U30" i="15"/>
  <c r="U52" i="15"/>
  <c r="U64" i="15"/>
  <c r="V33" i="14"/>
  <c r="U14" i="15"/>
  <c r="U32" i="15"/>
  <c r="U36" i="15"/>
  <c r="U44" i="15"/>
  <c r="U54" i="15"/>
  <c r="U66" i="15"/>
  <c r="U38" i="15"/>
  <c r="U50" i="15"/>
  <c r="U18" i="15"/>
  <c r="U60" i="15"/>
  <c r="U26" i="15"/>
  <c r="V61" i="14"/>
  <c r="V41" i="14"/>
  <c r="U17" i="15"/>
  <c r="U31" i="15"/>
  <c r="U41" i="15"/>
  <c r="U53" i="15"/>
  <c r="U65" i="15"/>
  <c r="U9" i="15"/>
  <c r="U23" i="15"/>
  <c r="U37" i="15"/>
  <c r="U49" i="15"/>
  <c r="U61" i="15"/>
  <c r="U13" i="15"/>
  <c r="U27" i="15"/>
  <c r="U45" i="15"/>
  <c r="U57" i="15"/>
  <c r="T42" i="15"/>
  <c r="U58" i="15"/>
  <c r="U42" i="15"/>
  <c r="U24" i="15"/>
  <c r="U11" i="15"/>
  <c r="U15" i="15"/>
  <c r="U19" i="15"/>
  <c r="U25" i="15"/>
  <c r="U29" i="15"/>
  <c r="U33" i="15"/>
  <c r="U39" i="15"/>
  <c r="U47" i="15"/>
  <c r="U51" i="15"/>
  <c r="U55" i="15"/>
  <c r="U59" i="15"/>
  <c r="U63" i="15"/>
  <c r="U67" i="15"/>
  <c r="T33" i="15"/>
  <c r="U62" i="15"/>
  <c r="U46" i="15"/>
  <c r="U28" i="15"/>
  <c r="U10" i="15"/>
  <c r="U43" i="15"/>
  <c r="T43" i="15"/>
  <c r="T64" i="15"/>
  <c r="T22" i="15"/>
  <c r="T26" i="15"/>
  <c r="T30" i="15"/>
  <c r="T44" i="15"/>
  <c r="T48" i="15"/>
  <c r="U56" i="15"/>
  <c r="U40" i="15"/>
  <c r="U22" i="15"/>
  <c r="U140" i="5"/>
  <c r="T140" i="5"/>
  <c r="V50" i="14" l="1"/>
  <c r="T31" i="15"/>
  <c r="V30" i="14"/>
  <c r="T40" i="15"/>
  <c r="V65" i="14"/>
  <c r="T12" i="15"/>
  <c r="V62" i="14"/>
  <c r="V23" i="14"/>
  <c r="V63" i="14"/>
  <c r="V18" i="14"/>
  <c r="V24" i="14"/>
  <c r="T32" i="15"/>
  <c r="T66" i="15"/>
  <c r="V58" i="14"/>
  <c r="V38" i="14"/>
  <c r="V16" i="14"/>
  <c r="V22" i="14"/>
  <c r="V51" i="14"/>
  <c r="V55" i="14"/>
  <c r="V13" i="14"/>
  <c r="V53" i="14"/>
  <c r="V39" i="14"/>
  <c r="V42" i="14"/>
  <c r="V11" i="14"/>
  <c r="V26" i="14"/>
  <c r="V67" i="14"/>
  <c r="V57" i="14"/>
  <c r="T39" i="15"/>
  <c r="T19" i="15"/>
  <c r="V32" i="14"/>
  <c r="V54" i="14"/>
  <c r="V31" i="14"/>
  <c r="V12" i="14"/>
  <c r="V15" i="14"/>
  <c r="V37" i="14"/>
  <c r="V9" i="14"/>
  <c r="V49" i="14"/>
  <c r="V44" i="14"/>
  <c r="V59" i="14"/>
  <c r="V56" i="14"/>
  <c r="V36" i="14"/>
  <c r="V14" i="14"/>
  <c r="V28" i="14"/>
  <c r="V52" i="14"/>
  <c r="V29" i="14"/>
  <c r="V10" i="14"/>
  <c r="V17" i="14"/>
  <c r="V66" i="14"/>
  <c r="V27" i="14"/>
  <c r="V64" i="14"/>
  <c r="V45" i="14"/>
  <c r="V25" i="14"/>
  <c r="V60" i="14"/>
  <c r="V40" i="14"/>
  <c r="V19" i="14"/>
  <c r="T60" i="15"/>
  <c r="T59" i="15"/>
  <c r="T15" i="15"/>
  <c r="T41" i="15"/>
  <c r="T56" i="15"/>
  <c r="T55" i="15"/>
  <c r="T58" i="15"/>
  <c r="T38" i="15"/>
  <c r="T57" i="15"/>
  <c r="T25" i="15"/>
  <c r="T67" i="15"/>
  <c r="T63" i="15"/>
  <c r="T54" i="15"/>
  <c r="T47" i="15"/>
  <c r="T49" i="15"/>
  <c r="T18" i="15"/>
  <c r="T9" i="15"/>
  <c r="T23" i="15"/>
  <c r="T53" i="15"/>
  <c r="T65" i="15"/>
  <c r="T24" i="15"/>
  <c r="T27" i="15"/>
  <c r="T16" i="15"/>
  <c r="T50" i="15"/>
  <c r="T14" i="15"/>
  <c r="T61" i="15"/>
  <c r="T37" i="15"/>
  <c r="T52" i="15"/>
  <c r="T36" i="15"/>
  <c r="T51" i="15"/>
  <c r="T29" i="15"/>
  <c r="T11" i="15"/>
  <c r="T62" i="15"/>
  <c r="T46" i="15"/>
  <c r="T28" i="15"/>
  <c r="T10" i="15"/>
  <c r="T45" i="15"/>
  <c r="T13" i="15"/>
  <c r="T17" i="15"/>
  <c r="U199" i="9" l="1"/>
  <c r="U198" i="9"/>
  <c r="U197" i="9"/>
  <c r="U195" i="9"/>
  <c r="U205" i="6"/>
  <c r="T205" i="6"/>
  <c r="U204" i="6"/>
  <c r="T204" i="6"/>
  <c r="U203" i="6"/>
  <c r="T203" i="6"/>
  <c r="U202" i="6"/>
  <c r="T202" i="6"/>
  <c r="U201" i="6"/>
  <c r="T201" i="6"/>
  <c r="U205" i="5"/>
  <c r="T205" i="5"/>
  <c r="U204" i="5"/>
  <c r="T204" i="5"/>
  <c r="U203" i="5"/>
  <c r="T203" i="5"/>
  <c r="U202" i="5"/>
  <c r="T202" i="5"/>
  <c r="U201" i="5"/>
  <c r="T201" i="5"/>
  <c r="W54" i="7" l="1"/>
  <c r="V10" i="7" l="1"/>
  <c r="V11" i="7"/>
  <c r="V12" i="7"/>
  <c r="V13" i="7"/>
  <c r="V14" i="7"/>
  <c r="V15" i="7"/>
  <c r="V16" i="7"/>
  <c r="V17" i="7"/>
  <c r="V18" i="7"/>
  <c r="V19" i="7"/>
  <c r="V20" i="7"/>
  <c r="V21" i="7"/>
  <c r="V22" i="7"/>
  <c r="V23" i="7"/>
  <c r="V24" i="7"/>
  <c r="V25" i="7"/>
  <c r="V26" i="7"/>
  <c r="V27" i="7"/>
  <c r="V28" i="7"/>
  <c r="V29" i="7"/>
  <c r="V30" i="7"/>
  <c r="V31" i="7"/>
  <c r="V32" i="7"/>
  <c r="V33" i="7"/>
  <c r="V34" i="7"/>
  <c r="V35" i="7"/>
  <c r="V36" i="7"/>
  <c r="V37" i="7"/>
  <c r="V38" i="7"/>
  <c r="V39" i="7"/>
  <c r="V40" i="7"/>
  <c r="V41" i="7"/>
  <c r="V42" i="7"/>
  <c r="V43" i="7"/>
  <c r="V44" i="7"/>
  <c r="V45" i="7"/>
  <c r="V46" i="7"/>
  <c r="V47" i="7"/>
  <c r="V48" i="7"/>
  <c r="V49" i="7"/>
  <c r="V50" i="7"/>
  <c r="V51" i="7"/>
  <c r="V52" i="7"/>
  <c r="V53" i="7"/>
  <c r="V54" i="7"/>
  <c r="V55" i="7"/>
  <c r="V56" i="7"/>
  <c r="V57" i="7"/>
  <c r="V58" i="7"/>
  <c r="V59" i="7"/>
  <c r="V60" i="7"/>
  <c r="V61" i="7"/>
  <c r="V62" i="7"/>
  <c r="V63" i="7"/>
  <c r="V64" i="7"/>
  <c r="V65" i="7"/>
  <c r="V66" i="7"/>
  <c r="V67" i="7"/>
  <c r="V68" i="7"/>
  <c r="V69" i="7"/>
  <c r="V70" i="7"/>
  <c r="V71" i="7"/>
  <c r="V72" i="7"/>
  <c r="V73" i="7"/>
  <c r="V75" i="7"/>
  <c r="V76" i="7"/>
  <c r="V77" i="7"/>
  <c r="V78" i="7"/>
  <c r="V79" i="7"/>
  <c r="V80" i="7"/>
  <c r="V81" i="7"/>
  <c r="V82" i="7"/>
  <c r="V83" i="7"/>
  <c r="V84" i="7"/>
  <c r="V85" i="7"/>
  <c r="V86" i="7"/>
  <c r="V87" i="7"/>
  <c r="V88" i="7"/>
  <c r="V89" i="7"/>
  <c r="V90" i="7"/>
  <c r="V91" i="7"/>
  <c r="V92" i="7"/>
  <c r="V93" i="7"/>
  <c r="V94" i="7"/>
  <c r="V95" i="7"/>
  <c r="V96" i="7"/>
  <c r="V97" i="7"/>
  <c r="V98" i="7"/>
  <c r="V99" i="7"/>
  <c r="V100" i="7"/>
  <c r="V101" i="7"/>
  <c r="V102" i="7"/>
  <c r="V103" i="7"/>
  <c r="V104" i="7"/>
  <c r="V105" i="7"/>
  <c r="V7" i="7"/>
  <c r="V8" i="7"/>
  <c r="V9" i="7"/>
  <c r="V6" i="7"/>
  <c r="U4" i="10"/>
  <c r="X209" i="17" l="1"/>
  <c r="X208" i="17"/>
  <c r="X204" i="17"/>
  <c r="X202" i="17"/>
  <c r="X201" i="17"/>
  <c r="X210" i="17" l="1"/>
  <c r="U25" i="9"/>
  <c r="U26" i="9"/>
  <c r="U27" i="9"/>
  <c r="U28" i="9"/>
  <c r="U29" i="9"/>
  <c r="U30" i="9"/>
  <c r="U31" i="9"/>
  <c r="U32" i="9"/>
  <c r="U33" i="9"/>
  <c r="U34" i="9"/>
  <c r="U35" i="9"/>
  <c r="U36" i="9"/>
  <c r="U37" i="9"/>
  <c r="U38" i="9"/>
  <c r="U39" i="9"/>
  <c r="U40" i="9"/>
  <c r="U41" i="9"/>
  <c r="U42" i="9"/>
  <c r="U44" i="9"/>
  <c r="U45" i="9"/>
  <c r="U46" i="9"/>
  <c r="U47" i="9"/>
  <c r="U48" i="9"/>
  <c r="U49" i="9"/>
  <c r="U50" i="9"/>
  <c r="U51" i="9"/>
  <c r="U52" i="9"/>
  <c r="U53" i="9"/>
  <c r="U54" i="9"/>
  <c r="U60" i="9"/>
  <c r="U61" i="9"/>
  <c r="U62" i="9"/>
  <c r="U63" i="9"/>
  <c r="U64" i="9"/>
  <c r="U65" i="9"/>
  <c r="U66" i="9"/>
  <c r="U67" i="9"/>
  <c r="U68" i="9"/>
  <c r="U69" i="9"/>
  <c r="U80" i="9"/>
  <c r="U81" i="9"/>
  <c r="U82" i="9"/>
  <c r="U83" i="9"/>
  <c r="U84" i="9"/>
  <c r="U90" i="9"/>
  <c r="U91" i="9"/>
  <c r="U92" i="9"/>
  <c r="U93" i="9"/>
  <c r="U94" i="9"/>
  <c r="U95" i="9"/>
  <c r="U97" i="9"/>
  <c r="U98" i="9"/>
  <c r="U99" i="9"/>
  <c r="U100" i="9"/>
  <c r="U101" i="9"/>
  <c r="U102" i="9"/>
  <c r="U103" i="9"/>
  <c r="U104" i="9"/>
  <c r="U105" i="9"/>
  <c r="U106" i="9"/>
  <c r="U107" i="9"/>
  <c r="U108" i="9"/>
  <c r="U109" i="9"/>
  <c r="U110" i="9"/>
  <c r="U114" i="9"/>
  <c r="U115" i="9"/>
  <c r="U116" i="9"/>
  <c r="U117" i="9"/>
  <c r="U118" i="9"/>
  <c r="U119" i="9"/>
  <c r="U125" i="9"/>
  <c r="U126" i="9"/>
  <c r="U128" i="9"/>
  <c r="U129" i="9"/>
  <c r="U135" i="9"/>
  <c r="U136" i="9"/>
  <c r="U137" i="9"/>
  <c r="U138" i="9"/>
  <c r="U139" i="9"/>
  <c r="U151" i="9"/>
  <c r="U152" i="9"/>
  <c r="U153" i="9"/>
  <c r="U154" i="9"/>
  <c r="U155" i="9"/>
  <c r="U156" i="9"/>
  <c r="U157" i="9"/>
  <c r="U158" i="9"/>
  <c r="U159" i="9"/>
  <c r="U160" i="9"/>
  <c r="U161" i="9"/>
  <c r="U162" i="9"/>
  <c r="U163" i="9"/>
  <c r="U164" i="9"/>
  <c r="U170" i="9"/>
  <c r="U171" i="9"/>
  <c r="U172" i="9"/>
  <c r="U173" i="9"/>
  <c r="U174" i="9"/>
  <c r="U175" i="9"/>
  <c r="U176" i="9"/>
  <c r="U177" i="9"/>
  <c r="U178" i="9"/>
  <c r="U179" i="9"/>
  <c r="U180" i="9"/>
  <c r="U184" i="9"/>
  <c r="U185" i="9"/>
  <c r="U186" i="9"/>
  <c r="U187" i="9"/>
  <c r="U188" i="9"/>
  <c r="U189" i="9"/>
  <c r="U190" i="9"/>
  <c r="U191" i="9"/>
  <c r="U192" i="9"/>
  <c r="U193" i="9"/>
  <c r="U194" i="9"/>
  <c r="U200" i="9"/>
  <c r="U201" i="9"/>
  <c r="U202" i="9"/>
  <c r="U203" i="9"/>
  <c r="U204" i="9"/>
  <c r="U205" i="9"/>
  <c r="U206" i="9"/>
  <c r="U207" i="9"/>
  <c r="U208" i="9"/>
  <c r="U209" i="9"/>
  <c r="U6" i="9"/>
  <c r="U7" i="9"/>
  <c r="U9" i="9"/>
  <c r="U15" i="9"/>
  <c r="U16" i="9"/>
  <c r="U17" i="9"/>
  <c r="U18" i="9"/>
  <c r="U19" i="9"/>
  <c r="U20" i="9"/>
  <c r="U21" i="9"/>
  <c r="U22" i="9"/>
  <c r="U23" i="9"/>
  <c r="U24" i="9"/>
  <c r="T7" i="6"/>
  <c r="T9" i="6"/>
  <c r="T10" i="6"/>
  <c r="T16" i="6"/>
  <c r="T17" i="6"/>
  <c r="T18" i="6"/>
  <c r="T19" i="6"/>
  <c r="T20"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51" i="6"/>
  <c r="T152" i="6"/>
  <c r="T153" i="6"/>
  <c r="T154" i="6"/>
  <c r="T155" i="6"/>
  <c r="T156" i="6"/>
  <c r="T157" i="6"/>
  <c r="T158" i="6"/>
  <c r="T159" i="6"/>
  <c r="T160" i="6"/>
  <c r="T161" i="6"/>
  <c r="T162" i="6"/>
  <c r="T163" i="6"/>
  <c r="T164" i="6"/>
  <c r="T165" i="6"/>
  <c r="T166" i="6"/>
  <c r="T167" i="6"/>
  <c r="T168" i="6"/>
  <c r="T169" i="6"/>
  <c r="T170" i="6"/>
  <c r="T171" i="6"/>
  <c r="T172" i="6"/>
  <c r="T173" i="6"/>
  <c r="T174" i="6"/>
  <c r="T175" i="6"/>
  <c r="T176" i="6"/>
  <c r="T177" i="6"/>
  <c r="T178" i="6"/>
  <c r="T179" i="6"/>
  <c r="T180" i="6"/>
  <c r="T181" i="6"/>
  <c r="T182" i="6"/>
  <c r="T183" i="6"/>
  <c r="T184" i="6"/>
  <c r="T185" i="6"/>
  <c r="T186" i="6"/>
  <c r="T187" i="6"/>
  <c r="T189" i="6"/>
  <c r="T190" i="6"/>
  <c r="T191" i="6"/>
  <c r="T192" i="6"/>
  <c r="T193" i="6"/>
  <c r="T194" i="6"/>
  <c r="T195" i="6"/>
  <c r="T196" i="6"/>
  <c r="T197" i="6"/>
  <c r="T198" i="6"/>
  <c r="T199" i="6"/>
  <c r="T200" i="6"/>
  <c r="T206" i="6"/>
  <c r="T207" i="6"/>
  <c r="T208" i="6"/>
  <c r="T209" i="6"/>
  <c r="T210" i="6"/>
  <c r="T6" i="6"/>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62" i="5"/>
  <c r="T63" i="5"/>
  <c r="T64" i="5"/>
  <c r="T65" i="5"/>
  <c r="T66" i="5"/>
  <c r="T67" i="5"/>
  <c r="T68" i="5"/>
  <c r="T69" i="5"/>
  <c r="T7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9" i="5"/>
  <c r="T110" i="5"/>
  <c r="T111" i="5"/>
  <c r="T112" i="5"/>
  <c r="T113" i="5"/>
  <c r="T114" i="5"/>
  <c r="T115" i="5"/>
  <c r="T116" i="5"/>
  <c r="T117" i="5"/>
  <c r="T118" i="5"/>
  <c r="T119" i="5"/>
  <c r="T120" i="5"/>
  <c r="T121" i="5"/>
  <c r="T122" i="5"/>
  <c r="T123" i="5"/>
  <c r="T124" i="5"/>
  <c r="T125" i="5"/>
  <c r="T131" i="5"/>
  <c r="T132" i="5"/>
  <c r="T133" i="5"/>
  <c r="T134" i="5"/>
  <c r="T135" i="5"/>
  <c r="T136" i="5"/>
  <c r="T137" i="5"/>
  <c r="T138" i="5"/>
  <c r="T139" i="5"/>
  <c r="T151" i="5"/>
  <c r="T152" i="5"/>
  <c r="T153" i="5"/>
  <c r="T154" i="5"/>
  <c r="T155" i="5"/>
  <c r="T156" i="5"/>
  <c r="T157" i="5"/>
  <c r="T158" i="5"/>
  <c r="T159" i="5"/>
  <c r="T160" i="5"/>
  <c r="T161" i="5"/>
  <c r="T162" i="5"/>
  <c r="T163" i="5"/>
  <c r="T164" i="5"/>
  <c r="T165" i="5"/>
  <c r="T166" i="5"/>
  <c r="T167" i="5"/>
  <c r="T168" i="5"/>
  <c r="T169" i="5"/>
  <c r="T170" i="5"/>
  <c r="T171" i="5"/>
  <c r="T172" i="5"/>
  <c r="T173" i="5"/>
  <c r="T174" i="5"/>
  <c r="T175" i="5"/>
  <c r="T176" i="5"/>
  <c r="T177" i="5"/>
  <c r="T178" i="5"/>
  <c r="T179" i="5"/>
  <c r="T180" i="5"/>
  <c r="T181" i="5"/>
  <c r="T182" i="5"/>
  <c r="T183" i="5"/>
  <c r="T184" i="5"/>
  <c r="T185" i="5"/>
  <c r="T186" i="5"/>
  <c r="T187" i="5"/>
  <c r="T188" i="5"/>
  <c r="T189" i="5"/>
  <c r="T190" i="5"/>
  <c r="T191" i="5"/>
  <c r="T192" i="5"/>
  <c r="T193" i="5"/>
  <c r="T194" i="5"/>
  <c r="T195" i="5"/>
  <c r="T196" i="5"/>
  <c r="T197" i="5"/>
  <c r="T198" i="5"/>
  <c r="T199" i="5"/>
  <c r="T200" i="5"/>
  <c r="T206" i="5"/>
  <c r="T207" i="5"/>
  <c r="T208" i="5"/>
  <c r="T209" i="5"/>
  <c r="T210" i="5"/>
  <c r="U46" i="5" l="1"/>
  <c r="W6" i="7" l="1"/>
  <c r="W7" i="7"/>
  <c r="W8" i="7"/>
  <c r="W9" i="7"/>
  <c r="W10" i="7"/>
  <c r="W11" i="7"/>
  <c r="W12" i="7"/>
  <c r="W13" i="7"/>
  <c r="W14" i="7"/>
  <c r="W15" i="7"/>
  <c r="W16" i="7"/>
  <c r="W17" i="7"/>
  <c r="W18" i="7"/>
  <c r="W19" i="7"/>
  <c r="W20" i="7"/>
  <c r="W21" i="7"/>
  <c r="W22" i="7"/>
  <c r="W23" i="7"/>
  <c r="W24" i="7"/>
  <c r="W25" i="7"/>
  <c r="W26" i="7"/>
  <c r="W27" i="7"/>
  <c r="W28" i="7"/>
  <c r="W29" i="7"/>
  <c r="W30" i="7"/>
  <c r="W31" i="7"/>
  <c r="W32" i="7"/>
  <c r="W33" i="7"/>
  <c r="W34" i="7"/>
  <c r="W35" i="7"/>
  <c r="W36" i="7"/>
  <c r="W37" i="7"/>
  <c r="W38" i="7"/>
  <c r="W39" i="7"/>
  <c r="W40" i="7"/>
  <c r="W41" i="7"/>
  <c r="W42" i="7"/>
  <c r="W43" i="7"/>
  <c r="W44" i="7"/>
  <c r="W45" i="7"/>
  <c r="W46" i="7"/>
  <c r="W47" i="7"/>
  <c r="W48" i="7"/>
  <c r="W49" i="7"/>
  <c r="W50" i="7"/>
  <c r="W51" i="7"/>
  <c r="W53" i="7"/>
  <c r="W55" i="7"/>
  <c r="W56" i="7"/>
  <c r="W57" i="7"/>
  <c r="W58" i="7"/>
  <c r="W59" i="7"/>
  <c r="W60" i="7"/>
  <c r="W61" i="7"/>
  <c r="W62" i="7"/>
  <c r="W63" i="7"/>
  <c r="W64" i="7"/>
  <c r="W65" i="7"/>
  <c r="W66" i="7"/>
  <c r="W67" i="7"/>
  <c r="W68" i="7"/>
  <c r="W69" i="7"/>
  <c r="W70" i="7"/>
  <c r="W71" i="7"/>
  <c r="W72" i="7"/>
  <c r="W73" i="7"/>
  <c r="W74" i="7"/>
  <c r="W75" i="7"/>
  <c r="W76" i="7"/>
  <c r="W77" i="7"/>
  <c r="W78" i="7"/>
  <c r="W79" i="7"/>
  <c r="W80" i="7"/>
  <c r="W81" i="7"/>
  <c r="W82" i="7"/>
  <c r="W83" i="7"/>
  <c r="W84" i="7"/>
  <c r="W85" i="7"/>
  <c r="W86" i="7"/>
  <c r="W87" i="7"/>
  <c r="W88" i="7"/>
  <c r="W89" i="7"/>
  <c r="W90" i="7"/>
  <c r="W91" i="7"/>
  <c r="W92" i="7"/>
  <c r="W93" i="7"/>
  <c r="W94" i="7"/>
  <c r="W95" i="7"/>
  <c r="W96" i="7"/>
  <c r="W97" i="7"/>
  <c r="W98" i="7"/>
  <c r="W99" i="7"/>
  <c r="W100" i="7"/>
  <c r="W101" i="7"/>
  <c r="W102" i="7"/>
  <c r="W103" i="7"/>
  <c r="W104" i="7"/>
  <c r="W105" i="7"/>
  <c r="U6" i="6"/>
  <c r="U7" i="6"/>
  <c r="U8" i="6"/>
  <c r="U9" i="6"/>
  <c r="U10" i="6"/>
  <c r="U16" i="6"/>
  <c r="U17" i="6"/>
  <c r="U18" i="6"/>
  <c r="U19" i="6"/>
  <c r="U20" i="6"/>
  <c r="U26" i="6"/>
  <c r="U27" i="6"/>
  <c r="U28" i="6"/>
  <c r="U29" i="6"/>
  <c r="U30" i="6"/>
  <c r="U31" i="6"/>
  <c r="U32" i="6"/>
  <c r="U33" i="6"/>
  <c r="U34" i="6"/>
  <c r="U35" i="6"/>
  <c r="U36" i="6"/>
  <c r="U37" i="6"/>
  <c r="U38" i="6"/>
  <c r="U39" i="6"/>
  <c r="U40" i="6"/>
  <c r="U41" i="6"/>
  <c r="U42" i="6"/>
  <c r="U43" i="6"/>
  <c r="U44" i="6"/>
  <c r="U45" i="6"/>
  <c r="U46" i="6"/>
  <c r="U47" i="6"/>
  <c r="U48" i="6"/>
  <c r="U49" i="6"/>
  <c r="U51" i="6"/>
  <c r="U52" i="6"/>
  <c r="U53" i="6"/>
  <c r="U54" i="6"/>
  <c r="U55" i="6"/>
  <c r="U56" i="6"/>
  <c r="U57" i="6"/>
  <c r="U58" i="6"/>
  <c r="U59" i="6"/>
  <c r="U60" i="6"/>
  <c r="U61" i="6"/>
  <c r="U62" i="6"/>
  <c r="U63" i="6"/>
  <c r="U64" i="6"/>
  <c r="U65" i="6"/>
  <c r="U66" i="6"/>
  <c r="U67" i="6"/>
  <c r="U68" i="6"/>
  <c r="U69" i="6"/>
  <c r="U70" i="6"/>
  <c r="U81" i="6"/>
  <c r="U82" i="6"/>
  <c r="U83"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0" i="6"/>
  <c r="U131" i="6"/>
  <c r="U132" i="6"/>
  <c r="U133" i="6"/>
  <c r="U134" i="6"/>
  <c r="U136" i="6"/>
  <c r="U137" i="6"/>
  <c r="U138" i="6"/>
  <c r="U139" i="6"/>
  <c r="U140" i="6"/>
  <c r="U151" i="6"/>
  <c r="U152" i="6"/>
  <c r="U153" i="6"/>
  <c r="U154" i="6"/>
  <c r="U155" i="6"/>
  <c r="U156" i="6"/>
  <c r="U157" i="6"/>
  <c r="U158" i="6"/>
  <c r="U159" i="6"/>
  <c r="U160" i="6"/>
  <c r="U161" i="6"/>
  <c r="U162" i="6"/>
  <c r="U163" i="6"/>
  <c r="U164" i="6"/>
  <c r="U165" i="6"/>
  <c r="U166" i="6"/>
  <c r="U167" i="6"/>
  <c r="U168" i="6"/>
  <c r="U169" i="6"/>
  <c r="U170" i="6"/>
  <c r="U171" i="6"/>
  <c r="U172" i="6"/>
  <c r="U173" i="6"/>
  <c r="U174" i="6"/>
  <c r="U175" i="6"/>
  <c r="U176" i="6"/>
  <c r="U177" i="6"/>
  <c r="U178" i="6"/>
  <c r="U179" i="6"/>
  <c r="U180" i="6"/>
  <c r="U181" i="6"/>
  <c r="U182" i="6"/>
  <c r="U183" i="6"/>
  <c r="U184" i="6"/>
  <c r="U185" i="6"/>
  <c r="U186" i="6"/>
  <c r="U190" i="6"/>
  <c r="U191" i="6"/>
  <c r="U192" i="6"/>
  <c r="U193" i="6"/>
  <c r="U194" i="6"/>
  <c r="U195" i="6"/>
  <c r="U196" i="6"/>
  <c r="U197" i="6"/>
  <c r="U198" i="6"/>
  <c r="U199" i="6"/>
  <c r="U200" i="6"/>
  <c r="U206" i="6"/>
  <c r="U207" i="6"/>
  <c r="U208" i="6"/>
  <c r="U209" i="6"/>
  <c r="U210" i="6"/>
  <c r="U6" i="5"/>
  <c r="U7" i="5"/>
  <c r="U9" i="5"/>
  <c r="U10"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7" i="5"/>
  <c r="U48" i="5"/>
  <c r="U49" i="5"/>
  <c r="U50" i="5"/>
  <c r="U51" i="5"/>
  <c r="U52" i="5"/>
  <c r="U53" i="5"/>
  <c r="U54" i="5"/>
  <c r="U55" i="5"/>
  <c r="U61" i="5"/>
  <c r="U62" i="5"/>
  <c r="U63" i="5"/>
  <c r="U64" i="5"/>
  <c r="U66" i="5"/>
  <c r="U67" i="5"/>
  <c r="U68" i="5"/>
  <c r="U69" i="5"/>
  <c r="U70" i="5"/>
  <c r="U81" i="5"/>
  <c r="U82" i="5"/>
  <c r="U83" i="5"/>
  <c r="U85" i="5"/>
  <c r="U86" i="5"/>
  <c r="U87"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31" i="5"/>
  <c r="U132" i="5"/>
  <c r="U133" i="5"/>
  <c r="U134" i="5"/>
  <c r="U135" i="5"/>
  <c r="U136" i="5"/>
  <c r="U137" i="5"/>
  <c r="U138" i="5"/>
  <c r="U139" i="5"/>
  <c r="U151" i="5"/>
  <c r="U152" i="5"/>
  <c r="U153" i="5"/>
  <c r="U154" i="5"/>
  <c r="U155" i="5"/>
  <c r="U156" i="5"/>
  <c r="U157" i="5"/>
  <c r="U158" i="5"/>
  <c r="U159" i="5"/>
  <c r="U160" i="5"/>
  <c r="U161" i="5"/>
  <c r="U162" i="5"/>
  <c r="U163" i="5"/>
  <c r="U164" i="5"/>
  <c r="U165" i="5"/>
  <c r="U166" i="5"/>
  <c r="U167" i="5"/>
  <c r="U168" i="5"/>
  <c r="U169" i="5"/>
  <c r="U170" i="5"/>
  <c r="U171" i="5"/>
  <c r="U172" i="5"/>
  <c r="U173" i="5"/>
  <c r="U174" i="5"/>
  <c r="U175" i="5"/>
  <c r="U176" i="5"/>
  <c r="U177" i="5"/>
  <c r="U178" i="5"/>
  <c r="U179" i="5"/>
  <c r="U180" i="5"/>
  <c r="U181" i="5"/>
  <c r="U182" i="5"/>
  <c r="U183" i="5"/>
  <c r="U184" i="5"/>
  <c r="U185" i="5"/>
  <c r="U186" i="5"/>
  <c r="U187" i="5"/>
  <c r="U188" i="5"/>
  <c r="U189" i="5"/>
  <c r="U190" i="5"/>
  <c r="U191" i="5"/>
  <c r="U192" i="5"/>
  <c r="U193" i="5"/>
  <c r="U194" i="5"/>
  <c r="U195" i="5"/>
  <c r="U196" i="5"/>
  <c r="U197" i="5"/>
  <c r="U198" i="5"/>
  <c r="U199" i="5"/>
  <c r="U200" i="5"/>
  <c r="U206" i="5"/>
  <c r="U207" i="5"/>
  <c r="U208" i="5"/>
  <c r="U209" i="5"/>
  <c r="U210" i="5"/>
  <c r="U7" i="15" l="1"/>
  <c r="T7"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hasegawa</author>
    <author>toyota</author>
    <author>埼玉県</author>
  </authors>
  <commentList>
    <comment ref="S9" authorId="0" shapeId="0" xr:uid="{02D94B7E-407F-4222-8177-C4ECB6F7399A}">
      <text>
        <r>
          <rPr>
            <sz val="14"/>
            <color indexed="81"/>
            <rFont val="MS P ゴシック"/>
            <family val="3"/>
            <charset val="128"/>
          </rPr>
          <t>定償100</t>
        </r>
      </text>
    </comment>
    <comment ref="J11" authorId="1" shapeId="0" xr:uid="{877645BA-65D6-4C10-8434-414CB10AC4D2}">
      <text>
        <r>
          <rPr>
            <sz val="14"/>
            <color indexed="81"/>
            <rFont val="MS P ゴシック"/>
            <family val="3"/>
            <charset val="128"/>
          </rPr>
          <t>定償100</t>
        </r>
      </text>
    </comment>
    <comment ref="W13" authorId="1" shapeId="0" xr:uid="{5C59BE3F-8570-427B-AD22-F1A3B9BE5A49}">
      <text>
        <r>
          <rPr>
            <sz val="14"/>
            <color indexed="81"/>
            <rFont val="MS P ゴシック"/>
            <family val="3"/>
            <charset val="128"/>
          </rPr>
          <t>定償100</t>
        </r>
      </text>
    </comment>
    <comment ref="F27" authorId="1" shapeId="0" xr:uid="{66256140-7457-47FF-9C81-8D50CC21D70F}">
      <text>
        <r>
          <rPr>
            <sz val="14"/>
            <color indexed="81"/>
            <rFont val="MS P ゴシック"/>
            <family val="3"/>
            <charset val="128"/>
          </rPr>
          <t>定償200</t>
        </r>
      </text>
    </comment>
    <comment ref="H27" authorId="1" shapeId="0" xr:uid="{06329889-6679-45DC-B3B4-CDD187DB5D14}">
      <text>
        <r>
          <rPr>
            <sz val="14"/>
            <color indexed="81"/>
            <rFont val="MS P ゴシック"/>
            <family val="3"/>
            <charset val="128"/>
          </rPr>
          <t>定償100</t>
        </r>
      </text>
    </comment>
    <comment ref="S27" authorId="1" shapeId="0" xr:uid="{F4A2A255-7E3E-4373-9804-D223B808305B}">
      <text>
        <r>
          <rPr>
            <sz val="14"/>
            <color indexed="81"/>
            <rFont val="MS P ゴシック"/>
            <family val="3"/>
            <charset val="128"/>
          </rPr>
          <t>定償150</t>
        </r>
      </text>
    </comment>
    <comment ref="U27" authorId="1" shapeId="0" xr:uid="{08022389-4975-4066-96A1-A5BC2B50BB9F}">
      <text>
        <r>
          <rPr>
            <sz val="14"/>
            <color indexed="81"/>
            <rFont val="MS P ゴシック"/>
            <family val="3"/>
            <charset val="128"/>
          </rPr>
          <t>定償50</t>
        </r>
      </text>
    </comment>
    <comment ref="U36" authorId="1" shapeId="0" xr:uid="{A8CDE0EA-EC72-45C0-AA30-9D9DD149A991}">
      <text>
        <r>
          <rPr>
            <sz val="14"/>
            <color indexed="81"/>
            <rFont val="MS P ゴシック"/>
            <family val="3"/>
            <charset val="128"/>
          </rPr>
          <t>定償50</t>
        </r>
      </text>
    </comment>
    <comment ref="G54" authorId="1" shapeId="0" xr:uid="{514FFA32-5E12-4062-BC29-50AF0F9C6673}">
      <text>
        <r>
          <rPr>
            <sz val="14"/>
            <color indexed="81"/>
            <rFont val="MS P ゴシック"/>
            <family val="3"/>
            <charset val="128"/>
          </rPr>
          <t>定償81</t>
        </r>
      </text>
    </comment>
    <comment ref="V54" authorId="1" shapeId="0" xr:uid="{E480CA4A-CC32-4AAD-BEC7-1F0F946D430A}">
      <text>
        <r>
          <rPr>
            <sz val="14"/>
            <color indexed="81"/>
            <rFont val="MS P ゴシック"/>
            <family val="3"/>
            <charset val="128"/>
          </rPr>
          <t>定償100</t>
        </r>
      </text>
    </comment>
    <comment ref="H56" authorId="1" shapeId="0" xr:uid="{5E83CAD3-4195-4534-B191-97737480E8FA}">
      <text>
        <r>
          <rPr>
            <sz val="14"/>
            <color indexed="81"/>
            <rFont val="MS P ゴシック"/>
            <family val="3"/>
            <charset val="128"/>
          </rPr>
          <t>定償100</t>
        </r>
      </text>
    </comment>
    <comment ref="U56" authorId="1" shapeId="0" xr:uid="{F2429998-97D5-4C29-BE83-7C03B10C4021}">
      <text>
        <r>
          <rPr>
            <sz val="14"/>
            <color indexed="81"/>
            <rFont val="MS P ゴシック"/>
            <family val="3"/>
            <charset val="128"/>
          </rPr>
          <t>定償50</t>
        </r>
      </text>
    </comment>
    <comment ref="J63" authorId="1" shapeId="0" xr:uid="{5E11E38C-658B-4E46-91A3-3D4646B7A74F}">
      <text>
        <r>
          <rPr>
            <sz val="14"/>
            <color indexed="81"/>
            <rFont val="MS P ゴシック"/>
            <family val="3"/>
            <charset val="128"/>
          </rPr>
          <t>定償100</t>
        </r>
      </text>
    </comment>
    <comment ref="W63" authorId="1" shapeId="0" xr:uid="{7326F504-BB31-46E8-9288-ABCD8E2936D4}">
      <text>
        <r>
          <rPr>
            <sz val="14"/>
            <color indexed="81"/>
            <rFont val="MS P ゴシック"/>
            <family val="3"/>
            <charset val="128"/>
          </rPr>
          <t>定償100</t>
        </r>
      </text>
    </comment>
    <comment ref="E81" authorId="2" shapeId="0" xr:uid="{6CB10FEC-3889-4F2E-94A0-03A3B905CB3B}">
      <text>
        <r>
          <rPr>
            <sz val="14"/>
            <color indexed="81"/>
            <rFont val="MS P ゴシック"/>
            <family val="3"/>
            <charset val="128"/>
          </rPr>
          <t>定償100</t>
        </r>
      </text>
    </comment>
    <comment ref="W90" authorId="0" shapeId="0" xr:uid="{EE1387DA-68C4-429B-AF1F-87515CC7582C}">
      <text>
        <r>
          <rPr>
            <sz val="14"/>
            <color indexed="81"/>
            <rFont val="MS P ゴシック"/>
            <family val="3"/>
            <charset val="128"/>
          </rPr>
          <t>定償100</t>
        </r>
      </text>
    </comment>
    <comment ref="T144" authorId="1" shapeId="0" xr:uid="{1C0E8CE6-4D38-4A38-B0E4-6EF654EF6F5D}">
      <text>
        <r>
          <rPr>
            <sz val="14"/>
            <color indexed="81"/>
            <rFont val="MS P ゴシック"/>
            <family val="3"/>
            <charset val="128"/>
          </rPr>
          <t>定償50</t>
        </r>
      </text>
    </comment>
    <comment ref="I162" authorId="1" shapeId="0" xr:uid="{7578B1E7-4A69-4849-8DA1-AEE341DDC55C}">
      <text>
        <r>
          <rPr>
            <sz val="14"/>
            <color indexed="81"/>
            <rFont val="MS P ゴシック"/>
            <family val="3"/>
            <charset val="128"/>
          </rPr>
          <t>定償80</t>
        </r>
      </text>
    </comment>
    <comment ref="I164" authorId="1" shapeId="0" xr:uid="{8A9B4AEE-4838-48E1-A64B-B8A64507E901}">
      <text>
        <r>
          <rPr>
            <sz val="14"/>
            <color indexed="81"/>
            <rFont val="MS P ゴシック"/>
            <family val="3"/>
            <charset val="128"/>
          </rPr>
          <t>定償100</t>
        </r>
      </text>
    </comment>
    <comment ref="E180" authorId="1" shapeId="0" xr:uid="{7635C251-7238-4F96-B247-A7AA3294F077}">
      <text>
        <r>
          <rPr>
            <sz val="14"/>
            <color indexed="81"/>
            <rFont val="MS P ゴシック"/>
            <family val="3"/>
            <charset val="128"/>
          </rPr>
          <t>定償100</t>
        </r>
      </text>
    </comment>
    <comment ref="R180" authorId="1" shapeId="0" xr:uid="{D97E32BC-4D94-48A6-82A2-98AF5FA84047}">
      <text>
        <r>
          <rPr>
            <sz val="14"/>
            <color indexed="81"/>
            <rFont val="MS P ゴシック"/>
            <family val="3"/>
            <charset val="128"/>
          </rPr>
          <t>定償100</t>
        </r>
      </text>
    </comment>
    <comment ref="V180" authorId="1" shapeId="0" xr:uid="{82CED278-198F-4B00-9C55-02742342B017}">
      <text>
        <r>
          <rPr>
            <sz val="14"/>
            <color indexed="81"/>
            <rFont val="MS P ゴシック"/>
            <family val="3"/>
            <charset val="128"/>
          </rPr>
          <t>定償100</t>
        </r>
      </text>
    </comment>
    <comment ref="J216" authorId="1" shapeId="0" xr:uid="{5B492637-8EE6-42DC-8489-E79866E91CC6}">
      <text>
        <r>
          <rPr>
            <sz val="14"/>
            <color indexed="81"/>
            <rFont val="MS P ゴシック"/>
            <family val="3"/>
            <charset val="128"/>
          </rPr>
          <t>定償80</t>
        </r>
      </text>
    </comment>
    <comment ref="W220" authorId="1" shapeId="0" xr:uid="{0E9F1FA9-E636-4BA2-B914-735AB1A0B032}">
      <text>
        <r>
          <rPr>
            <sz val="14"/>
            <color indexed="81"/>
            <rFont val="MS P ゴシック"/>
            <family val="3"/>
            <charset val="128"/>
          </rPr>
          <t>定償50</t>
        </r>
      </text>
    </comment>
    <comment ref="F234" authorId="1" shapeId="0" xr:uid="{B8AD95AA-B2DF-4757-A2C3-42574101563F}">
      <text>
        <r>
          <rPr>
            <sz val="14"/>
            <color indexed="81"/>
            <rFont val="MS P ゴシック"/>
            <family val="3"/>
            <charset val="128"/>
          </rPr>
          <t>定償50</t>
        </r>
      </text>
    </comment>
    <comment ref="H236" authorId="1" shapeId="0" xr:uid="{45D9BFBD-CCE9-4ED4-8AF9-3613E55F80DB}">
      <text>
        <r>
          <rPr>
            <sz val="14"/>
            <color indexed="81"/>
            <rFont val="MS P ゴシック"/>
            <family val="3"/>
            <charset val="128"/>
          </rPr>
          <t>定償100</t>
        </r>
      </text>
    </comment>
    <comment ref="K315" authorId="1" shapeId="0" xr:uid="{A3054E18-64E3-440C-B817-59BF078BA957}">
      <text>
        <r>
          <rPr>
            <sz val="14"/>
            <color indexed="81"/>
            <rFont val="MS P ゴシック"/>
            <family val="3"/>
            <charset val="128"/>
          </rPr>
          <t>定償50</t>
        </r>
      </text>
    </comment>
    <comment ref="U333" authorId="1" shapeId="0" xr:uid="{0AA03B54-093A-4ACB-B685-6FBC046252E3}">
      <text>
        <r>
          <rPr>
            <sz val="14"/>
            <color indexed="81"/>
            <rFont val="MS P ゴシック"/>
            <family val="3"/>
            <charset val="128"/>
          </rPr>
          <t>定償100</t>
        </r>
      </text>
    </comment>
    <comment ref="S342" authorId="1" shapeId="0" xr:uid="{7329434D-57A9-4716-A2FA-D4BB8B56C38E}">
      <text>
        <r>
          <rPr>
            <sz val="14"/>
            <color indexed="81"/>
            <rFont val="MS P ゴシック"/>
            <family val="3"/>
            <charset val="128"/>
          </rPr>
          <t>定償100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toyota</author>
    <author>川崎市</author>
  </authors>
  <commentList>
    <comment ref="F36" authorId="0" shapeId="0" xr:uid="{EA9ED3D0-92F8-4060-BD91-1D508E139158}">
      <text>
        <r>
          <rPr>
            <sz val="14"/>
            <color indexed="81"/>
            <rFont val="MS P ゴシック"/>
            <family val="3"/>
            <charset val="128"/>
          </rPr>
          <t>定償80</t>
        </r>
      </text>
    </comment>
    <comment ref="F38" authorId="0" shapeId="0" xr:uid="{2991798F-6DA2-42DF-BBEC-C706BA73422B}">
      <text>
        <r>
          <rPr>
            <sz val="14"/>
            <color indexed="81"/>
            <rFont val="MS P ゴシック"/>
            <family val="3"/>
            <charset val="128"/>
          </rPr>
          <t>定償150</t>
        </r>
      </text>
    </comment>
    <comment ref="E54" authorId="1" shapeId="0" xr:uid="{830E2D48-37EB-4C41-B218-0CDA3A2BB316}">
      <text>
        <r>
          <rPr>
            <sz val="14"/>
            <color indexed="81"/>
            <rFont val="MS P ゴシック"/>
            <family val="3"/>
            <charset val="128"/>
          </rPr>
          <t>定償100</t>
        </r>
      </text>
    </comment>
    <comment ref="K54" authorId="0" shapeId="0" xr:uid="{D6441634-75DD-4486-8925-42ADD950F8DA}">
      <text>
        <r>
          <rPr>
            <sz val="14"/>
            <color indexed="81"/>
            <rFont val="MS P ゴシック"/>
            <family val="3"/>
            <charset val="128"/>
          </rPr>
          <t>定償70</t>
        </r>
      </text>
    </comment>
    <comment ref="D119" authorId="0" shapeId="0" xr:uid="{08F4F92C-E1BD-43D3-9D5A-2AFCBCBD6CAB}">
      <text>
        <r>
          <rPr>
            <sz val="14"/>
            <color indexed="81"/>
            <rFont val="MS P ゴシック"/>
            <family val="3"/>
            <charset val="128"/>
          </rPr>
          <t>定償100</t>
        </r>
      </text>
    </comment>
    <comment ref="W126" authorId="0" shapeId="0" xr:uid="{4A9B1F28-E62D-4A7C-B10E-CD7095B49BDC}">
      <text>
        <r>
          <rPr>
            <sz val="14"/>
            <color indexed="81"/>
            <rFont val="MS P ゴシック"/>
            <family val="3"/>
            <charset val="128"/>
          </rPr>
          <t>定償100</t>
        </r>
      </text>
    </comment>
    <comment ref="K128" authorId="0" shapeId="0" xr:uid="{F71160E4-61B3-4F84-AC1D-3376B3DA470D}">
      <text>
        <r>
          <rPr>
            <sz val="14"/>
            <color indexed="81"/>
            <rFont val="MS P ゴシック"/>
            <family val="3"/>
            <charset val="128"/>
          </rPr>
          <t>定償50</t>
        </r>
      </text>
    </comment>
    <comment ref="K153" authorId="0" shapeId="0" xr:uid="{C0B77D61-E898-4D88-B872-45F5BF12BB9D}">
      <text>
        <r>
          <rPr>
            <sz val="14"/>
            <color indexed="81"/>
            <rFont val="MS P ゴシック"/>
            <family val="3"/>
            <charset val="128"/>
          </rPr>
          <t>定償60</t>
        </r>
      </text>
    </comment>
    <comment ref="T153" authorId="0" shapeId="0" xr:uid="{CCAEF765-AAF9-4349-8F16-B9B946294743}">
      <text>
        <r>
          <rPr>
            <sz val="14"/>
            <color indexed="81"/>
            <rFont val="MS P ゴシック"/>
            <family val="3"/>
            <charset val="128"/>
          </rPr>
          <t>定償100</t>
        </r>
      </text>
    </comment>
    <comment ref="W153" authorId="0" shapeId="0" xr:uid="{24032101-DB89-47F7-B352-C4EB62BF8AD7}">
      <text>
        <r>
          <rPr>
            <sz val="14"/>
            <color indexed="81"/>
            <rFont val="MS P ゴシック"/>
            <family val="3"/>
            <charset val="128"/>
          </rPr>
          <t>定償100</t>
        </r>
      </text>
    </comment>
    <comment ref="T162" authorId="0" shapeId="0" xr:uid="{58B69F46-E34F-40B8-B564-E053BDF8BE0F}">
      <text>
        <r>
          <rPr>
            <sz val="14"/>
            <color indexed="81"/>
            <rFont val="MS P ゴシック"/>
            <family val="3"/>
            <charset val="128"/>
          </rPr>
          <t>定償180</t>
        </r>
      </text>
    </comment>
    <comment ref="T164" authorId="0" shapeId="0" xr:uid="{142220DC-0009-4F61-B068-76EC3C420F0A}">
      <text>
        <r>
          <rPr>
            <sz val="14"/>
            <color indexed="81"/>
            <rFont val="MS P ゴシック"/>
            <family val="3"/>
            <charset val="128"/>
          </rPr>
          <t>定償60</t>
        </r>
      </text>
    </comment>
    <comment ref="U171" authorId="0" shapeId="0" xr:uid="{B6B68F88-7625-4208-B643-83F6DDEE8A55}">
      <text>
        <r>
          <rPr>
            <sz val="14"/>
            <color indexed="81"/>
            <rFont val="MS P ゴシック"/>
            <family val="3"/>
            <charset val="128"/>
          </rPr>
          <t>定償100</t>
        </r>
      </text>
    </comment>
  </commentList>
</comments>
</file>

<file path=xl/sharedStrings.xml><?xml version="1.0" encoding="utf-8"?>
<sst xmlns="http://schemas.openxmlformats.org/spreadsheetml/2006/main" count="2380" uniqueCount="328">
  <si>
    <t>目　　　　次</t>
    <rPh sb="0" eb="6">
      <t>モクジ</t>
    </rPh>
    <phoneticPr fontId="3"/>
  </si>
  <si>
    <t>〔都道府県〕</t>
    <rPh sb="1" eb="5">
      <t>トドウフケン</t>
    </rPh>
    <phoneticPr fontId="3"/>
  </si>
  <si>
    <t>〔政令指定都市〕</t>
    <rPh sb="1" eb="3">
      <t>セイレイ</t>
    </rPh>
    <rPh sb="3" eb="5">
      <t>シテイ</t>
    </rPh>
    <rPh sb="5" eb="7">
      <t>トシ</t>
    </rPh>
    <phoneticPr fontId="3"/>
  </si>
  <si>
    <t>７．用語解説</t>
    <rPh sb="2" eb="4">
      <t>ヨウゴ</t>
    </rPh>
    <rPh sb="4" eb="6">
      <t>カイセツ</t>
    </rPh>
    <phoneticPr fontId="3"/>
  </si>
  <si>
    <t>８．市場公募地方債発行団体地方債担当課連絡先</t>
    <rPh sb="2" eb="4">
      <t>シジョウ</t>
    </rPh>
    <rPh sb="4" eb="6">
      <t>コウボ</t>
    </rPh>
    <rPh sb="6" eb="9">
      <t>チホウサイ</t>
    </rPh>
    <rPh sb="9" eb="11">
      <t>ハッコウ</t>
    </rPh>
    <rPh sb="11" eb="13">
      <t>ダンタイ</t>
    </rPh>
    <rPh sb="13" eb="16">
      <t>チホウサイ</t>
    </rPh>
    <rPh sb="16" eb="18">
      <t>タントウ</t>
    </rPh>
    <rPh sb="18" eb="19">
      <t>カ</t>
    </rPh>
    <rPh sb="19" eb="21">
      <t>レンラク</t>
    </rPh>
    <rPh sb="21" eb="22">
      <t>サキ</t>
    </rPh>
    <phoneticPr fontId="3"/>
  </si>
  <si>
    <t>〔歳入〕</t>
    <rPh sb="1" eb="3">
      <t>サイニュウ</t>
    </rPh>
    <phoneticPr fontId="3"/>
  </si>
  <si>
    <t>（単位：百万円、％）</t>
    <rPh sb="1" eb="3">
      <t>タンイ</t>
    </rPh>
    <rPh sb="4" eb="5">
      <t>ヒャク</t>
    </rPh>
    <rPh sb="5" eb="6">
      <t>マン</t>
    </rPh>
    <rPh sb="6" eb="7">
      <t>センエン</t>
    </rPh>
    <phoneticPr fontId="3"/>
  </si>
  <si>
    <t>団体名</t>
    <rPh sb="0" eb="2">
      <t>ダンタイ</t>
    </rPh>
    <rPh sb="2" eb="3">
      <t>メイ</t>
    </rPh>
    <phoneticPr fontId="3"/>
  </si>
  <si>
    <t>歳入合計</t>
    <rPh sb="0" eb="2">
      <t>サイニュウ</t>
    </rPh>
    <rPh sb="2" eb="4">
      <t>ゴウケイ</t>
    </rPh>
    <phoneticPr fontId="3"/>
  </si>
  <si>
    <t>地方税</t>
    <rPh sb="0" eb="3">
      <t>チホウゼイ</t>
    </rPh>
    <phoneticPr fontId="3"/>
  </si>
  <si>
    <t>地方譲与税</t>
    <rPh sb="0" eb="2">
      <t>チホウ</t>
    </rPh>
    <rPh sb="2" eb="4">
      <t>ジョウヨ</t>
    </rPh>
    <rPh sb="4" eb="5">
      <t>ゼイ</t>
    </rPh>
    <phoneticPr fontId="3"/>
  </si>
  <si>
    <t>地方交付税</t>
    <rPh sb="0" eb="2">
      <t>チホウ</t>
    </rPh>
    <rPh sb="2" eb="4">
      <t>コウフキン</t>
    </rPh>
    <rPh sb="4" eb="5">
      <t>ゼイ</t>
    </rPh>
    <phoneticPr fontId="3"/>
  </si>
  <si>
    <t>使用料・手数料</t>
    <rPh sb="0" eb="2">
      <t>シヨウ</t>
    </rPh>
    <rPh sb="2" eb="3">
      <t>リョウ</t>
    </rPh>
    <rPh sb="4" eb="7">
      <t>テスウリョウ</t>
    </rPh>
    <phoneticPr fontId="3"/>
  </si>
  <si>
    <t>国庫支出金</t>
    <rPh sb="0" eb="2">
      <t>コッコ</t>
    </rPh>
    <rPh sb="2" eb="4">
      <t>シシュツ</t>
    </rPh>
    <rPh sb="4" eb="5">
      <t>キン</t>
    </rPh>
    <phoneticPr fontId="3"/>
  </si>
  <si>
    <t>都道府県支出金</t>
    <rPh sb="0" eb="4">
      <t>トドウフケン</t>
    </rPh>
    <rPh sb="4" eb="7">
      <t>シシュツキン</t>
    </rPh>
    <phoneticPr fontId="3"/>
  </si>
  <si>
    <t>財産収入</t>
    <rPh sb="0" eb="2">
      <t>ザイサン</t>
    </rPh>
    <rPh sb="2" eb="4">
      <t>シュウニュウ</t>
    </rPh>
    <phoneticPr fontId="3"/>
  </si>
  <si>
    <t>地方債</t>
    <rPh sb="0" eb="3">
      <t>チホウサイ</t>
    </rPh>
    <phoneticPr fontId="3"/>
  </si>
  <si>
    <t>その他の収入</t>
    <rPh sb="2" eb="3">
      <t>タ</t>
    </rPh>
    <rPh sb="4" eb="6">
      <t>シュウニュウ</t>
    </rPh>
    <phoneticPr fontId="3"/>
  </si>
  <si>
    <t>構成比</t>
    <rPh sb="0" eb="3">
      <t>コウセイヒ</t>
    </rPh>
    <phoneticPr fontId="3"/>
  </si>
  <si>
    <t>北海道</t>
    <rPh sb="0" eb="2">
      <t>ホッカイ</t>
    </rPh>
    <rPh sb="2" eb="3">
      <t>ドウ</t>
    </rPh>
    <phoneticPr fontId="3"/>
  </si>
  <si>
    <t>宮城県</t>
    <rPh sb="0" eb="2">
      <t>ミヤギ</t>
    </rPh>
    <rPh sb="2" eb="3">
      <t>ケン</t>
    </rPh>
    <phoneticPr fontId="3"/>
  </si>
  <si>
    <t>-</t>
  </si>
  <si>
    <t>福島県</t>
    <rPh sb="0" eb="3">
      <t>フクシマケン</t>
    </rPh>
    <phoneticPr fontId="3"/>
  </si>
  <si>
    <t>茨城県</t>
    <rPh sb="0" eb="2">
      <t>イバラキ</t>
    </rPh>
    <rPh sb="2" eb="3">
      <t>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</si>
  <si>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</si>
  <si>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</si>
  <si>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</si>
  <si>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</si>
  <si>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</si>
  <si>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2">
      <t>ニイガタ</t>
    </rPh>
    <rPh sb="2" eb="3">
      <t>ケン</t>
    </rPh>
    <phoneticPr fontId="3"/>
  </si>
  <si>
    <t>山梨県</t>
    <rPh sb="0" eb="2">
      <t>ヤマナシ</t>
    </rPh>
    <rPh sb="2" eb="3">
      <t>ケン</t>
    </rPh>
    <phoneticPr fontId="3"/>
  </si>
  <si>
    <t>長野県</t>
    <rPh sb="0" eb="3">
      <t>ナガノケン</t>
    </rPh>
    <phoneticPr fontId="3"/>
  </si>
  <si>
    <t>岐阜県</t>
    <rPh sb="0" eb="3">
      <t>ギフケン</t>
    </rPh>
    <phoneticPr fontId="3"/>
  </si>
  <si>
    <t>静岡県</t>
    <rPh sb="0" eb="2">
      <t>シズオカ</t>
    </rPh>
    <rPh sb="2" eb="3">
      <t>ケン</t>
    </rPh>
    <phoneticPr fontId="3"/>
  </si>
  <si>
    <t>愛知県</t>
    <rPh sb="0" eb="3">
      <t>アイチケン</t>
    </rPh>
    <phoneticPr fontId="3"/>
  </si>
  <si>
    <t>京都府</t>
    <rPh sb="0" eb="3">
      <t>キョウトフ</t>
    </rPh>
    <phoneticPr fontId="3"/>
  </si>
  <si>
    <t>大阪府</t>
    <rPh sb="0" eb="3">
      <t>オオサカフ</t>
    </rPh>
    <phoneticPr fontId="3"/>
  </si>
  <si>
    <t>兵庫県</t>
    <rPh sb="0" eb="3">
      <t>ヒョウゴケン</t>
    </rPh>
    <phoneticPr fontId="3"/>
  </si>
  <si>
    <t>島根県</t>
    <rPh sb="0" eb="3">
      <t>シマネケン</t>
    </rPh>
    <phoneticPr fontId="3"/>
  </si>
  <si>
    <t>岡山県</t>
    <rPh sb="0" eb="3">
      <t>オカヤマケン</t>
    </rPh>
    <phoneticPr fontId="3"/>
  </si>
  <si>
    <t>広島県</t>
    <rPh sb="0" eb="3">
      <t>ヒロシマケン</t>
    </rPh>
    <phoneticPr fontId="3"/>
  </si>
  <si>
    <t>福岡県</t>
    <rPh sb="0" eb="3">
      <t>フクオカケン</t>
    </rPh>
    <phoneticPr fontId="3"/>
  </si>
  <si>
    <t>熊本県</t>
    <rPh sb="0" eb="3">
      <t>クマモトケン</t>
    </rPh>
    <phoneticPr fontId="3"/>
  </si>
  <si>
    <t>大分県</t>
    <rPh sb="0" eb="3">
      <t>オオイタケン</t>
    </rPh>
    <phoneticPr fontId="3"/>
  </si>
  <si>
    <t>鹿児島県</t>
    <rPh sb="0" eb="4">
      <t>カゴシマケン</t>
    </rPh>
    <phoneticPr fontId="3"/>
  </si>
  <si>
    <t>札幌市</t>
    <rPh sb="0" eb="3">
      <t>サッポロシ</t>
    </rPh>
    <phoneticPr fontId="3"/>
  </si>
  <si>
    <t>仙台市</t>
    <rPh sb="0" eb="2">
      <t>センダイ</t>
    </rPh>
    <rPh sb="2" eb="3">
      <t>シ</t>
    </rPh>
    <phoneticPr fontId="3"/>
  </si>
  <si>
    <t>さいたま市</t>
    <rPh sb="4" eb="5">
      <t>シ</t>
    </rPh>
    <phoneticPr fontId="3"/>
  </si>
  <si>
    <t>千葉市</t>
    <rPh sb="0" eb="2">
      <t>チバ</t>
    </rPh>
    <rPh sb="2" eb="3">
      <t>シ</t>
    </rPh>
    <phoneticPr fontId="3"/>
  </si>
  <si>
    <t>川崎市</t>
    <rPh sb="0" eb="3">
      <t>カワサキシ</t>
    </rPh>
    <phoneticPr fontId="3"/>
  </si>
  <si>
    <t>横浜市</t>
    <rPh sb="0" eb="3">
      <t>ヨコハマシ</t>
    </rPh>
    <phoneticPr fontId="3"/>
  </si>
  <si>
    <t>新潟市</t>
    <rPh sb="0" eb="3">
      <t>ニイガタシ</t>
    </rPh>
    <phoneticPr fontId="3"/>
  </si>
  <si>
    <t>静岡市</t>
    <rPh sb="0" eb="3">
      <t>シズオカシ</t>
    </rPh>
    <phoneticPr fontId="3"/>
  </si>
  <si>
    <t>浜松市</t>
    <rPh sb="0" eb="2">
      <t>ハママツ</t>
    </rPh>
    <rPh sb="2" eb="3">
      <t>シ</t>
    </rPh>
    <phoneticPr fontId="3"/>
  </si>
  <si>
    <t>名古屋市</t>
    <rPh sb="0" eb="4">
      <t>ナゴヤシ</t>
    </rPh>
    <phoneticPr fontId="3"/>
  </si>
  <si>
    <t>京都市</t>
    <rPh sb="0" eb="3">
      <t>キョウトシ</t>
    </rPh>
    <phoneticPr fontId="3"/>
  </si>
  <si>
    <t>大阪市</t>
    <rPh sb="0" eb="3">
      <t>オオサカシ</t>
    </rPh>
    <phoneticPr fontId="3"/>
  </si>
  <si>
    <t>堺市</t>
    <rPh sb="0" eb="2">
      <t>サカイシ</t>
    </rPh>
    <phoneticPr fontId="3"/>
  </si>
  <si>
    <t>神戸市</t>
    <rPh sb="0" eb="3">
      <t>コウベシ</t>
    </rPh>
    <phoneticPr fontId="3"/>
  </si>
  <si>
    <t>広島市</t>
    <rPh sb="0" eb="3">
      <t>ヒロシマシ</t>
    </rPh>
    <phoneticPr fontId="3"/>
  </si>
  <si>
    <t>北九州市</t>
    <rPh sb="0" eb="1">
      <t>キタ</t>
    </rPh>
    <rPh sb="1" eb="3">
      <t>キュウシュウ</t>
    </rPh>
    <rPh sb="3" eb="4">
      <t>シ</t>
    </rPh>
    <phoneticPr fontId="3"/>
  </si>
  <si>
    <t>福岡市</t>
    <rPh sb="0" eb="3">
      <t>フクオカシ</t>
    </rPh>
    <phoneticPr fontId="3"/>
  </si>
  <si>
    <t>（注）表示単位未満を四捨五入して端数調整していないため、合計と一致しない場合がある。</t>
    <rPh sb="1" eb="2">
      <t>チュウ</t>
    </rPh>
    <rPh sb="3" eb="5">
      <t>ヒョウジ</t>
    </rPh>
    <rPh sb="5" eb="7">
      <t>タンイ</t>
    </rPh>
    <rPh sb="7" eb="9">
      <t>ミマン</t>
    </rPh>
    <rPh sb="10" eb="14">
      <t>シシャゴニュウ</t>
    </rPh>
    <rPh sb="16" eb="18">
      <t>ハスウ</t>
    </rPh>
    <rPh sb="18" eb="20">
      <t>チョウセイ</t>
    </rPh>
    <rPh sb="28" eb="30">
      <t>ゴウケイ</t>
    </rPh>
    <rPh sb="31" eb="33">
      <t>イッチ</t>
    </rPh>
    <rPh sb="36" eb="38">
      <t>バアイ</t>
    </rPh>
    <phoneticPr fontId="3"/>
  </si>
  <si>
    <t>〔歳出〕</t>
    <rPh sb="1" eb="2">
      <t>サイニュウ</t>
    </rPh>
    <rPh sb="2" eb="3">
      <t>シュツ</t>
    </rPh>
    <phoneticPr fontId="3"/>
  </si>
  <si>
    <t>歳出合計</t>
    <rPh sb="0" eb="1">
      <t>サイニュウ</t>
    </rPh>
    <rPh sb="1" eb="2">
      <t>シュツ</t>
    </rPh>
    <rPh sb="2" eb="4">
      <t>ゴウケイ</t>
    </rPh>
    <phoneticPr fontId="3"/>
  </si>
  <si>
    <t>義務的経費</t>
    <rPh sb="0" eb="2">
      <t>ギム</t>
    </rPh>
    <rPh sb="2" eb="3">
      <t>テキ</t>
    </rPh>
    <rPh sb="3" eb="5">
      <t>ケイヒ</t>
    </rPh>
    <phoneticPr fontId="3"/>
  </si>
  <si>
    <t>投資的経費</t>
    <rPh sb="0" eb="3">
      <t>トウシテキ</t>
    </rPh>
    <rPh sb="3" eb="5">
      <t>ケイヒ</t>
    </rPh>
    <phoneticPr fontId="3"/>
  </si>
  <si>
    <t>その他の経費</t>
    <rPh sb="2" eb="3">
      <t>タ</t>
    </rPh>
    <rPh sb="4" eb="6">
      <t>ケイヒ</t>
    </rPh>
    <phoneticPr fontId="3"/>
  </si>
  <si>
    <t>うち人件費</t>
    <rPh sb="2" eb="5">
      <t>ジンケンヒ</t>
    </rPh>
    <phoneticPr fontId="3"/>
  </si>
  <si>
    <t>うち公債費</t>
    <rPh sb="2" eb="4">
      <t>コウサイ</t>
    </rPh>
    <rPh sb="4" eb="5">
      <t>ヒ</t>
    </rPh>
    <phoneticPr fontId="3"/>
  </si>
  <si>
    <t>うち普通建設事業費</t>
    <rPh sb="2" eb="4">
      <t>フツウ</t>
    </rPh>
    <rPh sb="4" eb="6">
      <t>ケンセツ</t>
    </rPh>
    <rPh sb="6" eb="9">
      <t>ジギョウヒ</t>
    </rPh>
    <phoneticPr fontId="3"/>
  </si>
  <si>
    <t>うち補助費等</t>
    <rPh sb="2" eb="4">
      <t>ホジョ</t>
    </rPh>
    <rPh sb="4" eb="5">
      <t>ヒ</t>
    </rPh>
    <rPh sb="5" eb="6">
      <t>トウ</t>
    </rPh>
    <phoneticPr fontId="3"/>
  </si>
  <si>
    <t>うち投資・出資・貸付金</t>
    <rPh sb="2" eb="4">
      <t>トウシ</t>
    </rPh>
    <rPh sb="5" eb="7">
      <t>シュッシ</t>
    </rPh>
    <rPh sb="8" eb="10">
      <t>カシツケ</t>
    </rPh>
    <rPh sb="10" eb="11">
      <t>キン</t>
    </rPh>
    <phoneticPr fontId="3"/>
  </si>
  <si>
    <t>山梨県</t>
    <rPh sb="0" eb="3">
      <t>ヤマナシケン</t>
    </rPh>
    <phoneticPr fontId="3"/>
  </si>
  <si>
    <t>〔都道府県・歳入〕</t>
    <rPh sb="1" eb="5">
      <t>トドウフケン</t>
    </rPh>
    <rPh sb="6" eb="8">
      <t>サイニュウ</t>
    </rPh>
    <phoneticPr fontId="3"/>
  </si>
  <si>
    <t>年度</t>
    <rPh sb="0" eb="2">
      <t>ネンド</t>
    </rPh>
    <phoneticPr fontId="3"/>
  </si>
  <si>
    <t>栃木県</t>
    <rPh sb="0" eb="3">
      <t>トチギケン</t>
    </rPh>
    <phoneticPr fontId="3"/>
  </si>
  <si>
    <t>岡山県</t>
    <rPh sb="0" eb="2">
      <t>オカヤマ</t>
    </rPh>
    <rPh sb="2" eb="3">
      <t>ケン</t>
    </rPh>
    <phoneticPr fontId="3"/>
  </si>
  <si>
    <t>徳島県</t>
    <rPh sb="0" eb="2">
      <t>トクシマ</t>
    </rPh>
    <rPh sb="2" eb="3">
      <t>ケン</t>
    </rPh>
    <phoneticPr fontId="3"/>
  </si>
  <si>
    <t>〔都道府県・歳出〕</t>
    <rPh sb="1" eb="5">
      <t>トドウフケン</t>
    </rPh>
    <rPh sb="6" eb="7">
      <t>サイニュウ</t>
    </rPh>
    <rPh sb="7" eb="8">
      <t>シュツ</t>
    </rPh>
    <phoneticPr fontId="3"/>
  </si>
  <si>
    <t>義務的経費</t>
    <rPh sb="0" eb="3">
      <t>ギムテキ</t>
    </rPh>
    <rPh sb="3" eb="5">
      <t>ケイヒ</t>
    </rPh>
    <phoneticPr fontId="3"/>
  </si>
  <si>
    <t>投資的経費</t>
    <rPh sb="0" eb="2">
      <t>トウシ</t>
    </rPh>
    <rPh sb="2" eb="3">
      <t>テキ</t>
    </rPh>
    <rPh sb="3" eb="5">
      <t>ケイヒ</t>
    </rPh>
    <phoneticPr fontId="3"/>
  </si>
  <si>
    <t>うち普通建設事業費</t>
    <rPh sb="2" eb="4">
      <t>フツウ</t>
    </rPh>
    <rPh sb="4" eb="6">
      <t>ケンセツ</t>
    </rPh>
    <rPh sb="6" eb="8">
      <t>ジギョウ</t>
    </rPh>
    <rPh sb="8" eb="9">
      <t>ヒ</t>
    </rPh>
    <phoneticPr fontId="3"/>
  </si>
  <si>
    <t>徳島県</t>
    <rPh sb="0" eb="3">
      <t>トクシマケン</t>
    </rPh>
    <phoneticPr fontId="3"/>
  </si>
  <si>
    <t>大分県</t>
    <rPh sb="0" eb="2">
      <t>オオイタ</t>
    </rPh>
    <rPh sb="2" eb="3">
      <t>ケン</t>
    </rPh>
    <phoneticPr fontId="3"/>
  </si>
  <si>
    <t>鹿児島県</t>
    <rPh sb="0" eb="3">
      <t>カゴシマ</t>
    </rPh>
    <rPh sb="3" eb="4">
      <t>ケン</t>
    </rPh>
    <phoneticPr fontId="3"/>
  </si>
  <si>
    <t>〔政令指定都市・歳入〕</t>
    <rPh sb="1" eb="3">
      <t>セイレイ</t>
    </rPh>
    <rPh sb="3" eb="5">
      <t>シテイ</t>
    </rPh>
    <rPh sb="5" eb="7">
      <t>トシ</t>
    </rPh>
    <rPh sb="8" eb="10">
      <t>サイニュウ</t>
    </rPh>
    <phoneticPr fontId="3"/>
  </si>
  <si>
    <t>都道府県支出金</t>
    <rPh sb="0" eb="4">
      <t>トドウフケン</t>
    </rPh>
    <rPh sb="4" eb="6">
      <t>シシュツ</t>
    </rPh>
    <rPh sb="6" eb="7">
      <t>キン</t>
    </rPh>
    <phoneticPr fontId="3"/>
  </si>
  <si>
    <t>仙台市</t>
    <rPh sb="0" eb="3">
      <t>センダイシ</t>
    </rPh>
    <phoneticPr fontId="3"/>
  </si>
  <si>
    <t>新潟市</t>
    <rPh sb="0" eb="2">
      <t>ニイガタ</t>
    </rPh>
    <rPh sb="2" eb="3">
      <t>シ</t>
    </rPh>
    <phoneticPr fontId="3"/>
  </si>
  <si>
    <t>浜松市</t>
    <rPh sb="0" eb="3">
      <t>ハママツシ</t>
    </rPh>
    <phoneticPr fontId="3"/>
  </si>
  <si>
    <t>北九州市</t>
    <rPh sb="0" eb="3">
      <t>キタキュウシュウ</t>
    </rPh>
    <rPh sb="3" eb="4">
      <t>シ</t>
    </rPh>
    <phoneticPr fontId="3"/>
  </si>
  <si>
    <t>〔政令指定都市・歳出〕</t>
    <rPh sb="1" eb="3">
      <t>セイレイ</t>
    </rPh>
    <rPh sb="3" eb="5">
      <t>シテイ</t>
    </rPh>
    <rPh sb="5" eb="7">
      <t>トシ</t>
    </rPh>
    <rPh sb="8" eb="10">
      <t>サイシュツ</t>
    </rPh>
    <phoneticPr fontId="3"/>
  </si>
  <si>
    <t>形式収支</t>
    <rPh sb="0" eb="2">
      <t>ケイシキ</t>
    </rPh>
    <rPh sb="2" eb="4">
      <t>シュウシ</t>
    </rPh>
    <phoneticPr fontId="3"/>
  </si>
  <si>
    <t>実質収支</t>
    <rPh sb="0" eb="2">
      <t>ジッシツ</t>
    </rPh>
    <rPh sb="2" eb="4">
      <t>シュウシ</t>
    </rPh>
    <phoneticPr fontId="3"/>
  </si>
  <si>
    <t>単年度収支</t>
    <rPh sb="0" eb="3">
      <t>タンネンド</t>
    </rPh>
    <rPh sb="3" eb="5">
      <t>シュウシ</t>
    </rPh>
    <phoneticPr fontId="3"/>
  </si>
  <si>
    <t>実質単年度収支</t>
    <rPh sb="0" eb="2">
      <t>ジッシツ</t>
    </rPh>
    <rPh sb="2" eb="5">
      <t>タンネンド</t>
    </rPh>
    <rPh sb="5" eb="7">
      <t>シュウシ</t>
    </rPh>
    <phoneticPr fontId="3"/>
  </si>
  <si>
    <t>標準財政規模</t>
    <rPh sb="0" eb="2">
      <t>ヒョウジュン</t>
    </rPh>
    <rPh sb="2" eb="4">
      <t>ザイセイ</t>
    </rPh>
    <rPh sb="4" eb="6">
      <t>キボ</t>
    </rPh>
    <phoneticPr fontId="3"/>
  </si>
  <si>
    <t>財政力指数</t>
    <rPh sb="0" eb="2">
      <t>ザイセイ</t>
    </rPh>
    <rPh sb="2" eb="3">
      <t>リョク</t>
    </rPh>
    <rPh sb="3" eb="5">
      <t>シスウ</t>
    </rPh>
    <phoneticPr fontId="3"/>
  </si>
  <si>
    <t>実質赤字比率</t>
    <rPh sb="0" eb="2">
      <t>ジッシツ</t>
    </rPh>
    <rPh sb="2" eb="4">
      <t>アカジ</t>
    </rPh>
    <rPh sb="4" eb="6">
      <t>ヒリツ</t>
    </rPh>
    <phoneticPr fontId="3"/>
  </si>
  <si>
    <t>連結実質赤字比率</t>
    <rPh sb="0" eb="2">
      <t>レンケツ</t>
    </rPh>
    <rPh sb="2" eb="4">
      <t>ジッシツ</t>
    </rPh>
    <rPh sb="4" eb="6">
      <t>アカジ</t>
    </rPh>
    <rPh sb="6" eb="8">
      <t>ヒリツ</t>
    </rPh>
    <phoneticPr fontId="3"/>
  </si>
  <si>
    <t>実質公債費比率</t>
    <rPh sb="0" eb="2">
      <t>ジッシツ</t>
    </rPh>
    <rPh sb="2" eb="5">
      <t>コウサイヒ</t>
    </rPh>
    <rPh sb="5" eb="7">
      <t>ヒリツ</t>
    </rPh>
    <phoneticPr fontId="3"/>
  </si>
  <si>
    <t>将来負担比率</t>
    <rPh sb="0" eb="2">
      <t>ショウライ</t>
    </rPh>
    <rPh sb="2" eb="4">
      <t>フタン</t>
    </rPh>
    <rPh sb="4" eb="6">
      <t>ヒリツ</t>
    </rPh>
    <phoneticPr fontId="3"/>
  </si>
  <si>
    <t>経常収支比率</t>
    <rPh sb="0" eb="2">
      <t>ケイジョウ</t>
    </rPh>
    <rPh sb="2" eb="4">
      <t>シュウシ</t>
    </rPh>
    <rPh sb="4" eb="6">
      <t>ヒリツ</t>
    </rPh>
    <phoneticPr fontId="3"/>
  </si>
  <si>
    <t>自主財源比率</t>
    <rPh sb="0" eb="2">
      <t>ジシュ</t>
    </rPh>
    <rPh sb="2" eb="4">
      <t>ザイゲン</t>
    </rPh>
    <rPh sb="4" eb="6">
      <t>ヒリツ</t>
    </rPh>
    <phoneticPr fontId="3"/>
  </si>
  <si>
    <t>地方債現在高</t>
    <rPh sb="0" eb="3">
      <t>チホウサイ</t>
    </rPh>
    <rPh sb="3" eb="5">
      <t>ゲンザイ</t>
    </rPh>
    <rPh sb="5" eb="6">
      <t>ダカ</t>
    </rPh>
    <phoneticPr fontId="3"/>
  </si>
  <si>
    <t>積立基金現在高　　　　　　　　　　　　　　　　　　　　　　　　　　　　　　　　　　　　　　　　　　　　　　　　　　　　　　　　　　　　　　　　　　　　　　　　　　　　　　　　　　　　(a+b+c)</t>
    <rPh sb="0" eb="2">
      <t>ツミタテ</t>
    </rPh>
    <rPh sb="2" eb="4">
      <t>キキン</t>
    </rPh>
    <rPh sb="4" eb="6">
      <t>ゲンザイ</t>
    </rPh>
    <rPh sb="6" eb="7">
      <t>ダカ</t>
    </rPh>
    <phoneticPr fontId="3"/>
  </si>
  <si>
    <t>財政調整基金  a</t>
    <rPh sb="0" eb="2">
      <t>ザイセイ</t>
    </rPh>
    <rPh sb="2" eb="4">
      <t>チョウセイ</t>
    </rPh>
    <rPh sb="4" eb="6">
      <t>キキン</t>
    </rPh>
    <phoneticPr fontId="3"/>
  </si>
  <si>
    <t>減債基金  b</t>
    <rPh sb="0" eb="2">
      <t>ゲンサイ</t>
    </rPh>
    <rPh sb="2" eb="4">
      <t>キキン</t>
    </rPh>
    <phoneticPr fontId="3"/>
  </si>
  <si>
    <t>その他  c</t>
    <rPh sb="2" eb="3">
      <t>タ</t>
    </rPh>
    <phoneticPr fontId="3"/>
  </si>
  <si>
    <t>積立基金現在高　　　　　　　　　　　　　　　　　　　　　　　　　　　　　　　　　　　　　　　　　　　　　　　　　　　　　　　　　　　　　　　　　　　　　　　　　　　　　　(a+b+c)</t>
    <rPh sb="0" eb="2">
      <t>ツミタテ</t>
    </rPh>
    <rPh sb="2" eb="4">
      <t>キキン</t>
    </rPh>
    <rPh sb="4" eb="6">
      <t>ゲンザイ</t>
    </rPh>
    <rPh sb="6" eb="7">
      <t>ダカ</t>
    </rPh>
    <phoneticPr fontId="3"/>
  </si>
  <si>
    <t>合計</t>
  </si>
  <si>
    <t>〔月別団体別調達内訳〕</t>
    <rPh sb="1" eb="3">
      <t>ツキベツ</t>
    </rPh>
    <rPh sb="3" eb="5">
      <t>ダンタイ</t>
    </rPh>
    <rPh sb="5" eb="6">
      <t>ベツ</t>
    </rPh>
    <rPh sb="6" eb="8">
      <t>チョウタツ</t>
    </rPh>
    <rPh sb="8" eb="10">
      <t>ウチワケ</t>
    </rPh>
    <phoneticPr fontId="15"/>
  </si>
  <si>
    <t>4月</t>
    <phoneticPr fontId="15"/>
  </si>
  <si>
    <t>5月</t>
    <phoneticPr fontId="15"/>
  </si>
  <si>
    <t>6月</t>
    <phoneticPr fontId="15"/>
  </si>
  <si>
    <t>7月</t>
    <phoneticPr fontId="15"/>
  </si>
  <si>
    <t>8月</t>
    <phoneticPr fontId="15"/>
  </si>
  <si>
    <t>9月</t>
    <phoneticPr fontId="15"/>
  </si>
  <si>
    <t>10月</t>
    <phoneticPr fontId="15"/>
  </si>
  <si>
    <t>11月</t>
    <phoneticPr fontId="15"/>
  </si>
  <si>
    <t>12月</t>
    <phoneticPr fontId="15"/>
  </si>
  <si>
    <t>1月</t>
    <phoneticPr fontId="15"/>
  </si>
  <si>
    <t>2月</t>
    <phoneticPr fontId="15"/>
  </si>
  <si>
    <t>3月</t>
    <phoneticPr fontId="15"/>
  </si>
  <si>
    <t>都道府県</t>
    <rPh sb="0" eb="4">
      <t>トドウフケン</t>
    </rPh>
    <phoneticPr fontId="15"/>
  </si>
  <si>
    <t>政令指定都市</t>
    <rPh sb="0" eb="2">
      <t>セイレイ</t>
    </rPh>
    <rPh sb="2" eb="4">
      <t>シテイ</t>
    </rPh>
    <rPh sb="4" eb="6">
      <t>トシ</t>
    </rPh>
    <phoneticPr fontId="15"/>
  </si>
  <si>
    <t>　計</t>
    <phoneticPr fontId="15"/>
  </si>
  <si>
    <t>団体数</t>
    <rPh sb="0" eb="2">
      <t>ダンタイ</t>
    </rPh>
    <rPh sb="2" eb="3">
      <t>スウ</t>
    </rPh>
    <phoneticPr fontId="15"/>
  </si>
  <si>
    <t>福井県</t>
    <rPh sb="0" eb="3">
      <t>フクイケン</t>
    </rPh>
    <phoneticPr fontId="3"/>
  </si>
  <si>
    <t>奈良県</t>
    <rPh sb="0" eb="3">
      <t>ナラケン</t>
    </rPh>
    <phoneticPr fontId="3"/>
  </si>
  <si>
    <t>福井県</t>
    <rPh sb="0" eb="2">
      <t>フクイ</t>
    </rPh>
    <rPh sb="2" eb="3">
      <t>ケン</t>
    </rPh>
    <phoneticPr fontId="3"/>
  </si>
  <si>
    <t>岡山市</t>
    <rPh sb="0" eb="2">
      <t>オカヤマ</t>
    </rPh>
    <rPh sb="2" eb="3">
      <t>シ</t>
    </rPh>
    <phoneticPr fontId="3"/>
  </si>
  <si>
    <t>奈良県</t>
    <rPh sb="0" eb="2">
      <t>ナラ</t>
    </rPh>
    <rPh sb="2" eb="3">
      <t>ケン</t>
    </rPh>
    <phoneticPr fontId="3"/>
  </si>
  <si>
    <t>相模原市</t>
    <rPh sb="0" eb="4">
      <t>サガミハラシ</t>
    </rPh>
    <phoneticPr fontId="3"/>
  </si>
  <si>
    <t>三重県</t>
    <rPh sb="0" eb="2">
      <t>ミエ</t>
    </rPh>
    <rPh sb="2" eb="3">
      <t>ケン</t>
    </rPh>
    <phoneticPr fontId="3"/>
  </si>
  <si>
    <t>三重県</t>
    <rPh sb="0" eb="3">
      <t>ミエケン</t>
    </rPh>
    <phoneticPr fontId="3"/>
  </si>
  <si>
    <t>相模原市</t>
    <rPh sb="0" eb="3">
      <t>サガミハラ</t>
    </rPh>
    <rPh sb="3" eb="4">
      <t>シ</t>
    </rPh>
    <phoneticPr fontId="3"/>
  </si>
  <si>
    <t>滋賀県</t>
    <rPh sb="0" eb="2">
      <t>シガ</t>
    </rPh>
    <rPh sb="2" eb="3">
      <t>ケン</t>
    </rPh>
    <phoneticPr fontId="3"/>
  </si>
  <si>
    <t>長崎県</t>
    <rPh sb="0" eb="2">
      <t>ナガサキ</t>
    </rPh>
    <rPh sb="2" eb="3">
      <t>ケン</t>
    </rPh>
    <phoneticPr fontId="3"/>
  </si>
  <si>
    <t>滋賀県</t>
    <rPh sb="0" eb="3">
      <t>シガケン</t>
    </rPh>
    <phoneticPr fontId="3"/>
  </si>
  <si>
    <t>熊本市</t>
    <rPh sb="0" eb="3">
      <t>クマモトシ</t>
    </rPh>
    <phoneticPr fontId="3"/>
  </si>
  <si>
    <t>佐賀県</t>
    <rPh sb="0" eb="3">
      <t>サガケン</t>
    </rPh>
    <phoneticPr fontId="3"/>
  </si>
  <si>
    <t>高知県</t>
    <rPh sb="0" eb="3">
      <t>コウチケン</t>
    </rPh>
    <phoneticPr fontId="3"/>
  </si>
  <si>
    <t>高知県</t>
    <rPh sb="0" eb="2">
      <t>コウチ</t>
    </rPh>
    <rPh sb="2" eb="3">
      <t>ケン</t>
    </rPh>
    <phoneticPr fontId="3"/>
  </si>
  <si>
    <t>（注）表示単位未満を四捨五入して端数調整していないため、合計と一致しない場合がある。</t>
    <phoneticPr fontId="3"/>
  </si>
  <si>
    <t>市場公募地方債発行団体・一般財団法人 地方債協会</t>
    <rPh sb="0" eb="2">
      <t>シジョウ</t>
    </rPh>
    <rPh sb="2" eb="4">
      <t>コウボ</t>
    </rPh>
    <rPh sb="4" eb="7">
      <t>チホウサイ</t>
    </rPh>
    <rPh sb="7" eb="9">
      <t>ハッコウ</t>
    </rPh>
    <rPh sb="9" eb="11">
      <t>ダンタイ</t>
    </rPh>
    <rPh sb="12" eb="14">
      <t>イッパン</t>
    </rPh>
    <rPh sb="14" eb="16">
      <t>ザイダン</t>
    </rPh>
    <rPh sb="16" eb="18">
      <t>ホウジン</t>
    </rPh>
    <rPh sb="19" eb="22">
      <t>チホウサイ</t>
    </rPh>
    <rPh sb="22" eb="24">
      <t>キョウカイ</t>
    </rPh>
    <phoneticPr fontId="3"/>
  </si>
  <si>
    <t>将来負担比率</t>
    <rPh sb="0" eb="2">
      <t>ショウライ</t>
    </rPh>
    <rPh sb="2" eb="4">
      <t>フタン</t>
    </rPh>
    <rPh sb="4" eb="5">
      <t>ヒ</t>
    </rPh>
    <rPh sb="5" eb="6">
      <t>リツ</t>
    </rPh>
    <phoneticPr fontId="3"/>
  </si>
  <si>
    <t>秋田県</t>
    <rPh sb="0" eb="2">
      <t>アキタ</t>
    </rPh>
    <rPh sb="2" eb="3">
      <t>ケン</t>
    </rPh>
    <phoneticPr fontId="3"/>
  </si>
  <si>
    <t>（単位：億円）</t>
    <rPh sb="1" eb="3">
      <t>タンイ</t>
    </rPh>
    <rPh sb="4" eb="5">
      <t>オク</t>
    </rPh>
    <rPh sb="5" eb="6">
      <t>センエン</t>
    </rPh>
    <phoneticPr fontId="3"/>
  </si>
  <si>
    <t>4月</t>
    <phoneticPr fontId="3"/>
  </si>
  <si>
    <t>5月</t>
    <phoneticPr fontId="3"/>
  </si>
  <si>
    <t>5月</t>
    <phoneticPr fontId="3"/>
  </si>
  <si>
    <t>6月</t>
    <phoneticPr fontId="3"/>
  </si>
  <si>
    <t>7月</t>
    <phoneticPr fontId="3"/>
  </si>
  <si>
    <t>8月</t>
  </si>
  <si>
    <t>9月</t>
  </si>
  <si>
    <t>10月</t>
  </si>
  <si>
    <t>11月</t>
  </si>
  <si>
    <t>12月</t>
  </si>
  <si>
    <t>1月</t>
  </si>
  <si>
    <t>2月</t>
  </si>
  <si>
    <t>3月</t>
    <phoneticPr fontId="3"/>
  </si>
  <si>
    <t>3月</t>
    <phoneticPr fontId="3"/>
  </si>
  <si>
    <t>計</t>
    <rPh sb="0" eb="1">
      <t>ケイ</t>
    </rPh>
    <phoneticPr fontId="3"/>
  </si>
  <si>
    <t>4月</t>
    <rPh sb="1" eb="2">
      <t>ガツ</t>
    </rPh>
    <phoneticPr fontId="3"/>
  </si>
  <si>
    <t>5月</t>
  </si>
  <si>
    <t>6月</t>
  </si>
  <si>
    <t>7月</t>
  </si>
  <si>
    <t>10月～3月
（予定）</t>
    <rPh sb="2" eb="3">
      <t>ガツ</t>
    </rPh>
    <rPh sb="5" eb="6">
      <t>ガツ</t>
    </rPh>
    <rPh sb="8" eb="10">
      <t>ヨテイ</t>
    </rPh>
    <phoneticPr fontId="3"/>
  </si>
  <si>
    <t>30年債</t>
    <rPh sb="2" eb="3">
      <t>ネン</t>
    </rPh>
    <rPh sb="3" eb="4">
      <t>サイ</t>
    </rPh>
    <phoneticPr fontId="3"/>
  </si>
  <si>
    <t>20年債</t>
    <rPh sb="2" eb="3">
      <t>ネン</t>
    </rPh>
    <rPh sb="3" eb="4">
      <t>サイ</t>
    </rPh>
    <phoneticPr fontId="3"/>
  </si>
  <si>
    <t>10年債</t>
    <rPh sb="2" eb="3">
      <t>ネン</t>
    </rPh>
    <rPh sb="3" eb="4">
      <t>サイ</t>
    </rPh>
    <phoneticPr fontId="3"/>
  </si>
  <si>
    <t>5年債</t>
    <rPh sb="1" eb="2">
      <t>ネン</t>
    </rPh>
    <rPh sb="2" eb="3">
      <t>サイ</t>
    </rPh>
    <phoneticPr fontId="3"/>
  </si>
  <si>
    <t>年限未定</t>
    <rPh sb="0" eb="2">
      <t>ネンゲン</t>
    </rPh>
    <rPh sb="2" eb="4">
      <t>ミテイ</t>
    </rPh>
    <phoneticPr fontId="3"/>
  </si>
  <si>
    <t>25年債</t>
    <rPh sb="2" eb="3">
      <t>ネン</t>
    </rPh>
    <rPh sb="3" eb="4">
      <t>サイ</t>
    </rPh>
    <phoneticPr fontId="3"/>
  </si>
  <si>
    <t>15年債</t>
    <rPh sb="2" eb="3">
      <t>ネン</t>
    </rPh>
    <rPh sb="3" eb="4">
      <t>サイ</t>
    </rPh>
    <phoneticPr fontId="3"/>
  </si>
  <si>
    <t>4月</t>
  </si>
  <si>
    <t>3月</t>
  </si>
  <si>
    <t>4月</t>
    <phoneticPr fontId="3"/>
  </si>
  <si>
    <t>6月</t>
    <phoneticPr fontId="3"/>
  </si>
  <si>
    <t>7月</t>
    <phoneticPr fontId="3"/>
  </si>
  <si>
    <t>8月</t>
    <phoneticPr fontId="3"/>
  </si>
  <si>
    <t>8月</t>
    <phoneticPr fontId="3"/>
  </si>
  <si>
    <t>9月</t>
    <phoneticPr fontId="3"/>
  </si>
  <si>
    <t>10月</t>
    <phoneticPr fontId="3"/>
  </si>
  <si>
    <t>11月</t>
    <phoneticPr fontId="3"/>
  </si>
  <si>
    <t>12月</t>
    <phoneticPr fontId="3"/>
  </si>
  <si>
    <t>1月</t>
    <phoneticPr fontId="3"/>
  </si>
  <si>
    <t>2月</t>
    <phoneticPr fontId="3"/>
  </si>
  <si>
    <t>4月</t>
    <phoneticPr fontId="3"/>
  </si>
  <si>
    <t>5月</t>
    <phoneticPr fontId="3"/>
  </si>
  <si>
    <t>7月</t>
    <phoneticPr fontId="3"/>
  </si>
  <si>
    <t>10月～3月
（予定）</t>
    <rPh sb="2" eb="3">
      <t>ツキ</t>
    </rPh>
    <rPh sb="5" eb="6">
      <t>ガツ</t>
    </rPh>
    <rPh sb="8" eb="10">
      <t>ヨテイ</t>
    </rPh>
    <phoneticPr fontId="3"/>
  </si>
  <si>
    <t>市場公募地方債発行団体の財政状況</t>
    <phoneticPr fontId="3"/>
  </si>
  <si>
    <t>宮崎県</t>
    <rPh sb="0" eb="3">
      <t>ミヤザキケン</t>
    </rPh>
    <phoneticPr fontId="3"/>
  </si>
  <si>
    <t>宮崎県</t>
    <rPh sb="0" eb="2">
      <t>ミヤサキ</t>
    </rPh>
    <rPh sb="2" eb="3">
      <t>ケン</t>
    </rPh>
    <phoneticPr fontId="3"/>
  </si>
  <si>
    <t>その他（　年債）</t>
    <rPh sb="2" eb="3">
      <t>タ</t>
    </rPh>
    <rPh sb="5" eb="6">
      <t>ネン</t>
    </rPh>
    <rPh sb="6" eb="7">
      <t>サイ</t>
    </rPh>
    <phoneticPr fontId="3"/>
  </si>
  <si>
    <t>超長期債</t>
    <rPh sb="0" eb="1">
      <t>チョウ</t>
    </rPh>
    <rPh sb="1" eb="4">
      <t>チョウキサイ</t>
    </rPh>
    <phoneticPr fontId="3"/>
  </si>
  <si>
    <t>宮城県</t>
  </si>
  <si>
    <t>秋田県</t>
  </si>
  <si>
    <t>福島県</t>
  </si>
  <si>
    <t>茨城県</t>
  </si>
  <si>
    <t>栃木県</t>
  </si>
  <si>
    <t>群馬県</t>
  </si>
  <si>
    <t>埼玉県</t>
  </si>
  <si>
    <t>千葉県</t>
  </si>
  <si>
    <t>東京都</t>
  </si>
  <si>
    <t>神奈川県</t>
  </si>
  <si>
    <t>新潟県</t>
  </si>
  <si>
    <t>福井県</t>
  </si>
  <si>
    <t>山梨県</t>
  </si>
  <si>
    <t>長野県</t>
  </si>
  <si>
    <t>岐阜県</t>
  </si>
  <si>
    <t>愛知県</t>
  </si>
  <si>
    <t>三重県</t>
  </si>
  <si>
    <t>滋賀県</t>
  </si>
  <si>
    <t>兵庫県</t>
  </si>
  <si>
    <t>岡山県</t>
  </si>
  <si>
    <t>広島県</t>
  </si>
  <si>
    <t>徳島県</t>
  </si>
  <si>
    <t>高知県</t>
  </si>
  <si>
    <t>福岡県</t>
  </si>
  <si>
    <t>佐賀県</t>
  </si>
  <si>
    <t>長崎県</t>
  </si>
  <si>
    <t>熊本県</t>
  </si>
  <si>
    <t>大分県</t>
  </si>
  <si>
    <t>鹿児島県</t>
  </si>
  <si>
    <t>宮崎県</t>
    <rPh sb="0" eb="3">
      <t>ミヤザキケン</t>
    </rPh>
    <phoneticPr fontId="3"/>
  </si>
  <si>
    <t>札幌市</t>
    <rPh sb="0" eb="3">
      <t>サッポロシ</t>
    </rPh>
    <phoneticPr fontId="3"/>
  </si>
  <si>
    <t>仙台市</t>
  </si>
  <si>
    <t>さいたま市</t>
  </si>
  <si>
    <t>千葉市</t>
  </si>
  <si>
    <t>横浜市</t>
  </si>
  <si>
    <t>川崎市</t>
  </si>
  <si>
    <t>相模原市</t>
  </si>
  <si>
    <t>新潟市</t>
  </si>
  <si>
    <t>静岡市</t>
  </si>
  <si>
    <t>浜松市</t>
  </si>
  <si>
    <t>名古屋市</t>
  </si>
  <si>
    <t>京都市</t>
  </si>
  <si>
    <t>大阪市</t>
  </si>
  <si>
    <t>堺市</t>
  </si>
  <si>
    <t>神戸市</t>
  </si>
  <si>
    <t>岡山市</t>
  </si>
  <si>
    <t>広島市</t>
  </si>
  <si>
    <t>北九州市</t>
  </si>
  <si>
    <t>福岡市</t>
  </si>
  <si>
    <t>熊本市</t>
  </si>
  <si>
    <t>合計</t>
    <rPh sb="0" eb="2">
      <t>ゴウケイ</t>
    </rPh>
    <phoneticPr fontId="3"/>
  </si>
  <si>
    <t>大阪府</t>
    <phoneticPr fontId="3"/>
  </si>
  <si>
    <t>・・・・・・・・・・・・・・・・・・・・・・・・・・・</t>
    <phoneticPr fontId="3"/>
  </si>
  <si>
    <t>外債</t>
    <rPh sb="0" eb="2">
      <t>ガイサイ</t>
    </rPh>
    <phoneticPr fontId="3"/>
  </si>
  <si>
    <t>（注4）表示単位未満を四捨五入して端数調整していないため、合計と一致しない場合がある。</t>
    <phoneticPr fontId="3"/>
  </si>
  <si>
    <t>（注1）経常収支比率は経常一般財源に減税補てん債及び臨時財政対策債を含めて算出。  　　（注2）地方債現在高には、特定資金公共投資事業債は含まない。　　（注3）満期一括償還方式に係る元利償還金については公債費として歳出計上しているため、減債基金への積立金には含めていない。　　　</t>
    <rPh sb="1" eb="2">
      <t>チュウ</t>
    </rPh>
    <rPh sb="4" eb="6">
      <t>ケイジョウ</t>
    </rPh>
    <rPh sb="6" eb="8">
      <t>シュウシ</t>
    </rPh>
    <rPh sb="8" eb="10">
      <t>ヒリツ</t>
    </rPh>
    <rPh sb="11" eb="13">
      <t>ケイジョウ</t>
    </rPh>
    <rPh sb="13" eb="15">
      <t>イッパン</t>
    </rPh>
    <rPh sb="15" eb="17">
      <t>ザイゲン</t>
    </rPh>
    <rPh sb="18" eb="20">
      <t>ゲンゼイ</t>
    </rPh>
    <rPh sb="20" eb="21">
      <t>ホ</t>
    </rPh>
    <rPh sb="23" eb="24">
      <t>サイ</t>
    </rPh>
    <rPh sb="24" eb="25">
      <t>オヨ</t>
    </rPh>
    <rPh sb="26" eb="28">
      <t>リンジ</t>
    </rPh>
    <rPh sb="28" eb="30">
      <t>ザイセイ</t>
    </rPh>
    <rPh sb="30" eb="32">
      <t>タイサク</t>
    </rPh>
    <rPh sb="32" eb="33">
      <t>サイ</t>
    </rPh>
    <rPh sb="34" eb="35">
      <t>フク</t>
    </rPh>
    <rPh sb="37" eb="39">
      <t>サンシュツ</t>
    </rPh>
    <phoneticPr fontId="3"/>
  </si>
  <si>
    <t>区　　分</t>
    <rPh sb="0" eb="1">
      <t>ク</t>
    </rPh>
    <rPh sb="3" eb="4">
      <t>ブン</t>
    </rPh>
    <phoneticPr fontId="3"/>
  </si>
  <si>
    <t>和歌山県</t>
    <rPh sb="0" eb="4">
      <t>ワカヤマケン</t>
    </rPh>
    <phoneticPr fontId="3"/>
  </si>
  <si>
    <t>鳥取県</t>
    <rPh sb="0" eb="3">
      <t>トットリケン</t>
    </rPh>
    <phoneticPr fontId="3"/>
  </si>
  <si>
    <t>富山県</t>
    <rPh sb="0" eb="3">
      <t>トヤマケン</t>
    </rPh>
    <phoneticPr fontId="3"/>
  </si>
  <si>
    <t>富山県</t>
    <rPh sb="0" eb="2">
      <t>トヤマ</t>
    </rPh>
    <rPh sb="2" eb="3">
      <t>ケン</t>
    </rPh>
    <phoneticPr fontId="3"/>
  </si>
  <si>
    <t>奈良県</t>
    <phoneticPr fontId="3"/>
  </si>
  <si>
    <t>鳥取県</t>
    <rPh sb="0" eb="3">
      <t>トットリケン</t>
    </rPh>
    <phoneticPr fontId="3"/>
  </si>
  <si>
    <t>島根県</t>
    <rPh sb="0" eb="3">
      <t>シマネケン</t>
    </rPh>
    <phoneticPr fontId="3"/>
  </si>
  <si>
    <t>北海道</t>
    <rPh sb="0" eb="3">
      <t>ホッカイドウ</t>
    </rPh>
    <phoneticPr fontId="3"/>
  </si>
  <si>
    <t>宮城県</t>
    <rPh sb="0" eb="3">
      <t>ミヤギケン</t>
    </rPh>
    <phoneticPr fontId="3"/>
  </si>
  <si>
    <t>福島県</t>
    <rPh sb="0" eb="2">
      <t>フクシマ</t>
    </rPh>
    <rPh sb="2" eb="3">
      <t>ケン</t>
    </rPh>
    <phoneticPr fontId="3"/>
  </si>
  <si>
    <t>茨城県</t>
    <rPh sb="0" eb="3">
      <t>イバラキケン</t>
    </rPh>
    <phoneticPr fontId="3"/>
  </si>
  <si>
    <t>新潟県</t>
    <rPh sb="0" eb="3">
      <t>ニイガタケン</t>
    </rPh>
    <phoneticPr fontId="3"/>
  </si>
  <si>
    <t>静岡県</t>
    <rPh sb="0" eb="3">
      <t>シズオカケン</t>
    </rPh>
    <phoneticPr fontId="3"/>
  </si>
  <si>
    <t>大阪府</t>
    <rPh sb="0" eb="2">
      <t>オオサカ</t>
    </rPh>
    <rPh sb="2" eb="3">
      <t>フ</t>
    </rPh>
    <phoneticPr fontId="3"/>
  </si>
  <si>
    <t>千葉市</t>
    <rPh sb="0" eb="3">
      <t>チバシ</t>
    </rPh>
    <phoneticPr fontId="3"/>
  </si>
  <si>
    <t>大阪市</t>
    <rPh sb="0" eb="2">
      <t>オオサカ</t>
    </rPh>
    <rPh sb="2" eb="3">
      <t>シ</t>
    </rPh>
    <phoneticPr fontId="3"/>
  </si>
  <si>
    <t>北九州市</t>
    <rPh sb="0" eb="4">
      <t>キタキュウシュウシ</t>
    </rPh>
    <phoneticPr fontId="3"/>
  </si>
  <si>
    <t>【1年債】</t>
    <phoneticPr fontId="15"/>
  </si>
  <si>
    <t>北海道</t>
  </si>
  <si>
    <t>大阪府</t>
  </si>
  <si>
    <t>令和３年度</t>
    <rPh sb="0" eb="2">
      <t>レイワ</t>
    </rPh>
    <rPh sb="3" eb="5">
      <t>ネンド</t>
    </rPh>
    <phoneticPr fontId="15"/>
  </si>
  <si>
    <t>〔令和３年４月発行〕</t>
    <rPh sb="1" eb="3">
      <t>レイワ</t>
    </rPh>
    <rPh sb="4" eb="5">
      <t>ネン</t>
    </rPh>
    <rPh sb="6" eb="7">
      <t>ガツ</t>
    </rPh>
    <rPh sb="7" eb="9">
      <t>ハッコウ</t>
    </rPh>
    <phoneticPr fontId="15"/>
  </si>
  <si>
    <t>（単位：億円）</t>
    <phoneticPr fontId="15"/>
  </si>
  <si>
    <t>団体名</t>
    <rPh sb="0" eb="3">
      <t>ダンタイメイ</t>
    </rPh>
    <phoneticPr fontId="15"/>
  </si>
  <si>
    <t>発行額</t>
    <rPh sb="0" eb="3">
      <t>ハッコウガク</t>
    </rPh>
    <phoneticPr fontId="15"/>
  </si>
  <si>
    <t>団体名</t>
    <rPh sb="0" eb="2">
      <t>ダンタイ</t>
    </rPh>
    <rPh sb="2" eb="3">
      <t>メイ</t>
    </rPh>
    <phoneticPr fontId="15"/>
  </si>
  <si>
    <t>合計（9団体）</t>
    <rPh sb="4" eb="6">
      <t>ダンタイ</t>
    </rPh>
    <phoneticPr fontId="15"/>
  </si>
  <si>
    <t>京都府</t>
    <rPh sb="0" eb="3">
      <t>キョウトフ</t>
    </rPh>
    <phoneticPr fontId="3"/>
  </si>
  <si>
    <t>和歌山県</t>
    <rPh sb="0" eb="4">
      <t>ワカヤマケン</t>
    </rPh>
    <phoneticPr fontId="3"/>
  </si>
  <si>
    <t>鳥取県</t>
    <rPh sb="0" eb="3">
      <t>トットリケン</t>
    </rPh>
    <phoneticPr fontId="3"/>
  </si>
  <si>
    <t>静岡県</t>
    <rPh sb="0" eb="3">
      <t>シズオカケン</t>
    </rPh>
    <phoneticPr fontId="3"/>
  </si>
  <si>
    <t>富山県</t>
  </si>
  <si>
    <t>静岡県</t>
  </si>
  <si>
    <t>京都府</t>
  </si>
  <si>
    <t>奈良県</t>
  </si>
  <si>
    <t>和歌山県</t>
  </si>
  <si>
    <t>鳥取県</t>
  </si>
  <si>
    <t>島根県</t>
  </si>
  <si>
    <t>宮崎県</t>
  </si>
  <si>
    <t>札幌市</t>
  </si>
  <si>
    <t xml:space="preserve">（注1）表中（定償）は定時償還債　　（注2）共同発行市場公募地方債による調達額及び住民参加型市場公募地方債は含めていない。　　（注3）区分「外債」は、グローバル債もしくは外貨建て国内債を含めている。　　
（注4）今後の各地方公共団体の状況の変化により、上記の予定額や年限等が変更される可能性がある。
</t>
    <phoneticPr fontId="3"/>
  </si>
  <si>
    <t xml:space="preserve">（注1）表中（定償）は定時償還債　　（注2）共同発行市場公募地方債による調達額及び住民参加型市場公募地方債は含めていない。　　（注3）区分「外債」は、グローバル債もしくは外貨建て国内債を含めている。　　
（注4）今後の各地方公共団体の状況の変化により、上記の予定額や年限等が変更される可能性がある。
</t>
    <rPh sb="1" eb="2">
      <t>チュウ</t>
    </rPh>
    <rPh sb="4" eb="6">
      <t>ヒョウチュウ</t>
    </rPh>
    <rPh sb="7" eb="8">
      <t>サダム</t>
    </rPh>
    <rPh sb="8" eb="9">
      <t>ショウ</t>
    </rPh>
    <rPh sb="11" eb="13">
      <t>テイジ</t>
    </rPh>
    <rPh sb="13" eb="15">
      <t>ショウカン</t>
    </rPh>
    <rPh sb="15" eb="16">
      <t>サイ</t>
    </rPh>
    <rPh sb="67" eb="69">
      <t>クブン</t>
    </rPh>
    <rPh sb="70" eb="72">
      <t>ガイサイ</t>
    </rPh>
    <rPh sb="93" eb="94">
      <t>フク</t>
    </rPh>
    <phoneticPr fontId="15"/>
  </si>
  <si>
    <t>岩手県</t>
    <rPh sb="0" eb="3">
      <t>イワテケン</t>
    </rPh>
    <phoneticPr fontId="3"/>
  </si>
  <si>
    <t>岩手県</t>
    <rPh sb="0" eb="3">
      <t>イワテケン</t>
    </rPh>
    <phoneticPr fontId="3"/>
  </si>
  <si>
    <t>R1</t>
  </si>
  <si>
    <t>R2</t>
  </si>
  <si>
    <t>（注2）今後の各地方公共団体の状況の変化により、上記の額が変更される可能性がある。</t>
    <phoneticPr fontId="15"/>
  </si>
  <si>
    <t>（注1）10年債のみ発行。</t>
    <rPh sb="6" eb="8">
      <t>ネンサイ</t>
    </rPh>
    <rPh sb="10" eb="12">
      <t>ハッコウ</t>
    </rPh>
    <phoneticPr fontId="15"/>
  </si>
  <si>
    <t>-</t>
    <phoneticPr fontId="3"/>
  </si>
  <si>
    <t>－第22回 市場公募地方債発行団体合同ＩＲ－</t>
    <rPh sb="1" eb="2">
      <t>ダイ</t>
    </rPh>
    <rPh sb="4" eb="5">
      <t>カイ</t>
    </rPh>
    <rPh sb="6" eb="8">
      <t>シジョウ</t>
    </rPh>
    <rPh sb="8" eb="10">
      <t>コウボ</t>
    </rPh>
    <rPh sb="10" eb="13">
      <t>チホウサイ</t>
    </rPh>
    <rPh sb="13" eb="15">
      <t>ハッコウ</t>
    </rPh>
    <rPh sb="15" eb="17">
      <t>ダンタイ</t>
    </rPh>
    <rPh sb="17" eb="19">
      <t>ゴウドウ</t>
    </rPh>
    <phoneticPr fontId="3"/>
  </si>
  <si>
    <t>１．普通会計予算の状況（令和5年度）</t>
    <rPh sb="2" eb="4">
      <t>フツウ</t>
    </rPh>
    <rPh sb="4" eb="6">
      <t>カイケイ</t>
    </rPh>
    <rPh sb="6" eb="7">
      <t>ヨ</t>
    </rPh>
    <rPh sb="7" eb="8">
      <t>ケッサン</t>
    </rPh>
    <rPh sb="9" eb="11">
      <t>ジョウキョウ</t>
    </rPh>
    <rPh sb="12" eb="14">
      <t>レイワ</t>
    </rPh>
    <rPh sb="15" eb="17">
      <t>ネンド</t>
    </rPh>
    <rPh sb="16" eb="17">
      <t>ド</t>
    </rPh>
    <phoneticPr fontId="3"/>
  </si>
  <si>
    <t>２．普通会計決算の状況（平成30年度～令和4年度）</t>
    <rPh sb="2" eb="4">
      <t>フツウ</t>
    </rPh>
    <rPh sb="4" eb="6">
      <t>カイケイ</t>
    </rPh>
    <rPh sb="6" eb="8">
      <t>ケッサン</t>
    </rPh>
    <rPh sb="9" eb="11">
      <t>ジョウキョウ</t>
    </rPh>
    <rPh sb="12" eb="14">
      <t>ヘイセイ</t>
    </rPh>
    <rPh sb="16" eb="17">
      <t>ネン</t>
    </rPh>
    <rPh sb="17" eb="18">
      <t>ド</t>
    </rPh>
    <rPh sb="19" eb="21">
      <t>レイワ</t>
    </rPh>
    <rPh sb="22" eb="24">
      <t>ネンド</t>
    </rPh>
    <phoneticPr fontId="3"/>
  </si>
  <si>
    <t>３．各種財政指標等の推移（平成30年度～令和4年度）</t>
    <rPh sb="2" eb="4">
      <t>カクシュ</t>
    </rPh>
    <rPh sb="4" eb="6">
      <t>ザイセイ</t>
    </rPh>
    <rPh sb="6" eb="8">
      <t>シヒョウ</t>
    </rPh>
    <rPh sb="8" eb="9">
      <t>トウ</t>
    </rPh>
    <rPh sb="10" eb="12">
      <t>スイイ</t>
    </rPh>
    <rPh sb="17" eb="18">
      <t>ネン</t>
    </rPh>
    <rPh sb="18" eb="19">
      <t>ド</t>
    </rPh>
    <phoneticPr fontId="3"/>
  </si>
  <si>
    <t>４．個別発行市場公募地方債発行実績（令和4年4月～令和5年9月）</t>
    <rPh sb="2" eb="4">
      <t>コベツ</t>
    </rPh>
    <rPh sb="4" eb="6">
      <t>ハッコウ</t>
    </rPh>
    <rPh sb="6" eb="8">
      <t>シジョウ</t>
    </rPh>
    <rPh sb="8" eb="10">
      <t>コウボ</t>
    </rPh>
    <rPh sb="10" eb="13">
      <t>チホウサイ</t>
    </rPh>
    <rPh sb="13" eb="15">
      <t>ハッコウ</t>
    </rPh>
    <rPh sb="15" eb="17">
      <t>ジッセキ</t>
    </rPh>
    <rPh sb="18" eb="20">
      <t>レイワ</t>
    </rPh>
    <rPh sb="21" eb="22">
      <t>ネン</t>
    </rPh>
    <rPh sb="23" eb="24">
      <t>ガツ</t>
    </rPh>
    <rPh sb="25" eb="27">
      <t>レイワ</t>
    </rPh>
    <rPh sb="28" eb="29">
      <t>ネン</t>
    </rPh>
    <rPh sb="30" eb="31">
      <t>ガツ</t>
    </rPh>
    <phoneticPr fontId="3"/>
  </si>
  <si>
    <t>・発行予定（令和5年10月～令和6年3月）</t>
    <rPh sb="6" eb="8">
      <t>レイワ</t>
    </rPh>
    <rPh sb="9" eb="10">
      <t>ネン</t>
    </rPh>
    <rPh sb="14" eb="16">
      <t>レイワ</t>
    </rPh>
    <rPh sb="17" eb="18">
      <t>ネン</t>
    </rPh>
    <phoneticPr fontId="3"/>
  </si>
  <si>
    <t>５．共同発行市場公募地方債の発行実績・発行予定（令和5年度）</t>
    <rPh sb="2" eb="4">
      <t>キョウドウ</t>
    </rPh>
    <rPh sb="4" eb="6">
      <t>ハッコウ</t>
    </rPh>
    <rPh sb="6" eb="8">
      <t>シジョウ</t>
    </rPh>
    <rPh sb="8" eb="10">
      <t>コウボ</t>
    </rPh>
    <rPh sb="10" eb="13">
      <t>チホウサイ</t>
    </rPh>
    <rPh sb="14" eb="16">
      <t>ハッコウ</t>
    </rPh>
    <rPh sb="16" eb="18">
      <t>ジッセキ</t>
    </rPh>
    <rPh sb="19" eb="21">
      <t>ハッコウ</t>
    </rPh>
    <rPh sb="21" eb="23">
      <t>ヨテイ</t>
    </rPh>
    <phoneticPr fontId="3"/>
  </si>
  <si>
    <t>６．地方三公社の決算状況（令和2～4年度）</t>
    <rPh sb="2" eb="4">
      <t>チホウ</t>
    </rPh>
    <rPh sb="4" eb="5">
      <t>サン</t>
    </rPh>
    <rPh sb="5" eb="7">
      <t>コウシャ</t>
    </rPh>
    <rPh sb="8" eb="10">
      <t>ケッサン</t>
    </rPh>
    <rPh sb="10" eb="12">
      <t>ジョウキョウ</t>
    </rPh>
    <rPh sb="13" eb="15">
      <t>レイワ</t>
    </rPh>
    <rPh sb="18" eb="20">
      <t>ネンド</t>
    </rPh>
    <phoneticPr fontId="3"/>
  </si>
  <si>
    <t>石川県</t>
    <rPh sb="0" eb="2">
      <t>イシカワ</t>
    </rPh>
    <rPh sb="2" eb="3">
      <t>ケン</t>
    </rPh>
    <phoneticPr fontId="3"/>
  </si>
  <si>
    <t>H30</t>
  </si>
  <si>
    <t>R3</t>
  </si>
  <si>
    <t>R4</t>
  </si>
  <si>
    <t>石川県</t>
    <rPh sb="0" eb="2">
      <t>イシカワ</t>
    </rPh>
    <phoneticPr fontId="3"/>
  </si>
  <si>
    <t>令和５年度</t>
    <rPh sb="0" eb="2">
      <t>レイワ</t>
    </rPh>
    <rPh sb="3" eb="4">
      <t>ガンネン</t>
    </rPh>
    <rPh sb="4" eb="5">
      <t>ド</t>
    </rPh>
    <phoneticPr fontId="15"/>
  </si>
  <si>
    <t>1.普通会計予算の状況（令和5年度）</t>
    <rPh sb="2" eb="4">
      <t>フツウ</t>
    </rPh>
    <rPh sb="4" eb="6">
      <t>カイケイ</t>
    </rPh>
    <rPh sb="6" eb="8">
      <t>ヨサン</t>
    </rPh>
    <rPh sb="9" eb="11">
      <t>ジョウキョウ</t>
    </rPh>
    <rPh sb="12" eb="14">
      <t>レイワ</t>
    </rPh>
    <rPh sb="15" eb="17">
      <t>ネンド</t>
    </rPh>
    <rPh sb="16" eb="17">
      <t>ド</t>
    </rPh>
    <phoneticPr fontId="3"/>
  </si>
  <si>
    <t>２．普通会計決算の状況（平成30年度～令和4年度）</t>
    <rPh sb="2" eb="4">
      <t>フツウ</t>
    </rPh>
    <rPh sb="4" eb="6">
      <t>カイケイ</t>
    </rPh>
    <rPh sb="6" eb="8">
      <t>ケッサン</t>
    </rPh>
    <rPh sb="9" eb="11">
      <t>ジョウキョウ</t>
    </rPh>
    <rPh sb="12" eb="14">
      <t>ヘイセイ</t>
    </rPh>
    <rPh sb="16" eb="18">
      <t>ネンド</t>
    </rPh>
    <rPh sb="19" eb="21">
      <t>レイワ</t>
    </rPh>
    <rPh sb="22" eb="24">
      <t>ネンド</t>
    </rPh>
    <phoneticPr fontId="3"/>
  </si>
  <si>
    <t>　　３．各種財政指標等の推移（平成30年度～令和4年度）</t>
    <rPh sb="4" eb="6">
      <t>カクシュ</t>
    </rPh>
    <rPh sb="6" eb="8">
      <t>ザイセイ</t>
    </rPh>
    <rPh sb="8" eb="10">
      <t>シヒョウ</t>
    </rPh>
    <rPh sb="10" eb="11">
      <t>トウ</t>
    </rPh>
    <rPh sb="12" eb="14">
      <t>スイイ</t>
    </rPh>
    <rPh sb="19" eb="21">
      <t>ネンド</t>
    </rPh>
    <phoneticPr fontId="3"/>
  </si>
  <si>
    <t>　４．個別発行市場公募地方債発行実績（令和4年4月～令和5年9月）・発行予定（令和5年10月～令和6年3月）</t>
    <rPh sb="3" eb="5">
      <t>コベツ</t>
    </rPh>
    <rPh sb="5" eb="7">
      <t>ハッコウ</t>
    </rPh>
    <rPh sb="7" eb="9">
      <t>シジョウ</t>
    </rPh>
    <rPh sb="9" eb="11">
      <t>コウボ</t>
    </rPh>
    <rPh sb="11" eb="14">
      <t>チホウサイ</t>
    </rPh>
    <rPh sb="14" eb="16">
      <t>ハッコウ</t>
    </rPh>
    <rPh sb="16" eb="18">
      <t>ジッセキ</t>
    </rPh>
    <rPh sb="19" eb="21">
      <t>レイワ</t>
    </rPh>
    <rPh sb="22" eb="23">
      <t>ネン</t>
    </rPh>
    <rPh sb="24" eb="25">
      <t>ガツ</t>
    </rPh>
    <rPh sb="26" eb="28">
      <t>レイワ</t>
    </rPh>
    <rPh sb="29" eb="30">
      <t>ネン</t>
    </rPh>
    <rPh sb="31" eb="32">
      <t>ガツ</t>
    </rPh>
    <rPh sb="34" eb="36">
      <t>ハッコウ</t>
    </rPh>
    <rPh sb="36" eb="38">
      <t>ヨテイ</t>
    </rPh>
    <rPh sb="39" eb="41">
      <t>レイワ</t>
    </rPh>
    <rPh sb="42" eb="43">
      <t>ネン</t>
    </rPh>
    <rPh sb="43" eb="44">
      <t>ガンネン</t>
    </rPh>
    <rPh sb="45" eb="46">
      <t>ガツ</t>
    </rPh>
    <rPh sb="47" eb="49">
      <t>レイワ</t>
    </rPh>
    <rPh sb="50" eb="51">
      <t>ネン</t>
    </rPh>
    <rPh sb="52" eb="53">
      <t>ガツ</t>
    </rPh>
    <phoneticPr fontId="3"/>
  </si>
  <si>
    <t>令和４年度</t>
    <rPh sb="0" eb="2">
      <t>レイワ</t>
    </rPh>
    <rPh sb="3" eb="5">
      <t>ネンド</t>
    </rPh>
    <phoneticPr fontId="3"/>
  </si>
  <si>
    <t>令和５年度</t>
    <rPh sb="0" eb="2">
      <t>レイワ</t>
    </rPh>
    <rPh sb="3" eb="5">
      <t>ネンド</t>
    </rPh>
    <rPh sb="4" eb="5">
      <t>ド</t>
    </rPh>
    <phoneticPr fontId="3"/>
  </si>
  <si>
    <t>債務負担行為
（翌年度以降
　支出予定額）</t>
    <rPh sb="0" eb="2">
      <t>サイム</t>
    </rPh>
    <rPh sb="2" eb="4">
      <t>フタン</t>
    </rPh>
    <rPh sb="4" eb="6">
      <t>コウイ</t>
    </rPh>
    <rPh sb="8" eb="9">
      <t>ヨク</t>
    </rPh>
    <rPh sb="9" eb="11">
      <t>ネンド</t>
    </rPh>
    <rPh sb="11" eb="13">
      <t>イコウ</t>
    </rPh>
    <rPh sb="15" eb="17">
      <t>シシュツ</t>
    </rPh>
    <rPh sb="17" eb="19">
      <t>ヨテイ</t>
    </rPh>
    <rPh sb="19" eb="20">
      <t>ガク</t>
    </rPh>
    <phoneticPr fontId="3"/>
  </si>
  <si>
    <t>H30</t>
    <phoneticPr fontId="3"/>
  </si>
  <si>
    <t>５．共同発行市場公募地方債の発行実績・発行予定（令和5年度）</t>
    <rPh sb="2" eb="4">
      <t>キョウドウ</t>
    </rPh>
    <rPh sb="4" eb="6">
      <t>ハッコウ</t>
    </rPh>
    <rPh sb="6" eb="8">
      <t>シジョウ</t>
    </rPh>
    <rPh sb="8" eb="10">
      <t>コウボ</t>
    </rPh>
    <rPh sb="10" eb="13">
      <t>チホウサイ</t>
    </rPh>
    <rPh sb="14" eb="16">
      <t>ハッコウ</t>
    </rPh>
    <rPh sb="16" eb="18">
      <t>ジッセキ</t>
    </rPh>
    <rPh sb="19" eb="21">
      <t>ハッコウ</t>
    </rPh>
    <rPh sb="21" eb="23">
      <t>ヨテイ</t>
    </rPh>
    <rPh sb="24" eb="26">
      <t>レイワ</t>
    </rPh>
    <rPh sb="27" eb="28">
      <t>ネン</t>
    </rPh>
    <rPh sb="28" eb="29">
      <t>ド</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</si>
</sst>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0.0"/>
    <numFmt numFmtId="177" formatCode="#,##0.0;[Red]\-#,##0.0"/>
    <numFmt numFmtId="178" formatCode="#,##0.000;[Red]\-#,##0.000"/>
    <numFmt numFmtId="179" formatCode="#,##0;&quot;▲ &quot;#,##0"/>
    <numFmt numFmtId="180" formatCode="#,##0.0;&quot;▲ &quot;#,##0.0"/>
    <numFmt numFmtId="181" formatCode="#,##0.000;&quot;▲ &quot;#,##0.000"/>
    <numFmt numFmtId="182" formatCode="#,##0.0_ ;[Red]\-#,##0.0\ "/>
    <numFmt numFmtId="183" formatCode="0.0_ "/>
    <numFmt numFmtId="184" formatCode="0.0_);[Red]\(0.0\)"/>
    <numFmt numFmtId="185" formatCode="_ * #,##0.0_ ;_ * &quot;▲ &quot;#,##0.0_ ;_ * &quot;－&quot;_ ;_ @_ "/>
    <numFmt numFmtId="186" formatCode="#,##0,"/>
    <numFmt numFmtId="187" formatCode="#,##0_);[Red]\(#,##0\)"/>
    <numFmt numFmtId="188" formatCode="#,##0.0_);[Red]\(#,##0.0\)"/>
    <numFmt numFmtId="189" formatCode="0_);[Red]\(0\)"/>
  </numFmts>
  <fonts count="6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ｺﾞｼｯｸ"/>
      <family val="3"/>
      <charset val="128"/>
    </font>
    <font>
      <b/>
      <sz val="14"/>
      <name val="ｺﾞｼｯｸ"/>
      <family val="3"/>
      <charset val="128"/>
    </font>
    <font>
      <sz val="11"/>
      <name val="ｺﾞｼｯｸ"/>
      <family val="3"/>
      <charset val="128"/>
    </font>
    <font>
      <sz val="9"/>
      <name val="ＭＳ Ｐゴシック"/>
      <family val="3"/>
      <charset val="128"/>
    </font>
    <font>
      <sz val="10"/>
      <name val="ｺﾞｼｯｸ"/>
      <family val="3"/>
      <charset val="128"/>
    </font>
    <font>
      <sz val="11"/>
      <name val="ＭＳ ゴシック"/>
      <family val="3"/>
      <charset val="128"/>
    </font>
    <font>
      <sz val="10"/>
      <name val="ＭＳ Ｐゴシック"/>
      <family val="3"/>
      <charset val="128"/>
    </font>
    <font>
      <sz val="14"/>
      <name val="ＭＳ Ｐゴシック"/>
      <family val="3"/>
      <charset val="128"/>
    </font>
    <font>
      <sz val="11"/>
      <name val="HG丸ｺﾞｼｯｸM-PRO"/>
      <family val="3"/>
      <charset val="128"/>
    </font>
    <font>
      <sz val="8"/>
      <name val="ＭＳ Ｐゴシック"/>
      <family val="3"/>
      <charset val="128"/>
    </font>
    <font>
      <sz val="12"/>
      <name val="ＭＳ 明朝"/>
      <family val="1"/>
      <charset val="128"/>
    </font>
    <font>
      <sz val="6"/>
      <name val="ＭＳ Ｐ明朝"/>
      <family val="1"/>
      <charset val="128"/>
    </font>
    <font>
      <sz val="10"/>
      <name val="ＭＳ ゴシック"/>
      <family val="3"/>
      <charset val="128"/>
    </font>
    <font>
      <sz val="11"/>
      <name val="明朝"/>
      <family val="1"/>
      <charset val="128"/>
    </font>
    <font>
      <sz val="12"/>
      <name val="ＭＳ Ｐゴシック"/>
      <family val="3"/>
      <charset val="128"/>
    </font>
    <font>
      <sz val="12"/>
      <name val="ＭＳ ゴシック"/>
      <family val="3"/>
      <charset val="128"/>
    </font>
    <font>
      <sz val="12"/>
      <name val="ｺﾞｼｯｸ"/>
      <family val="3"/>
      <charset val="128"/>
    </font>
    <font>
      <sz val="16"/>
      <name val="ＭＳ Ｐゴシック"/>
      <family val="3"/>
      <charset val="128"/>
    </font>
    <font>
      <sz val="14"/>
      <name val="ＭＳ ゴシック"/>
      <family val="3"/>
      <charset val="128"/>
    </font>
    <font>
      <b/>
      <i/>
      <sz val="30"/>
      <name val="ＭＳ Ｐゴシック"/>
      <family val="3"/>
      <charset val="128"/>
    </font>
    <font>
      <sz val="30"/>
      <name val="ＭＳ Ｐゴシック"/>
      <family val="3"/>
      <charset val="128"/>
    </font>
    <font>
      <sz val="18"/>
      <name val="HG丸ｺﾞｼｯｸM-PRO"/>
      <family val="3"/>
      <charset val="128"/>
    </font>
    <font>
      <sz val="14"/>
      <name val="HG丸ｺﾞｼｯｸM-PRO"/>
      <family val="3"/>
      <charset val="128"/>
    </font>
    <font>
      <sz val="1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14"/>
      <name val="ＭＳ Ｐゴシック"/>
      <family val="3"/>
      <charset val="128"/>
      <scheme val="minor"/>
    </font>
    <font>
      <sz val="16"/>
      <name val="ｺﾞｼｯｸ"/>
      <family val="3"/>
      <charset val="128"/>
    </font>
    <font>
      <b/>
      <sz val="26"/>
      <name val="ＭＳ Ｐゴシック"/>
      <family val="3"/>
      <charset val="128"/>
    </font>
    <font>
      <sz val="14"/>
      <name val="ゴシック"/>
      <family val="3"/>
      <charset val="128"/>
    </font>
    <font>
      <sz val="12"/>
      <color theme="1"/>
      <name val="ｺﾞｼｯｸ"/>
      <family val="3"/>
      <charset val="128"/>
    </font>
    <font>
      <sz val="14"/>
      <color theme="1"/>
      <name val="ｺﾞｼｯｸ"/>
      <family val="3"/>
      <charset val="128"/>
    </font>
    <font>
      <sz val="12"/>
      <name val="ｇ"/>
      <family val="3"/>
      <charset val="128"/>
    </font>
    <font>
      <sz val="12"/>
      <name val="ゴシック"/>
      <family val="3"/>
      <charset val="128"/>
    </font>
    <font>
      <sz val="14"/>
      <color indexed="81"/>
      <name val="MS P ゴシック"/>
      <family val="3"/>
      <charset val="128"/>
    </font>
    <font>
      <sz val="12"/>
      <color rgb="FFFF0000"/>
      <name val="ＭＳ Ｐゴシック"/>
      <family val="3"/>
      <charset val="128"/>
    </font>
    <font>
      <sz val="11"/>
      <color rgb="FFFF0000"/>
      <name val="ＭＳ Ｐゴシック"/>
      <family val="3"/>
      <charset val="128"/>
    </font>
    <font>
      <sz val="14"/>
      <color rgb="FFFF0000"/>
      <name val="ＭＳ Ｐゴシック"/>
      <family val="3"/>
      <charset val="128"/>
    </font>
    <font>
      <sz val="11"/>
      <name val="ＭＳ Ｐゴシック"/>
      <family val="3"/>
      <charset val="128"/>
      <scheme val="minor"/>
    </font>
    <font>
      <strike/>
      <sz val="14"/>
      <name val="ＭＳ Ｐゴシック"/>
      <family val="3"/>
      <charset val="128"/>
    </font>
  </fonts>
  <fills count="48">
    <fill>
      <patternFill patternType="none"/>
    </fill>
    <fill>
      <patternFill patternType="gray125"/>
    </fill>
    <fill>
      <patternFill patternType="solid">
        <fgColor theme="9"/>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rgb="FFFFFFCC"/>
        <bgColor indexed="64"/>
      </patternFill>
    </fill>
    <fill>
      <patternFill patternType="solid">
        <fgColor rgb="FFFFCC99"/>
        <bgColor indexed="64"/>
      </patternFill>
    </fill>
    <fill>
      <patternFill patternType="solid">
        <fgColor theme="3" tint="0.79998168889431442"/>
        <bgColor indexed="64"/>
      </patternFill>
    </fill>
  </fills>
  <borders count="9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top/>
      <bottom style="thick">
        <color theme="4" tint="0.4998016296884060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diagonalUp="1">
      <left style="thin">
        <color indexed="64"/>
      </left>
      <right style="hair">
        <color indexed="64"/>
      </right>
      <top style="thin">
        <color indexed="64"/>
      </top>
      <bottom/>
      <diagonal style="thin">
        <color indexed="64"/>
      </diagonal>
    </border>
    <border diagonalUp="1">
      <left style="hair">
        <color indexed="64"/>
      </left>
      <right style="thin">
        <color indexed="64"/>
      </right>
      <top style="thin">
        <color indexed="64"/>
      </top>
      <bottom/>
      <diagonal style="thin">
        <color indexed="64"/>
      </diagonal>
    </border>
    <border diagonalUp="1">
      <left style="thin">
        <color indexed="64"/>
      </left>
      <right style="hair">
        <color indexed="64"/>
      </right>
      <top/>
      <bottom/>
      <diagonal style="thin">
        <color indexed="64"/>
      </diagonal>
    </border>
    <border diagonalUp="1">
      <left style="hair">
        <color indexed="64"/>
      </left>
      <right style="thin">
        <color indexed="64"/>
      </right>
      <top/>
      <bottom/>
      <diagonal style="thin">
        <color indexed="64"/>
      </diagonal>
    </border>
    <border diagonalUp="1">
      <left style="thin">
        <color indexed="64"/>
      </left>
      <right style="hair">
        <color indexed="64"/>
      </right>
      <top/>
      <bottom style="thin">
        <color indexed="64"/>
      </bottom>
      <diagonal style="thin">
        <color indexed="64"/>
      </diagonal>
    </border>
    <border diagonalUp="1">
      <left style="hair">
        <color indexed="64"/>
      </left>
      <right style="thin">
        <color indexed="64"/>
      </right>
      <top/>
      <bottom style="thin">
        <color indexed="64"/>
      </bottom>
      <diagonal style="thin">
        <color indexed="64"/>
      </diagonal>
    </border>
    <border>
      <left style="hair">
        <color indexed="64"/>
      </left>
      <right/>
      <top/>
      <bottom style="thin">
        <color auto="1"/>
      </bottom>
      <diagonal/>
    </border>
    <border>
      <left style="hair">
        <color indexed="64"/>
      </left>
      <right style="thin">
        <color indexed="64"/>
      </right>
      <top/>
      <bottom style="thin">
        <color auto="1"/>
      </bottom>
      <diagonal/>
    </border>
    <border>
      <left style="thin">
        <color indexed="64"/>
      </left>
      <right/>
      <top/>
      <bottom style="thin">
        <color auto="1"/>
      </bottom>
      <diagonal/>
    </border>
    <border>
      <left style="hair">
        <color indexed="64"/>
      </left>
      <right style="hair">
        <color indexed="64"/>
      </right>
      <top/>
      <bottom style="thin">
        <color auto="1"/>
      </bottom>
      <diagonal/>
    </border>
    <border>
      <left/>
      <right/>
      <top/>
      <bottom style="thin">
        <color auto="1"/>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top/>
      <bottom style="hair">
        <color indexed="64"/>
      </bottom>
      <diagonal/>
    </border>
  </borders>
  <cellStyleXfs count="64">
    <xf numFmtId="0" fontId="0" fillId="0" borderId="0"/>
    <xf numFmtId="38" fontId="2" fillId="0" borderId="0" applyFont="0" applyFill="0" applyBorder="0" applyAlignment="0" applyProtection="0"/>
    <xf numFmtId="38" fontId="17" fillId="0" borderId="0" applyFont="0" applyFill="0" applyBorder="0" applyAlignment="0" applyProtection="0"/>
    <xf numFmtId="0" fontId="17" fillId="0" borderId="0"/>
    <xf numFmtId="0" fontId="14" fillId="0" borderId="0"/>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 borderId="0" applyNumberFormat="0" applyBorder="0" applyAlignment="0" applyProtection="0">
      <alignment vertical="center"/>
    </xf>
    <xf numFmtId="0" fontId="30" fillId="0" borderId="0" applyNumberFormat="0" applyFill="0" applyBorder="0" applyAlignment="0" applyProtection="0">
      <alignment vertical="center"/>
    </xf>
    <xf numFmtId="0" fontId="31" fillId="28" borderId="40" applyNumberFormat="0" applyAlignment="0" applyProtection="0">
      <alignment vertical="center"/>
    </xf>
    <xf numFmtId="0" fontId="32" fillId="29" borderId="0" applyNumberFormat="0" applyBorder="0" applyAlignment="0" applyProtection="0">
      <alignment vertical="center"/>
    </xf>
    <xf numFmtId="0" fontId="2" fillId="4" borderId="41" applyNumberFormat="0" applyFont="0" applyAlignment="0" applyProtection="0">
      <alignment vertical="center"/>
    </xf>
    <xf numFmtId="0" fontId="33" fillId="0" borderId="39" applyNumberFormat="0" applyFill="0" applyAlignment="0" applyProtection="0">
      <alignment vertical="center"/>
    </xf>
    <xf numFmtId="0" fontId="34" fillId="30" borderId="0" applyNumberFormat="0" applyBorder="0" applyAlignment="0" applyProtection="0">
      <alignment vertical="center"/>
    </xf>
    <xf numFmtId="0" fontId="35" fillId="31" borderId="37" applyNumberFormat="0" applyAlignment="0" applyProtection="0">
      <alignment vertical="center"/>
    </xf>
    <xf numFmtId="0" fontId="36" fillId="0" borderId="0" applyNumberFormat="0" applyFill="0" applyBorder="0" applyAlignment="0" applyProtection="0">
      <alignment vertical="center"/>
    </xf>
    <xf numFmtId="0" fontId="37" fillId="0" borderId="35" applyNumberFormat="0" applyFill="0" applyAlignment="0" applyProtection="0">
      <alignment vertical="center"/>
    </xf>
    <xf numFmtId="0" fontId="38" fillId="0" borderId="43" applyNumberFormat="0" applyFill="0" applyAlignment="0" applyProtection="0">
      <alignment vertical="center"/>
    </xf>
    <xf numFmtId="0" fontId="39" fillId="0" borderId="36" applyNumberFormat="0" applyFill="0" applyAlignment="0" applyProtection="0">
      <alignment vertical="center"/>
    </xf>
    <xf numFmtId="0" fontId="39" fillId="0" borderId="0" applyNumberFormat="0" applyFill="0" applyBorder="0" applyAlignment="0" applyProtection="0">
      <alignment vertical="center"/>
    </xf>
    <xf numFmtId="0" fontId="40" fillId="0" borderId="42" applyNumberFormat="0" applyFill="0" applyAlignment="0" applyProtection="0">
      <alignment vertical="center"/>
    </xf>
    <xf numFmtId="0" fontId="41" fillId="31" borderId="38" applyNumberFormat="0" applyAlignment="0" applyProtection="0">
      <alignment vertical="center"/>
    </xf>
    <xf numFmtId="0" fontId="42" fillId="0" borderId="0" applyNumberFormat="0" applyFill="0" applyBorder="0" applyAlignment="0" applyProtection="0">
      <alignment vertical="center"/>
    </xf>
    <xf numFmtId="0" fontId="43" fillId="3" borderId="37" applyNumberFormat="0" applyAlignment="0" applyProtection="0">
      <alignment vertical="center"/>
    </xf>
    <xf numFmtId="0" fontId="44"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8" fillId="37" borderId="0" applyNumberFormat="0" applyBorder="0" applyAlignment="0" applyProtection="0">
      <alignment vertical="center"/>
    </xf>
    <xf numFmtId="0" fontId="28" fillId="38" borderId="0" applyNumberFormat="0" applyBorder="0" applyAlignment="0" applyProtection="0">
      <alignment vertical="center"/>
    </xf>
    <xf numFmtId="0" fontId="28" fillId="39" borderId="0" applyNumberFormat="0" applyBorder="0" applyAlignment="0" applyProtection="0">
      <alignment vertical="center"/>
    </xf>
    <xf numFmtId="0" fontId="28" fillId="40" borderId="0" applyNumberFormat="0" applyBorder="0" applyAlignment="0" applyProtection="0">
      <alignment vertical="center"/>
    </xf>
    <xf numFmtId="0" fontId="28" fillId="41" borderId="0" applyNumberFormat="0" applyBorder="0" applyAlignment="0" applyProtection="0">
      <alignment vertical="center"/>
    </xf>
    <xf numFmtId="0" fontId="28" fillId="42" borderId="0" applyNumberFormat="0" applyBorder="0" applyAlignment="0" applyProtection="0">
      <alignment vertical="center"/>
    </xf>
    <xf numFmtId="0" fontId="28" fillId="43" borderId="0" applyNumberFormat="0" applyBorder="0" applyAlignment="0" applyProtection="0">
      <alignment vertical="center"/>
    </xf>
    <xf numFmtId="0" fontId="28" fillId="44" borderId="0" applyNumberFormat="0" applyBorder="0" applyAlignment="0" applyProtection="0">
      <alignment vertical="center"/>
    </xf>
    <xf numFmtId="0" fontId="17" fillId="45" borderId="41" applyNumberFormat="0" applyFont="0" applyAlignment="0" applyProtection="0">
      <alignment vertical="center"/>
    </xf>
    <xf numFmtId="0" fontId="38" fillId="0" borderId="44" applyNumberFormat="0" applyFill="0" applyAlignment="0" applyProtection="0">
      <alignment vertical="center"/>
    </xf>
    <xf numFmtId="0" fontId="43" fillId="46" borderId="37" applyNumberFormat="0" applyAlignment="0" applyProtection="0">
      <alignment vertical="center"/>
    </xf>
    <xf numFmtId="0" fontId="45" fillId="0" borderId="0"/>
    <xf numFmtId="0" fontId="2" fillId="0" borderId="0">
      <alignment vertical="center"/>
    </xf>
    <xf numFmtId="0" fontId="1" fillId="0" borderId="0">
      <alignment vertical="center"/>
    </xf>
  </cellStyleXfs>
  <cellXfs count="510">
    <xf numFmtId="0" fontId="0" fillId="0" borderId="0" xfId="0"/>
    <xf numFmtId="38" fontId="8" fillId="0" borderId="2" xfId="1" applyFont="1" applyFill="1" applyBorder="1" applyAlignment="1">
      <alignment vertical="top"/>
    </xf>
    <xf numFmtId="38" fontId="0" fillId="0" borderId="2" xfId="1" applyFont="1" applyFill="1" applyBorder="1"/>
    <xf numFmtId="38" fontId="0" fillId="0" borderId="0" xfId="1" applyFont="1" applyFill="1" applyBorder="1"/>
    <xf numFmtId="38" fontId="10" fillId="0" borderId="2" xfId="1" applyFont="1" applyFill="1" applyBorder="1" applyAlignment="1">
      <alignment horizontal="center" vertical="center"/>
    </xf>
    <xf numFmtId="38" fontId="10" fillId="0" borderId="11" xfId="1" applyFont="1" applyFill="1" applyBorder="1" applyAlignment="1">
      <alignment horizontal="center" vertical="center" shrinkToFit="1"/>
    </xf>
    <xf numFmtId="38" fontId="10" fillId="0" borderId="14" xfId="1" applyFont="1" applyFill="1" applyBorder="1" applyAlignment="1">
      <alignment horizontal="center" vertical="center" shrinkToFit="1"/>
    </xf>
    <xf numFmtId="38" fontId="11" fillId="0" borderId="0" xfId="1" applyFont="1" applyFill="1"/>
    <xf numFmtId="38" fontId="9" fillId="0" borderId="0" xfId="1" applyFont="1" applyFill="1"/>
    <xf numFmtId="38" fontId="10" fillId="0" borderId="0" xfId="1" applyFont="1" applyFill="1"/>
    <xf numFmtId="38" fontId="8" fillId="0" borderId="4" xfId="1" applyFont="1" applyFill="1" applyBorder="1"/>
    <xf numFmtId="38" fontId="8" fillId="0" borderId="24" xfId="1" applyFont="1" applyFill="1" applyBorder="1"/>
    <xf numFmtId="38" fontId="8" fillId="0" borderId="24" xfId="1" applyFont="1" applyFill="1" applyBorder="1" applyAlignment="1">
      <alignment shrinkToFit="1"/>
    </xf>
    <xf numFmtId="38" fontId="8" fillId="0" borderId="6" xfId="1" applyFont="1" applyFill="1" applyBorder="1"/>
    <xf numFmtId="38" fontId="10" fillId="0" borderId="0" xfId="1" applyFont="1" applyFill="1" applyBorder="1" applyAlignment="1">
      <alignment horizontal="center"/>
    </xf>
    <xf numFmtId="0" fontId="18" fillId="0" borderId="0" xfId="0" applyFont="1"/>
    <xf numFmtId="38" fontId="18" fillId="0" borderId="0" xfId="1" applyFont="1" applyFill="1"/>
    <xf numFmtId="0" fontId="19" fillId="0" borderId="0" xfId="0" applyFont="1"/>
    <xf numFmtId="38" fontId="18" fillId="0" borderId="2" xfId="1" applyFont="1" applyFill="1" applyBorder="1"/>
    <xf numFmtId="0" fontId="20" fillId="0" borderId="0" xfId="0" applyFont="1"/>
    <xf numFmtId="0" fontId="18" fillId="0" borderId="2" xfId="0" applyFont="1" applyBorder="1" applyAlignment="1">
      <alignment horizontal="center" vertical="center"/>
    </xf>
    <xf numFmtId="0" fontId="18" fillId="0" borderId="2" xfId="0" applyFont="1" applyBorder="1"/>
    <xf numFmtId="0" fontId="18" fillId="0" borderId="15" xfId="0" applyFont="1" applyBorder="1"/>
    <xf numFmtId="0" fontId="18" fillId="0" borderId="13" xfId="0" applyFont="1" applyBorder="1"/>
    <xf numFmtId="0" fontId="18" fillId="0" borderId="1" xfId="0" applyFont="1" applyBorder="1" applyAlignment="1">
      <alignment vertical="center"/>
    </xf>
    <xf numFmtId="0" fontId="18" fillId="0" borderId="2" xfId="0" applyFont="1" applyBorder="1" applyAlignment="1">
      <alignment vertical="center"/>
    </xf>
    <xf numFmtId="0" fontId="18" fillId="0" borderId="3" xfId="0" applyFont="1" applyBorder="1" applyAlignment="1">
      <alignment vertical="center"/>
    </xf>
    <xf numFmtId="0" fontId="18" fillId="0" borderId="0" xfId="0" applyFont="1" applyAlignment="1">
      <alignment vertical="center"/>
    </xf>
    <xf numFmtId="0" fontId="18" fillId="0" borderId="7" xfId="0" applyFont="1" applyBorder="1"/>
    <xf numFmtId="0" fontId="18" fillId="0" borderId="6" xfId="0" applyFont="1" applyBorder="1"/>
    <xf numFmtId="0" fontId="18" fillId="0" borderId="16" xfId="0" applyFont="1" applyBorder="1" applyAlignment="1">
      <alignment horizontal="center" vertical="center"/>
    </xf>
    <xf numFmtId="38" fontId="18" fillId="0" borderId="6" xfId="1" applyFont="1" applyFill="1" applyBorder="1" applyAlignment="1">
      <alignment horizontal="center" vertical="center"/>
    </xf>
    <xf numFmtId="0" fontId="18" fillId="0" borderId="18" xfId="0" applyFont="1" applyBorder="1" applyAlignment="1">
      <alignment horizontal="center" vertical="center"/>
    </xf>
    <xf numFmtId="0" fontId="21" fillId="0" borderId="0" xfId="0" applyFont="1"/>
    <xf numFmtId="0" fontId="11" fillId="0" borderId="0" xfId="0" applyFont="1"/>
    <xf numFmtId="0" fontId="11" fillId="0" borderId="0" xfId="0" applyFont="1" applyAlignment="1">
      <alignment horizontal="center"/>
    </xf>
    <xf numFmtId="0" fontId="11" fillId="0" borderId="14" xfId="0" applyFont="1" applyBorder="1" applyAlignment="1">
      <alignment horizontal="center" vertical="center"/>
    </xf>
    <xf numFmtId="0" fontId="11" fillId="0" borderId="33" xfId="0" applyFont="1" applyBorder="1" applyAlignment="1">
      <alignment horizontal="center" vertical="center"/>
    </xf>
    <xf numFmtId="0" fontId="11" fillId="0" borderId="10" xfId="0" applyFont="1" applyBorder="1" applyAlignment="1">
      <alignment horizontal="center" vertical="center"/>
    </xf>
    <xf numFmtId="56" fontId="11" fillId="0" borderId="0" xfId="0" applyNumberFormat="1" applyFont="1"/>
    <xf numFmtId="38" fontId="11" fillId="0" borderId="1" xfId="1" applyFont="1" applyFill="1" applyBorder="1" applyAlignment="1">
      <alignment vertical="center"/>
    </xf>
    <xf numFmtId="0" fontId="11" fillId="0" borderId="0" xfId="0" applyFont="1" applyAlignment="1">
      <alignment vertical="center"/>
    </xf>
    <xf numFmtId="38" fontId="11" fillId="0" borderId="0" xfId="1" applyFont="1" applyFill="1" applyBorder="1"/>
    <xf numFmtId="0" fontId="4" fillId="0" borderId="0" xfId="0" applyFont="1"/>
    <xf numFmtId="0" fontId="11" fillId="0" borderId="0" xfId="4" applyFont="1"/>
    <xf numFmtId="0" fontId="11" fillId="0" borderId="10" xfId="0" applyFont="1" applyBorder="1"/>
    <xf numFmtId="0" fontId="11" fillId="0" borderId="10" xfId="0" applyFont="1" applyBorder="1" applyAlignment="1">
      <alignment horizontal="center"/>
    </xf>
    <xf numFmtId="38" fontId="11" fillId="0" borderId="10" xfId="1" applyFont="1" applyFill="1" applyBorder="1" applyAlignment="1">
      <alignment horizontal="center"/>
    </xf>
    <xf numFmtId="0" fontId="23" fillId="0" borderId="0" xfId="0" applyFont="1" applyAlignment="1">
      <alignment horizontal="center"/>
    </xf>
    <xf numFmtId="0" fontId="23" fillId="0" borderId="0" xfId="0" applyFont="1"/>
    <xf numFmtId="0" fontId="24" fillId="0" borderId="0" xfId="0" applyFont="1" applyAlignment="1">
      <alignment horizontal="center"/>
    </xf>
    <xf numFmtId="0" fontId="25" fillId="0" borderId="0" xfId="0" applyFont="1" applyAlignment="1">
      <alignment horizontal="center"/>
    </xf>
    <xf numFmtId="0" fontId="26" fillId="0" borderId="0" xfId="0" applyFont="1"/>
    <xf numFmtId="0" fontId="27" fillId="0" borderId="0" xfId="0" applyFont="1"/>
    <xf numFmtId="0" fontId="20" fillId="0" borderId="0" xfId="4" applyFont="1"/>
    <xf numFmtId="0" fontId="11" fillId="0" borderId="34" xfId="0" applyFont="1" applyBorder="1" applyAlignment="1">
      <alignment horizontal="center" vertical="center"/>
    </xf>
    <xf numFmtId="38" fontId="11" fillId="0" borderId="11" xfId="1" applyFont="1" applyFill="1" applyBorder="1" applyAlignment="1">
      <alignment horizontal="center" vertical="center" wrapText="1"/>
    </xf>
    <xf numFmtId="0" fontId="6" fillId="0" borderId="0" xfId="4" applyFont="1" applyAlignment="1">
      <alignment horizontal="right"/>
    </xf>
    <xf numFmtId="0" fontId="20" fillId="0" borderId="0" xfId="4" applyFont="1" applyAlignment="1">
      <alignment horizontal="right"/>
    </xf>
    <xf numFmtId="0" fontId="20" fillId="0" borderId="0" xfId="4" applyFont="1" applyAlignment="1">
      <alignment horizontal="center"/>
    </xf>
    <xf numFmtId="3" fontId="20" fillId="0" borderId="0" xfId="4" applyNumberFormat="1" applyFont="1"/>
    <xf numFmtId="0" fontId="6" fillId="0" borderId="0" xfId="4" applyFont="1"/>
    <xf numFmtId="0" fontId="11" fillId="0" borderId="7" xfId="0" applyFont="1" applyBorder="1"/>
    <xf numFmtId="0" fontId="11" fillId="0" borderId="7" xfId="0" applyFont="1" applyBorder="1" applyAlignment="1">
      <alignment horizontal="center"/>
    </xf>
    <xf numFmtId="0" fontId="18" fillId="0" borderId="11" xfId="0" applyFont="1" applyBorder="1" applyAlignment="1">
      <alignment horizontal="center" vertical="center" wrapText="1"/>
    </xf>
    <xf numFmtId="38" fontId="10" fillId="0" borderId="14" xfId="1" applyFont="1" applyFill="1" applyBorder="1" applyAlignment="1">
      <alignment horizontal="center" vertical="center"/>
    </xf>
    <xf numFmtId="38" fontId="0" fillId="0" borderId="0" xfId="1" applyFont="1" applyFill="1" applyBorder="1" applyAlignment="1">
      <alignment horizontal="right"/>
    </xf>
    <xf numFmtId="38" fontId="0" fillId="0" borderId="0" xfId="1" applyFont="1" applyFill="1"/>
    <xf numFmtId="0" fontId="18" fillId="0" borderId="3" xfId="0" applyFont="1" applyBorder="1"/>
    <xf numFmtId="0" fontId="4" fillId="0" borderId="10" xfId="4" applyFont="1" applyBorder="1"/>
    <xf numFmtId="3" fontId="4" fillId="0" borderId="10" xfId="4" applyNumberFormat="1" applyFont="1" applyBorder="1"/>
    <xf numFmtId="38" fontId="11" fillId="0" borderId="24" xfId="1" applyFont="1" applyFill="1" applyBorder="1" applyAlignment="1">
      <alignment vertical="center"/>
    </xf>
    <xf numFmtId="38" fontId="11" fillId="0" borderId="51" xfId="1" applyFont="1" applyFill="1" applyBorder="1" applyAlignment="1">
      <alignment vertical="center"/>
    </xf>
    <xf numFmtId="38" fontId="11" fillId="0" borderId="45" xfId="1" applyFont="1" applyFill="1" applyBorder="1" applyAlignment="1">
      <alignment vertical="center"/>
    </xf>
    <xf numFmtId="38" fontId="11" fillId="0" borderId="48" xfId="1" applyFont="1" applyFill="1" applyBorder="1" applyAlignment="1">
      <alignment vertical="center"/>
    </xf>
    <xf numFmtId="0" fontId="18" fillId="0" borderId="1" xfId="0" applyFont="1" applyBorder="1"/>
    <xf numFmtId="0" fontId="20" fillId="0" borderId="2" xfId="0" applyFont="1" applyBorder="1"/>
    <xf numFmtId="0" fontId="20" fillId="0" borderId="2" xfId="0" applyFont="1" applyBorder="1" applyAlignment="1">
      <alignment horizontal="left"/>
    </xf>
    <xf numFmtId="0" fontId="18" fillId="0" borderId="4" xfId="0" applyFont="1" applyBorder="1"/>
    <xf numFmtId="0" fontId="18" fillId="0" borderId="0" xfId="0" applyFont="1" applyAlignment="1">
      <alignment horizontal="left"/>
    </xf>
    <xf numFmtId="0" fontId="18" fillId="0" borderId="5" xfId="0" applyFont="1" applyBorder="1"/>
    <xf numFmtId="0" fontId="20" fillId="0" borderId="0" xfId="0" applyFont="1" applyAlignment="1">
      <alignment horizontal="left" indent="3"/>
    </xf>
    <xf numFmtId="0" fontId="20" fillId="0" borderId="0" xfId="0" applyFont="1" applyAlignment="1">
      <alignment horizontal="left" indent="2"/>
    </xf>
    <xf numFmtId="0" fontId="20" fillId="0" borderId="0" xfId="0" applyFont="1" applyAlignment="1">
      <alignment horizontal="left" indent="1"/>
    </xf>
    <xf numFmtId="0" fontId="20" fillId="0" borderId="7" xfId="0" applyFont="1" applyBorder="1" applyAlignment="1">
      <alignment horizontal="left" indent="2"/>
    </xf>
    <xf numFmtId="0" fontId="20" fillId="0" borderId="7" xfId="0" applyFont="1" applyBorder="1"/>
    <xf numFmtId="0" fontId="18" fillId="0" borderId="8" xfId="0" applyFont="1" applyBorder="1"/>
    <xf numFmtId="0" fontId="18" fillId="0" borderId="0" xfId="0" applyFont="1" applyAlignment="1">
      <alignment horizontal="left" indent="1"/>
    </xf>
    <xf numFmtId="58" fontId="47" fillId="0" borderId="0" xfId="0" applyNumberFormat="1" applyFont="1" applyAlignment="1">
      <alignment horizontal="center"/>
    </xf>
    <xf numFmtId="0" fontId="47" fillId="0" borderId="0" xfId="0" applyFont="1" applyAlignment="1">
      <alignment horizontal="center"/>
    </xf>
    <xf numFmtId="0" fontId="20" fillId="0" borderId="0" xfId="0" applyFont="1" applyAlignment="1">
      <alignment horizontal="center"/>
    </xf>
    <xf numFmtId="0" fontId="18" fillId="0" borderId="0" xfId="0" applyFont="1" applyAlignment="1">
      <alignment horizontal="center"/>
    </xf>
    <xf numFmtId="183" fontId="18" fillId="0" borderId="0" xfId="0" applyNumberFormat="1" applyFont="1"/>
    <xf numFmtId="38" fontId="11" fillId="0" borderId="9" xfId="1" applyFont="1" applyFill="1" applyBorder="1" applyAlignment="1">
      <alignment vertical="center"/>
    </xf>
    <xf numFmtId="38" fontId="11" fillId="0" borderId="53" xfId="1" applyFont="1" applyFill="1" applyBorder="1" applyAlignment="1">
      <alignment vertical="center"/>
    </xf>
    <xf numFmtId="0" fontId="46" fillId="0" borderId="50" xfId="0" applyFont="1" applyBorder="1" applyAlignment="1">
      <alignment horizontal="left" vertical="center" shrinkToFit="1"/>
    </xf>
    <xf numFmtId="38" fontId="11" fillId="0" borderId="20" xfId="1" applyFont="1" applyFill="1" applyBorder="1" applyAlignment="1">
      <alignment vertical="center"/>
    </xf>
    <xf numFmtId="38" fontId="11" fillId="0" borderId="63" xfId="1" applyFont="1" applyFill="1" applyBorder="1" applyAlignment="1">
      <alignment vertical="center"/>
    </xf>
    <xf numFmtId="38" fontId="11" fillId="0" borderId="65" xfId="1" applyFont="1" applyFill="1" applyBorder="1" applyAlignment="1">
      <alignment vertical="center"/>
    </xf>
    <xf numFmtId="177" fontId="11" fillId="0" borderId="53" xfId="1" applyNumberFormat="1" applyFont="1" applyFill="1" applyBorder="1" applyAlignment="1">
      <alignment vertical="center"/>
    </xf>
    <xf numFmtId="38" fontId="11" fillId="0" borderId="10" xfId="1" applyFont="1" applyFill="1" applyBorder="1"/>
    <xf numFmtId="0" fontId="46" fillId="0" borderId="10" xfId="0" applyFont="1" applyBorder="1" applyAlignment="1">
      <alignment horizontal="left" vertical="center" shrinkToFit="1"/>
    </xf>
    <xf numFmtId="177" fontId="11" fillId="0" borderId="10" xfId="1" applyNumberFormat="1" applyFont="1" applyFill="1" applyBorder="1"/>
    <xf numFmtId="38" fontId="11" fillId="0" borderId="69" xfId="1" applyFont="1" applyFill="1" applyBorder="1" applyAlignment="1">
      <alignment vertical="center"/>
    </xf>
    <xf numFmtId="186" fontId="0" fillId="0" borderId="0" xfId="1" applyNumberFormat="1" applyFont="1" applyFill="1" applyBorder="1"/>
    <xf numFmtId="0" fontId="4" fillId="0" borderId="10" xfId="4" applyFont="1" applyBorder="1" applyAlignment="1">
      <alignment horizontal="center" vertical="center"/>
    </xf>
    <xf numFmtId="0" fontId="50" fillId="0" borderId="10" xfId="0" applyFont="1" applyBorder="1" applyAlignment="1">
      <alignment horizontal="center" vertical="center"/>
    </xf>
    <xf numFmtId="41" fontId="51" fillId="0" borderId="10" xfId="0" applyNumberFormat="1" applyFont="1" applyBorder="1" applyAlignment="1">
      <alignment horizontal="right" vertical="center"/>
    </xf>
    <xf numFmtId="41" fontId="51" fillId="0" borderId="10" xfId="0" applyNumberFormat="1" applyFont="1" applyBorder="1" applyAlignment="1">
      <alignment vertical="center"/>
    </xf>
    <xf numFmtId="0" fontId="52" fillId="0" borderId="0" xfId="4" applyFont="1"/>
    <xf numFmtId="0" fontId="53" fillId="0" borderId="10" xfId="0" applyFont="1" applyBorder="1" applyAlignment="1">
      <alignment horizontal="center" vertical="center" wrapText="1"/>
    </xf>
    <xf numFmtId="0" fontId="49" fillId="0" borderId="10" xfId="0" applyFont="1" applyBorder="1" applyAlignment="1">
      <alignment horizontal="right" vertical="center" wrapText="1"/>
    </xf>
    <xf numFmtId="0" fontId="53" fillId="0" borderId="10" xfId="0" applyFont="1" applyBorder="1" applyAlignment="1">
      <alignment vertical="center" wrapText="1"/>
    </xf>
    <xf numFmtId="0" fontId="20" fillId="0" borderId="9" xfId="0" applyFont="1" applyBorder="1" applyAlignment="1">
      <alignment horizontal="center"/>
    </xf>
    <xf numFmtId="0" fontId="20" fillId="0" borderId="12" xfId="0" applyFont="1" applyBorder="1" applyAlignment="1">
      <alignment horizontal="center"/>
    </xf>
    <xf numFmtId="0" fontId="20" fillId="0" borderId="12" xfId="0" applyFont="1" applyBorder="1" applyAlignment="1">
      <alignment horizontal="center" shrinkToFit="1"/>
    </xf>
    <xf numFmtId="0" fontId="20" fillId="0" borderId="20" xfId="0" applyFont="1" applyBorder="1" applyAlignment="1">
      <alignment horizontal="center"/>
    </xf>
    <xf numFmtId="38" fontId="11" fillId="0" borderId="0" xfId="0" applyNumberFormat="1" applyFont="1"/>
    <xf numFmtId="189" fontId="11" fillId="0" borderId="24" xfId="1" applyNumberFormat="1" applyFont="1" applyFill="1" applyBorder="1" applyAlignment="1">
      <alignment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38" fontId="2" fillId="0" borderId="0" xfId="1" applyFont="1" applyFill="1"/>
    <xf numFmtId="38" fontId="2" fillId="0" borderId="0" xfId="1" applyFont="1" applyFill="1" applyBorder="1"/>
    <xf numFmtId="0" fontId="18" fillId="0" borderId="15" xfId="0" applyFont="1" applyBorder="1" applyAlignment="1">
      <alignment vertical="center"/>
    </xf>
    <xf numFmtId="0" fontId="18" fillId="0" borderId="0" xfId="0" applyFont="1" applyAlignment="1">
      <alignment horizontal="center" vertical="center"/>
    </xf>
    <xf numFmtId="0" fontId="18" fillId="0" borderId="13" xfId="0" applyFont="1" applyBorder="1" applyAlignment="1">
      <alignment vertical="center"/>
    </xf>
    <xf numFmtId="0" fontId="18" fillId="0" borderId="4" xfId="0" applyFont="1" applyBorder="1" applyAlignment="1">
      <alignment horizontal="center" vertical="center"/>
    </xf>
    <xf numFmtId="0" fontId="18" fillId="0" borderId="5" xfId="0" applyFont="1" applyBorder="1" applyAlignment="1">
      <alignment vertical="center"/>
    </xf>
    <xf numFmtId="0" fontId="18" fillId="0" borderId="4" xfId="0" applyFont="1" applyBorder="1" applyAlignment="1">
      <alignment vertical="center"/>
    </xf>
    <xf numFmtId="0" fontId="20" fillId="0" borderId="12" xfId="0" applyFont="1" applyBorder="1" applyAlignment="1">
      <alignment horizontal="centerContinuous"/>
    </xf>
    <xf numFmtId="182" fontId="18" fillId="0" borderId="0" xfId="0" applyNumberFormat="1" applyFont="1"/>
    <xf numFmtId="38" fontId="18" fillId="0" borderId="0" xfId="0" applyNumberFormat="1" applyFont="1"/>
    <xf numFmtId="0" fontId="20" fillId="0" borderId="20" xfId="0" applyFont="1" applyBorder="1" applyAlignment="1">
      <alignment horizontal="centerContinuous"/>
    </xf>
    <xf numFmtId="0" fontId="20" fillId="0" borderId="9" xfId="0" applyFont="1" applyBorder="1" applyAlignment="1">
      <alignment horizontal="centerContinuous"/>
    </xf>
    <xf numFmtId="0" fontId="20" fillId="0" borderId="12" xfId="0" applyFont="1" applyBorder="1" applyAlignment="1">
      <alignment horizontal="centerContinuous" shrinkToFit="1"/>
    </xf>
    <xf numFmtId="0" fontId="12" fillId="0" borderId="0" xfId="0" applyFont="1"/>
    <xf numFmtId="0" fontId="9" fillId="0" borderId="0" xfId="0" applyFont="1"/>
    <xf numFmtId="0" fontId="10" fillId="0" borderId="0" xfId="0" applyFont="1"/>
    <xf numFmtId="0" fontId="10" fillId="0" borderId="2" xfId="0" applyFont="1" applyBorder="1" applyAlignment="1">
      <alignment horizontal="center"/>
    </xf>
    <xf numFmtId="0" fontId="10" fillId="0" borderId="2" xfId="0" applyFont="1" applyBorder="1"/>
    <xf numFmtId="0" fontId="10" fillId="0" borderId="15" xfId="0" applyFont="1" applyBorder="1"/>
    <xf numFmtId="0" fontId="10" fillId="0" borderId="13" xfId="0" applyFont="1" applyBorder="1"/>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2" xfId="0" applyFont="1" applyBorder="1" applyAlignment="1">
      <alignment horizontal="center" vertical="center"/>
    </xf>
    <xf numFmtId="0" fontId="10" fillId="0" borderId="0" xfId="0" applyFont="1" applyAlignment="1">
      <alignment vertical="center"/>
    </xf>
    <xf numFmtId="0" fontId="10" fillId="0" borderId="19" xfId="0" applyFont="1" applyBorder="1" applyAlignment="1">
      <alignment vertical="center"/>
    </xf>
    <xf numFmtId="0" fontId="10" fillId="0" borderId="7" xfId="0" applyFont="1" applyBorder="1"/>
    <xf numFmtId="0" fontId="10" fillId="0" borderId="6" xfId="0" applyFont="1" applyBorder="1"/>
    <xf numFmtId="0" fontId="7" fillId="0" borderId="16" xfId="0" applyFont="1" applyBorder="1" applyAlignment="1">
      <alignment horizontal="center" vertical="center"/>
    </xf>
    <xf numFmtId="0" fontId="7" fillId="0" borderId="6" xfId="0" applyFont="1" applyBorder="1"/>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8" fillId="0" borderId="22" xfId="0" applyFont="1" applyBorder="1" applyAlignment="1">
      <alignment horizontal="center"/>
    </xf>
    <xf numFmtId="0" fontId="8" fillId="0" borderId="23" xfId="0" applyFont="1" applyBorder="1" applyAlignment="1">
      <alignment horizontal="center"/>
    </xf>
    <xf numFmtId="0" fontId="10" fillId="0" borderId="4" xfId="0" applyFont="1" applyBorder="1" applyAlignment="1">
      <alignment horizontal="center" vertical="center"/>
    </xf>
    <xf numFmtId="0" fontId="8" fillId="0" borderId="4" xfId="0" applyFont="1" applyBorder="1"/>
    <xf numFmtId="0" fontId="8" fillId="0" borderId="24" xfId="0" applyFont="1" applyBorder="1"/>
    <xf numFmtId="0" fontId="8" fillId="0" borderId="24" xfId="0" applyFont="1" applyBorder="1" applyAlignment="1">
      <alignment shrinkToFit="1"/>
    </xf>
    <xf numFmtId="0" fontId="8" fillId="0" borderId="6" xfId="0" applyFont="1" applyBorder="1"/>
    <xf numFmtId="0" fontId="8" fillId="0" borderId="2" xfId="0" applyFont="1" applyBorder="1" applyAlignment="1">
      <alignment vertical="top"/>
    </xf>
    <xf numFmtId="0" fontId="0" fillId="0" borderId="0" xfId="0" applyAlignment="1">
      <alignment horizontal="center" vertical="center"/>
    </xf>
    <xf numFmtId="184" fontId="0" fillId="0" borderId="0" xfId="0" applyNumberFormat="1"/>
    <xf numFmtId="178" fontId="0" fillId="0" borderId="0" xfId="0" applyNumberFormat="1"/>
    <xf numFmtId="38" fontId="0" fillId="0" borderId="0" xfId="0" applyNumberFormat="1"/>
    <xf numFmtId="182" fontId="0" fillId="0" borderId="0" xfId="0" applyNumberFormat="1"/>
    <xf numFmtId="0" fontId="10" fillId="0" borderId="0" xfId="0" applyFont="1" applyAlignment="1">
      <alignment horizontal="center" vertical="center"/>
    </xf>
    <xf numFmtId="0" fontId="10" fillId="0" borderId="3" xfId="0" applyFont="1" applyBorder="1"/>
    <xf numFmtId="0" fontId="10" fillId="0" borderId="13" xfId="0" applyFont="1" applyBorder="1" applyAlignment="1">
      <alignment vertical="center"/>
    </xf>
    <xf numFmtId="0" fontId="10" fillId="0" borderId="5" xfId="0" applyFont="1" applyBorder="1" applyAlignment="1">
      <alignment vertical="center"/>
    </xf>
    <xf numFmtId="0" fontId="10" fillId="0" borderId="4" xfId="0" applyFont="1" applyBorder="1" applyAlignment="1">
      <alignment vertical="center"/>
    </xf>
    <xf numFmtId="177" fontId="0" fillId="0" borderId="0" xfId="0" applyNumberFormat="1"/>
    <xf numFmtId="0" fontId="7" fillId="0" borderId="6"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vertical="center"/>
    </xf>
    <xf numFmtId="176" fontId="2" fillId="0" borderId="0" xfId="0" applyNumberFormat="1" applyFont="1"/>
    <xf numFmtId="0" fontId="2" fillId="0" borderId="0" xfId="0" applyFont="1"/>
    <xf numFmtId="0" fontId="10" fillId="0" borderId="13" xfId="0" applyFont="1" applyBorder="1" applyAlignment="1">
      <alignment horizontal="center" vertical="center"/>
    </xf>
    <xf numFmtId="0" fontId="10" fillId="0" borderId="13" xfId="0" applyFont="1" applyBorder="1" applyAlignment="1">
      <alignment horizontal="center" vertical="center" shrinkToFit="1"/>
    </xf>
    <xf numFmtId="0" fontId="10" fillId="0" borderId="0" xfId="0" applyFont="1" applyAlignment="1">
      <alignment horizontal="center" vertical="center" shrinkToFit="1"/>
    </xf>
    <xf numFmtId="0" fontId="2" fillId="0" borderId="0" xfId="0" applyFont="1" applyAlignment="1">
      <alignment horizontal="center" vertical="center"/>
    </xf>
    <xf numFmtId="0" fontId="10" fillId="0" borderId="0" xfId="0" applyFont="1" applyAlignment="1">
      <alignment horizontal="center"/>
    </xf>
    <xf numFmtId="0" fontId="0" fillId="0" borderId="2" xfId="0" applyBorder="1"/>
    <xf numFmtId="0" fontId="11" fillId="0" borderId="6" xfId="0" applyFont="1" applyBorder="1" applyAlignment="1">
      <alignment horizontal="center" vertical="center"/>
    </xf>
    <xf numFmtId="0" fontId="11" fillId="0" borderId="1" xfId="0" applyFont="1" applyBorder="1" applyAlignment="1">
      <alignment vertical="center"/>
    </xf>
    <xf numFmtId="0" fontId="11" fillId="0" borderId="25" xfId="0" applyFont="1" applyBorder="1" applyAlignment="1">
      <alignment vertical="center"/>
    </xf>
    <xf numFmtId="0" fontId="11" fillId="0" borderId="21" xfId="0" applyFont="1" applyBorder="1" applyAlignment="1">
      <alignment vertical="center"/>
    </xf>
    <xf numFmtId="0" fontId="11" fillId="0" borderId="24" xfId="0" applyFont="1" applyBorder="1" applyAlignment="1">
      <alignment vertical="center"/>
    </xf>
    <xf numFmtId="0" fontId="11" fillId="0" borderId="54" xfId="0" applyFont="1" applyBorder="1" applyAlignment="1">
      <alignment vertical="center"/>
    </xf>
    <xf numFmtId="0" fontId="11" fillId="0" borderId="47" xfId="0" applyFont="1" applyBorder="1" applyAlignment="1">
      <alignment vertical="center"/>
    </xf>
    <xf numFmtId="0" fontId="11" fillId="0" borderId="55" xfId="0" applyFont="1" applyBorder="1" applyAlignment="1">
      <alignment vertical="center"/>
    </xf>
    <xf numFmtId="0" fontId="11" fillId="0" borderId="6" xfId="0" applyFont="1" applyBorder="1" applyAlignment="1">
      <alignment vertical="center"/>
    </xf>
    <xf numFmtId="0" fontId="11" fillId="0" borderId="29" xfId="0" applyFont="1" applyBorder="1" applyAlignment="1">
      <alignment vertical="center"/>
    </xf>
    <xf numFmtId="0" fontId="11" fillId="0" borderId="8" xfId="0" applyFont="1" applyBorder="1" applyAlignment="1">
      <alignment vertical="center"/>
    </xf>
    <xf numFmtId="0" fontId="11" fillId="0" borderId="51" xfId="0" applyFont="1" applyBorder="1" applyAlignment="1">
      <alignment vertical="center"/>
    </xf>
    <xf numFmtId="0" fontId="11" fillId="0" borderId="16" xfId="0" applyFont="1" applyBorder="1" applyAlignment="1">
      <alignment vertical="center"/>
    </xf>
    <xf numFmtId="0" fontId="11" fillId="0" borderId="62" xfId="0" applyFont="1" applyBorder="1" applyAlignment="1">
      <alignment vertical="center"/>
    </xf>
    <xf numFmtId="0" fontId="11" fillId="0" borderId="52" xfId="0" applyFont="1" applyBorder="1" applyAlignment="1">
      <alignment vertical="center"/>
    </xf>
    <xf numFmtId="0" fontId="11" fillId="0" borderId="45" xfId="0" applyFont="1" applyBorder="1" applyAlignment="1">
      <alignment vertical="center"/>
    </xf>
    <xf numFmtId="0" fontId="11" fillId="0" borderId="64" xfId="0" applyFont="1" applyBorder="1" applyAlignment="1">
      <alignment vertical="center"/>
    </xf>
    <xf numFmtId="0" fontId="11" fillId="0" borderId="66" xfId="0" applyFont="1" applyBorder="1" applyAlignment="1">
      <alignment vertical="center"/>
    </xf>
    <xf numFmtId="0" fontId="11" fillId="0" borderId="50" xfId="0" applyFont="1" applyBorder="1" applyAlignment="1">
      <alignment vertical="center"/>
    </xf>
    <xf numFmtId="0" fontId="11" fillId="0" borderId="71" xfId="0" applyFont="1" applyBorder="1" applyAlignment="1">
      <alignment vertical="center"/>
    </xf>
    <xf numFmtId="176" fontId="11" fillId="0" borderId="54" xfId="0" applyNumberFormat="1" applyFont="1" applyBorder="1" applyAlignment="1">
      <alignment vertical="center"/>
    </xf>
    <xf numFmtId="0" fontId="11" fillId="0" borderId="70" xfId="0" applyFont="1" applyBorder="1" applyAlignment="1">
      <alignment vertical="center"/>
    </xf>
    <xf numFmtId="0" fontId="11" fillId="0" borderId="56" xfId="0" applyFont="1" applyBorder="1" applyAlignment="1">
      <alignment vertical="center"/>
    </xf>
    <xf numFmtId="0" fontId="11" fillId="0" borderId="58" xfId="0" applyFont="1" applyBorder="1" applyAlignment="1">
      <alignment vertical="center"/>
    </xf>
    <xf numFmtId="0" fontId="11" fillId="0" borderId="48" xfId="0" applyFont="1" applyBorder="1" applyAlignment="1">
      <alignment vertical="center"/>
    </xf>
    <xf numFmtId="0" fontId="11" fillId="0" borderId="68" xfId="0" applyFont="1" applyBorder="1" applyAlignment="1">
      <alignment vertical="center"/>
    </xf>
    <xf numFmtId="0" fontId="11" fillId="0" borderId="49" xfId="0" applyFont="1" applyBorder="1" applyAlignment="1">
      <alignment vertical="center"/>
    </xf>
    <xf numFmtId="0" fontId="11" fillId="0" borderId="67" xfId="0" applyFont="1" applyBorder="1" applyAlignment="1">
      <alignment vertical="center"/>
    </xf>
    <xf numFmtId="38" fontId="57" fillId="0" borderId="53" xfId="1" applyFont="1" applyFill="1" applyBorder="1" applyAlignment="1">
      <alignment vertical="center"/>
    </xf>
    <xf numFmtId="38" fontId="57" fillId="0" borderId="20" xfId="1" applyFont="1" applyFill="1" applyBorder="1" applyAlignment="1">
      <alignment horizontal="right" vertical="center"/>
    </xf>
    <xf numFmtId="38" fontId="57" fillId="0" borderId="65" xfId="1" applyFont="1" applyFill="1" applyBorder="1" applyAlignment="1">
      <alignment vertical="center"/>
    </xf>
    <xf numFmtId="38" fontId="57" fillId="0" borderId="63" xfId="1" applyFont="1" applyFill="1" applyBorder="1" applyAlignment="1">
      <alignment vertical="center"/>
    </xf>
    <xf numFmtId="38" fontId="57" fillId="0" borderId="60" xfId="1" applyFont="1" applyFill="1" applyBorder="1" applyAlignment="1">
      <alignment vertical="center"/>
    </xf>
    <xf numFmtId="0" fontId="8" fillId="0" borderId="79" xfId="0" applyFont="1" applyBorder="1" applyAlignment="1">
      <alignment horizontal="center"/>
    </xf>
    <xf numFmtId="0" fontId="0" fillId="0" borderId="82" xfId="0" applyBorder="1" applyAlignment="1">
      <alignment horizontal="center" vertical="center"/>
    </xf>
    <xf numFmtId="177" fontId="0" fillId="0" borderId="82" xfId="0" applyNumberFormat="1" applyBorder="1"/>
    <xf numFmtId="187" fontId="2" fillId="0" borderId="0" xfId="1" applyNumberFormat="1" applyFont="1" applyFill="1" applyBorder="1"/>
    <xf numFmtId="187" fontId="2" fillId="0" borderId="4" xfId="1" applyNumberFormat="1" applyFont="1" applyFill="1" applyBorder="1"/>
    <xf numFmtId="188" fontId="2" fillId="0" borderId="26" xfId="1" applyNumberFormat="1" applyFont="1" applyFill="1" applyBorder="1"/>
    <xf numFmtId="188" fontId="2" fillId="0" borderId="30" xfId="1" applyNumberFormat="1" applyFont="1" applyFill="1" applyBorder="1"/>
    <xf numFmtId="188" fontId="2" fillId="0" borderId="22" xfId="1" applyNumberFormat="1" applyFont="1" applyFill="1" applyBorder="1"/>
    <xf numFmtId="187" fontId="2" fillId="0" borderId="7" xfId="1" applyNumberFormat="1" applyFont="1" applyFill="1" applyBorder="1"/>
    <xf numFmtId="187" fontId="2" fillId="0" borderId="6" xfId="1" applyNumberFormat="1" applyFont="1" applyFill="1" applyBorder="1"/>
    <xf numFmtId="188" fontId="2" fillId="0" borderId="23" xfId="1" applyNumberFormat="1" applyFont="1" applyFill="1" applyBorder="1"/>
    <xf numFmtId="188" fontId="2" fillId="0" borderId="31" xfId="1" applyNumberFormat="1" applyFont="1" applyFill="1" applyBorder="1"/>
    <xf numFmtId="187" fontId="2" fillId="0" borderId="12" xfId="1" applyNumberFormat="1" applyFont="1" applyFill="1" applyBorder="1"/>
    <xf numFmtId="187" fontId="2" fillId="0" borderId="20" xfId="1" applyNumberFormat="1" applyFont="1" applyFill="1" applyBorder="1"/>
    <xf numFmtId="187" fontId="2" fillId="0" borderId="28" xfId="1" applyNumberFormat="1" applyFont="1" applyFill="1" applyBorder="1" applyAlignment="1">
      <alignment horizontal="right"/>
    </xf>
    <xf numFmtId="188" fontId="2" fillId="0" borderId="22" xfId="1" applyNumberFormat="1" applyFont="1" applyFill="1" applyBorder="1" applyAlignment="1">
      <alignment horizontal="right"/>
    </xf>
    <xf numFmtId="187" fontId="2" fillId="0" borderId="32" xfId="1" applyNumberFormat="1" applyFont="1" applyFill="1" applyBorder="1" applyAlignment="1">
      <alignment horizontal="right"/>
    </xf>
    <xf numFmtId="188" fontId="2" fillId="0" borderId="23" xfId="1" applyNumberFormat="1" applyFont="1" applyFill="1" applyBorder="1" applyAlignment="1">
      <alignment horizontal="right"/>
    </xf>
    <xf numFmtId="38" fontId="2" fillId="0" borderId="4" xfId="1" applyFont="1" applyFill="1" applyBorder="1"/>
    <xf numFmtId="177" fontId="2" fillId="0" borderId="26" xfId="1" applyNumberFormat="1" applyFont="1" applyFill="1" applyBorder="1"/>
    <xf numFmtId="177" fontId="2" fillId="0" borderId="30" xfId="1" applyNumberFormat="1" applyFont="1" applyFill="1" applyBorder="1"/>
    <xf numFmtId="177" fontId="2" fillId="0" borderId="22" xfId="1" applyNumberFormat="1" applyFont="1" applyFill="1" applyBorder="1"/>
    <xf numFmtId="38" fontId="2" fillId="0" borderId="6" xfId="1" applyFont="1" applyFill="1" applyBorder="1"/>
    <xf numFmtId="177" fontId="2" fillId="0" borderId="29" xfId="1" applyNumberFormat="1" applyFont="1" applyFill="1" applyBorder="1"/>
    <xf numFmtId="177" fontId="2" fillId="0" borderId="31" xfId="1" applyNumberFormat="1" applyFont="1" applyFill="1" applyBorder="1"/>
    <xf numFmtId="177" fontId="2" fillId="0" borderId="23" xfId="1" applyNumberFormat="1" applyFont="1" applyFill="1" applyBorder="1"/>
    <xf numFmtId="38" fontId="2" fillId="0" borderId="7" xfId="1" applyFont="1" applyFill="1" applyBorder="1"/>
    <xf numFmtId="38" fontId="2" fillId="0" borderId="28" xfId="1" applyFont="1" applyFill="1" applyBorder="1"/>
    <xf numFmtId="38" fontId="2" fillId="0" borderId="32" xfId="1" applyFont="1" applyFill="1" applyBorder="1"/>
    <xf numFmtId="38" fontId="2" fillId="0" borderId="12" xfId="1" applyFont="1" applyFill="1" applyBorder="1"/>
    <xf numFmtId="38" fontId="2" fillId="0" borderId="20" xfId="1" applyFont="1" applyFill="1" applyBorder="1"/>
    <xf numFmtId="177" fontId="2" fillId="0" borderId="26" xfId="1" applyNumberFormat="1" applyFont="1" applyFill="1" applyBorder="1" applyAlignment="1">
      <alignment horizontal="right"/>
    </xf>
    <xf numFmtId="179" fontId="58" fillId="0" borderId="0" xfId="1" applyNumberFormat="1" applyFont="1" applyFill="1" applyBorder="1" applyAlignment="1"/>
    <xf numFmtId="179" fontId="58" fillId="0" borderId="12" xfId="1" applyNumberFormat="1" applyFont="1" applyFill="1" applyBorder="1" applyAlignment="1"/>
    <xf numFmtId="179" fontId="58" fillId="0" borderId="0" xfId="1" applyNumberFormat="1" applyFont="1" applyFill="1" applyBorder="1"/>
    <xf numFmtId="181" fontId="58" fillId="0" borderId="4" xfId="1" applyNumberFormat="1" applyFont="1" applyFill="1" applyBorder="1"/>
    <xf numFmtId="180" fontId="58" fillId="0" borderId="12" xfId="1" applyNumberFormat="1" applyFont="1" applyFill="1" applyBorder="1"/>
    <xf numFmtId="176" fontId="58" fillId="0" borderId="12" xfId="0" applyNumberFormat="1" applyFont="1" applyBorder="1"/>
    <xf numFmtId="0" fontId="58" fillId="0" borderId="4" xfId="0" applyFont="1" applyBorder="1"/>
    <xf numFmtId="38" fontId="58" fillId="0" borderId="12" xfId="1" applyFont="1" applyFill="1" applyBorder="1"/>
    <xf numFmtId="38" fontId="58" fillId="0" borderId="0" xfId="1" applyFont="1" applyFill="1" applyBorder="1"/>
    <xf numFmtId="38" fontId="58" fillId="0" borderId="4" xfId="1" applyFont="1" applyFill="1" applyBorder="1"/>
    <xf numFmtId="38" fontId="58" fillId="0" borderId="26" xfId="1" applyFont="1" applyFill="1" applyBorder="1"/>
    <xf numFmtId="38" fontId="58" fillId="0" borderId="5" xfId="1" applyFont="1" applyFill="1" applyBorder="1"/>
    <xf numFmtId="176" fontId="58" fillId="0" borderId="4" xfId="0" applyNumberFormat="1" applyFont="1" applyBorder="1"/>
    <xf numFmtId="179" fontId="58" fillId="0" borderId="7" xfId="1" applyNumberFormat="1" applyFont="1" applyFill="1" applyBorder="1" applyAlignment="1"/>
    <xf numFmtId="179" fontId="58" fillId="0" borderId="20" xfId="1" applyNumberFormat="1" applyFont="1" applyFill="1" applyBorder="1" applyAlignment="1"/>
    <xf numFmtId="179" fontId="58" fillId="0" borderId="7" xfId="1" applyNumberFormat="1" applyFont="1" applyFill="1" applyBorder="1"/>
    <xf numFmtId="181" fontId="58" fillId="0" borderId="6" xfId="1" applyNumberFormat="1" applyFont="1" applyFill="1" applyBorder="1"/>
    <xf numFmtId="180" fontId="58" fillId="0" borderId="20" xfId="1" applyNumberFormat="1" applyFont="1" applyFill="1" applyBorder="1"/>
    <xf numFmtId="176" fontId="58" fillId="0" borderId="20" xfId="0" applyNumberFormat="1" applyFont="1" applyBorder="1"/>
    <xf numFmtId="176" fontId="58" fillId="0" borderId="6" xfId="0" applyNumberFormat="1" applyFont="1" applyBorder="1"/>
    <xf numFmtId="38" fontId="58" fillId="0" borderId="20" xfId="1" applyFont="1" applyFill="1" applyBorder="1"/>
    <xf numFmtId="38" fontId="58" fillId="0" borderId="7" xfId="1" applyFont="1" applyFill="1" applyBorder="1"/>
    <xf numFmtId="38" fontId="58" fillId="0" borderId="6" xfId="1" applyFont="1" applyFill="1" applyBorder="1"/>
    <xf numFmtId="38" fontId="58" fillId="0" borderId="29" xfId="1" applyFont="1" applyFill="1" applyBorder="1"/>
    <xf numFmtId="38" fontId="58" fillId="0" borderId="8" xfId="1" applyFont="1" applyFill="1" applyBorder="1"/>
    <xf numFmtId="179" fontId="58" fillId="0" borderId="4" xfId="1" applyNumberFormat="1" applyFont="1" applyFill="1" applyBorder="1" applyAlignment="1"/>
    <xf numFmtId="179" fontId="58" fillId="0" borderId="6" xfId="1" applyNumberFormat="1" applyFont="1" applyFill="1" applyBorder="1" applyAlignment="1"/>
    <xf numFmtId="0" fontId="58" fillId="0" borderId="6" xfId="0" applyFont="1" applyBorder="1"/>
    <xf numFmtId="38" fontId="58" fillId="0" borderId="28" xfId="1" applyFont="1" applyFill="1" applyBorder="1" applyAlignment="1">
      <alignment horizontal="right"/>
    </xf>
    <xf numFmtId="38" fontId="58" fillId="0" borderId="26" xfId="1" applyFont="1" applyFill="1" applyBorder="1" applyAlignment="1">
      <alignment horizontal="right"/>
    </xf>
    <xf numFmtId="38" fontId="58" fillId="0" borderId="29" xfId="1" applyFont="1" applyFill="1" applyBorder="1" applyAlignment="1">
      <alignment horizontal="right"/>
    </xf>
    <xf numFmtId="0" fontId="58" fillId="0" borderId="4" xfId="0" applyFont="1" applyBorder="1" applyAlignment="1">
      <alignment horizontal="right"/>
    </xf>
    <xf numFmtId="38" fontId="2" fillId="0" borderId="80" xfId="1" applyFont="1" applyFill="1" applyBorder="1"/>
    <xf numFmtId="177" fontId="2" fillId="0" borderId="81" xfId="1" applyNumberFormat="1" applyFont="1" applyFill="1" applyBorder="1"/>
    <xf numFmtId="177" fontId="2" fillId="0" borderId="78" xfId="1" applyNumberFormat="1" applyFont="1" applyFill="1" applyBorder="1"/>
    <xf numFmtId="177" fontId="2" fillId="0" borderId="79" xfId="1" applyNumberFormat="1" applyFont="1" applyFill="1" applyBorder="1"/>
    <xf numFmtId="38" fontId="2" fillId="0" borderId="82" xfId="1" applyFont="1" applyFill="1" applyBorder="1"/>
    <xf numFmtId="179" fontId="2" fillId="0" borderId="4" xfId="1" applyNumberFormat="1" applyFont="1" applyFill="1" applyBorder="1" applyAlignment="1"/>
    <xf numFmtId="179" fontId="2" fillId="0" borderId="12" xfId="1" applyNumberFormat="1" applyFont="1" applyFill="1" applyBorder="1" applyAlignment="1"/>
    <xf numFmtId="179" fontId="2" fillId="0" borderId="0" xfId="1" applyNumberFormat="1" applyFont="1" applyFill="1" applyBorder="1" applyAlignment="1"/>
    <xf numFmtId="179" fontId="2" fillId="0" borderId="0" xfId="1" applyNumberFormat="1" applyFont="1" applyFill="1" applyBorder="1"/>
    <xf numFmtId="181" fontId="2" fillId="0" borderId="4" xfId="1" applyNumberFormat="1" applyFont="1" applyFill="1" applyBorder="1"/>
    <xf numFmtId="180" fontId="2" fillId="0" borderId="12" xfId="1" applyNumberFormat="1" applyFont="1" applyFill="1" applyBorder="1"/>
    <xf numFmtId="176" fontId="2" fillId="0" borderId="12" xfId="1" applyNumberFormat="1" applyFont="1" applyFill="1" applyBorder="1"/>
    <xf numFmtId="176" fontId="2" fillId="0" borderId="12" xfId="0" applyNumberFormat="1" applyFont="1" applyBorder="1"/>
    <xf numFmtId="176" fontId="2" fillId="0" borderId="4" xfId="0" applyNumberFormat="1" applyFont="1" applyBorder="1"/>
    <xf numFmtId="38" fontId="2" fillId="0" borderId="26" xfId="1" applyFont="1" applyFill="1" applyBorder="1"/>
    <xf numFmtId="38" fontId="2" fillId="0" borderId="5" xfId="1" applyFont="1" applyFill="1" applyBorder="1"/>
    <xf numFmtId="0" fontId="2" fillId="0" borderId="12" xfId="1" applyNumberFormat="1" applyFont="1" applyFill="1" applyBorder="1" applyAlignment="1"/>
    <xf numFmtId="0" fontId="2" fillId="0" borderId="12" xfId="1" applyNumberFormat="1" applyFont="1" applyFill="1" applyBorder="1"/>
    <xf numFmtId="179" fontId="2" fillId="0" borderId="6" xfId="1" applyNumberFormat="1" applyFont="1" applyFill="1" applyBorder="1" applyAlignment="1"/>
    <xf numFmtId="179" fontId="2" fillId="0" borderId="20" xfId="1" applyNumberFormat="1" applyFont="1" applyFill="1" applyBorder="1" applyAlignment="1"/>
    <xf numFmtId="179" fontId="2" fillId="0" borderId="7" xfId="1" applyNumberFormat="1" applyFont="1" applyFill="1" applyBorder="1" applyAlignment="1"/>
    <xf numFmtId="179" fontId="2" fillId="0" borderId="7" xfId="1" applyNumberFormat="1" applyFont="1" applyFill="1" applyBorder="1"/>
    <xf numFmtId="181" fontId="2" fillId="0" borderId="6" xfId="1" applyNumberFormat="1" applyFont="1" applyFill="1" applyBorder="1"/>
    <xf numFmtId="180" fontId="2" fillId="0" borderId="20" xfId="1" applyNumberFormat="1" applyFont="1" applyFill="1" applyBorder="1"/>
    <xf numFmtId="0" fontId="2" fillId="0" borderId="20" xfId="1" applyNumberFormat="1" applyFont="1" applyFill="1" applyBorder="1" applyAlignment="1"/>
    <xf numFmtId="176" fontId="2" fillId="0" borderId="20" xfId="1" applyNumberFormat="1" applyFont="1" applyFill="1" applyBorder="1"/>
    <xf numFmtId="176" fontId="2" fillId="0" borderId="20" xfId="0" applyNumberFormat="1" applyFont="1" applyBorder="1"/>
    <xf numFmtId="176" fontId="2" fillId="0" borderId="6" xfId="0" applyNumberFormat="1" applyFont="1" applyBorder="1"/>
    <xf numFmtId="38" fontId="2" fillId="0" borderId="29" xfId="1" applyFont="1" applyFill="1" applyBorder="1"/>
    <xf numFmtId="38" fontId="2" fillId="0" borderId="8" xfId="1" applyFont="1" applyFill="1" applyBorder="1"/>
    <xf numFmtId="0" fontId="2" fillId="0" borderId="20" xfId="1" applyNumberFormat="1" applyFont="1" applyFill="1" applyBorder="1"/>
    <xf numFmtId="38" fontId="2" fillId="0" borderId="26" xfId="1" applyFont="1" applyFill="1" applyBorder="1" applyAlignment="1">
      <alignment horizontal="right"/>
    </xf>
    <xf numFmtId="38" fontId="2" fillId="0" borderId="29" xfId="1" applyFont="1" applyFill="1" applyBorder="1" applyAlignment="1">
      <alignment horizontal="right"/>
    </xf>
    <xf numFmtId="176" fontId="2" fillId="0" borderId="12" xfId="1" applyNumberFormat="1" applyFont="1" applyFill="1" applyBorder="1" applyAlignment="1"/>
    <xf numFmtId="176" fontId="2" fillId="0" borderId="20" xfId="1" applyNumberFormat="1" applyFont="1" applyFill="1" applyBorder="1" applyAlignment="1"/>
    <xf numFmtId="179" fontId="2" fillId="0" borderId="4" xfId="1" applyNumberFormat="1" applyFont="1" applyFill="1" applyBorder="1"/>
    <xf numFmtId="179" fontId="2" fillId="0" borderId="12" xfId="1" applyNumberFormat="1" applyFont="1" applyFill="1" applyBorder="1"/>
    <xf numFmtId="179" fontId="2" fillId="0" borderId="0" xfId="1" applyNumberFormat="1" applyFont="1" applyFill="1"/>
    <xf numFmtId="176" fontId="2" fillId="0" borderId="4" xfId="0" applyNumberFormat="1" applyFont="1" applyBorder="1" applyAlignment="1">
      <alignment horizontal="right"/>
    </xf>
    <xf numFmtId="179" fontId="2" fillId="0" borderId="6" xfId="1" applyNumberFormat="1" applyFont="1" applyFill="1" applyBorder="1"/>
    <xf numFmtId="179" fontId="2" fillId="0" borderId="20" xfId="1" applyNumberFormat="1" applyFont="1" applyFill="1" applyBorder="1"/>
    <xf numFmtId="176" fontId="2" fillId="0" borderId="12" xfId="0" applyNumberFormat="1" applyFont="1" applyBorder="1" applyAlignment="1">
      <alignment horizontal="right"/>
    </xf>
    <xf numFmtId="38" fontId="2" fillId="0" borderId="4" xfId="1" applyFont="1" applyFill="1" applyBorder="1" applyAlignment="1">
      <alignment horizontal="right"/>
    </xf>
    <xf numFmtId="38" fontId="2" fillId="0" borderId="6" xfId="1" applyFont="1" applyFill="1" applyBorder="1" applyAlignment="1">
      <alignment horizontal="right"/>
    </xf>
    <xf numFmtId="38" fontId="2" fillId="0" borderId="28" xfId="1" applyFont="1" applyFill="1" applyBorder="1" applyAlignment="1">
      <alignment horizontal="right"/>
    </xf>
    <xf numFmtId="0" fontId="2" fillId="0" borderId="12" xfId="1" applyNumberFormat="1" applyFont="1" applyFill="1" applyBorder="1" applyAlignment="1">
      <alignment horizontal="right"/>
    </xf>
    <xf numFmtId="0" fontId="2" fillId="0" borderId="20" xfId="1" applyNumberFormat="1" applyFont="1" applyFill="1" applyBorder="1" applyAlignment="1">
      <alignment horizontal="right"/>
    </xf>
    <xf numFmtId="181" fontId="2" fillId="0" borderId="12" xfId="1" applyNumberFormat="1" applyFont="1" applyFill="1" applyBorder="1"/>
    <xf numFmtId="176" fontId="2" fillId="0" borderId="12" xfId="1" applyNumberFormat="1" applyFont="1" applyFill="1" applyBorder="1" applyAlignment="1">
      <alignment horizontal="right"/>
    </xf>
    <xf numFmtId="38" fontId="11" fillId="0" borderId="54" xfId="1" applyFont="1" applyFill="1" applyBorder="1" applyAlignment="1">
      <alignment vertical="center"/>
    </xf>
    <xf numFmtId="0" fontId="11" fillId="0" borderId="85" xfId="0" applyFont="1" applyBorder="1" applyAlignment="1">
      <alignment vertical="center"/>
    </xf>
    <xf numFmtId="0" fontId="11" fillId="0" borderId="86" xfId="0" applyFont="1" applyBorder="1" applyAlignment="1">
      <alignment vertical="center"/>
    </xf>
    <xf numFmtId="0" fontId="11" fillId="0" borderId="83" xfId="0" applyFont="1" applyBorder="1" applyAlignment="1">
      <alignment vertical="center"/>
    </xf>
    <xf numFmtId="38" fontId="11" fillId="0" borderId="71" xfId="1" applyFont="1" applyFill="1" applyBorder="1" applyAlignment="1">
      <alignment vertical="center"/>
    </xf>
    <xf numFmtId="38" fontId="18" fillId="0" borderId="0" xfId="1" applyFont="1" applyFill="1" applyBorder="1"/>
    <xf numFmtId="3" fontId="18" fillId="0" borderId="4" xfId="1" applyNumberFormat="1" applyFont="1" applyFill="1" applyBorder="1" applyAlignment="1"/>
    <xf numFmtId="177" fontId="18" fillId="0" borderId="22" xfId="1" applyNumberFormat="1" applyFont="1" applyFill="1" applyBorder="1"/>
    <xf numFmtId="38" fontId="18" fillId="0" borderId="1" xfId="1" applyFont="1" applyFill="1" applyBorder="1"/>
    <xf numFmtId="38" fontId="18" fillId="0" borderId="4" xfId="1" applyFont="1" applyFill="1" applyBorder="1"/>
    <xf numFmtId="3" fontId="18" fillId="0" borderId="4" xfId="1" applyNumberFormat="1" applyFont="1" applyFill="1" applyBorder="1"/>
    <xf numFmtId="3" fontId="18" fillId="0" borderId="4" xfId="1" applyNumberFormat="1" applyFont="1" applyFill="1" applyBorder="1" applyAlignment="1">
      <alignment shrinkToFit="1"/>
    </xf>
    <xf numFmtId="38" fontId="18" fillId="0" borderId="4" xfId="1" applyFont="1" applyFill="1" applyBorder="1" applyAlignment="1">
      <alignment horizontal="right"/>
    </xf>
    <xf numFmtId="177" fontId="18" fillId="0" borderId="22" xfId="1" applyNumberFormat="1" applyFont="1" applyFill="1" applyBorder="1" applyAlignment="1">
      <alignment horizontal="right"/>
    </xf>
    <xf numFmtId="38" fontId="18" fillId="0" borderId="7" xfId="1" applyFont="1" applyFill="1" applyBorder="1"/>
    <xf numFmtId="3" fontId="18" fillId="0" borderId="6" xfId="1" applyNumberFormat="1" applyFont="1" applyFill="1" applyBorder="1"/>
    <xf numFmtId="177" fontId="18" fillId="0" borderId="23" xfId="1" applyNumberFormat="1" applyFont="1" applyFill="1" applyBorder="1"/>
    <xf numFmtId="38" fontId="18" fillId="0" borderId="6" xfId="1" applyFont="1" applyFill="1" applyBorder="1"/>
    <xf numFmtId="38" fontId="18" fillId="0" borderId="28" xfId="1" applyFont="1" applyFill="1" applyBorder="1"/>
    <xf numFmtId="38" fontId="18" fillId="0" borderId="12" xfId="1" applyFont="1" applyFill="1" applyBorder="1"/>
    <xf numFmtId="38" fontId="18" fillId="0" borderId="0" xfId="1" applyFont="1" applyFill="1" applyBorder="1" applyAlignment="1">
      <alignment horizontal="right"/>
    </xf>
    <xf numFmtId="38" fontId="18" fillId="0" borderId="4" xfId="1" applyFont="1" applyFill="1" applyBorder="1" applyAlignment="1">
      <alignment shrinkToFit="1"/>
    </xf>
    <xf numFmtId="38" fontId="18" fillId="0" borderId="7" xfId="1" applyFont="1" applyFill="1" applyBorder="1" applyAlignment="1">
      <alignment horizontal="right"/>
    </xf>
    <xf numFmtId="177" fontId="18" fillId="0" borderId="21" xfId="1" applyNumberFormat="1" applyFont="1" applyFill="1" applyBorder="1"/>
    <xf numFmtId="38" fontId="18" fillId="0" borderId="27" xfId="1" applyFont="1" applyFill="1" applyBorder="1"/>
    <xf numFmtId="38" fontId="18" fillId="0" borderId="12" xfId="1" applyFont="1" applyFill="1" applyBorder="1" applyAlignment="1">
      <alignment horizontal="right"/>
    </xf>
    <xf numFmtId="38" fontId="18" fillId="0" borderId="6" xfId="1" applyFont="1" applyFill="1" applyBorder="1" applyAlignment="1">
      <alignment horizontal="right"/>
    </xf>
    <xf numFmtId="0" fontId="11" fillId="0" borderId="53" xfId="0" applyFont="1" applyBorder="1" applyAlignment="1">
      <alignment vertical="center"/>
    </xf>
    <xf numFmtId="38" fontId="11" fillId="0" borderId="47" xfId="1" applyFont="1" applyFill="1" applyBorder="1" applyAlignment="1">
      <alignment vertical="center"/>
    </xf>
    <xf numFmtId="0" fontId="11" fillId="0" borderId="89" xfId="0" applyFont="1" applyBorder="1" applyAlignment="1">
      <alignment vertical="center"/>
    </xf>
    <xf numFmtId="0" fontId="11" fillId="0" borderId="90" xfId="0" applyFont="1" applyBorder="1" applyAlignment="1">
      <alignment vertical="center"/>
    </xf>
    <xf numFmtId="0" fontId="11" fillId="0" borderId="91" xfId="0" applyFont="1" applyBorder="1" applyAlignment="1">
      <alignment vertical="center"/>
    </xf>
    <xf numFmtId="0" fontId="11" fillId="0" borderId="82" xfId="0" applyFont="1" applyBorder="1" applyAlignment="1">
      <alignment vertical="center"/>
    </xf>
    <xf numFmtId="38" fontId="11" fillId="0" borderId="54" xfId="1" applyFont="1" applyBorder="1" applyAlignment="1">
      <alignment vertical="center"/>
    </xf>
    <xf numFmtId="0" fontId="11" fillId="0" borderId="61" xfId="0" applyFont="1" applyBorder="1" applyAlignment="1">
      <alignment vertical="center"/>
    </xf>
    <xf numFmtId="38" fontId="11" fillId="0" borderId="56" xfId="1" applyFont="1" applyFill="1" applyBorder="1" applyAlignment="1">
      <alignment vertical="center"/>
    </xf>
    <xf numFmtId="38" fontId="11" fillId="0" borderId="60" xfId="1" applyFont="1" applyFill="1" applyBorder="1" applyAlignment="1">
      <alignment vertical="center"/>
    </xf>
    <xf numFmtId="38" fontId="11" fillId="0" borderId="6" xfId="1" applyFont="1" applyFill="1" applyBorder="1" applyAlignment="1">
      <alignment vertical="center"/>
    </xf>
    <xf numFmtId="0" fontId="11" fillId="0" borderId="84" xfId="0" applyFont="1" applyBorder="1" applyAlignment="1">
      <alignment vertical="center"/>
    </xf>
    <xf numFmtId="0" fontId="11" fillId="0" borderId="3" xfId="0" applyFont="1" applyBorder="1" applyAlignment="1">
      <alignment vertical="center"/>
    </xf>
    <xf numFmtId="0" fontId="11" fillId="0" borderId="87" xfId="0" applyFont="1" applyBorder="1" applyAlignment="1">
      <alignment vertical="center"/>
    </xf>
    <xf numFmtId="0" fontId="11" fillId="0" borderId="19" xfId="0" applyFont="1" applyBorder="1" applyAlignment="1">
      <alignment vertical="center"/>
    </xf>
    <xf numFmtId="38" fontId="11" fillId="0" borderId="20" xfId="1" applyFont="1" applyFill="1" applyBorder="1" applyAlignment="1">
      <alignment horizontal="right" vertical="center"/>
    </xf>
    <xf numFmtId="38" fontId="11" fillId="0" borderId="63" xfId="1" applyFont="1" applyFill="1" applyBorder="1" applyAlignment="1">
      <alignment horizontal="right" vertical="center"/>
    </xf>
    <xf numFmtId="0" fontId="11" fillId="0" borderId="88" xfId="0" applyFont="1" applyBorder="1" applyAlignment="1">
      <alignment vertical="center"/>
    </xf>
    <xf numFmtId="0" fontId="11" fillId="0" borderId="59" xfId="0" applyFont="1" applyBorder="1" applyAlignment="1">
      <alignment vertical="center"/>
    </xf>
    <xf numFmtId="0" fontId="11" fillId="0" borderId="18" xfId="0" applyFont="1" applyBorder="1" applyAlignment="1">
      <alignment vertical="center"/>
    </xf>
    <xf numFmtId="38" fontId="11" fillId="0" borderId="69" xfId="1" applyFont="1" applyFill="1" applyBorder="1" applyAlignment="1">
      <alignment horizontal="right" vertical="center"/>
    </xf>
    <xf numFmtId="38" fontId="59" fillId="0" borderId="69" xfId="1" applyFont="1" applyFill="1" applyBorder="1" applyAlignment="1">
      <alignment horizontal="right" vertical="center"/>
    </xf>
    <xf numFmtId="0" fontId="11" fillId="0" borderId="81" xfId="0" applyFont="1" applyBorder="1" applyAlignment="1">
      <alignment vertical="center"/>
    </xf>
    <xf numFmtId="38" fontId="58" fillId="0" borderId="20" xfId="1" applyFont="1" applyFill="1" applyBorder="1" applyAlignment="1">
      <alignment wrapText="1"/>
    </xf>
    <xf numFmtId="0" fontId="47" fillId="0" borderId="0" xfId="0" quotePrefix="1" applyFont="1" applyAlignment="1">
      <alignment horizontal="center" vertical="center"/>
    </xf>
    <xf numFmtId="58" fontId="47" fillId="0" borderId="0" xfId="0" applyNumberFormat="1" applyFont="1" applyAlignment="1">
      <alignment horizontal="center"/>
    </xf>
    <xf numFmtId="0" fontId="47" fillId="0" borderId="0" xfId="0" applyFont="1" applyAlignment="1">
      <alignment horizontal="center"/>
    </xf>
    <xf numFmtId="0" fontId="48" fillId="0" borderId="0" xfId="0" applyFont="1" applyAlignment="1">
      <alignment horizontal="center" vertical="center"/>
    </xf>
    <xf numFmtId="0" fontId="5" fillId="0" borderId="0" xfId="0" applyFont="1" applyAlignment="1">
      <alignment horizontal="center"/>
    </xf>
    <xf numFmtId="0" fontId="18" fillId="0" borderId="9" xfId="0" applyFont="1" applyBorder="1" applyAlignment="1">
      <alignment horizontal="distributed" vertical="center" justifyLastLine="1"/>
    </xf>
    <xf numFmtId="0" fontId="18" fillId="0" borderId="12" xfId="0" applyFont="1" applyBorder="1" applyAlignment="1">
      <alignment horizontal="distributed" vertical="center" justifyLastLine="1"/>
    </xf>
    <xf numFmtId="0" fontId="18" fillId="0" borderId="20" xfId="0" applyFont="1" applyBorder="1" applyAlignment="1">
      <alignment horizontal="distributed" vertical="center" justifyLastLine="1"/>
    </xf>
    <xf numFmtId="0" fontId="18" fillId="0" borderId="1" xfId="0" applyFont="1" applyBorder="1" applyAlignment="1">
      <alignment vertical="center" shrinkToFit="1"/>
    </xf>
    <xf numFmtId="0" fontId="18" fillId="0" borderId="3" xfId="0" applyFont="1" applyBorder="1" applyAlignment="1">
      <alignment vertical="center" shrinkToFit="1"/>
    </xf>
    <xf numFmtId="41" fontId="55" fillId="0" borderId="72" xfId="1" applyNumberFormat="1" applyFont="1" applyFill="1" applyBorder="1" applyAlignment="1">
      <alignment horizontal="center"/>
    </xf>
    <xf numFmtId="41" fontId="55" fillId="0" borderId="74" xfId="1" applyNumberFormat="1" applyFont="1" applyFill="1" applyBorder="1" applyAlignment="1">
      <alignment horizontal="center"/>
    </xf>
    <xf numFmtId="41" fontId="55" fillId="0" borderId="76" xfId="1" applyNumberFormat="1" applyFont="1" applyFill="1" applyBorder="1" applyAlignment="1">
      <alignment horizontal="center"/>
    </xf>
    <xf numFmtId="185" fontId="56" fillId="0" borderId="73" xfId="1" applyNumberFormat="1" applyFont="1" applyFill="1" applyBorder="1" applyAlignment="1">
      <alignment horizontal="center"/>
    </xf>
    <xf numFmtId="185" fontId="56" fillId="0" borderId="75" xfId="1" applyNumberFormat="1" applyFont="1" applyFill="1" applyBorder="1" applyAlignment="1">
      <alignment horizontal="center"/>
    </xf>
    <xf numFmtId="185" fontId="56" fillId="0" borderId="77" xfId="1" applyNumberFormat="1" applyFont="1" applyFill="1" applyBorder="1" applyAlignment="1">
      <alignment horizontal="center"/>
    </xf>
    <xf numFmtId="177" fontId="55" fillId="0" borderId="73" xfId="1" applyNumberFormat="1" applyFont="1" applyFill="1" applyBorder="1" applyAlignment="1">
      <alignment horizontal="center"/>
    </xf>
    <xf numFmtId="177" fontId="55" fillId="0" borderId="75" xfId="1" applyNumberFormat="1" applyFont="1" applyFill="1" applyBorder="1" applyAlignment="1">
      <alignment horizontal="center"/>
    </xf>
    <xf numFmtId="177" fontId="55" fillId="0" borderId="77" xfId="1" applyNumberFormat="1" applyFont="1" applyFill="1" applyBorder="1" applyAlignment="1">
      <alignment horizontal="center"/>
    </xf>
    <xf numFmtId="0" fontId="8" fillId="0" borderId="1" xfId="0" applyFont="1" applyBorder="1" applyAlignment="1">
      <alignment horizontal="center" vertical="center"/>
    </xf>
    <xf numFmtId="0" fontId="10" fillId="0" borderId="4" xfId="0" applyFont="1" applyBorder="1" applyAlignment="1">
      <alignment horizontal="center" vertical="center"/>
    </xf>
    <xf numFmtId="0" fontId="10" fillId="0" borderId="32" xfId="0" applyFont="1" applyBorder="1" applyAlignment="1">
      <alignment horizontal="center" vertical="center"/>
    </xf>
    <xf numFmtId="0" fontId="8" fillId="0" borderId="4" xfId="0" applyFont="1" applyBorder="1" applyAlignment="1">
      <alignment horizontal="center" vertical="center"/>
    </xf>
    <xf numFmtId="0" fontId="8" fillId="0" borderId="32" xfId="0" applyFont="1" applyBorder="1" applyAlignment="1">
      <alignment horizontal="center" vertical="center"/>
    </xf>
    <xf numFmtId="0" fontId="10" fillId="0" borderId="21" xfId="0" applyFont="1" applyBorder="1" applyAlignment="1">
      <alignment horizontal="distributed" vertical="center" justifyLastLine="1"/>
    </xf>
    <xf numFmtId="0" fontId="10" fillId="0" borderId="22" xfId="0" applyFont="1" applyBorder="1" applyAlignment="1">
      <alignment horizontal="distributed" vertical="center" justifyLastLine="1"/>
    </xf>
    <xf numFmtId="0" fontId="10" fillId="0" borderId="23" xfId="0" applyFont="1" applyBorder="1" applyAlignment="1">
      <alignment horizontal="distributed" vertical="center" justifyLastLine="1"/>
    </xf>
    <xf numFmtId="0" fontId="8"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1" xfId="0" applyFont="1" applyBorder="1" applyAlignment="1">
      <alignment horizontal="distributed" vertical="center" justifyLastLine="1"/>
    </xf>
    <xf numFmtId="0" fontId="0" fillId="0" borderId="4" xfId="0" applyBorder="1" applyAlignment="1">
      <alignment horizontal="distributed" vertical="center" justifyLastLine="1"/>
    </xf>
    <xf numFmtId="0" fontId="0" fillId="0" borderId="6" xfId="0" applyBorder="1" applyAlignment="1">
      <alignment horizontal="distributed" vertical="center" justifyLastLine="1"/>
    </xf>
    <xf numFmtId="0" fontId="10" fillId="0" borderId="27" xfId="0" applyFont="1" applyBorder="1" applyAlignment="1">
      <alignment horizontal="center" vertical="center"/>
    </xf>
    <xf numFmtId="0" fontId="10" fillId="0" borderId="1" xfId="0" applyFont="1" applyBorder="1" applyAlignment="1">
      <alignment vertical="center" shrinkToFit="1"/>
    </xf>
    <xf numFmtId="0" fontId="0" fillId="0" borderId="3" xfId="0" applyBorder="1" applyAlignment="1">
      <alignment vertical="center" shrinkToFit="1"/>
    </xf>
    <xf numFmtId="0" fontId="10" fillId="0" borderId="4" xfId="0" applyFont="1" applyBorder="1" applyAlignment="1">
      <alignment horizontal="distributed" vertical="center" justifyLastLine="1"/>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16" fillId="0" borderId="4" xfId="0" applyFont="1" applyBorder="1" applyAlignment="1">
      <alignment horizontal="center" vertical="center"/>
    </xf>
    <xf numFmtId="0" fontId="16" fillId="0" borderId="32" xfId="0" applyFont="1" applyBorder="1" applyAlignment="1">
      <alignment horizontal="center" vertical="center"/>
    </xf>
    <xf numFmtId="0" fontId="8" fillId="0" borderId="28" xfId="0" applyFont="1" applyBorder="1" applyAlignment="1">
      <alignment horizontal="center" vertical="center"/>
    </xf>
    <xf numFmtId="0" fontId="10" fillId="0" borderId="1" xfId="0" applyFont="1" applyBorder="1" applyAlignment="1">
      <alignment horizontal="center" vertical="center"/>
    </xf>
    <xf numFmtId="0" fontId="0" fillId="0" borderId="3" xfId="0" applyBorder="1" applyAlignment="1">
      <alignment vertical="center"/>
    </xf>
    <xf numFmtId="0" fontId="0" fillId="0" borderId="6" xfId="0" applyBorder="1" applyAlignment="1">
      <alignment horizontal="center" vertical="center"/>
    </xf>
    <xf numFmtId="38" fontId="8" fillId="0" borderId="4" xfId="1" applyFont="1" applyFill="1" applyBorder="1" applyAlignment="1">
      <alignment horizontal="center" vertical="center"/>
    </xf>
    <xf numFmtId="38" fontId="10" fillId="0" borderId="4" xfId="1" applyFont="1" applyFill="1" applyBorder="1" applyAlignment="1">
      <alignment horizontal="center" vertical="center"/>
    </xf>
    <xf numFmtId="38" fontId="10" fillId="0" borderId="32" xfId="1" applyFont="1" applyFill="1" applyBorder="1" applyAlignment="1">
      <alignment horizontal="center" vertical="center"/>
    </xf>
    <xf numFmtId="38" fontId="8" fillId="0" borderId="1" xfId="1" applyFont="1" applyFill="1" applyBorder="1" applyAlignment="1">
      <alignment horizontal="center" vertical="center"/>
    </xf>
    <xf numFmtId="38" fontId="8" fillId="0" borderId="32" xfId="1" applyFont="1" applyFill="1" applyBorder="1" applyAlignment="1">
      <alignment horizontal="center" vertical="center"/>
    </xf>
    <xf numFmtId="38" fontId="10" fillId="0" borderId="21" xfId="1" applyFont="1" applyFill="1" applyBorder="1" applyAlignment="1">
      <alignment horizontal="distributed" vertical="center" justifyLastLine="1"/>
    </xf>
    <xf numFmtId="38" fontId="2" fillId="0" borderId="23" xfId="1" applyFont="1" applyFill="1" applyBorder="1" applyAlignment="1">
      <alignment horizontal="distributed" vertical="center" justifyLastLine="1"/>
    </xf>
    <xf numFmtId="38" fontId="10" fillId="0" borderId="9" xfId="1" applyFont="1" applyFill="1" applyBorder="1" applyAlignment="1">
      <alignment horizontal="center" vertical="center" shrinkToFit="1"/>
    </xf>
    <xf numFmtId="38" fontId="2" fillId="0" borderId="20" xfId="1" applyFont="1" applyFill="1" applyBorder="1" applyAlignment="1">
      <alignment horizontal="center" vertical="center" shrinkToFit="1"/>
    </xf>
    <xf numFmtId="38" fontId="10" fillId="0" borderId="27" xfId="1" applyFont="1" applyFill="1" applyBorder="1" applyAlignment="1">
      <alignment horizontal="distributed" vertical="center" justifyLastLine="1"/>
    </xf>
    <xf numFmtId="38" fontId="2" fillId="0" borderId="32" xfId="1" applyFont="1" applyFill="1" applyBorder="1" applyAlignment="1">
      <alignment horizontal="distributed" vertical="center" justifyLastLine="1"/>
    </xf>
    <xf numFmtId="38" fontId="8" fillId="0" borderId="27" xfId="1" applyFont="1" applyFill="1" applyBorder="1" applyAlignment="1">
      <alignment horizontal="center" vertical="center"/>
    </xf>
    <xf numFmtId="38" fontId="10" fillId="0" borderId="28" xfId="1" applyFont="1" applyFill="1" applyBorder="1" applyAlignment="1">
      <alignment horizontal="center" vertical="center"/>
    </xf>
    <xf numFmtId="38" fontId="8" fillId="0" borderId="28" xfId="1" applyFont="1" applyFill="1" applyBorder="1" applyAlignment="1">
      <alignment horizontal="center" vertical="center"/>
    </xf>
    <xf numFmtId="38" fontId="10" fillId="0" borderId="27" xfId="1" applyFont="1" applyFill="1" applyBorder="1" applyAlignment="1">
      <alignment horizontal="center" vertical="center"/>
    </xf>
    <xf numFmtId="38" fontId="10" fillId="0" borderId="7" xfId="1" applyFont="1" applyFill="1" applyBorder="1" applyAlignment="1">
      <alignment horizontal="center"/>
    </xf>
    <xf numFmtId="176" fontId="10" fillId="0" borderId="9" xfId="0" applyNumberFormat="1" applyFont="1" applyBorder="1" applyAlignment="1">
      <alignment horizontal="center" vertical="center" shrinkToFit="1"/>
    </xf>
    <xf numFmtId="176" fontId="2" fillId="0" borderId="20" xfId="0" applyNumberFormat="1" applyFont="1" applyBorder="1" applyAlignment="1">
      <alignment horizontal="center" vertical="center" shrinkToFit="1"/>
    </xf>
    <xf numFmtId="0" fontId="10" fillId="0" borderId="9" xfId="0" applyFont="1" applyBorder="1" applyAlignment="1">
      <alignment horizontal="center" vertical="center" shrinkToFit="1"/>
    </xf>
    <xf numFmtId="0" fontId="2" fillId="0" borderId="20" xfId="0" applyFont="1" applyBorder="1" applyAlignment="1">
      <alignment horizontal="center" vertical="center" shrinkToFit="1"/>
    </xf>
    <xf numFmtId="38" fontId="13" fillId="0" borderId="9" xfId="1" applyFont="1" applyFill="1" applyBorder="1" applyAlignment="1">
      <alignment horizontal="center" vertical="center" wrapText="1"/>
    </xf>
    <xf numFmtId="0" fontId="2" fillId="0" borderId="20" xfId="0" applyFont="1" applyBorder="1" applyAlignment="1">
      <alignment horizontal="center" vertical="center" wrapText="1"/>
    </xf>
    <xf numFmtId="38" fontId="10" fillId="0" borderId="9" xfId="1" applyFont="1" applyFill="1" applyBorder="1" applyAlignment="1">
      <alignment horizontal="center" vertical="center"/>
    </xf>
    <xf numFmtId="0" fontId="2" fillId="0" borderId="20" xfId="0" applyFont="1" applyBorder="1" applyAlignment="1">
      <alignment horizontal="center" vertical="center"/>
    </xf>
    <xf numFmtId="38" fontId="13" fillId="0" borderId="1" xfId="1" applyFont="1" applyFill="1" applyBorder="1" applyAlignment="1">
      <alignment horizontal="center" wrapText="1"/>
    </xf>
    <xf numFmtId="0" fontId="13" fillId="0" borderId="6" xfId="0" applyFont="1" applyBorder="1" applyAlignment="1">
      <alignment horizontal="center" wrapText="1"/>
    </xf>
    <xf numFmtId="38" fontId="10" fillId="0" borderId="20" xfId="1" applyFont="1" applyFill="1" applyBorder="1" applyAlignment="1">
      <alignment horizontal="center" vertical="center" shrinkToFit="1"/>
    </xf>
    <xf numFmtId="0" fontId="10" fillId="0" borderId="27" xfId="0" applyFont="1" applyBorder="1" applyAlignment="1">
      <alignment horizontal="distributed" vertical="center" justifyLastLine="1"/>
    </xf>
    <xf numFmtId="0" fontId="0" fillId="0" borderId="32" xfId="0" applyBorder="1" applyAlignment="1">
      <alignment horizontal="distributed" vertical="center" justifyLastLine="1"/>
    </xf>
    <xf numFmtId="0" fontId="0" fillId="0" borderId="23" xfId="0" applyBorder="1" applyAlignment="1">
      <alignment horizontal="distributed" vertical="center" justifyLastLine="1"/>
    </xf>
    <xf numFmtId="0" fontId="0" fillId="0" borderId="20" xfId="0" applyBorder="1" applyAlignment="1">
      <alignment horizontal="center" vertical="center" shrinkToFit="1"/>
    </xf>
    <xf numFmtId="0" fontId="0" fillId="0" borderId="20" xfId="0" applyBorder="1" applyAlignment="1">
      <alignment horizontal="center" vertical="center"/>
    </xf>
    <xf numFmtId="38" fontId="0" fillId="0" borderId="20" xfId="1" applyFont="1" applyFill="1" applyBorder="1" applyAlignment="1">
      <alignment horizontal="center" vertical="center" shrinkToFit="1"/>
    </xf>
    <xf numFmtId="0" fontId="13" fillId="0" borderId="20" xfId="0" applyFont="1" applyBorder="1" applyAlignment="1">
      <alignment horizontal="center" vertical="center" wrapText="1"/>
    </xf>
    <xf numFmtId="0" fontId="11" fillId="0" borderId="1" xfId="0" applyFont="1" applyBorder="1" applyAlignment="1">
      <alignment horizontal="center" vertical="center" justifyLastLine="1"/>
    </xf>
    <xf numFmtId="0" fontId="11" fillId="0" borderId="3" xfId="0" applyFont="1" applyBorder="1" applyAlignment="1">
      <alignment horizontal="center" vertical="center" justifyLastLine="1"/>
    </xf>
    <xf numFmtId="0" fontId="11" fillId="0" borderId="6" xfId="0" applyFont="1" applyBorder="1" applyAlignment="1">
      <alignment horizontal="center" vertical="center" justifyLastLine="1"/>
    </xf>
    <xf numFmtId="0" fontId="11" fillId="0" borderId="8" xfId="0" applyFont="1" applyBorder="1" applyAlignment="1">
      <alignment horizontal="center" vertical="center" justifyLastLine="1"/>
    </xf>
    <xf numFmtId="0" fontId="46" fillId="0" borderId="10" xfId="0" applyFont="1" applyBorder="1" applyAlignment="1">
      <alignment horizontal="left" vertical="center" shrinkToFit="1"/>
    </xf>
    <xf numFmtId="0" fontId="46" fillId="0" borderId="10" xfId="0" applyFont="1" applyBorder="1" applyAlignment="1">
      <alignment horizontal="center" vertical="center" shrinkToFit="1"/>
    </xf>
    <xf numFmtId="0" fontId="46" fillId="0" borderId="51" xfId="0" applyFont="1" applyBorder="1" applyAlignment="1">
      <alignment horizontal="left" vertical="center" shrinkToFit="1"/>
    </xf>
    <xf numFmtId="0" fontId="46" fillId="0" borderId="62" xfId="0" applyFont="1" applyBorder="1" applyAlignment="1">
      <alignment horizontal="left" vertical="center" shrinkToFit="1"/>
    </xf>
    <xf numFmtId="0" fontId="46" fillId="0" borderId="45" xfId="0" applyFont="1" applyBorder="1" applyAlignment="1">
      <alignment horizontal="left" vertical="center" shrinkToFit="1"/>
    </xf>
    <xf numFmtId="0" fontId="46" fillId="0" borderId="46" xfId="0" applyFont="1" applyBorder="1" applyAlignment="1">
      <alignment horizontal="left" vertical="center" shrinkToFit="1"/>
    </xf>
    <xf numFmtId="0" fontId="46" fillId="0" borderId="24" xfId="0" applyFont="1" applyBorder="1" applyAlignment="1">
      <alignment horizontal="left" vertical="center" shrinkToFit="1"/>
    </xf>
    <xf numFmtId="0" fontId="46" fillId="0" borderId="47" xfId="0" applyFont="1" applyBorder="1" applyAlignment="1">
      <alignment horizontal="left" vertical="center" shrinkToFit="1"/>
    </xf>
    <xf numFmtId="0" fontId="46" fillId="0" borderId="48" xfId="0" applyFont="1" applyBorder="1" applyAlignment="1">
      <alignment horizontal="left" vertical="center" shrinkToFit="1"/>
    </xf>
    <xf numFmtId="0" fontId="46" fillId="0" borderId="49" xfId="0" applyFont="1" applyBorder="1" applyAlignment="1">
      <alignment horizontal="left" vertical="center" shrinkToFit="1"/>
    </xf>
    <xf numFmtId="0" fontId="46" fillId="0" borderId="28" xfId="0" applyFont="1" applyBorder="1" applyAlignment="1">
      <alignment horizontal="center" vertical="center" shrinkToFit="1"/>
    </xf>
    <xf numFmtId="0" fontId="46" fillId="0" borderId="9" xfId="0" applyFont="1" applyBorder="1" applyAlignment="1">
      <alignment horizontal="center" vertical="center"/>
    </xf>
    <xf numFmtId="0" fontId="46" fillId="0" borderId="12" xfId="0" applyFont="1" applyBorder="1" applyAlignment="1">
      <alignment horizontal="center" vertical="center"/>
    </xf>
    <xf numFmtId="0" fontId="46" fillId="0" borderId="20" xfId="0" applyFont="1" applyBorder="1" applyAlignment="1">
      <alignment horizontal="center" vertical="center"/>
    </xf>
    <xf numFmtId="0" fontId="46" fillId="47" borderId="24" xfId="0" applyFont="1" applyFill="1" applyBorder="1" applyAlignment="1">
      <alignment horizontal="left" vertical="center" shrinkToFit="1"/>
    </xf>
    <xf numFmtId="0" fontId="46" fillId="47" borderId="47" xfId="0" applyFont="1" applyFill="1" applyBorder="1" applyAlignment="1">
      <alignment horizontal="left" vertical="center" shrinkToFit="1"/>
    </xf>
    <xf numFmtId="0" fontId="46" fillId="0" borderId="56" xfId="0" applyFont="1" applyBorder="1" applyAlignment="1">
      <alignment horizontal="left" vertical="center" shrinkToFit="1"/>
    </xf>
    <xf numFmtId="0" fontId="46" fillId="0" borderId="57" xfId="0" applyFont="1" applyBorder="1" applyAlignment="1">
      <alignment horizontal="left" vertical="center" shrinkToFit="1"/>
    </xf>
    <xf numFmtId="0" fontId="11" fillId="0" borderId="2" xfId="0" applyFont="1" applyBorder="1" applyAlignment="1">
      <alignment horizontal="left" vertical="top" wrapText="1"/>
    </xf>
    <xf numFmtId="0" fontId="22" fillId="0" borderId="7" xfId="0" applyFont="1" applyBorder="1" applyAlignment="1">
      <alignment horizontal="center"/>
    </xf>
    <xf numFmtId="0" fontId="11" fillId="0" borderId="9" xfId="0" applyFont="1" applyBorder="1" applyAlignment="1">
      <alignment horizontal="distributed" vertical="center" justifyLastLine="1"/>
    </xf>
    <xf numFmtId="0" fontId="11" fillId="0" borderId="20" xfId="0" applyFont="1" applyBorder="1" applyAlignment="1">
      <alignment horizontal="distributed" vertical="center" justifyLastLine="1"/>
    </xf>
    <xf numFmtId="0" fontId="11" fillId="0" borderId="11" xfId="0" applyFont="1" applyBorder="1" applyAlignment="1">
      <alignment horizontal="center" vertical="center"/>
    </xf>
    <xf numFmtId="0" fontId="11" fillId="0" borderId="15" xfId="0" applyFont="1" applyBorder="1" applyAlignment="1">
      <alignment horizontal="center" vertical="center"/>
    </xf>
    <xf numFmtId="0" fontId="11" fillId="0" borderId="13" xfId="0" applyFont="1" applyBorder="1" applyAlignment="1">
      <alignment horizontal="center" vertical="center"/>
    </xf>
    <xf numFmtId="0" fontId="46" fillId="0" borderId="67" xfId="0" applyFont="1" applyBorder="1" applyAlignment="1">
      <alignment horizontal="left" vertical="center" shrinkToFit="1"/>
    </xf>
    <xf numFmtId="0" fontId="46" fillId="0" borderId="52" xfId="0" applyFont="1" applyBorder="1" applyAlignment="1">
      <alignment horizontal="left" vertical="center" shrinkToFit="1"/>
    </xf>
    <xf numFmtId="0" fontId="46" fillId="0" borderId="11" xfId="0" applyFont="1" applyBorder="1" applyAlignment="1">
      <alignment horizontal="left" vertical="center" shrinkToFit="1"/>
    </xf>
    <xf numFmtId="0" fontId="46" fillId="0" borderId="13" xfId="0" applyFont="1" applyBorder="1" applyAlignment="1">
      <alignment horizontal="left" vertical="center" shrinkToFit="1"/>
    </xf>
    <xf numFmtId="0" fontId="11" fillId="0" borderId="12" xfId="0" applyFont="1" applyBorder="1" applyAlignment="1">
      <alignment horizontal="distributed" vertical="center" justifyLastLine="1"/>
    </xf>
    <xf numFmtId="0" fontId="49" fillId="0" borderId="11" xfId="4" applyFont="1" applyBorder="1" applyAlignment="1">
      <alignment horizontal="center" vertical="center"/>
    </xf>
    <xf numFmtId="0" fontId="49" fillId="0" borderId="15" xfId="4" applyFont="1" applyBorder="1" applyAlignment="1">
      <alignment horizontal="center" vertical="center"/>
    </xf>
    <xf numFmtId="0" fontId="49" fillId="0" borderId="13" xfId="4" applyFont="1" applyBorder="1" applyAlignment="1">
      <alignment horizontal="center" vertical="center"/>
    </xf>
    <xf numFmtId="0" fontId="53" fillId="0" borderId="11" xfId="0" applyFont="1" applyBorder="1" applyAlignment="1">
      <alignment horizontal="center" vertical="center" wrapText="1"/>
    </xf>
    <xf numFmtId="0" fontId="53" fillId="0" borderId="13" xfId="0" applyFont="1" applyBorder="1" applyAlignment="1">
      <alignment horizontal="center" vertical="center" wrapText="1"/>
    </xf>
    <xf numFmtId="0" fontId="20" fillId="0" borderId="10" xfId="4" applyFont="1" applyBorder="1" applyAlignment="1">
      <alignment horizontal="center"/>
    </xf>
    <xf numFmtId="0" fontId="20" fillId="0" borderId="10" xfId="4" applyFont="1" applyBorder="1" applyAlignment="1">
      <alignment horizontal="center" vertical="center" wrapText="1"/>
    </xf>
    <xf numFmtId="0" fontId="4" fillId="0" borderId="10" xfId="4" applyFont="1" applyBorder="1" applyAlignment="1">
      <alignment horizontal="center" vertical="center"/>
    </xf>
    <xf numFmtId="0" fontId="4" fillId="0" borderId="10" xfId="4"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20" fillId="0" borderId="10" xfId="0" applyFont="1" applyBorder="1" applyAlignment="1">
      <alignment horizontal="center" vertical="center" wrapText="1"/>
    </xf>
    <xf numFmtId="0" fontId="20" fillId="0" borderId="1" xfId="4" applyFont="1" applyBorder="1" applyAlignment="1">
      <alignment horizontal="center"/>
    </xf>
    <xf numFmtId="0" fontId="20" fillId="0" borderId="3" xfId="4" applyFont="1" applyBorder="1" applyAlignment="1">
      <alignment horizontal="center"/>
    </xf>
    <xf numFmtId="0" fontId="20" fillId="0" borderId="6" xfId="4" applyFont="1" applyBorder="1" applyAlignment="1">
      <alignment horizontal="center"/>
    </xf>
    <xf numFmtId="0" fontId="20" fillId="0" borderId="8" xfId="4" applyFont="1" applyBorder="1" applyAlignment="1">
      <alignment horizontal="center"/>
    </xf>
  </cellXfs>
  <cellStyles count="64">
    <cellStyle name="20% - アクセント 1 2" xfId="5" xr:uid="{00000000-0005-0000-0000-000000000000}"/>
    <cellStyle name="20% - アクセント 1 3" xfId="46" xr:uid="{00000000-0005-0000-0000-000001000000}"/>
    <cellStyle name="20% - アクセント 2 2" xfId="6" xr:uid="{00000000-0005-0000-0000-000002000000}"/>
    <cellStyle name="20% - アクセント 2 3" xfId="47" xr:uid="{00000000-0005-0000-0000-000003000000}"/>
    <cellStyle name="20% - アクセント 3 2" xfId="7" xr:uid="{00000000-0005-0000-0000-000004000000}"/>
    <cellStyle name="20% - アクセント 3 3" xfId="48" xr:uid="{00000000-0005-0000-0000-000005000000}"/>
    <cellStyle name="20% - アクセント 4 2" xfId="8" xr:uid="{00000000-0005-0000-0000-000006000000}"/>
    <cellStyle name="20% - アクセント 4 3" xfId="49" xr:uid="{00000000-0005-0000-0000-000007000000}"/>
    <cellStyle name="20% - アクセント 5 2" xfId="9" xr:uid="{00000000-0005-0000-0000-000008000000}"/>
    <cellStyle name="20% - アクセント 5 3" xfId="50" xr:uid="{00000000-0005-0000-0000-000009000000}"/>
    <cellStyle name="20% - アクセント 6 2" xfId="10" xr:uid="{00000000-0005-0000-0000-00000A000000}"/>
    <cellStyle name="20% - アクセント 6 3" xfId="51" xr:uid="{00000000-0005-0000-0000-00000B000000}"/>
    <cellStyle name="40% - アクセント 1 2" xfId="11" xr:uid="{00000000-0005-0000-0000-00000C000000}"/>
    <cellStyle name="40% - アクセント 1 3" xfId="52" xr:uid="{00000000-0005-0000-0000-00000D000000}"/>
    <cellStyle name="40% - アクセント 2 2" xfId="12" xr:uid="{00000000-0005-0000-0000-00000E000000}"/>
    <cellStyle name="40% - アクセント 2 3" xfId="53" xr:uid="{00000000-0005-0000-0000-00000F000000}"/>
    <cellStyle name="40% - アクセント 3 2" xfId="13" xr:uid="{00000000-0005-0000-0000-000010000000}"/>
    <cellStyle name="40% - アクセント 3 3" xfId="54" xr:uid="{00000000-0005-0000-0000-000011000000}"/>
    <cellStyle name="40% - アクセント 4 2" xfId="14" xr:uid="{00000000-0005-0000-0000-000012000000}"/>
    <cellStyle name="40% - アクセント 4 3" xfId="55" xr:uid="{00000000-0005-0000-0000-000013000000}"/>
    <cellStyle name="40% - アクセント 5 2" xfId="15" xr:uid="{00000000-0005-0000-0000-000014000000}"/>
    <cellStyle name="40% - アクセント 5 3" xfId="56" xr:uid="{00000000-0005-0000-0000-000015000000}"/>
    <cellStyle name="40% - アクセント 6 2" xfId="16" xr:uid="{00000000-0005-0000-0000-000016000000}"/>
    <cellStyle name="40% - アクセント 6 3" xfId="57" xr:uid="{00000000-0005-0000-0000-000017000000}"/>
    <cellStyle name="60% - アクセント 1 2" xfId="17" xr:uid="{00000000-0005-0000-0000-000018000000}"/>
    <cellStyle name="60% - アクセント 2 2" xfId="18" xr:uid="{00000000-0005-0000-0000-000019000000}"/>
    <cellStyle name="60% - アクセント 3 2" xfId="19" xr:uid="{00000000-0005-0000-0000-00001A000000}"/>
    <cellStyle name="60% - アクセント 4 2" xfId="20" xr:uid="{00000000-0005-0000-0000-00001B000000}"/>
    <cellStyle name="60% - アクセント 5 2" xfId="21" xr:uid="{00000000-0005-0000-0000-00001C000000}"/>
    <cellStyle name="60% - アクセント 6 2" xfId="22" xr:uid="{00000000-0005-0000-0000-00001D000000}"/>
    <cellStyle name="Normal" xfId="62" xr:uid="{402E7607-50EC-4678-9F0C-C0256920651D}"/>
    <cellStyle name="アクセント 1 2" xfId="23" xr:uid="{00000000-0005-0000-0000-00001E000000}"/>
    <cellStyle name="アクセント 2 2" xfId="24" xr:uid="{00000000-0005-0000-0000-00001F000000}"/>
    <cellStyle name="アクセント 3 2" xfId="25" xr:uid="{00000000-0005-0000-0000-000020000000}"/>
    <cellStyle name="アクセント 4 2" xfId="26" xr:uid="{00000000-0005-0000-0000-000021000000}"/>
    <cellStyle name="アクセント 5 2" xfId="27" xr:uid="{00000000-0005-0000-0000-000022000000}"/>
    <cellStyle name="アクセント 6 2" xfId="28" xr:uid="{00000000-0005-0000-0000-000023000000}"/>
    <cellStyle name="タイトル 2" xfId="29" xr:uid="{00000000-0005-0000-0000-000024000000}"/>
    <cellStyle name="チェック セル 2" xfId="30" xr:uid="{00000000-0005-0000-0000-000025000000}"/>
    <cellStyle name="どちらでもない 2" xfId="31" xr:uid="{00000000-0005-0000-0000-000026000000}"/>
    <cellStyle name="メモ 2" xfId="32" xr:uid="{00000000-0005-0000-0000-000027000000}"/>
    <cellStyle name="メモ 3" xfId="58" xr:uid="{00000000-0005-0000-0000-000028000000}"/>
    <cellStyle name="リンク セル 2" xfId="33" xr:uid="{00000000-0005-0000-0000-000029000000}"/>
    <cellStyle name="悪い 2" xfId="34" xr:uid="{00000000-0005-0000-0000-00002A000000}"/>
    <cellStyle name="計算 2" xfId="35" xr:uid="{00000000-0005-0000-0000-00002B000000}"/>
    <cellStyle name="警告文 2" xfId="36" xr:uid="{00000000-0005-0000-0000-00002C000000}"/>
    <cellStyle name="桁区切り" xfId="1" builtinId="6"/>
    <cellStyle name="桁区切り 2" xfId="2" xr:uid="{00000000-0005-0000-0000-00002E000000}"/>
    <cellStyle name="見出し 1 2" xfId="37" xr:uid="{00000000-0005-0000-0000-00002F000000}"/>
    <cellStyle name="見出し 2 2" xfId="38" xr:uid="{00000000-0005-0000-0000-000030000000}"/>
    <cellStyle name="見出し 2 3" xfId="59" xr:uid="{00000000-0005-0000-0000-000031000000}"/>
    <cellStyle name="見出し 3 2" xfId="39" xr:uid="{00000000-0005-0000-0000-000032000000}"/>
    <cellStyle name="見出し 4 2" xfId="40" xr:uid="{00000000-0005-0000-0000-000033000000}"/>
    <cellStyle name="集計 2" xfId="41" xr:uid="{00000000-0005-0000-0000-000034000000}"/>
    <cellStyle name="出力 2" xfId="42" xr:uid="{00000000-0005-0000-0000-000035000000}"/>
    <cellStyle name="説明文 2" xfId="43" xr:uid="{00000000-0005-0000-0000-000036000000}"/>
    <cellStyle name="入力 2" xfId="44" xr:uid="{00000000-0005-0000-0000-000037000000}"/>
    <cellStyle name="入力 3" xfId="60" xr:uid="{00000000-0005-0000-0000-000038000000}"/>
    <cellStyle name="標準" xfId="0" builtinId="0"/>
    <cellStyle name="標準 2" xfId="3" xr:uid="{00000000-0005-0000-0000-00003A000000}"/>
    <cellStyle name="標準 3" xfId="63" xr:uid="{084189CA-2EAD-40A0-A976-37A8DBBA405B}"/>
    <cellStyle name="標準 4" xfId="61" xr:uid="{00000000-0005-0000-0000-00003B000000}"/>
    <cellStyle name="標準_⑮月別（共同発行）2" xfId="4" xr:uid="{00000000-0005-0000-0000-00003C000000}"/>
    <cellStyle name="良い 2" xfId="45" xr:uid="{00000000-0005-0000-0000-00003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13607</xdr:colOff>
      <xdr:row>130</xdr:row>
      <xdr:rowOff>27214</xdr:rowOff>
    </xdr:from>
    <xdr:to>
      <xdr:col>15</xdr:col>
      <xdr:colOff>1061357</xdr:colOff>
      <xdr:row>139</xdr:row>
      <xdr:rowOff>0</xdr:rowOff>
    </xdr:to>
    <xdr:cxnSp macro="">
      <xdr:nvCxnSpPr>
        <xdr:cNvPr id="4" name="直線コネクタ 3">
          <a:extLst>
            <a:ext uri="{FF2B5EF4-FFF2-40B4-BE49-F238E27FC236}">
              <a16:creationId xmlns:a16="http://schemas.microsoft.com/office/drawing/2014/main" id="{56758135-B7B6-141E-CB06-855BAFD0159F}"/>
            </a:ext>
          </a:extLst>
        </xdr:cNvPr>
        <xdr:cNvCxnSpPr/>
      </xdr:nvCxnSpPr>
      <xdr:spPr>
        <a:xfrm flipV="1">
          <a:off x="2639786" y="38998071"/>
          <a:ext cx="13947321" cy="2667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printerSettings" Target="../printerSettings/printerSettings34.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5.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8:W38"/>
  <sheetViews>
    <sheetView showGridLines="0" view="pageBreakPreview" zoomScaleNormal="100" zoomScaleSheetLayoutView="100" workbookViewId="0">
      <selection activeCell="O7" sqref="O7"/>
    </sheetView>
  </sheetViews>
  <sheetFormatPr defaultRowHeight="13.5"/>
  <sheetData>
    <row r="8" spans="1:23" ht="35.25" customHeight="1">
      <c r="A8" s="384" t="s">
        <v>194</v>
      </c>
      <c r="B8" s="384"/>
      <c r="C8" s="384"/>
      <c r="D8" s="384"/>
      <c r="E8" s="384"/>
      <c r="F8" s="384"/>
      <c r="G8" s="384"/>
      <c r="H8" s="384"/>
      <c r="I8" s="384"/>
    </row>
    <row r="11" spans="1:23" ht="35.25" customHeight="1">
      <c r="A11" s="381" t="s">
        <v>305</v>
      </c>
      <c r="B11" s="381"/>
      <c r="C11" s="381"/>
      <c r="D11" s="381"/>
      <c r="E11" s="381"/>
      <c r="F11" s="381"/>
      <c r="G11" s="381"/>
      <c r="H11" s="381"/>
      <c r="I11" s="381"/>
      <c r="J11" s="50"/>
      <c r="K11" s="50"/>
      <c r="L11" s="50"/>
      <c r="M11" s="50"/>
    </row>
    <row r="15" spans="1:23" ht="35.25">
      <c r="A15" s="48"/>
      <c r="B15" s="48"/>
      <c r="C15" s="48"/>
      <c r="D15" s="48"/>
      <c r="E15" s="48"/>
      <c r="F15" s="48"/>
      <c r="G15" s="48"/>
      <c r="H15" s="48"/>
      <c r="I15" s="48"/>
      <c r="J15" s="48"/>
      <c r="K15" s="48"/>
      <c r="L15" s="48"/>
      <c r="M15" s="48"/>
      <c r="N15" s="48"/>
      <c r="O15" s="49"/>
      <c r="P15" s="49"/>
      <c r="Q15" s="49"/>
      <c r="R15" s="49"/>
      <c r="S15" s="49"/>
      <c r="T15" s="49"/>
      <c r="U15" s="49"/>
      <c r="V15" s="49"/>
      <c r="W15" s="49"/>
    </row>
    <row r="21" spans="2:23" hidden="1"/>
    <row r="22" spans="2:23" hidden="1"/>
    <row r="23" spans="2:23" hidden="1"/>
    <row r="24" spans="2:23" hidden="1"/>
    <row r="25" spans="2:23" hidden="1"/>
    <row r="26" spans="2:23" ht="21" hidden="1">
      <c r="B26" s="51"/>
      <c r="C26" s="51"/>
      <c r="D26" s="51"/>
      <c r="E26" s="51"/>
      <c r="F26" s="51"/>
      <c r="G26" s="51"/>
      <c r="H26" s="51"/>
      <c r="I26" s="51"/>
      <c r="J26" s="51"/>
      <c r="K26" s="51"/>
      <c r="L26" s="51"/>
      <c r="M26" s="51"/>
      <c r="N26" s="51"/>
      <c r="O26" s="52"/>
      <c r="P26" s="52"/>
      <c r="Q26" s="52"/>
      <c r="R26" s="52"/>
      <c r="S26" s="52"/>
      <c r="T26" s="52"/>
      <c r="U26" s="52"/>
      <c r="V26" s="52"/>
      <c r="W26" s="52"/>
    </row>
    <row r="27" spans="2:23" ht="21" hidden="1">
      <c r="B27" s="53"/>
      <c r="C27" s="53"/>
      <c r="D27" s="53"/>
      <c r="G27" s="51"/>
      <c r="H27" s="51"/>
      <c r="I27" s="51"/>
      <c r="J27" s="53"/>
      <c r="K27" s="53"/>
      <c r="L27" s="53"/>
      <c r="M27" s="53"/>
      <c r="N27" s="53"/>
    </row>
    <row r="36" spans="1:9" ht="18.75">
      <c r="A36" s="382">
        <v>45223</v>
      </c>
      <c r="B36" s="383"/>
      <c r="C36" s="383"/>
      <c r="D36" s="383"/>
      <c r="E36" s="383"/>
      <c r="F36" s="383"/>
      <c r="G36" s="383"/>
      <c r="H36" s="383"/>
      <c r="I36" s="383"/>
    </row>
    <row r="37" spans="1:9" ht="18.75">
      <c r="A37" s="88"/>
      <c r="B37" s="89"/>
      <c r="C37" s="89"/>
      <c r="D37" s="89"/>
      <c r="E37" s="89"/>
      <c r="F37" s="89"/>
      <c r="G37" s="89"/>
      <c r="H37" s="89"/>
      <c r="I37" s="89"/>
    </row>
    <row r="38" spans="1:9" ht="18.75">
      <c r="A38" s="383" t="s">
        <v>146</v>
      </c>
      <c r="B38" s="383"/>
      <c r="C38" s="383"/>
      <c r="D38" s="383"/>
      <c r="E38" s="383"/>
      <c r="F38" s="383"/>
      <c r="G38" s="383"/>
      <c r="H38" s="383"/>
      <c r="I38" s="383"/>
    </row>
  </sheetData>
  <customSheetViews>
    <customSheetView guid="{9CD6CDFB-0526-4987-BB9B-F12261C08409}" scale="75" showPageBreaks="1" showGridLines="0" view="pageBreakPreview">
      <selection activeCell="A39" sqref="A39"/>
      <pageMargins left="0.78740157480314965" right="0.78740157480314965" top="0.98425196850393704" bottom="0.98425196850393704" header="0.51181102362204722" footer="0.51181102362204722"/>
      <printOptions horizontalCentered="1"/>
      <pageSetup paperSize="9" orientation="portrait" r:id="rId1"/>
      <headerFooter alignWithMargins="0"/>
    </customSheetView>
    <customSheetView guid="{47FE580C-1B40-484B-A27C-9C582BD9B048}" scale="75" showPageBreaks="1" showGridLines="0" view="pageBreakPreview" topLeftCell="A10">
      <selection activeCell="A39" sqref="A39"/>
      <pageMargins left="0.78740157480314965" right="0.78740157480314965" top="0.98425196850393704" bottom="0.98425196850393704" header="0.51181102362204722" footer="0.51181102362204722"/>
      <printOptions horizontalCentered="1"/>
      <pageSetup paperSize="9" orientation="portrait" r:id="rId2"/>
      <headerFooter alignWithMargins="0"/>
    </customSheetView>
    <customSheetView guid="{B07D689D-A88D-4FD6-A5A1-1BAAB5F2B100}" showPageBreaks="1" showGridLines="0" view="pageBreakPreview">
      <selection activeCell="D26" sqref="D26"/>
      <pageMargins left="0.78740157480314965" right="0.78740157480314965" top="0.98425196850393704" bottom="0.98425196850393704" header="0.51181102362204722" footer="0.51181102362204722"/>
      <printOptions horizontalCentered="1"/>
      <pageSetup paperSize="9" orientation="portrait" r:id="rId3"/>
      <headerFooter alignWithMargins="0"/>
    </customSheetView>
  </customSheetViews>
  <mergeCells count="4">
    <mergeCell ref="A11:I11"/>
    <mergeCell ref="A36:I36"/>
    <mergeCell ref="A38:I38"/>
    <mergeCell ref="A8:I8"/>
  </mergeCells>
  <phoneticPr fontId="3"/>
  <printOptions horizontalCentered="1"/>
  <pageMargins left="0.78740157480314965" right="0.78740157480314965" top="0.98425196850393704" bottom="0.98425196850393704" header="0.51181102362204722" footer="0.51181102362204722"/>
  <pageSetup paperSize="9" scale="95" orientation="landscape"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T108"/>
  <sheetViews>
    <sheetView showGridLines="0" view="pageBreakPreview" zoomScale="70" zoomScaleNormal="100" zoomScaleSheetLayoutView="70" workbookViewId="0">
      <pane xSplit="2" ySplit="3" topLeftCell="C4" activePane="bottomRight" state="frozen"/>
      <selection activeCell="V5" sqref="V5"/>
      <selection pane="topRight" activeCell="V5" sqref="V5"/>
      <selection pane="bottomLeft" activeCell="V5" sqref="V5"/>
      <selection pane="bottomRight" activeCell="C1" sqref="C1"/>
    </sheetView>
  </sheetViews>
  <sheetFormatPr defaultRowHeight="13.5"/>
  <cols>
    <col min="1" max="1" width="11.625" customWidth="1"/>
    <col min="2" max="2" width="8.625" customWidth="1"/>
    <col min="3" max="14" width="11.625" customWidth="1"/>
    <col min="15" max="19" width="11.625" style="67" customWidth="1"/>
    <col min="20" max="20" width="11.625" customWidth="1"/>
    <col min="21" max="22" width="12.625" customWidth="1"/>
  </cols>
  <sheetData>
    <row r="1" spans="1:46" ht="16.5" customHeight="1">
      <c r="A1" t="s">
        <v>2</v>
      </c>
      <c r="K1" s="9"/>
      <c r="L1" s="9"/>
      <c r="O1" s="9"/>
      <c r="P1" s="9"/>
      <c r="Q1" s="9"/>
      <c r="R1" s="9"/>
      <c r="S1" s="442" t="s">
        <v>6</v>
      </c>
      <c r="T1" s="442"/>
      <c r="U1" s="14"/>
      <c r="V1" s="14"/>
    </row>
    <row r="2" spans="1:46" ht="18.75" customHeight="1">
      <c r="A2" s="454" t="s">
        <v>7</v>
      </c>
      <c r="B2" s="405" t="s">
        <v>75</v>
      </c>
      <c r="C2" s="445" t="s">
        <v>93</v>
      </c>
      <c r="D2" s="445" t="s">
        <v>94</v>
      </c>
      <c r="E2" s="445" t="s">
        <v>95</v>
      </c>
      <c r="F2" s="445" t="s">
        <v>96</v>
      </c>
      <c r="G2" s="445" t="s">
        <v>97</v>
      </c>
      <c r="H2" s="445" t="s">
        <v>98</v>
      </c>
      <c r="I2" s="445" t="s">
        <v>99</v>
      </c>
      <c r="J2" s="445" t="s">
        <v>100</v>
      </c>
      <c r="K2" s="434" t="s">
        <v>101</v>
      </c>
      <c r="L2" s="434" t="s">
        <v>147</v>
      </c>
      <c r="M2" s="445" t="s">
        <v>103</v>
      </c>
      <c r="N2" s="445" t="s">
        <v>104</v>
      </c>
      <c r="O2" s="447" t="s">
        <v>325</v>
      </c>
      <c r="P2" s="449" t="s">
        <v>105</v>
      </c>
      <c r="Q2" s="451" t="s">
        <v>110</v>
      </c>
      <c r="R2" s="4"/>
      <c r="S2" s="4"/>
      <c r="T2" s="178"/>
      <c r="U2" s="167"/>
      <c r="V2" s="167"/>
    </row>
    <row r="3" spans="1:46" ht="18.75" customHeight="1">
      <c r="A3" s="455"/>
      <c r="B3" s="456"/>
      <c r="C3" s="457"/>
      <c r="D3" s="457"/>
      <c r="E3" s="457"/>
      <c r="F3" s="457"/>
      <c r="G3" s="457"/>
      <c r="H3" s="457"/>
      <c r="I3" s="457"/>
      <c r="J3" s="457"/>
      <c r="K3" s="459"/>
      <c r="L3" s="453"/>
      <c r="M3" s="457"/>
      <c r="N3" s="457"/>
      <c r="O3" s="460"/>
      <c r="P3" s="458"/>
      <c r="Q3" s="452"/>
      <c r="R3" s="5" t="s">
        <v>107</v>
      </c>
      <c r="S3" s="65" t="s">
        <v>108</v>
      </c>
      <c r="T3" s="178" t="s">
        <v>109</v>
      </c>
      <c r="U3" s="167"/>
      <c r="V3" s="167"/>
    </row>
    <row r="4" spans="1:46" ht="18.75" customHeight="1">
      <c r="A4" s="413" t="s">
        <v>45</v>
      </c>
      <c r="B4" s="154" t="s">
        <v>314</v>
      </c>
      <c r="C4" s="286">
        <v>7998</v>
      </c>
      <c r="D4" s="287">
        <v>4954</v>
      </c>
      <c r="E4" s="288">
        <v>-2626</v>
      </c>
      <c r="F4" s="287">
        <v>-2625</v>
      </c>
      <c r="G4" s="289">
        <v>513570</v>
      </c>
      <c r="H4" s="290">
        <v>0.73499999999999999</v>
      </c>
      <c r="I4" s="291"/>
      <c r="J4" s="291"/>
      <c r="K4" s="292">
        <v>2.2000000000000002</v>
      </c>
      <c r="L4" s="292">
        <v>57.3</v>
      </c>
      <c r="M4" s="293">
        <v>95.6</v>
      </c>
      <c r="N4" s="294">
        <v>46.3</v>
      </c>
      <c r="O4" s="246">
        <v>155902</v>
      </c>
      <c r="P4" s="246">
        <v>1071066</v>
      </c>
      <c r="Q4" s="122">
        <v>61539</v>
      </c>
      <c r="R4" s="235">
        <v>20090</v>
      </c>
      <c r="S4" s="295">
        <v>1256</v>
      </c>
      <c r="T4" s="296">
        <v>40193</v>
      </c>
      <c r="U4" s="162" t="str">
        <f t="shared" ref="U4:U67" si="0">IF(R4+S4+T4=Q4,"〇","✖")</f>
        <v>〇</v>
      </c>
      <c r="V4" s="3"/>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5"/>
    </row>
    <row r="5" spans="1:46" ht="18.75" customHeight="1">
      <c r="A5" s="419"/>
      <c r="B5" s="154" t="s">
        <v>300</v>
      </c>
      <c r="C5" s="286">
        <v>11277</v>
      </c>
      <c r="D5" s="287">
        <v>7533</v>
      </c>
      <c r="E5" s="288">
        <v>2579</v>
      </c>
      <c r="F5" s="287">
        <v>2580</v>
      </c>
      <c r="G5" s="289">
        <v>516149</v>
      </c>
      <c r="H5" s="290">
        <v>0.73299999999999998</v>
      </c>
      <c r="I5" s="291"/>
      <c r="J5" s="291"/>
      <c r="K5" s="297">
        <v>2.1</v>
      </c>
      <c r="L5" s="298">
        <v>49.7</v>
      </c>
      <c r="M5" s="293">
        <v>95.3</v>
      </c>
      <c r="N5" s="294">
        <v>45.6</v>
      </c>
      <c r="O5" s="246">
        <v>224866</v>
      </c>
      <c r="P5" s="246">
        <v>1083760</v>
      </c>
      <c r="Q5" s="122">
        <v>65180</v>
      </c>
      <c r="R5" s="235">
        <v>22391</v>
      </c>
      <c r="S5" s="295">
        <v>966</v>
      </c>
      <c r="T5" s="296">
        <v>41824</v>
      </c>
      <c r="U5" s="162" t="str">
        <f t="shared" si="0"/>
        <v>✖</v>
      </c>
      <c r="V5" s="3"/>
      <c r="W5" s="165"/>
      <c r="X5" s="165"/>
      <c r="Y5" s="165"/>
      <c r="Z5" s="165"/>
      <c r="AA5" s="165"/>
      <c r="AB5" s="165"/>
      <c r="AC5" s="165"/>
      <c r="AD5" s="165"/>
      <c r="AE5" s="165"/>
      <c r="AF5" s="165"/>
      <c r="AG5" s="165"/>
      <c r="AH5" s="165"/>
      <c r="AI5" s="165"/>
      <c r="AJ5" s="165"/>
      <c r="AK5" s="165"/>
      <c r="AL5" s="165"/>
      <c r="AM5" s="165"/>
      <c r="AN5" s="165"/>
      <c r="AO5" s="165"/>
      <c r="AP5" s="165"/>
    </row>
    <row r="6" spans="1:46" ht="18.75" customHeight="1">
      <c r="A6" s="419"/>
      <c r="B6" s="154" t="s">
        <v>301</v>
      </c>
      <c r="C6" s="286">
        <v>16126</v>
      </c>
      <c r="D6" s="287">
        <v>12229</v>
      </c>
      <c r="E6" s="288">
        <v>4696</v>
      </c>
      <c r="F6" s="287">
        <v>4697</v>
      </c>
      <c r="G6" s="289">
        <v>526342</v>
      </c>
      <c r="H6" s="290">
        <v>0.73799999999999999</v>
      </c>
      <c r="I6" s="291"/>
      <c r="J6" s="291"/>
      <c r="K6" s="292">
        <v>2.6</v>
      </c>
      <c r="L6" s="292">
        <v>43</v>
      </c>
      <c r="M6" s="293">
        <v>97.1</v>
      </c>
      <c r="N6" s="294">
        <v>37.4</v>
      </c>
      <c r="O6" s="246">
        <v>223733</v>
      </c>
      <c r="P6" s="246">
        <v>1098668</v>
      </c>
      <c r="Q6" s="122">
        <v>68800</v>
      </c>
      <c r="R6" s="235">
        <v>25891</v>
      </c>
      <c r="S6" s="295">
        <v>776</v>
      </c>
      <c r="T6" s="296">
        <v>42133</v>
      </c>
      <c r="U6" s="162" t="str">
        <f t="shared" si="0"/>
        <v>〇</v>
      </c>
      <c r="V6" s="3"/>
      <c r="W6" s="165"/>
      <c r="X6" s="165"/>
      <c r="Y6" s="165"/>
      <c r="Z6" s="165"/>
      <c r="AA6" s="165"/>
      <c r="AB6" s="165"/>
      <c r="AC6" s="165"/>
      <c r="AD6" s="165"/>
      <c r="AE6" s="165"/>
      <c r="AF6" s="165"/>
      <c r="AG6" s="165"/>
      <c r="AH6" s="165"/>
      <c r="AI6" s="165"/>
      <c r="AJ6" s="165"/>
      <c r="AK6" s="165"/>
      <c r="AL6" s="165"/>
      <c r="AM6" s="165"/>
      <c r="AN6" s="165"/>
      <c r="AO6" s="165"/>
      <c r="AP6" s="165"/>
    </row>
    <row r="7" spans="1:46" ht="18.75" customHeight="1">
      <c r="A7" s="419"/>
      <c r="B7" s="154" t="s">
        <v>315</v>
      </c>
      <c r="C7" s="286">
        <v>14439.373</v>
      </c>
      <c r="D7" s="287">
        <v>9961.6679999999997</v>
      </c>
      <c r="E7" s="288">
        <v>-2267.558</v>
      </c>
      <c r="F7" s="287">
        <v>-7966.9129999999996</v>
      </c>
      <c r="G7" s="289">
        <v>556234.73199999996</v>
      </c>
      <c r="H7" s="290">
        <v>0.72399999999999998</v>
      </c>
      <c r="I7" s="291"/>
      <c r="J7" s="291"/>
      <c r="K7" s="297">
        <v>2.7</v>
      </c>
      <c r="L7" s="292">
        <v>29.3</v>
      </c>
      <c r="M7" s="293">
        <v>59.4</v>
      </c>
      <c r="N7" s="294">
        <v>38.799999999999997</v>
      </c>
      <c r="O7" s="246">
        <v>220662.098</v>
      </c>
      <c r="P7" s="246">
        <v>1100637.848</v>
      </c>
      <c r="Q7" s="122">
        <v>82265.967000000004</v>
      </c>
      <c r="R7" s="235">
        <v>26192.042000000001</v>
      </c>
      <c r="S7" s="295">
        <v>579.35599999999999</v>
      </c>
      <c r="T7" s="296">
        <v>55494.569000000003</v>
      </c>
      <c r="U7" s="162" t="str">
        <f t="shared" si="0"/>
        <v>〇</v>
      </c>
      <c r="V7" s="3"/>
      <c r="W7" s="165"/>
      <c r="X7" s="165"/>
      <c r="Y7" s="165"/>
      <c r="Z7" s="165"/>
      <c r="AA7" s="165"/>
      <c r="AB7" s="165"/>
      <c r="AC7" s="165"/>
      <c r="AD7" s="165"/>
      <c r="AE7" s="165"/>
      <c r="AF7" s="165"/>
      <c r="AG7" s="165"/>
      <c r="AH7" s="165"/>
      <c r="AI7" s="165"/>
      <c r="AJ7" s="165"/>
      <c r="AK7" s="165"/>
      <c r="AL7" s="165"/>
      <c r="AM7" s="165"/>
      <c r="AN7" s="165"/>
      <c r="AO7" s="165"/>
      <c r="AP7" s="165"/>
    </row>
    <row r="8" spans="1:46" ht="18.75" customHeight="1">
      <c r="A8" s="418"/>
      <c r="B8" s="155" t="s">
        <v>316</v>
      </c>
      <c r="C8" s="299">
        <v>1200.9390000000001</v>
      </c>
      <c r="D8" s="300">
        <v>7821.35</v>
      </c>
      <c r="E8" s="301">
        <v>-2140.3180000000002</v>
      </c>
      <c r="F8" s="300">
        <v>-5393.7839999999997</v>
      </c>
      <c r="G8" s="302">
        <v>541516.22600000002</v>
      </c>
      <c r="H8" s="303">
        <v>0.72299999999999998</v>
      </c>
      <c r="I8" s="304"/>
      <c r="J8" s="304"/>
      <c r="K8" s="305">
        <v>2.9</v>
      </c>
      <c r="L8" s="306">
        <v>21.8</v>
      </c>
      <c r="M8" s="307">
        <v>95.5</v>
      </c>
      <c r="N8" s="308">
        <v>40.799999999999997</v>
      </c>
      <c r="O8" s="247">
        <v>274888.22499999998</v>
      </c>
      <c r="P8" s="247">
        <v>1098123</v>
      </c>
      <c r="Q8" s="243">
        <v>99866.622999999992</v>
      </c>
      <c r="R8" s="239">
        <v>27892.576000000001</v>
      </c>
      <c r="S8" s="309">
        <v>389.58499999999998</v>
      </c>
      <c r="T8" s="310">
        <v>71584.462</v>
      </c>
      <c r="U8" s="162" t="str">
        <f t="shared" si="0"/>
        <v>〇</v>
      </c>
      <c r="V8" s="3"/>
      <c r="W8" s="165"/>
      <c r="X8" s="165"/>
      <c r="Y8" s="165"/>
      <c r="Z8" s="165"/>
      <c r="AA8" s="165"/>
      <c r="AB8" s="165"/>
      <c r="AC8" s="165"/>
      <c r="AD8" s="165"/>
      <c r="AE8" s="165"/>
      <c r="AF8" s="165"/>
      <c r="AG8" s="165"/>
      <c r="AH8" s="165"/>
      <c r="AI8" s="165"/>
      <c r="AJ8" s="165"/>
      <c r="AK8" s="165"/>
      <c r="AL8" s="165"/>
      <c r="AM8" s="165"/>
      <c r="AN8" s="165"/>
      <c r="AO8" s="165"/>
      <c r="AP8" s="165"/>
    </row>
    <row r="9" spans="1:46" ht="18.75" customHeight="1">
      <c r="A9" s="424" t="s">
        <v>88</v>
      </c>
      <c r="B9" s="154" t="s">
        <v>314</v>
      </c>
      <c r="C9" s="286">
        <v>13375</v>
      </c>
      <c r="D9" s="287">
        <v>3311</v>
      </c>
      <c r="E9" s="288">
        <v>-331</v>
      </c>
      <c r="F9" s="287">
        <v>-2642</v>
      </c>
      <c r="G9" s="289">
        <v>276713</v>
      </c>
      <c r="H9" s="290">
        <v>0.91</v>
      </c>
      <c r="I9" s="291"/>
      <c r="J9" s="291"/>
      <c r="K9" s="292">
        <v>7.2</v>
      </c>
      <c r="L9" s="292">
        <v>87.2</v>
      </c>
      <c r="M9" s="293">
        <v>97.4</v>
      </c>
      <c r="N9" s="294">
        <v>58.1</v>
      </c>
      <c r="O9" s="246">
        <v>117569</v>
      </c>
      <c r="P9" s="246">
        <v>767573</v>
      </c>
      <c r="Q9" s="122">
        <v>139524</v>
      </c>
      <c r="R9" s="235">
        <v>24694</v>
      </c>
      <c r="S9" s="295">
        <v>7374</v>
      </c>
      <c r="T9" s="296">
        <v>107456</v>
      </c>
      <c r="U9" s="162" t="str">
        <f t="shared" si="0"/>
        <v>〇</v>
      </c>
      <c r="V9" s="3"/>
      <c r="W9" s="165"/>
      <c r="X9" s="165"/>
      <c r="Y9" s="165"/>
      <c r="Z9" s="165"/>
      <c r="AA9" s="165"/>
      <c r="AB9" s="165"/>
      <c r="AC9" s="165"/>
      <c r="AD9" s="165"/>
      <c r="AE9" s="165"/>
      <c r="AF9" s="165"/>
      <c r="AG9" s="165"/>
      <c r="AH9" s="165"/>
      <c r="AI9" s="165"/>
      <c r="AJ9" s="165"/>
      <c r="AK9" s="165"/>
      <c r="AL9" s="165"/>
      <c r="AM9" s="165"/>
      <c r="AN9" s="165"/>
      <c r="AO9" s="165"/>
      <c r="AP9" s="165"/>
    </row>
    <row r="10" spans="1:46" ht="18.75" customHeight="1">
      <c r="A10" s="417"/>
      <c r="B10" s="154" t="s">
        <v>300</v>
      </c>
      <c r="C10" s="286">
        <v>9426</v>
      </c>
      <c r="D10" s="287">
        <v>3819</v>
      </c>
      <c r="E10" s="288">
        <v>508</v>
      </c>
      <c r="F10" s="287">
        <v>694</v>
      </c>
      <c r="G10" s="289">
        <v>276061</v>
      </c>
      <c r="H10" s="290">
        <v>0.90600000000000003</v>
      </c>
      <c r="I10" s="291"/>
      <c r="J10" s="291"/>
      <c r="K10" s="297">
        <v>6.2</v>
      </c>
      <c r="L10" s="298">
        <v>80.5</v>
      </c>
      <c r="M10" s="293">
        <v>98.7</v>
      </c>
      <c r="N10" s="294">
        <v>58.3</v>
      </c>
      <c r="O10" s="246">
        <v>112021</v>
      </c>
      <c r="P10" s="246">
        <v>765194</v>
      </c>
      <c r="Q10" s="122">
        <v>136409</v>
      </c>
      <c r="R10" s="235">
        <v>26567</v>
      </c>
      <c r="S10" s="295">
        <v>7652</v>
      </c>
      <c r="T10" s="296">
        <v>102190</v>
      </c>
      <c r="U10" s="162" t="str">
        <f t="shared" si="0"/>
        <v>〇</v>
      </c>
      <c r="V10" s="3"/>
      <c r="W10" s="165"/>
      <c r="X10" s="165"/>
      <c r="Y10" s="165"/>
      <c r="Z10" s="165"/>
      <c r="AA10" s="165"/>
      <c r="AB10" s="165"/>
      <c r="AC10" s="165"/>
      <c r="AD10" s="165"/>
      <c r="AE10" s="165"/>
      <c r="AF10" s="165"/>
      <c r="AG10" s="165"/>
      <c r="AH10" s="165"/>
      <c r="AI10" s="165"/>
      <c r="AJ10" s="165"/>
      <c r="AK10" s="165"/>
      <c r="AL10" s="165"/>
      <c r="AM10" s="165"/>
      <c r="AN10" s="165"/>
      <c r="AO10" s="165"/>
      <c r="AP10" s="165"/>
    </row>
    <row r="11" spans="1:46" ht="18.75" customHeight="1">
      <c r="A11" s="417"/>
      <c r="B11" s="154" t="s">
        <v>301</v>
      </c>
      <c r="C11" s="286">
        <v>10197</v>
      </c>
      <c r="D11" s="287">
        <v>4338</v>
      </c>
      <c r="E11" s="288">
        <v>519</v>
      </c>
      <c r="F11" s="287">
        <v>-260</v>
      </c>
      <c r="G11" s="289">
        <v>280308</v>
      </c>
      <c r="H11" s="290">
        <v>0.91100000000000003</v>
      </c>
      <c r="I11" s="291"/>
      <c r="J11" s="291"/>
      <c r="K11" s="292">
        <v>6.2</v>
      </c>
      <c r="L11" s="292">
        <v>72.8</v>
      </c>
      <c r="M11" s="293">
        <v>98.5</v>
      </c>
      <c r="N11" s="294">
        <v>44.5</v>
      </c>
      <c r="O11" s="246">
        <v>153605</v>
      </c>
      <c r="P11" s="246">
        <v>767101</v>
      </c>
      <c r="Q11" s="122">
        <v>129131</v>
      </c>
      <c r="R11" s="235">
        <v>27688</v>
      </c>
      <c r="S11" s="295">
        <v>8197</v>
      </c>
      <c r="T11" s="296">
        <v>93246</v>
      </c>
      <c r="U11" s="162" t="str">
        <f t="shared" si="0"/>
        <v>〇</v>
      </c>
      <c r="V11" s="3"/>
      <c r="W11" s="165"/>
      <c r="X11" s="165"/>
      <c r="Y11" s="165"/>
      <c r="Z11" s="165"/>
      <c r="AA11" s="165"/>
      <c r="AB11" s="165"/>
      <c r="AC11" s="165"/>
      <c r="AD11" s="165"/>
      <c r="AE11" s="165"/>
      <c r="AF11" s="165"/>
      <c r="AG11" s="165"/>
      <c r="AH11" s="165"/>
      <c r="AI11" s="165"/>
      <c r="AJ11" s="165"/>
      <c r="AK11" s="165"/>
      <c r="AL11" s="165"/>
      <c r="AM11" s="165"/>
      <c r="AN11" s="165"/>
      <c r="AO11" s="165"/>
      <c r="AP11" s="165"/>
    </row>
    <row r="12" spans="1:46" ht="18.75" customHeight="1">
      <c r="A12" s="417"/>
      <c r="B12" s="154" t="s">
        <v>315</v>
      </c>
      <c r="C12" s="286">
        <v>10476</v>
      </c>
      <c r="D12" s="287">
        <v>6895</v>
      </c>
      <c r="E12" s="288">
        <v>2556</v>
      </c>
      <c r="F12" s="287">
        <v>2818</v>
      </c>
      <c r="G12" s="289">
        <v>294580</v>
      </c>
      <c r="H12" s="290">
        <v>0.89600000000000002</v>
      </c>
      <c r="I12" s="291"/>
      <c r="J12" s="291"/>
      <c r="K12" s="297">
        <v>6.9</v>
      </c>
      <c r="L12" s="298">
        <v>60.2</v>
      </c>
      <c r="M12" s="293">
        <v>96.6</v>
      </c>
      <c r="N12" s="294">
        <v>44.8</v>
      </c>
      <c r="O12" s="246">
        <v>169080</v>
      </c>
      <c r="P12" s="246">
        <v>765548</v>
      </c>
      <c r="Q12" s="122">
        <v>134766</v>
      </c>
      <c r="R12" s="235">
        <v>30150</v>
      </c>
      <c r="S12" s="295">
        <v>9209</v>
      </c>
      <c r="T12" s="296">
        <v>95407</v>
      </c>
      <c r="U12" s="162" t="str">
        <f t="shared" si="0"/>
        <v>〇</v>
      </c>
      <c r="V12" s="3"/>
      <c r="W12" s="165"/>
      <c r="X12" s="165"/>
      <c r="Y12" s="165"/>
      <c r="Z12" s="165"/>
      <c r="AA12" s="165"/>
      <c r="AB12" s="165"/>
      <c r="AC12" s="165"/>
      <c r="AD12" s="165"/>
      <c r="AE12" s="165"/>
      <c r="AF12" s="165"/>
      <c r="AG12" s="165"/>
      <c r="AH12" s="165"/>
      <c r="AI12" s="165"/>
      <c r="AJ12" s="165"/>
      <c r="AK12" s="165"/>
      <c r="AL12" s="165"/>
      <c r="AM12" s="165"/>
      <c r="AN12" s="165"/>
      <c r="AO12" s="165"/>
      <c r="AP12" s="165"/>
    </row>
    <row r="13" spans="1:46" ht="18.75" customHeight="1">
      <c r="A13" s="418"/>
      <c r="B13" s="155" t="s">
        <v>316</v>
      </c>
      <c r="C13" s="299">
        <v>7687</v>
      </c>
      <c r="D13" s="300">
        <v>3597</v>
      </c>
      <c r="E13" s="301">
        <v>-3298</v>
      </c>
      <c r="F13" s="300">
        <v>-11038</v>
      </c>
      <c r="G13" s="302">
        <v>287874</v>
      </c>
      <c r="H13" s="303">
        <v>0.89100000000000001</v>
      </c>
      <c r="I13" s="304"/>
      <c r="J13" s="304"/>
      <c r="K13" s="305">
        <v>6.5</v>
      </c>
      <c r="L13" s="311">
        <v>57.5</v>
      </c>
      <c r="M13" s="307">
        <v>98.7</v>
      </c>
      <c r="N13" s="308">
        <v>50</v>
      </c>
      <c r="O13" s="247">
        <v>185698</v>
      </c>
      <c r="P13" s="247">
        <v>762636</v>
      </c>
      <c r="Q13" s="243">
        <v>131467</v>
      </c>
      <c r="R13" s="239">
        <v>27311</v>
      </c>
      <c r="S13" s="309">
        <v>9065</v>
      </c>
      <c r="T13" s="310">
        <v>95091</v>
      </c>
      <c r="U13" s="162" t="str">
        <f t="shared" si="0"/>
        <v>〇</v>
      </c>
      <c r="V13" s="3"/>
      <c r="W13" s="165"/>
      <c r="X13" s="165"/>
      <c r="Y13" s="165"/>
      <c r="Z13" s="165"/>
      <c r="AA13" s="165"/>
      <c r="AB13" s="165"/>
      <c r="AC13" s="165"/>
      <c r="AD13" s="165"/>
      <c r="AE13" s="165"/>
      <c r="AF13" s="165"/>
      <c r="AG13" s="165"/>
      <c r="AH13" s="165"/>
      <c r="AI13" s="165"/>
      <c r="AJ13" s="165"/>
      <c r="AK13" s="165"/>
      <c r="AL13" s="165"/>
      <c r="AM13" s="165"/>
      <c r="AN13" s="165"/>
      <c r="AO13" s="165"/>
      <c r="AP13" s="165"/>
    </row>
    <row r="14" spans="1:46" ht="18.75" customHeight="1">
      <c r="A14" s="424" t="s">
        <v>47</v>
      </c>
      <c r="B14" s="154" t="s">
        <v>314</v>
      </c>
      <c r="C14" s="286">
        <v>6599</v>
      </c>
      <c r="D14" s="287">
        <v>1478</v>
      </c>
      <c r="E14" s="288">
        <v>-2298</v>
      </c>
      <c r="F14" s="287">
        <v>1479</v>
      </c>
      <c r="G14" s="289">
        <v>299298</v>
      </c>
      <c r="H14" s="290">
        <v>0.97799999999999998</v>
      </c>
      <c r="I14" s="291"/>
      <c r="J14" s="291"/>
      <c r="K14" s="292">
        <v>5.0999999999999996</v>
      </c>
      <c r="L14" s="292">
        <v>21.2</v>
      </c>
      <c r="M14" s="293">
        <v>98.7</v>
      </c>
      <c r="N14" s="294">
        <v>59.2</v>
      </c>
      <c r="O14" s="246">
        <v>189089</v>
      </c>
      <c r="P14" s="246">
        <v>458122</v>
      </c>
      <c r="Q14" s="122">
        <v>46141</v>
      </c>
      <c r="R14" s="235">
        <v>22769</v>
      </c>
      <c r="S14" s="295">
        <v>4952</v>
      </c>
      <c r="T14" s="296">
        <v>18420</v>
      </c>
      <c r="U14" s="162" t="str">
        <f t="shared" si="0"/>
        <v>〇</v>
      </c>
      <c r="V14" s="3"/>
      <c r="W14" s="165"/>
      <c r="X14" s="165"/>
      <c r="Y14" s="165"/>
      <c r="Z14" s="165"/>
      <c r="AA14" s="165"/>
      <c r="AB14" s="165"/>
      <c r="AC14" s="165"/>
      <c r="AD14" s="165"/>
      <c r="AE14" s="165"/>
      <c r="AF14" s="165"/>
      <c r="AG14" s="165"/>
      <c r="AH14" s="165"/>
      <c r="AI14" s="165"/>
      <c r="AJ14" s="165"/>
      <c r="AK14" s="165"/>
      <c r="AL14" s="165"/>
      <c r="AM14" s="165"/>
      <c r="AN14" s="165"/>
      <c r="AO14" s="165"/>
      <c r="AP14" s="165"/>
    </row>
    <row r="15" spans="1:46" ht="18.75" customHeight="1">
      <c r="A15" s="417"/>
      <c r="B15" s="154" t="s">
        <v>300</v>
      </c>
      <c r="C15" s="286">
        <v>6248</v>
      </c>
      <c r="D15" s="287">
        <v>1749</v>
      </c>
      <c r="E15" s="288">
        <v>271</v>
      </c>
      <c r="F15" s="287">
        <v>251</v>
      </c>
      <c r="G15" s="289">
        <v>301289</v>
      </c>
      <c r="H15" s="290">
        <v>0.97699999999999998</v>
      </c>
      <c r="I15" s="291"/>
      <c r="J15" s="291"/>
      <c r="K15" s="297">
        <v>5.3</v>
      </c>
      <c r="L15" s="292">
        <v>32</v>
      </c>
      <c r="M15" s="293">
        <v>98.9</v>
      </c>
      <c r="N15" s="294">
        <v>60.5</v>
      </c>
      <c r="O15" s="246">
        <v>184059</v>
      </c>
      <c r="P15" s="246">
        <v>457254</v>
      </c>
      <c r="Q15" s="122">
        <v>42567</v>
      </c>
      <c r="R15" s="235">
        <v>22748</v>
      </c>
      <c r="S15" s="295">
        <v>2172</v>
      </c>
      <c r="T15" s="296">
        <v>17646</v>
      </c>
      <c r="U15" s="162" t="str">
        <f t="shared" si="0"/>
        <v>✖</v>
      </c>
      <c r="V15" s="3"/>
      <c r="W15" s="165"/>
      <c r="X15" s="165"/>
      <c r="Y15" s="165"/>
      <c r="Z15" s="165"/>
      <c r="AA15" s="165"/>
      <c r="AB15" s="165"/>
      <c r="AC15" s="165"/>
      <c r="AD15" s="165"/>
      <c r="AE15" s="165"/>
      <c r="AF15" s="165"/>
      <c r="AG15" s="165"/>
      <c r="AH15" s="165"/>
      <c r="AI15" s="165"/>
      <c r="AJ15" s="165"/>
      <c r="AK15" s="165"/>
      <c r="AL15" s="165"/>
      <c r="AM15" s="165"/>
      <c r="AN15" s="165"/>
      <c r="AO15" s="165"/>
      <c r="AP15" s="165"/>
    </row>
    <row r="16" spans="1:46" ht="18.75" customHeight="1">
      <c r="A16" s="417"/>
      <c r="B16" s="154" t="s">
        <v>301</v>
      </c>
      <c r="C16" s="286">
        <v>12627</v>
      </c>
      <c r="D16" s="287">
        <v>7790</v>
      </c>
      <c r="E16" s="288">
        <v>6041</v>
      </c>
      <c r="F16" s="287">
        <v>5790</v>
      </c>
      <c r="G16" s="289">
        <v>309502</v>
      </c>
      <c r="H16" s="290">
        <v>0.98</v>
      </c>
      <c r="I16" s="291"/>
      <c r="J16" s="291"/>
      <c r="K16" s="292">
        <v>5.8</v>
      </c>
      <c r="L16" s="292">
        <v>28.2</v>
      </c>
      <c r="M16" s="293">
        <v>97.3</v>
      </c>
      <c r="N16" s="294">
        <v>47.2</v>
      </c>
      <c r="O16" s="246">
        <v>191451</v>
      </c>
      <c r="P16" s="246">
        <v>452628</v>
      </c>
      <c r="Q16" s="122">
        <v>44220</v>
      </c>
      <c r="R16" s="235">
        <v>22497</v>
      </c>
      <c r="S16" s="295">
        <v>1831</v>
      </c>
      <c r="T16" s="296">
        <v>19892</v>
      </c>
      <c r="U16" s="162" t="str">
        <f t="shared" si="0"/>
        <v>〇</v>
      </c>
      <c r="V16" s="3"/>
      <c r="W16" s="165"/>
      <c r="X16" s="165"/>
      <c r="Y16" s="165"/>
      <c r="Z16" s="165"/>
      <c r="AA16" s="165"/>
      <c r="AB16" s="165"/>
      <c r="AC16" s="165"/>
      <c r="AD16" s="165"/>
      <c r="AE16" s="165"/>
      <c r="AF16" s="165"/>
      <c r="AG16" s="165"/>
      <c r="AH16" s="165"/>
      <c r="AI16" s="165"/>
      <c r="AJ16" s="165"/>
      <c r="AK16" s="165"/>
      <c r="AL16" s="165"/>
      <c r="AM16" s="165"/>
      <c r="AN16" s="165"/>
      <c r="AO16" s="165"/>
      <c r="AP16" s="165"/>
    </row>
    <row r="17" spans="1:42" ht="18.75" customHeight="1">
      <c r="A17" s="417"/>
      <c r="B17" s="154" t="s">
        <v>315</v>
      </c>
      <c r="C17" s="286">
        <v>13923</v>
      </c>
      <c r="D17" s="287">
        <v>7328</v>
      </c>
      <c r="E17" s="288">
        <v>-462</v>
      </c>
      <c r="F17" s="287">
        <v>7328</v>
      </c>
      <c r="G17" s="289">
        <v>326717</v>
      </c>
      <c r="H17" s="290">
        <v>0.96499999999999997</v>
      </c>
      <c r="I17" s="291"/>
      <c r="J17" s="291"/>
      <c r="K17" s="297">
        <v>6.5</v>
      </c>
      <c r="L17" s="298">
        <v>18.899999999999999</v>
      </c>
      <c r="M17" s="293">
        <v>92.5</v>
      </c>
      <c r="N17" s="294">
        <v>52.4</v>
      </c>
      <c r="O17" s="246">
        <v>165487</v>
      </c>
      <c r="P17" s="246">
        <v>454349</v>
      </c>
      <c r="Q17" s="122">
        <v>56608</v>
      </c>
      <c r="R17" s="235">
        <v>30288</v>
      </c>
      <c r="S17" s="295">
        <v>1489</v>
      </c>
      <c r="T17" s="296">
        <v>24831</v>
      </c>
      <c r="U17" s="162" t="str">
        <f t="shared" si="0"/>
        <v>〇</v>
      </c>
      <c r="V17" s="3"/>
      <c r="W17" s="165"/>
      <c r="X17" s="165"/>
      <c r="Y17" s="165"/>
      <c r="Z17" s="165"/>
      <c r="AA17" s="165"/>
      <c r="AB17" s="165"/>
      <c r="AC17" s="165"/>
      <c r="AD17" s="165"/>
      <c r="AE17" s="165"/>
      <c r="AF17" s="165"/>
      <c r="AG17" s="165"/>
      <c r="AH17" s="165"/>
      <c r="AI17" s="165"/>
      <c r="AJ17" s="165"/>
      <c r="AK17" s="165"/>
      <c r="AL17" s="165"/>
      <c r="AM17" s="165"/>
      <c r="AN17" s="165"/>
      <c r="AO17" s="165"/>
      <c r="AP17" s="165"/>
    </row>
    <row r="18" spans="1:42" ht="18.75" customHeight="1">
      <c r="A18" s="418"/>
      <c r="B18" s="155" t="s">
        <v>316</v>
      </c>
      <c r="C18" s="299">
        <v>9307.7000000000007</v>
      </c>
      <c r="D18" s="300">
        <v>5961</v>
      </c>
      <c r="E18" s="301">
        <v>-1367.1</v>
      </c>
      <c r="F18" s="300">
        <v>5961</v>
      </c>
      <c r="G18" s="302">
        <v>322781.90000000002</v>
      </c>
      <c r="H18" s="303">
        <v>0.96</v>
      </c>
      <c r="I18" s="304"/>
      <c r="J18" s="304"/>
      <c r="K18" s="305">
        <v>6.6</v>
      </c>
      <c r="L18" s="311">
        <v>16.399999999999999</v>
      </c>
      <c r="M18" s="307">
        <v>95.6</v>
      </c>
      <c r="N18" s="308">
        <v>54.4</v>
      </c>
      <c r="O18" s="247">
        <v>158387.429</v>
      </c>
      <c r="P18" s="247">
        <v>455984.43099999998</v>
      </c>
      <c r="Q18" s="243">
        <v>67902.925000000003</v>
      </c>
      <c r="R18" s="239">
        <v>37616.171000000002</v>
      </c>
      <c r="S18" s="309">
        <v>1479.183</v>
      </c>
      <c r="T18" s="310">
        <v>28807.571</v>
      </c>
      <c r="U18" s="162" t="str">
        <f t="shared" si="0"/>
        <v>〇</v>
      </c>
      <c r="V18" s="3"/>
      <c r="W18" s="165"/>
      <c r="X18" s="165"/>
      <c r="Y18" s="165"/>
      <c r="Z18" s="165"/>
      <c r="AA18" s="165"/>
      <c r="AB18" s="165"/>
      <c r="AC18" s="165"/>
      <c r="AD18" s="165"/>
      <c r="AE18" s="165"/>
      <c r="AF18" s="165"/>
      <c r="AG18" s="165"/>
      <c r="AH18" s="165"/>
      <c r="AI18" s="165"/>
      <c r="AJ18" s="165"/>
      <c r="AK18" s="165"/>
      <c r="AL18" s="165"/>
      <c r="AM18" s="165"/>
      <c r="AN18" s="165"/>
      <c r="AO18" s="165"/>
      <c r="AP18" s="165"/>
    </row>
    <row r="19" spans="1:42" ht="18.75" customHeight="1">
      <c r="A19" s="424" t="s">
        <v>48</v>
      </c>
      <c r="B19" s="154" t="s">
        <v>314</v>
      </c>
      <c r="C19" s="286">
        <v>3520</v>
      </c>
      <c r="D19" s="287">
        <v>2445</v>
      </c>
      <c r="E19" s="288">
        <v>-704</v>
      </c>
      <c r="F19" s="287">
        <v>-636</v>
      </c>
      <c r="G19" s="289">
        <v>247989</v>
      </c>
      <c r="H19" s="290">
        <v>0.93899999999999995</v>
      </c>
      <c r="I19" s="291"/>
      <c r="J19" s="291"/>
      <c r="K19" s="292">
        <v>13.8</v>
      </c>
      <c r="L19" s="292">
        <v>145.5</v>
      </c>
      <c r="M19" s="293">
        <v>98.6</v>
      </c>
      <c r="N19" s="294">
        <v>59.9</v>
      </c>
      <c r="O19" s="246">
        <v>207124</v>
      </c>
      <c r="P19" s="246">
        <v>694412</v>
      </c>
      <c r="Q19" s="122">
        <v>20087</v>
      </c>
      <c r="R19" s="235">
        <v>7621</v>
      </c>
      <c r="S19" s="312" t="s">
        <v>21</v>
      </c>
      <c r="T19" s="296">
        <v>12466</v>
      </c>
      <c r="U19" s="162" t="e">
        <f t="shared" si="0"/>
        <v>#VALUE!</v>
      </c>
      <c r="V19" s="3"/>
      <c r="W19" s="165"/>
      <c r="X19" s="165"/>
      <c r="Y19" s="165"/>
      <c r="Z19" s="165"/>
      <c r="AA19" s="165"/>
      <c r="AB19" s="165"/>
      <c r="AC19" s="165"/>
      <c r="AD19" s="165"/>
      <c r="AE19" s="165"/>
      <c r="AF19" s="165"/>
      <c r="AG19" s="165"/>
      <c r="AH19" s="165"/>
      <c r="AI19" s="165"/>
      <c r="AJ19" s="165"/>
      <c r="AK19" s="165"/>
      <c r="AL19" s="165"/>
      <c r="AM19" s="165"/>
      <c r="AN19" s="165"/>
      <c r="AO19" s="165"/>
      <c r="AP19" s="165"/>
    </row>
    <row r="20" spans="1:42" ht="18.75" customHeight="1">
      <c r="A20" s="417"/>
      <c r="B20" s="154" t="s">
        <v>300</v>
      </c>
      <c r="C20" s="286">
        <v>7195</v>
      </c>
      <c r="D20" s="287">
        <v>5839</v>
      </c>
      <c r="E20" s="288">
        <v>3393</v>
      </c>
      <c r="F20" s="287">
        <v>4702</v>
      </c>
      <c r="G20" s="289">
        <v>247107</v>
      </c>
      <c r="H20" s="290">
        <v>0.93100000000000005</v>
      </c>
      <c r="I20" s="291"/>
      <c r="J20" s="291"/>
      <c r="K20" s="292">
        <v>12.9</v>
      </c>
      <c r="L20" s="292">
        <v>138.30000000000001</v>
      </c>
      <c r="M20" s="293">
        <v>98.5</v>
      </c>
      <c r="N20" s="294">
        <v>58</v>
      </c>
      <c r="O20" s="246">
        <v>198713</v>
      </c>
      <c r="P20" s="246">
        <v>695651</v>
      </c>
      <c r="Q20" s="122">
        <v>21502</v>
      </c>
      <c r="R20" s="235">
        <v>8929</v>
      </c>
      <c r="S20" s="312" t="s">
        <v>21</v>
      </c>
      <c r="T20" s="296">
        <v>12573</v>
      </c>
      <c r="U20" s="162" t="e">
        <f t="shared" si="0"/>
        <v>#VALUE!</v>
      </c>
      <c r="V20" s="3"/>
      <c r="W20" s="165"/>
      <c r="X20" s="165"/>
      <c r="Y20" s="165"/>
      <c r="Z20" s="165"/>
      <c r="AA20" s="165"/>
      <c r="AB20" s="165"/>
      <c r="AC20" s="165"/>
      <c r="AD20" s="165"/>
      <c r="AE20" s="165"/>
      <c r="AF20" s="165"/>
      <c r="AG20" s="165"/>
      <c r="AH20" s="165"/>
      <c r="AI20" s="165"/>
      <c r="AJ20" s="165"/>
      <c r="AK20" s="165"/>
      <c r="AL20" s="165"/>
      <c r="AM20" s="165"/>
      <c r="AN20" s="165"/>
      <c r="AO20" s="165"/>
      <c r="AP20" s="165"/>
    </row>
    <row r="21" spans="1:42" ht="18.75" customHeight="1">
      <c r="A21" s="417"/>
      <c r="B21" s="154" t="s">
        <v>301</v>
      </c>
      <c r="C21" s="286">
        <v>6854</v>
      </c>
      <c r="D21" s="287">
        <v>5721</v>
      </c>
      <c r="E21" s="288">
        <v>-118</v>
      </c>
      <c r="F21" s="287">
        <v>3764</v>
      </c>
      <c r="G21" s="289">
        <v>254977</v>
      </c>
      <c r="H21" s="290">
        <v>0.93200000000000005</v>
      </c>
      <c r="I21" s="291"/>
      <c r="J21" s="291"/>
      <c r="K21" s="292">
        <v>11.8</v>
      </c>
      <c r="L21" s="292">
        <v>128.80000000000001</v>
      </c>
      <c r="M21" s="293">
        <v>97.8</v>
      </c>
      <c r="N21" s="294">
        <v>45.6</v>
      </c>
      <c r="O21" s="246">
        <v>211424</v>
      </c>
      <c r="P21" s="246">
        <v>699159</v>
      </c>
      <c r="Q21" s="122">
        <v>24286</v>
      </c>
      <c r="R21" s="235">
        <v>12811</v>
      </c>
      <c r="S21" s="312" t="s">
        <v>21</v>
      </c>
      <c r="T21" s="296">
        <v>11475</v>
      </c>
      <c r="U21" s="162" t="e">
        <f t="shared" si="0"/>
        <v>#VALUE!</v>
      </c>
      <c r="V21" s="3"/>
      <c r="W21" s="165"/>
      <c r="X21" s="165"/>
      <c r="Y21" s="165"/>
      <c r="Z21" s="165"/>
      <c r="AA21" s="165"/>
      <c r="AB21" s="165"/>
      <c r="AC21" s="165"/>
      <c r="AD21" s="165"/>
      <c r="AE21" s="165"/>
      <c r="AF21" s="165"/>
      <c r="AG21" s="165"/>
      <c r="AH21" s="165"/>
      <c r="AI21" s="165"/>
      <c r="AJ21" s="165"/>
      <c r="AK21" s="165"/>
      <c r="AL21" s="165"/>
      <c r="AM21" s="165"/>
      <c r="AN21" s="165"/>
      <c r="AO21" s="165"/>
      <c r="AP21" s="165"/>
    </row>
    <row r="22" spans="1:42" ht="18.75" customHeight="1">
      <c r="A22" s="417"/>
      <c r="B22" s="154" t="s">
        <v>315</v>
      </c>
      <c r="C22" s="286">
        <v>6784</v>
      </c>
      <c r="D22" s="287">
        <v>2978</v>
      </c>
      <c r="E22" s="288">
        <v>-2743</v>
      </c>
      <c r="F22" s="287">
        <v>3405</v>
      </c>
      <c r="G22" s="289">
        <v>266136</v>
      </c>
      <c r="H22" s="290">
        <v>0.91400000000000003</v>
      </c>
      <c r="I22" s="291"/>
      <c r="J22" s="291"/>
      <c r="K22" s="297">
        <v>11.2</v>
      </c>
      <c r="L22" s="298">
        <v>116</v>
      </c>
      <c r="M22" s="293">
        <v>95.7</v>
      </c>
      <c r="N22" s="294">
        <v>49</v>
      </c>
      <c r="O22" s="246">
        <v>201860</v>
      </c>
      <c r="P22" s="246">
        <v>696843</v>
      </c>
      <c r="Q22" s="122">
        <v>29950</v>
      </c>
      <c r="R22" s="235">
        <v>18959</v>
      </c>
      <c r="S22" s="312" t="s">
        <v>21</v>
      </c>
      <c r="T22" s="296">
        <v>10991</v>
      </c>
      <c r="U22" s="162" t="e">
        <f t="shared" si="0"/>
        <v>#VALUE!</v>
      </c>
      <c r="V22" s="3"/>
      <c r="W22" s="165"/>
      <c r="X22" s="165"/>
      <c r="Y22" s="165"/>
      <c r="Z22" s="165"/>
      <c r="AA22" s="165"/>
      <c r="AB22" s="165"/>
      <c r="AC22" s="165"/>
      <c r="AD22" s="165"/>
      <c r="AE22" s="165"/>
      <c r="AF22" s="165"/>
      <c r="AG22" s="165"/>
      <c r="AH22" s="165"/>
      <c r="AI22" s="165"/>
      <c r="AJ22" s="165"/>
      <c r="AK22" s="165"/>
      <c r="AL22" s="165"/>
      <c r="AM22" s="165"/>
      <c r="AN22" s="165"/>
      <c r="AO22" s="165"/>
      <c r="AP22" s="165"/>
    </row>
    <row r="23" spans="1:42" ht="18.75" customHeight="1">
      <c r="A23" s="418"/>
      <c r="B23" s="155" t="s">
        <v>316</v>
      </c>
      <c r="C23" s="299">
        <v>7419</v>
      </c>
      <c r="D23" s="300">
        <v>5564</v>
      </c>
      <c r="E23" s="301">
        <v>2587</v>
      </c>
      <c r="F23" s="300">
        <v>664</v>
      </c>
      <c r="G23" s="302">
        <v>258821</v>
      </c>
      <c r="H23" s="303">
        <v>0.90500000000000003</v>
      </c>
      <c r="I23" s="304"/>
      <c r="J23" s="304"/>
      <c r="K23" s="305">
        <v>10.6</v>
      </c>
      <c r="L23" s="311">
        <v>125</v>
      </c>
      <c r="M23" s="307">
        <v>98.1</v>
      </c>
      <c r="N23" s="308">
        <v>49.127729292332702</v>
      </c>
      <c r="O23" s="247">
        <v>188796</v>
      </c>
      <c r="P23" s="247">
        <v>706396</v>
      </c>
      <c r="Q23" s="243">
        <v>27412</v>
      </c>
      <c r="R23" s="239">
        <v>17037</v>
      </c>
      <c r="S23" s="313" t="s">
        <v>304</v>
      </c>
      <c r="T23" s="310">
        <v>10375</v>
      </c>
      <c r="U23" s="162" t="e">
        <f t="shared" si="0"/>
        <v>#VALUE!</v>
      </c>
      <c r="V23" s="3"/>
      <c r="W23" s="165"/>
      <c r="X23" s="165"/>
      <c r="Y23" s="165"/>
      <c r="Z23" s="165"/>
      <c r="AA23" s="165"/>
      <c r="AB23" s="165"/>
      <c r="AC23" s="165"/>
      <c r="AD23" s="165"/>
      <c r="AE23" s="165"/>
      <c r="AF23" s="165"/>
      <c r="AG23" s="165"/>
      <c r="AH23" s="165"/>
      <c r="AI23" s="165"/>
      <c r="AJ23" s="165"/>
      <c r="AK23" s="165"/>
      <c r="AL23" s="165"/>
      <c r="AM23" s="165"/>
      <c r="AN23" s="165"/>
      <c r="AO23" s="165"/>
      <c r="AP23" s="165"/>
    </row>
    <row r="24" spans="1:42" ht="18.75" customHeight="1">
      <c r="A24" s="424" t="s">
        <v>50</v>
      </c>
      <c r="B24" s="154" t="s">
        <v>314</v>
      </c>
      <c r="C24" s="286">
        <v>17608</v>
      </c>
      <c r="D24" s="287">
        <v>4755</v>
      </c>
      <c r="E24" s="288">
        <v>-8301</v>
      </c>
      <c r="F24" s="287">
        <v>-16496</v>
      </c>
      <c r="G24" s="289">
        <v>940364</v>
      </c>
      <c r="H24" s="290">
        <v>0.96599999999999997</v>
      </c>
      <c r="I24" s="291"/>
      <c r="J24" s="291"/>
      <c r="K24" s="292">
        <v>11.2</v>
      </c>
      <c r="L24" s="292">
        <v>138.5</v>
      </c>
      <c r="M24" s="293">
        <v>97.7</v>
      </c>
      <c r="N24" s="294">
        <v>60.8</v>
      </c>
      <c r="O24" s="246">
        <v>254738</v>
      </c>
      <c r="P24" s="246">
        <v>2379039</v>
      </c>
      <c r="Q24" s="122">
        <v>36220</v>
      </c>
      <c r="R24" s="235">
        <v>21690</v>
      </c>
      <c r="S24" s="312" t="s">
        <v>21</v>
      </c>
      <c r="T24" s="296">
        <v>14530</v>
      </c>
      <c r="U24" s="162" t="e">
        <f t="shared" si="0"/>
        <v>#VALUE!</v>
      </c>
      <c r="V24" s="3"/>
      <c r="W24" s="165"/>
      <c r="X24" s="165"/>
      <c r="Y24" s="165"/>
      <c r="Z24" s="165"/>
      <c r="AA24" s="165"/>
      <c r="AB24" s="165"/>
      <c r="AC24" s="165"/>
      <c r="AD24" s="165"/>
      <c r="AE24" s="165"/>
      <c r="AF24" s="165"/>
      <c r="AG24" s="165"/>
      <c r="AH24" s="165"/>
      <c r="AI24" s="165"/>
      <c r="AJ24" s="165"/>
      <c r="AK24" s="165"/>
      <c r="AL24" s="165"/>
      <c r="AM24" s="165"/>
      <c r="AN24" s="165"/>
      <c r="AO24" s="165"/>
      <c r="AP24" s="165"/>
    </row>
    <row r="25" spans="1:42" ht="18.75" customHeight="1">
      <c r="A25" s="417"/>
      <c r="B25" s="154" t="s">
        <v>300</v>
      </c>
      <c r="C25" s="286">
        <v>28160</v>
      </c>
      <c r="D25" s="287">
        <v>8085</v>
      </c>
      <c r="E25" s="288">
        <v>3330</v>
      </c>
      <c r="F25" s="287">
        <v>-11386</v>
      </c>
      <c r="G25" s="289">
        <v>944807</v>
      </c>
      <c r="H25" s="290">
        <v>0.97</v>
      </c>
      <c r="I25" s="291"/>
      <c r="J25" s="291"/>
      <c r="K25" s="292">
        <v>10.199999999999999</v>
      </c>
      <c r="L25" s="292">
        <v>140.4</v>
      </c>
      <c r="M25" s="293">
        <v>101.2</v>
      </c>
      <c r="N25" s="294">
        <v>60.3</v>
      </c>
      <c r="O25" s="246">
        <v>254108</v>
      </c>
      <c r="P25" s="246">
        <v>2392644</v>
      </c>
      <c r="Q25" s="122">
        <v>24705</v>
      </c>
      <c r="R25" s="235">
        <v>7965</v>
      </c>
      <c r="S25" s="312" t="s">
        <v>21</v>
      </c>
      <c r="T25" s="296">
        <v>16740</v>
      </c>
      <c r="U25" s="162" t="e">
        <f t="shared" si="0"/>
        <v>#VALUE!</v>
      </c>
      <c r="V25" s="3"/>
      <c r="W25" s="165"/>
      <c r="X25" s="165"/>
      <c r="Y25" s="165"/>
      <c r="Z25" s="165"/>
      <c r="AA25" s="165"/>
      <c r="AB25" s="165"/>
      <c r="AC25" s="165"/>
      <c r="AD25" s="165"/>
      <c r="AE25" s="165"/>
      <c r="AF25" s="165"/>
      <c r="AG25" s="165"/>
      <c r="AH25" s="165"/>
      <c r="AI25" s="165"/>
      <c r="AJ25" s="165"/>
      <c r="AK25" s="165"/>
      <c r="AL25" s="165"/>
      <c r="AM25" s="165"/>
      <c r="AN25" s="165"/>
      <c r="AO25" s="165"/>
      <c r="AP25" s="165"/>
    </row>
    <row r="26" spans="1:42" ht="18.75" customHeight="1">
      <c r="A26" s="417"/>
      <c r="B26" s="154" t="s">
        <v>301</v>
      </c>
      <c r="C26" s="286">
        <v>23701</v>
      </c>
      <c r="D26" s="287">
        <v>6733</v>
      </c>
      <c r="E26" s="288">
        <v>-1418</v>
      </c>
      <c r="F26" s="287">
        <v>-154</v>
      </c>
      <c r="G26" s="289">
        <v>957786</v>
      </c>
      <c r="H26" s="290">
        <v>0.96699999999999997</v>
      </c>
      <c r="I26" s="291"/>
      <c r="J26" s="291"/>
      <c r="K26" s="292">
        <v>10.5</v>
      </c>
      <c r="L26" s="292">
        <v>137.4</v>
      </c>
      <c r="M26" s="293">
        <v>100.5</v>
      </c>
      <c r="N26" s="294">
        <v>50.8</v>
      </c>
      <c r="O26" s="246">
        <v>251549</v>
      </c>
      <c r="P26" s="246">
        <v>2386413</v>
      </c>
      <c r="Q26" s="122">
        <v>28772</v>
      </c>
      <c r="R26" s="235">
        <v>11352</v>
      </c>
      <c r="S26" s="312" t="s">
        <v>21</v>
      </c>
      <c r="T26" s="296">
        <v>17419</v>
      </c>
      <c r="U26" s="162" t="e">
        <f t="shared" si="0"/>
        <v>#VALUE!</v>
      </c>
      <c r="V26" s="3"/>
      <c r="W26" s="165"/>
      <c r="X26" s="165"/>
      <c r="Y26" s="165"/>
      <c r="Z26" s="165"/>
      <c r="AA26" s="165"/>
      <c r="AB26" s="165"/>
      <c r="AC26" s="165"/>
      <c r="AD26" s="165"/>
      <c r="AE26" s="165"/>
      <c r="AF26" s="165"/>
      <c r="AG26" s="165"/>
      <c r="AH26" s="165"/>
      <c r="AI26" s="165"/>
      <c r="AJ26" s="165"/>
      <c r="AK26" s="165"/>
      <c r="AL26" s="165"/>
      <c r="AM26" s="165"/>
      <c r="AN26" s="165"/>
      <c r="AO26" s="165"/>
      <c r="AP26" s="165"/>
    </row>
    <row r="27" spans="1:42" ht="18.75" customHeight="1">
      <c r="A27" s="417"/>
      <c r="B27" s="154" t="s">
        <v>315</v>
      </c>
      <c r="C27" s="286">
        <v>29948</v>
      </c>
      <c r="D27" s="287">
        <v>16296</v>
      </c>
      <c r="E27" s="288">
        <v>9564</v>
      </c>
      <c r="F27" s="287">
        <v>26836</v>
      </c>
      <c r="G27" s="289">
        <v>999815</v>
      </c>
      <c r="H27" s="290">
        <v>0.95399999999999996</v>
      </c>
      <c r="I27" s="291"/>
      <c r="J27" s="291"/>
      <c r="K27" s="297">
        <v>10.6</v>
      </c>
      <c r="L27" s="298">
        <v>129.9</v>
      </c>
      <c r="M27" s="293">
        <v>95.1</v>
      </c>
      <c r="N27" s="294">
        <v>58</v>
      </c>
      <c r="O27" s="246">
        <v>286544</v>
      </c>
      <c r="P27" s="246">
        <v>2384425</v>
      </c>
      <c r="Q27" s="122">
        <v>49658</v>
      </c>
      <c r="R27" s="235">
        <v>31319</v>
      </c>
      <c r="S27" s="312" t="s">
        <v>21</v>
      </c>
      <c r="T27" s="296">
        <v>18338</v>
      </c>
      <c r="U27" s="162" t="e">
        <f t="shared" si="0"/>
        <v>#VALUE!</v>
      </c>
      <c r="V27" s="3"/>
      <c r="W27" s="165"/>
      <c r="X27" s="165"/>
      <c r="Y27" s="165"/>
      <c r="Z27" s="165"/>
      <c r="AA27" s="165"/>
      <c r="AB27" s="165"/>
      <c r="AC27" s="165"/>
      <c r="AD27" s="165"/>
      <c r="AE27" s="165"/>
      <c r="AF27" s="165"/>
      <c r="AG27" s="165"/>
      <c r="AH27" s="165"/>
      <c r="AI27" s="165"/>
      <c r="AJ27" s="165"/>
      <c r="AK27" s="165"/>
      <c r="AL27" s="165"/>
      <c r="AM27" s="165"/>
      <c r="AN27" s="165"/>
      <c r="AO27" s="165"/>
      <c r="AP27" s="165"/>
    </row>
    <row r="28" spans="1:42" ht="18.75" customHeight="1">
      <c r="A28" s="418"/>
      <c r="B28" s="155" t="s">
        <v>316</v>
      </c>
      <c r="C28" s="299">
        <v>35047</v>
      </c>
      <c r="D28" s="300">
        <v>19803</v>
      </c>
      <c r="E28" s="301">
        <v>5807</v>
      </c>
      <c r="F28" s="300">
        <v>217</v>
      </c>
      <c r="G28" s="302">
        <v>982949</v>
      </c>
      <c r="H28" s="303">
        <v>0.95</v>
      </c>
      <c r="I28" s="304"/>
      <c r="J28" s="304"/>
      <c r="K28" s="305">
        <v>9.6999999999999993</v>
      </c>
      <c r="L28" s="311">
        <v>129.19999999999999</v>
      </c>
      <c r="M28" s="307">
        <v>97.9</v>
      </c>
      <c r="N28" s="308">
        <v>57.8</v>
      </c>
      <c r="O28" s="247">
        <v>346570</v>
      </c>
      <c r="P28" s="247">
        <v>2330617</v>
      </c>
      <c r="Q28" s="243">
        <v>49827</v>
      </c>
      <c r="R28" s="239">
        <v>31352</v>
      </c>
      <c r="S28" s="313" t="s">
        <v>304</v>
      </c>
      <c r="T28" s="310">
        <v>18475</v>
      </c>
      <c r="U28" s="162" t="e">
        <f t="shared" si="0"/>
        <v>#VALUE!</v>
      </c>
      <c r="V28" s="3"/>
      <c r="W28" s="165"/>
      <c r="X28" s="165"/>
      <c r="Y28" s="165"/>
      <c r="Z28" s="165"/>
      <c r="AA28" s="165"/>
      <c r="AB28" s="165"/>
      <c r="AC28" s="165"/>
      <c r="AD28" s="165"/>
      <c r="AE28" s="165"/>
      <c r="AF28" s="165"/>
      <c r="AG28" s="165"/>
      <c r="AH28" s="165"/>
      <c r="AI28" s="165"/>
      <c r="AJ28" s="165"/>
      <c r="AK28" s="165"/>
      <c r="AL28" s="165"/>
      <c r="AM28" s="165"/>
      <c r="AN28" s="165"/>
      <c r="AO28" s="165"/>
      <c r="AP28" s="165"/>
    </row>
    <row r="29" spans="1:42" ht="18.75" customHeight="1">
      <c r="A29" s="424" t="s">
        <v>49</v>
      </c>
      <c r="B29" s="154" t="s">
        <v>314</v>
      </c>
      <c r="C29" s="286">
        <v>2992</v>
      </c>
      <c r="D29" s="287">
        <v>629</v>
      </c>
      <c r="E29" s="288">
        <v>-88</v>
      </c>
      <c r="F29" s="287">
        <v>271</v>
      </c>
      <c r="G29" s="289">
        <v>368483</v>
      </c>
      <c r="H29" s="290">
        <v>1.0089999999999999</v>
      </c>
      <c r="I29" s="291"/>
      <c r="J29" s="291"/>
      <c r="K29" s="292">
        <v>7.3</v>
      </c>
      <c r="L29" s="292">
        <v>120.4</v>
      </c>
      <c r="M29" s="293">
        <v>99.8</v>
      </c>
      <c r="N29" s="294">
        <v>66</v>
      </c>
      <c r="O29" s="246">
        <v>30015</v>
      </c>
      <c r="P29" s="246">
        <v>814671</v>
      </c>
      <c r="Q29" s="122">
        <v>29275</v>
      </c>
      <c r="R29" s="235">
        <v>6121</v>
      </c>
      <c r="S29" s="295">
        <v>839</v>
      </c>
      <c r="T29" s="296">
        <v>22315</v>
      </c>
      <c r="U29" s="162" t="str">
        <f t="shared" si="0"/>
        <v>〇</v>
      </c>
      <c r="V29" s="3"/>
      <c r="W29" s="165"/>
      <c r="X29" s="165"/>
      <c r="Y29" s="165"/>
      <c r="Z29" s="165"/>
      <c r="AA29" s="165"/>
      <c r="AB29" s="165"/>
      <c r="AC29" s="165"/>
      <c r="AD29" s="165"/>
      <c r="AE29" s="165"/>
      <c r="AF29" s="165"/>
      <c r="AG29" s="165"/>
      <c r="AH29" s="165"/>
      <c r="AI29" s="165"/>
      <c r="AJ29" s="165"/>
      <c r="AK29" s="165"/>
      <c r="AL29" s="165"/>
      <c r="AM29" s="165"/>
      <c r="AN29" s="165"/>
      <c r="AO29" s="165"/>
      <c r="AP29" s="165"/>
    </row>
    <row r="30" spans="1:42" ht="18.75" customHeight="1">
      <c r="A30" s="417"/>
      <c r="B30" s="154" t="s">
        <v>300</v>
      </c>
      <c r="C30" s="286">
        <v>3476</v>
      </c>
      <c r="D30" s="287">
        <v>446</v>
      </c>
      <c r="E30" s="288">
        <v>-183</v>
      </c>
      <c r="F30" s="287">
        <v>-16</v>
      </c>
      <c r="G30" s="289">
        <v>374180</v>
      </c>
      <c r="H30" s="290">
        <v>1.016</v>
      </c>
      <c r="I30" s="291"/>
      <c r="J30" s="291"/>
      <c r="K30" s="292">
        <v>7.5</v>
      </c>
      <c r="L30" s="292">
        <v>123.7</v>
      </c>
      <c r="M30" s="293">
        <v>100.3</v>
      </c>
      <c r="N30" s="294">
        <v>65.8</v>
      </c>
      <c r="O30" s="246">
        <v>284926</v>
      </c>
      <c r="P30" s="246">
        <v>802246</v>
      </c>
      <c r="Q30" s="122">
        <v>30715</v>
      </c>
      <c r="R30" s="235">
        <v>6384</v>
      </c>
      <c r="S30" s="295">
        <v>1124</v>
      </c>
      <c r="T30" s="296">
        <v>23206</v>
      </c>
      <c r="U30" s="162" t="str">
        <f t="shared" si="0"/>
        <v>✖</v>
      </c>
      <c r="V30" s="3"/>
      <c r="W30" s="165"/>
      <c r="X30" s="165"/>
      <c r="Y30" s="165"/>
      <c r="Z30" s="165"/>
      <c r="AA30" s="165"/>
      <c r="AB30" s="165"/>
      <c r="AC30" s="165"/>
      <c r="AD30" s="165"/>
      <c r="AE30" s="165"/>
      <c r="AF30" s="165"/>
      <c r="AG30" s="165"/>
      <c r="AH30" s="165"/>
      <c r="AI30" s="165"/>
      <c r="AJ30" s="165"/>
      <c r="AK30" s="165"/>
      <c r="AL30" s="165"/>
      <c r="AM30" s="165"/>
      <c r="AN30" s="165"/>
      <c r="AO30" s="165"/>
      <c r="AP30" s="165"/>
    </row>
    <row r="31" spans="1:42" ht="18.75" customHeight="1">
      <c r="A31" s="417"/>
      <c r="B31" s="154" t="s">
        <v>301</v>
      </c>
      <c r="C31" s="286">
        <v>3965</v>
      </c>
      <c r="D31" s="287">
        <v>540</v>
      </c>
      <c r="E31" s="288">
        <v>94</v>
      </c>
      <c r="F31" s="287">
        <v>143</v>
      </c>
      <c r="G31" s="289">
        <v>384274</v>
      </c>
      <c r="H31" s="290">
        <v>1.028</v>
      </c>
      <c r="I31" s="291"/>
      <c r="J31" s="291"/>
      <c r="K31" s="292">
        <v>8.1999999999999993</v>
      </c>
      <c r="L31" s="292">
        <v>122</v>
      </c>
      <c r="M31" s="293">
        <v>97.5</v>
      </c>
      <c r="N31" s="294">
        <v>49.5</v>
      </c>
      <c r="O31" s="246">
        <v>215184</v>
      </c>
      <c r="P31" s="246">
        <v>808415</v>
      </c>
      <c r="Q31" s="122">
        <v>31304</v>
      </c>
      <c r="R31" s="235">
        <v>6524</v>
      </c>
      <c r="S31" s="295">
        <v>1460</v>
      </c>
      <c r="T31" s="296">
        <v>23320</v>
      </c>
      <c r="U31" s="162" t="str">
        <f t="shared" si="0"/>
        <v>〇</v>
      </c>
      <c r="V31" s="3"/>
      <c r="W31" s="165"/>
      <c r="X31" s="165"/>
      <c r="Y31" s="165"/>
      <c r="Z31" s="165"/>
      <c r="AA31" s="165"/>
      <c r="AB31" s="165"/>
      <c r="AC31" s="165"/>
      <c r="AD31" s="165"/>
      <c r="AE31" s="165"/>
      <c r="AF31" s="165"/>
      <c r="AG31" s="165"/>
      <c r="AH31" s="165"/>
      <c r="AI31" s="165"/>
      <c r="AJ31" s="165"/>
      <c r="AK31" s="165"/>
      <c r="AL31" s="165"/>
      <c r="AM31" s="165"/>
      <c r="AN31" s="165"/>
      <c r="AO31" s="165"/>
      <c r="AP31" s="165"/>
    </row>
    <row r="32" spans="1:42" ht="18.75" customHeight="1">
      <c r="A32" s="417"/>
      <c r="B32" s="154" t="s">
        <v>315</v>
      </c>
      <c r="C32" s="286">
        <v>8378</v>
      </c>
      <c r="D32" s="287">
        <v>6217</v>
      </c>
      <c r="E32" s="288">
        <v>5677</v>
      </c>
      <c r="F32" s="287">
        <v>6578</v>
      </c>
      <c r="G32" s="289">
        <v>380864</v>
      </c>
      <c r="H32" s="290">
        <v>1.02</v>
      </c>
      <c r="I32" s="291"/>
      <c r="J32" s="291"/>
      <c r="K32" s="297">
        <v>8.5</v>
      </c>
      <c r="L32" s="298">
        <v>123.4</v>
      </c>
      <c r="M32" s="293">
        <v>97.4</v>
      </c>
      <c r="N32" s="294">
        <v>55.5</v>
      </c>
      <c r="O32" s="246">
        <v>189787</v>
      </c>
      <c r="P32" s="246">
        <v>804739</v>
      </c>
      <c r="Q32" s="122">
        <v>33339</v>
      </c>
      <c r="R32" s="235">
        <v>7511</v>
      </c>
      <c r="S32" s="295">
        <v>1672</v>
      </c>
      <c r="T32" s="296">
        <v>24156</v>
      </c>
      <c r="U32" s="162" t="str">
        <f t="shared" si="0"/>
        <v>〇</v>
      </c>
      <c r="V32" s="3"/>
      <c r="W32" s="165"/>
      <c r="X32" s="165"/>
      <c r="Y32" s="165"/>
      <c r="Z32" s="165"/>
      <c r="AA32" s="165"/>
      <c r="AB32" s="165"/>
      <c r="AC32" s="165"/>
      <c r="AD32" s="165"/>
      <c r="AE32" s="165"/>
      <c r="AF32" s="165"/>
      <c r="AG32" s="165"/>
      <c r="AH32" s="165"/>
      <c r="AI32" s="165"/>
      <c r="AJ32" s="165"/>
      <c r="AK32" s="165"/>
      <c r="AL32" s="165"/>
      <c r="AM32" s="165"/>
      <c r="AN32" s="165"/>
      <c r="AO32" s="165"/>
      <c r="AP32" s="165"/>
    </row>
    <row r="33" spans="1:42" ht="18.75" customHeight="1">
      <c r="A33" s="418"/>
      <c r="B33" s="155" t="s">
        <v>316</v>
      </c>
      <c r="C33" s="299">
        <v>7873</v>
      </c>
      <c r="D33" s="300">
        <v>2150</v>
      </c>
      <c r="E33" s="301">
        <v>-4067</v>
      </c>
      <c r="F33" s="300">
        <v>-5763</v>
      </c>
      <c r="G33" s="302">
        <v>392985</v>
      </c>
      <c r="H33" s="303">
        <v>1.02</v>
      </c>
      <c r="I33" s="304"/>
      <c r="J33" s="304"/>
      <c r="K33" s="305">
        <v>8.6999999999999993</v>
      </c>
      <c r="L33" s="311">
        <v>123.4</v>
      </c>
      <c r="M33" s="307">
        <v>97.1</v>
      </c>
      <c r="N33" s="308">
        <v>57</v>
      </c>
      <c r="O33" s="247">
        <v>233833</v>
      </c>
      <c r="P33" s="247">
        <v>803875</v>
      </c>
      <c r="Q33" s="243">
        <v>34385</v>
      </c>
      <c r="R33" s="239">
        <v>8817</v>
      </c>
      <c r="S33" s="309">
        <v>1724</v>
      </c>
      <c r="T33" s="310">
        <v>23844</v>
      </c>
      <c r="U33" s="162" t="str">
        <f t="shared" si="0"/>
        <v>〇</v>
      </c>
      <c r="V33" s="3"/>
      <c r="W33" s="165"/>
      <c r="X33" s="165"/>
      <c r="Y33" s="165"/>
      <c r="Z33" s="165"/>
      <c r="AA33" s="165"/>
      <c r="AB33" s="165"/>
      <c r="AC33" s="165"/>
      <c r="AD33" s="165"/>
      <c r="AE33" s="165"/>
      <c r="AF33" s="165"/>
      <c r="AG33" s="165"/>
      <c r="AH33" s="165"/>
      <c r="AI33" s="165"/>
      <c r="AJ33" s="165"/>
      <c r="AK33" s="165"/>
      <c r="AL33" s="165"/>
      <c r="AM33" s="165"/>
      <c r="AN33" s="165"/>
      <c r="AO33" s="165"/>
      <c r="AP33" s="165"/>
    </row>
    <row r="34" spans="1:42" ht="18.75" customHeight="1">
      <c r="A34" s="424" t="s">
        <v>137</v>
      </c>
      <c r="B34" s="154" t="s">
        <v>314</v>
      </c>
      <c r="C34" s="286">
        <v>9221</v>
      </c>
      <c r="D34" s="287">
        <v>8164</v>
      </c>
      <c r="E34" s="288">
        <v>325</v>
      </c>
      <c r="F34" s="287">
        <v>-2671</v>
      </c>
      <c r="G34" s="289">
        <v>170359</v>
      </c>
      <c r="H34" s="290">
        <v>0.90300000000000002</v>
      </c>
      <c r="I34" s="291"/>
      <c r="J34" s="291"/>
      <c r="K34" s="292">
        <v>2.7</v>
      </c>
      <c r="L34" s="292">
        <v>33.299999999999997</v>
      </c>
      <c r="M34" s="293">
        <v>98.1</v>
      </c>
      <c r="N34" s="294">
        <v>54</v>
      </c>
      <c r="O34" s="246">
        <v>58551</v>
      </c>
      <c r="P34" s="246">
        <v>269917</v>
      </c>
      <c r="Q34" s="122">
        <v>15069</v>
      </c>
      <c r="R34" s="235">
        <v>7342</v>
      </c>
      <c r="S34" s="295">
        <v>334</v>
      </c>
      <c r="T34" s="296">
        <v>7393</v>
      </c>
      <c r="U34" s="162" t="str">
        <f t="shared" si="0"/>
        <v>〇</v>
      </c>
      <c r="V34" s="3"/>
      <c r="W34" s="165"/>
      <c r="X34" s="165"/>
      <c r="Y34" s="165"/>
      <c r="Z34" s="165"/>
      <c r="AA34" s="165"/>
      <c r="AB34" s="165"/>
      <c r="AC34" s="165"/>
      <c r="AD34" s="165"/>
      <c r="AE34" s="165"/>
      <c r="AF34" s="165"/>
      <c r="AG34" s="165"/>
      <c r="AH34" s="165"/>
      <c r="AI34" s="165"/>
      <c r="AJ34" s="165"/>
      <c r="AK34" s="165"/>
      <c r="AL34" s="165"/>
      <c r="AM34" s="165"/>
      <c r="AN34" s="165"/>
      <c r="AO34" s="165"/>
      <c r="AP34" s="165"/>
    </row>
    <row r="35" spans="1:42" ht="18.75" customHeight="1">
      <c r="A35" s="417"/>
      <c r="B35" s="154" t="s">
        <v>300</v>
      </c>
      <c r="C35" s="286">
        <v>10268</v>
      </c>
      <c r="D35" s="287">
        <v>9103</v>
      </c>
      <c r="E35" s="288">
        <v>939</v>
      </c>
      <c r="F35" s="287">
        <v>-3807</v>
      </c>
      <c r="G35" s="289">
        <v>172010</v>
      </c>
      <c r="H35" s="290">
        <v>0.88900000000000001</v>
      </c>
      <c r="I35" s="291"/>
      <c r="J35" s="291"/>
      <c r="K35" s="292">
        <v>2.7</v>
      </c>
      <c r="L35" s="292">
        <v>31.3</v>
      </c>
      <c r="M35" s="293">
        <v>99.8</v>
      </c>
      <c r="N35" s="294">
        <v>53.4</v>
      </c>
      <c r="O35" s="246">
        <v>59420</v>
      </c>
      <c r="P35" s="246">
        <v>272240</v>
      </c>
      <c r="Q35" s="122">
        <v>14443</v>
      </c>
      <c r="R35" s="235">
        <v>6796</v>
      </c>
      <c r="S35" s="295">
        <v>378</v>
      </c>
      <c r="T35" s="296">
        <v>7269</v>
      </c>
      <c r="U35" s="162" t="str">
        <f t="shared" si="0"/>
        <v>〇</v>
      </c>
      <c r="V35" s="3"/>
      <c r="W35" s="165"/>
      <c r="X35" s="165"/>
      <c r="Y35" s="165"/>
      <c r="Z35" s="165"/>
      <c r="AA35" s="165"/>
      <c r="AB35" s="165"/>
      <c r="AC35" s="165"/>
      <c r="AD35" s="165"/>
      <c r="AE35" s="165"/>
      <c r="AF35" s="165"/>
      <c r="AG35" s="165"/>
      <c r="AH35" s="165"/>
      <c r="AI35" s="165"/>
      <c r="AJ35" s="165"/>
      <c r="AK35" s="165"/>
      <c r="AL35" s="165"/>
      <c r="AM35" s="165"/>
      <c r="AN35" s="165"/>
      <c r="AO35" s="165"/>
      <c r="AP35" s="165"/>
    </row>
    <row r="36" spans="1:42" ht="18.75" customHeight="1">
      <c r="A36" s="417"/>
      <c r="B36" s="154" t="s">
        <v>301</v>
      </c>
      <c r="C36" s="286">
        <v>11264</v>
      </c>
      <c r="D36" s="287">
        <v>10089</v>
      </c>
      <c r="E36" s="288">
        <v>986</v>
      </c>
      <c r="F36" s="287">
        <v>620</v>
      </c>
      <c r="G36" s="289">
        <v>175892</v>
      </c>
      <c r="H36" s="290">
        <v>0.88400000000000001</v>
      </c>
      <c r="I36" s="291"/>
      <c r="J36" s="291"/>
      <c r="K36" s="292">
        <v>2.6</v>
      </c>
      <c r="L36" s="292">
        <v>23.9</v>
      </c>
      <c r="M36" s="293">
        <v>98.2</v>
      </c>
      <c r="N36" s="294">
        <v>41.4</v>
      </c>
      <c r="O36" s="246">
        <v>45911</v>
      </c>
      <c r="P36" s="246">
        <v>273802</v>
      </c>
      <c r="Q36" s="122">
        <v>18549</v>
      </c>
      <c r="R36" s="235">
        <v>10930</v>
      </c>
      <c r="S36" s="295">
        <v>420</v>
      </c>
      <c r="T36" s="296">
        <v>7199</v>
      </c>
      <c r="U36" s="162" t="str">
        <f t="shared" si="0"/>
        <v>〇</v>
      </c>
      <c r="V36" s="3"/>
      <c r="W36" s="165"/>
      <c r="X36" s="165"/>
      <c r="Y36" s="165"/>
      <c r="Z36" s="165"/>
      <c r="AA36" s="165"/>
      <c r="AB36" s="165"/>
      <c r="AC36" s="165"/>
      <c r="AD36" s="165"/>
      <c r="AE36" s="165"/>
      <c r="AF36" s="165"/>
      <c r="AG36" s="165"/>
      <c r="AH36" s="165"/>
      <c r="AI36" s="165"/>
      <c r="AJ36" s="165"/>
      <c r="AK36" s="165"/>
      <c r="AL36" s="165"/>
      <c r="AM36" s="165"/>
      <c r="AN36" s="165"/>
      <c r="AO36" s="165"/>
      <c r="AP36" s="165"/>
    </row>
    <row r="37" spans="1:42" ht="18.75" customHeight="1">
      <c r="A37" s="417"/>
      <c r="B37" s="154" t="s">
        <v>315</v>
      </c>
      <c r="C37" s="286">
        <v>25713</v>
      </c>
      <c r="D37" s="287">
        <v>24611</v>
      </c>
      <c r="E37" s="288">
        <v>14521</v>
      </c>
      <c r="F37" s="287">
        <v>14526</v>
      </c>
      <c r="G37" s="289">
        <v>185704</v>
      </c>
      <c r="H37" s="290">
        <v>0.86299999999999999</v>
      </c>
      <c r="I37" s="291"/>
      <c r="J37" s="291"/>
      <c r="K37" s="297">
        <v>2.7</v>
      </c>
      <c r="L37" s="292">
        <v>14.2</v>
      </c>
      <c r="M37" s="293">
        <v>93.3</v>
      </c>
      <c r="N37" s="294">
        <v>45.5</v>
      </c>
      <c r="O37" s="246">
        <v>38716</v>
      </c>
      <c r="P37" s="246">
        <v>274386</v>
      </c>
      <c r="Q37" s="122">
        <v>24065</v>
      </c>
      <c r="R37" s="235">
        <v>16034</v>
      </c>
      <c r="S37" s="295">
        <v>458</v>
      </c>
      <c r="T37" s="296">
        <v>7573</v>
      </c>
      <c r="U37" s="162" t="str">
        <f t="shared" si="0"/>
        <v>〇</v>
      </c>
      <c r="V37" s="3"/>
      <c r="W37" s="165"/>
      <c r="X37" s="165"/>
      <c r="Y37" s="165"/>
      <c r="Z37" s="165"/>
      <c r="AA37" s="165"/>
      <c r="AB37" s="165"/>
      <c r="AC37" s="165"/>
      <c r="AD37" s="165"/>
      <c r="AE37" s="165"/>
      <c r="AF37" s="165"/>
      <c r="AG37" s="165"/>
      <c r="AH37" s="165"/>
      <c r="AI37" s="165"/>
      <c r="AJ37" s="165"/>
      <c r="AK37" s="165"/>
      <c r="AL37" s="165"/>
      <c r="AM37" s="165"/>
      <c r="AN37" s="165"/>
      <c r="AO37" s="165"/>
      <c r="AP37" s="165"/>
    </row>
    <row r="38" spans="1:42" ht="18.75" customHeight="1">
      <c r="A38" s="418"/>
      <c r="B38" s="155" t="s">
        <v>316</v>
      </c>
      <c r="C38" s="299">
        <v>17584</v>
      </c>
      <c r="D38" s="300">
        <v>15989</v>
      </c>
      <c r="E38" s="301">
        <v>-8621</v>
      </c>
      <c r="F38" s="300">
        <v>-16215</v>
      </c>
      <c r="G38" s="302">
        <v>180308</v>
      </c>
      <c r="H38" s="303">
        <v>0.85</v>
      </c>
      <c r="I38" s="304"/>
      <c r="J38" s="304"/>
      <c r="K38" s="305">
        <v>2.7</v>
      </c>
      <c r="L38" s="306">
        <v>2</v>
      </c>
      <c r="M38" s="307">
        <v>96.9</v>
      </c>
      <c r="N38" s="308">
        <v>50</v>
      </c>
      <c r="O38" s="247">
        <v>41486</v>
      </c>
      <c r="P38" s="247">
        <v>265220</v>
      </c>
      <c r="Q38" s="243">
        <v>39980</v>
      </c>
      <c r="R38" s="239">
        <v>20841</v>
      </c>
      <c r="S38" s="309">
        <v>479</v>
      </c>
      <c r="T38" s="310">
        <v>18661</v>
      </c>
      <c r="U38" s="162" t="str">
        <f t="shared" si="0"/>
        <v>✖</v>
      </c>
      <c r="V38" s="66"/>
      <c r="W38" s="165"/>
      <c r="X38" s="165"/>
      <c r="Y38" s="165"/>
      <c r="Z38" s="165"/>
      <c r="AA38" s="165"/>
      <c r="AB38" s="165"/>
      <c r="AC38" s="165"/>
      <c r="AD38" s="165"/>
      <c r="AE38" s="165"/>
      <c r="AF38" s="165"/>
      <c r="AG38" s="165"/>
      <c r="AH38" s="165"/>
      <c r="AI38" s="165"/>
      <c r="AJ38" s="165"/>
      <c r="AK38" s="165"/>
      <c r="AL38" s="165"/>
      <c r="AM38" s="165"/>
      <c r="AN38" s="165"/>
      <c r="AO38" s="165"/>
      <c r="AP38" s="165"/>
    </row>
    <row r="39" spans="1:42" ht="18.75" customHeight="1">
      <c r="A39" s="424" t="s">
        <v>89</v>
      </c>
      <c r="B39" s="154" t="s">
        <v>314</v>
      </c>
      <c r="C39" s="286">
        <v>6183</v>
      </c>
      <c r="D39" s="287">
        <v>4777</v>
      </c>
      <c r="E39" s="288">
        <v>1720</v>
      </c>
      <c r="F39" s="287">
        <v>1920</v>
      </c>
      <c r="G39" s="289">
        <v>230122</v>
      </c>
      <c r="H39" s="290">
        <v>0.71599999999999997</v>
      </c>
      <c r="I39" s="291"/>
      <c r="J39" s="291"/>
      <c r="K39" s="292">
        <v>10.6</v>
      </c>
      <c r="L39" s="292">
        <v>138</v>
      </c>
      <c r="M39" s="293">
        <v>93.6</v>
      </c>
      <c r="N39" s="294">
        <v>50.7</v>
      </c>
      <c r="O39" s="246">
        <v>50596</v>
      </c>
      <c r="P39" s="246">
        <v>612971</v>
      </c>
      <c r="Q39" s="122">
        <v>3675</v>
      </c>
      <c r="R39" s="235">
        <v>2012</v>
      </c>
      <c r="S39" s="312">
        <v>27</v>
      </c>
      <c r="T39" s="296">
        <v>1636</v>
      </c>
      <c r="U39" s="162" t="str">
        <f t="shared" si="0"/>
        <v>〇</v>
      </c>
      <c r="V39" s="3"/>
      <c r="W39" s="165"/>
      <c r="X39" s="165"/>
      <c r="Y39" s="165"/>
      <c r="Z39" s="165"/>
      <c r="AA39" s="165"/>
      <c r="AB39" s="165"/>
      <c r="AC39" s="165"/>
      <c r="AD39" s="165"/>
      <c r="AE39" s="165"/>
      <c r="AF39" s="165"/>
      <c r="AG39" s="165"/>
      <c r="AH39" s="165"/>
      <c r="AI39" s="165"/>
      <c r="AJ39" s="165"/>
      <c r="AK39" s="165"/>
      <c r="AL39" s="165"/>
      <c r="AM39" s="165"/>
      <c r="AN39" s="165"/>
      <c r="AO39" s="165"/>
      <c r="AP39" s="165"/>
    </row>
    <row r="40" spans="1:42" ht="18.75" customHeight="1">
      <c r="A40" s="417"/>
      <c r="B40" s="154" t="s">
        <v>300</v>
      </c>
      <c r="C40" s="286">
        <v>4605</v>
      </c>
      <c r="D40" s="287">
        <v>3941</v>
      </c>
      <c r="E40" s="288">
        <v>-836</v>
      </c>
      <c r="F40" s="287">
        <v>1665</v>
      </c>
      <c r="G40" s="289">
        <v>229508</v>
      </c>
      <c r="H40" s="290">
        <v>0.7</v>
      </c>
      <c r="I40" s="291"/>
      <c r="J40" s="291"/>
      <c r="K40" s="292">
        <v>10.5</v>
      </c>
      <c r="L40" s="292">
        <v>139.6</v>
      </c>
      <c r="M40" s="293">
        <v>94.9</v>
      </c>
      <c r="N40" s="294">
        <v>43.1</v>
      </c>
      <c r="O40" s="246">
        <v>58856</v>
      </c>
      <c r="P40" s="246">
        <v>630439</v>
      </c>
      <c r="Q40" s="122">
        <v>6216</v>
      </c>
      <c r="R40" s="235">
        <v>4513</v>
      </c>
      <c r="S40" s="295">
        <v>33</v>
      </c>
      <c r="T40" s="296">
        <v>1670</v>
      </c>
      <c r="U40" s="162" t="str">
        <f t="shared" si="0"/>
        <v>〇</v>
      </c>
      <c r="V40" s="3"/>
      <c r="W40" s="165"/>
      <c r="X40" s="165"/>
      <c r="Y40" s="165"/>
      <c r="Z40" s="165"/>
      <c r="AA40" s="165"/>
      <c r="AB40" s="165"/>
      <c r="AC40" s="165"/>
      <c r="AD40" s="165"/>
      <c r="AE40" s="165"/>
      <c r="AF40" s="165"/>
      <c r="AG40" s="165"/>
      <c r="AH40" s="165"/>
      <c r="AI40" s="165"/>
      <c r="AJ40" s="165"/>
      <c r="AK40" s="165"/>
      <c r="AL40" s="165"/>
      <c r="AM40" s="165"/>
      <c r="AN40" s="165"/>
      <c r="AO40" s="165"/>
      <c r="AP40" s="165"/>
    </row>
    <row r="41" spans="1:42" ht="18.75" customHeight="1">
      <c r="A41" s="417"/>
      <c r="B41" s="154" t="s">
        <v>301</v>
      </c>
      <c r="C41" s="286">
        <v>6578</v>
      </c>
      <c r="D41" s="287">
        <v>3569</v>
      </c>
      <c r="E41" s="288">
        <v>-371</v>
      </c>
      <c r="F41" s="287">
        <v>-1396</v>
      </c>
      <c r="G41" s="289">
        <v>233710</v>
      </c>
      <c r="H41" s="290">
        <v>0.69599999999999995</v>
      </c>
      <c r="I41" s="291"/>
      <c r="J41" s="291"/>
      <c r="K41" s="292">
        <v>10.9</v>
      </c>
      <c r="L41" s="292">
        <v>134.69999999999999</v>
      </c>
      <c r="M41" s="293">
        <v>94.7</v>
      </c>
      <c r="N41" s="292">
        <v>34.299999999999997</v>
      </c>
      <c r="O41" s="246">
        <v>58557</v>
      </c>
      <c r="P41" s="246">
        <v>639824</v>
      </c>
      <c r="Q41" s="122">
        <v>5445</v>
      </c>
      <c r="R41" s="235">
        <v>3487</v>
      </c>
      <c r="S41" s="295">
        <v>34</v>
      </c>
      <c r="T41" s="296">
        <v>1924</v>
      </c>
      <c r="U41" s="162" t="str">
        <f t="shared" si="0"/>
        <v>〇</v>
      </c>
      <c r="V41" s="3"/>
      <c r="W41" s="165"/>
      <c r="X41" s="165"/>
      <c r="Y41" s="165"/>
      <c r="Z41" s="165"/>
      <c r="AA41" s="165"/>
      <c r="AB41" s="165"/>
      <c r="AC41" s="165"/>
      <c r="AD41" s="165"/>
      <c r="AE41" s="165"/>
      <c r="AF41" s="165"/>
      <c r="AG41" s="165"/>
      <c r="AH41" s="165"/>
      <c r="AI41" s="165"/>
      <c r="AJ41" s="165"/>
      <c r="AK41" s="165"/>
      <c r="AL41" s="165"/>
      <c r="AM41" s="165"/>
      <c r="AN41" s="165"/>
      <c r="AO41" s="165"/>
      <c r="AP41" s="165"/>
    </row>
    <row r="42" spans="1:42" ht="18.75" customHeight="1">
      <c r="A42" s="417"/>
      <c r="B42" s="154" t="s">
        <v>315</v>
      </c>
      <c r="C42" s="286">
        <v>11291</v>
      </c>
      <c r="D42" s="287">
        <v>7566</v>
      </c>
      <c r="E42" s="288">
        <v>3996</v>
      </c>
      <c r="F42" s="287">
        <v>9747</v>
      </c>
      <c r="G42" s="289">
        <v>244031</v>
      </c>
      <c r="H42" s="290">
        <v>0.67600000000000005</v>
      </c>
      <c r="I42" s="291"/>
      <c r="J42" s="291"/>
      <c r="K42" s="314">
        <v>11</v>
      </c>
      <c r="L42" s="292">
        <v>124</v>
      </c>
      <c r="M42" s="293">
        <v>92.3</v>
      </c>
      <c r="N42" s="294">
        <v>44.2</v>
      </c>
      <c r="O42" s="246">
        <v>44150</v>
      </c>
      <c r="P42" s="246">
        <v>638320</v>
      </c>
      <c r="Q42" s="122">
        <v>11190</v>
      </c>
      <c r="R42" s="235">
        <v>9239</v>
      </c>
      <c r="S42" s="295">
        <v>35</v>
      </c>
      <c r="T42" s="296">
        <v>1916</v>
      </c>
      <c r="U42" s="162" t="str">
        <f t="shared" si="0"/>
        <v>〇</v>
      </c>
      <c r="V42" s="3"/>
      <c r="W42" s="165"/>
      <c r="X42" s="165"/>
      <c r="Y42" s="165"/>
      <c r="Z42" s="165"/>
      <c r="AA42" s="165"/>
      <c r="AB42" s="165"/>
      <c r="AC42" s="165"/>
      <c r="AD42" s="165"/>
      <c r="AE42" s="165"/>
      <c r="AF42" s="165"/>
      <c r="AG42" s="165"/>
      <c r="AH42" s="165"/>
      <c r="AI42" s="165"/>
      <c r="AJ42" s="165"/>
      <c r="AK42" s="165"/>
      <c r="AL42" s="165"/>
      <c r="AM42" s="165"/>
      <c r="AN42" s="165"/>
      <c r="AO42" s="165"/>
      <c r="AP42" s="165"/>
    </row>
    <row r="43" spans="1:42" ht="18.75" customHeight="1">
      <c r="A43" s="418"/>
      <c r="B43" s="155" t="s">
        <v>316</v>
      </c>
      <c r="C43" s="299">
        <v>8342</v>
      </c>
      <c r="D43" s="300">
        <v>6437</v>
      </c>
      <c r="E43" s="301">
        <v>-1129</v>
      </c>
      <c r="F43" s="300">
        <v>-1548</v>
      </c>
      <c r="G43" s="302">
        <v>238151</v>
      </c>
      <c r="H43" s="303">
        <v>0.66600000000000004</v>
      </c>
      <c r="I43" s="304"/>
      <c r="J43" s="304"/>
      <c r="K43" s="315">
        <v>11.7</v>
      </c>
      <c r="L43" s="306">
        <v>126.7</v>
      </c>
      <c r="M43" s="307">
        <v>94.9</v>
      </c>
      <c r="N43" s="308">
        <v>47.2</v>
      </c>
      <c r="O43" s="247">
        <v>60586</v>
      </c>
      <c r="P43" s="247">
        <v>632151</v>
      </c>
      <c r="Q43" s="243">
        <v>10807</v>
      </c>
      <c r="R43" s="239">
        <v>8820</v>
      </c>
      <c r="S43" s="309">
        <v>36</v>
      </c>
      <c r="T43" s="310">
        <v>1951</v>
      </c>
      <c r="U43" s="162" t="str">
        <f t="shared" si="0"/>
        <v>〇</v>
      </c>
      <c r="V43" s="66"/>
      <c r="W43" s="165"/>
      <c r="X43" s="165"/>
      <c r="Y43" s="165"/>
      <c r="Z43" s="165"/>
      <c r="AA43" s="165"/>
      <c r="AB43" s="165"/>
      <c r="AC43" s="165"/>
      <c r="AD43" s="165"/>
      <c r="AE43" s="165"/>
      <c r="AF43" s="165"/>
      <c r="AG43" s="165"/>
      <c r="AH43" s="165"/>
      <c r="AI43" s="165"/>
      <c r="AJ43" s="165"/>
      <c r="AK43" s="165"/>
      <c r="AL43" s="165"/>
      <c r="AM43" s="165"/>
      <c r="AN43" s="165"/>
      <c r="AO43" s="165"/>
      <c r="AP43" s="165"/>
    </row>
    <row r="44" spans="1:42" ht="18.75" customHeight="1">
      <c r="A44" s="424" t="s">
        <v>52</v>
      </c>
      <c r="B44" s="154" t="s">
        <v>314</v>
      </c>
      <c r="C44" s="316">
        <v>8259</v>
      </c>
      <c r="D44" s="317">
        <v>5354</v>
      </c>
      <c r="E44" s="318">
        <v>783</v>
      </c>
      <c r="F44" s="317">
        <v>755</v>
      </c>
      <c r="G44" s="318">
        <v>188209</v>
      </c>
      <c r="H44" s="290">
        <v>0.90300000000000002</v>
      </c>
      <c r="I44" s="291"/>
      <c r="J44" s="291"/>
      <c r="K44" s="292">
        <v>6.7</v>
      </c>
      <c r="L44" s="292">
        <v>48.8</v>
      </c>
      <c r="M44" s="293">
        <v>92.6</v>
      </c>
      <c r="N44" s="319">
        <v>53.4</v>
      </c>
      <c r="O44" s="246">
        <v>27993</v>
      </c>
      <c r="P44" s="246">
        <v>428903</v>
      </c>
      <c r="Q44" s="121">
        <v>28440</v>
      </c>
      <c r="R44" s="235">
        <v>8564</v>
      </c>
      <c r="S44" s="295">
        <v>2670</v>
      </c>
      <c r="T44" s="296">
        <v>17206</v>
      </c>
      <c r="U44" s="162" t="str">
        <f t="shared" si="0"/>
        <v>〇</v>
      </c>
      <c r="V44" s="3"/>
      <c r="W44" s="165"/>
      <c r="X44" s="165"/>
      <c r="Y44" s="165"/>
      <c r="Z44" s="165"/>
      <c r="AA44" s="165"/>
      <c r="AB44" s="165"/>
      <c r="AC44" s="165"/>
      <c r="AD44" s="165"/>
      <c r="AE44" s="165"/>
      <c r="AF44" s="165"/>
      <c r="AG44" s="165"/>
      <c r="AH44" s="165"/>
      <c r="AI44" s="165"/>
      <c r="AJ44" s="165"/>
      <c r="AK44" s="165"/>
      <c r="AL44" s="165"/>
      <c r="AM44" s="165"/>
      <c r="AN44" s="165"/>
      <c r="AO44" s="165"/>
      <c r="AP44" s="165"/>
    </row>
    <row r="45" spans="1:42" ht="18.75" customHeight="1">
      <c r="A45" s="417"/>
      <c r="B45" s="154" t="s">
        <v>300</v>
      </c>
      <c r="C45" s="316">
        <v>8115</v>
      </c>
      <c r="D45" s="317">
        <v>5106</v>
      </c>
      <c r="E45" s="318">
        <v>-248</v>
      </c>
      <c r="F45" s="317">
        <v>-213</v>
      </c>
      <c r="G45" s="318">
        <v>187789</v>
      </c>
      <c r="H45" s="290">
        <v>0.89100000000000001</v>
      </c>
      <c r="I45" s="291"/>
      <c r="J45" s="291"/>
      <c r="K45" s="292">
        <v>6.4</v>
      </c>
      <c r="L45" s="292">
        <v>48.9</v>
      </c>
      <c r="M45" s="293">
        <v>94.7</v>
      </c>
      <c r="N45" s="294">
        <v>53.1</v>
      </c>
      <c r="O45" s="246">
        <v>26031</v>
      </c>
      <c r="P45" s="246">
        <v>433627</v>
      </c>
      <c r="Q45" s="121">
        <v>27623</v>
      </c>
      <c r="R45" s="235">
        <v>8599</v>
      </c>
      <c r="S45" s="295">
        <v>2670</v>
      </c>
      <c r="T45" s="296">
        <v>16353</v>
      </c>
      <c r="U45" s="162" t="str">
        <f t="shared" si="0"/>
        <v>✖</v>
      </c>
      <c r="V45" s="3"/>
      <c r="W45" s="165"/>
      <c r="X45" s="165"/>
      <c r="Y45" s="165"/>
      <c r="Z45" s="165"/>
      <c r="AA45" s="165"/>
      <c r="AB45" s="165"/>
      <c r="AC45" s="165"/>
      <c r="AD45" s="165"/>
      <c r="AE45" s="165"/>
      <c r="AF45" s="165"/>
      <c r="AG45" s="165"/>
      <c r="AH45" s="165"/>
      <c r="AI45" s="165"/>
      <c r="AJ45" s="165"/>
      <c r="AK45" s="165"/>
      <c r="AL45" s="165"/>
      <c r="AM45" s="165"/>
      <c r="AN45" s="165"/>
      <c r="AO45" s="165"/>
      <c r="AP45" s="165"/>
    </row>
    <row r="46" spans="1:42" ht="18.75" customHeight="1">
      <c r="A46" s="417"/>
      <c r="B46" s="154" t="s">
        <v>301</v>
      </c>
      <c r="C46" s="316">
        <v>8376</v>
      </c>
      <c r="D46" s="317">
        <v>5343</v>
      </c>
      <c r="E46" s="318">
        <v>237</v>
      </c>
      <c r="F46" s="317">
        <v>258</v>
      </c>
      <c r="G46" s="318">
        <v>190502</v>
      </c>
      <c r="H46" s="290">
        <v>0.88800000000000001</v>
      </c>
      <c r="I46" s="291"/>
      <c r="J46" s="291"/>
      <c r="K46" s="292">
        <v>6.5</v>
      </c>
      <c r="L46" s="292">
        <v>48.8</v>
      </c>
      <c r="M46" s="293">
        <v>94.6</v>
      </c>
      <c r="N46" s="294">
        <v>40.5</v>
      </c>
      <c r="O46" s="246">
        <v>22608</v>
      </c>
      <c r="P46" s="246">
        <v>440435</v>
      </c>
      <c r="Q46" s="121">
        <v>29359</v>
      </c>
      <c r="R46" s="235">
        <v>8620</v>
      </c>
      <c r="S46" s="295">
        <v>2671</v>
      </c>
      <c r="T46" s="296">
        <v>18068</v>
      </c>
      <c r="U46" s="162" t="str">
        <f t="shared" si="0"/>
        <v>〇</v>
      </c>
      <c r="V46" s="3"/>
      <c r="W46" s="165"/>
      <c r="X46" s="165"/>
      <c r="Y46" s="165"/>
      <c r="Z46" s="165"/>
      <c r="AA46" s="165"/>
      <c r="AB46" s="165"/>
      <c r="AC46" s="165"/>
      <c r="AD46" s="165"/>
      <c r="AE46" s="165"/>
      <c r="AF46" s="165"/>
      <c r="AG46" s="165"/>
      <c r="AH46" s="165"/>
      <c r="AI46" s="165"/>
      <c r="AJ46" s="165"/>
      <c r="AK46" s="165"/>
      <c r="AL46" s="165"/>
      <c r="AM46" s="165"/>
      <c r="AN46" s="165"/>
      <c r="AO46" s="165"/>
      <c r="AP46" s="165"/>
    </row>
    <row r="47" spans="1:42" ht="18.75" customHeight="1">
      <c r="A47" s="417"/>
      <c r="B47" s="154" t="s">
        <v>315</v>
      </c>
      <c r="C47" s="316">
        <v>9723</v>
      </c>
      <c r="D47" s="317">
        <v>6592</v>
      </c>
      <c r="E47" s="289">
        <v>1249</v>
      </c>
      <c r="F47" s="317">
        <v>4240</v>
      </c>
      <c r="G47" s="289">
        <v>199939</v>
      </c>
      <c r="H47" s="290">
        <v>0.86599999999999999</v>
      </c>
      <c r="I47" s="291"/>
      <c r="J47" s="291"/>
      <c r="K47" s="298">
        <v>6.2</v>
      </c>
      <c r="L47" s="298">
        <v>37.1</v>
      </c>
      <c r="M47" s="293">
        <v>90</v>
      </c>
      <c r="N47" s="294">
        <v>45.4</v>
      </c>
      <c r="O47" s="246">
        <v>23966</v>
      </c>
      <c r="P47" s="246">
        <v>442133</v>
      </c>
      <c r="Q47" s="122">
        <v>37700</v>
      </c>
      <c r="R47" s="235">
        <v>11612</v>
      </c>
      <c r="S47" s="295">
        <v>2671</v>
      </c>
      <c r="T47" s="296">
        <v>23417</v>
      </c>
      <c r="U47" s="162" t="str">
        <f t="shared" si="0"/>
        <v>〇</v>
      </c>
      <c r="V47" s="3"/>
      <c r="W47" s="165"/>
      <c r="X47" s="165"/>
      <c r="Y47" s="165"/>
      <c r="Z47" s="165"/>
      <c r="AA47" s="165"/>
      <c r="AB47" s="165"/>
      <c r="AC47" s="165"/>
      <c r="AD47" s="165"/>
      <c r="AE47" s="165"/>
      <c r="AF47" s="165"/>
      <c r="AG47" s="165"/>
      <c r="AH47" s="165"/>
      <c r="AI47" s="165"/>
      <c r="AJ47" s="165"/>
      <c r="AK47" s="165"/>
      <c r="AL47" s="165"/>
      <c r="AM47" s="165"/>
      <c r="AN47" s="165"/>
      <c r="AO47" s="165"/>
      <c r="AP47" s="165"/>
    </row>
    <row r="48" spans="1:42" ht="18.75" customHeight="1">
      <c r="A48" s="418"/>
      <c r="B48" s="155" t="s">
        <v>316</v>
      </c>
      <c r="C48" s="320">
        <v>11278</v>
      </c>
      <c r="D48" s="321">
        <v>6866</v>
      </c>
      <c r="E48" s="302">
        <v>275</v>
      </c>
      <c r="F48" s="321">
        <v>337</v>
      </c>
      <c r="G48" s="302">
        <v>193465</v>
      </c>
      <c r="H48" s="303">
        <v>0.84899999999999998</v>
      </c>
      <c r="I48" s="304"/>
      <c r="J48" s="304"/>
      <c r="K48" s="311">
        <v>6.3</v>
      </c>
      <c r="L48" s="311">
        <v>34.299999999999997</v>
      </c>
      <c r="M48" s="307">
        <v>93.1</v>
      </c>
      <c r="N48" s="308">
        <v>47</v>
      </c>
      <c r="O48" s="247">
        <v>44735</v>
      </c>
      <c r="P48" s="247">
        <v>442951</v>
      </c>
      <c r="Q48" s="243">
        <v>38562</v>
      </c>
      <c r="R48" s="239">
        <v>11642</v>
      </c>
      <c r="S48" s="309">
        <v>2671</v>
      </c>
      <c r="T48" s="310">
        <v>24249</v>
      </c>
      <c r="U48" s="162" t="str">
        <f t="shared" si="0"/>
        <v>〇</v>
      </c>
      <c r="V48" s="3"/>
      <c r="W48" s="165"/>
      <c r="X48" s="165"/>
      <c r="Y48" s="165"/>
      <c r="Z48" s="165"/>
      <c r="AA48" s="165"/>
      <c r="AB48" s="165"/>
      <c r="AC48" s="165"/>
      <c r="AD48" s="165"/>
      <c r="AE48" s="165"/>
      <c r="AF48" s="165"/>
      <c r="AG48" s="165"/>
      <c r="AH48" s="165"/>
      <c r="AI48" s="165"/>
      <c r="AJ48" s="165"/>
      <c r="AK48" s="165"/>
      <c r="AL48" s="165"/>
      <c r="AM48" s="165"/>
      <c r="AN48" s="165"/>
      <c r="AO48" s="165"/>
      <c r="AP48" s="165"/>
    </row>
    <row r="49" spans="1:42" ht="18.75" customHeight="1">
      <c r="A49" s="424" t="s">
        <v>90</v>
      </c>
      <c r="B49" s="154" t="s">
        <v>314</v>
      </c>
      <c r="C49" s="286">
        <v>10225</v>
      </c>
      <c r="D49" s="287">
        <v>6025</v>
      </c>
      <c r="E49" s="288">
        <v>-466</v>
      </c>
      <c r="F49" s="287">
        <v>-442</v>
      </c>
      <c r="G49" s="289">
        <v>212828</v>
      </c>
      <c r="H49" s="290">
        <v>0.879</v>
      </c>
      <c r="I49" s="291"/>
      <c r="J49" s="291"/>
      <c r="K49" s="292">
        <v>6.5</v>
      </c>
      <c r="L49" s="312" t="s">
        <v>21</v>
      </c>
      <c r="M49" s="293">
        <v>89.8</v>
      </c>
      <c r="N49" s="294">
        <v>53.6</v>
      </c>
      <c r="O49" s="246">
        <v>144125</v>
      </c>
      <c r="P49" s="246">
        <v>256902</v>
      </c>
      <c r="Q49" s="122">
        <v>46120</v>
      </c>
      <c r="R49" s="235">
        <v>15225</v>
      </c>
      <c r="S49" s="295">
        <v>1031</v>
      </c>
      <c r="T49" s="296">
        <v>29863</v>
      </c>
      <c r="U49" s="162" t="str">
        <f t="shared" si="0"/>
        <v>✖</v>
      </c>
      <c r="V49" s="3"/>
      <c r="W49" s="165"/>
      <c r="X49" s="165"/>
      <c r="Y49" s="165"/>
      <c r="Z49" s="165"/>
      <c r="AA49" s="165"/>
      <c r="AB49" s="165"/>
      <c r="AC49" s="165"/>
      <c r="AD49" s="165"/>
      <c r="AE49" s="165"/>
      <c r="AF49" s="165"/>
      <c r="AG49" s="165"/>
      <c r="AH49" s="165"/>
      <c r="AI49" s="165"/>
      <c r="AJ49" s="165"/>
      <c r="AK49" s="165"/>
      <c r="AL49" s="165"/>
      <c r="AM49" s="165"/>
      <c r="AN49" s="165"/>
      <c r="AO49" s="165"/>
      <c r="AP49" s="165"/>
    </row>
    <row r="50" spans="1:42" ht="18.75" customHeight="1">
      <c r="A50" s="401"/>
      <c r="B50" s="154" t="s">
        <v>300</v>
      </c>
      <c r="C50" s="286">
        <v>9748</v>
      </c>
      <c r="D50" s="287">
        <v>5939</v>
      </c>
      <c r="E50" s="288">
        <v>-86</v>
      </c>
      <c r="F50" s="287">
        <v>-3745</v>
      </c>
      <c r="G50" s="289">
        <v>213100</v>
      </c>
      <c r="H50" s="290">
        <v>0.87</v>
      </c>
      <c r="I50" s="291"/>
      <c r="J50" s="291"/>
      <c r="K50" s="292">
        <v>5.5</v>
      </c>
      <c r="L50" s="312" t="s">
        <v>21</v>
      </c>
      <c r="M50" s="293">
        <v>92.7</v>
      </c>
      <c r="N50" s="294">
        <v>53.9</v>
      </c>
      <c r="O50" s="246">
        <v>137076</v>
      </c>
      <c r="P50" s="246">
        <v>255173</v>
      </c>
      <c r="Q50" s="122">
        <v>45402</v>
      </c>
      <c r="R50" s="235">
        <v>11546</v>
      </c>
      <c r="S50" s="295">
        <v>1010</v>
      </c>
      <c r="T50" s="296">
        <v>32846</v>
      </c>
      <c r="U50" s="162" t="str">
        <f t="shared" si="0"/>
        <v>〇</v>
      </c>
      <c r="V50" s="3"/>
      <c r="W50" s="165"/>
      <c r="X50" s="165"/>
      <c r="Y50" s="165"/>
      <c r="Z50" s="165"/>
      <c r="AA50" s="165"/>
      <c r="AB50" s="165"/>
      <c r="AC50" s="165"/>
      <c r="AD50" s="165"/>
      <c r="AE50" s="165"/>
      <c r="AF50" s="165"/>
      <c r="AG50" s="165"/>
      <c r="AH50" s="165"/>
      <c r="AI50" s="165"/>
      <c r="AJ50" s="165"/>
      <c r="AK50" s="165"/>
      <c r="AL50" s="165"/>
      <c r="AM50" s="165"/>
      <c r="AN50" s="165"/>
      <c r="AO50" s="165"/>
      <c r="AP50" s="165"/>
    </row>
    <row r="51" spans="1:42" ht="18.75" customHeight="1">
      <c r="A51" s="401"/>
      <c r="B51" s="154" t="s">
        <v>301</v>
      </c>
      <c r="C51" s="286">
        <v>11003</v>
      </c>
      <c r="D51" s="287">
        <v>6480</v>
      </c>
      <c r="E51" s="288">
        <v>541</v>
      </c>
      <c r="F51" s="287">
        <v>-238</v>
      </c>
      <c r="G51" s="289">
        <v>216034</v>
      </c>
      <c r="H51" s="290">
        <v>0.86799999999999999</v>
      </c>
      <c r="I51" s="291"/>
      <c r="J51" s="291"/>
      <c r="K51" s="292">
        <v>5.0999999999999996</v>
      </c>
      <c r="L51" s="312" t="s">
        <v>21</v>
      </c>
      <c r="M51" s="293">
        <v>92.5</v>
      </c>
      <c r="N51" s="294">
        <v>40.6</v>
      </c>
      <c r="O51" s="246">
        <v>131827</v>
      </c>
      <c r="P51" s="246">
        <v>257561</v>
      </c>
      <c r="Q51" s="122">
        <v>42883</v>
      </c>
      <c r="R51" s="235">
        <v>10767</v>
      </c>
      <c r="S51" s="295">
        <v>590</v>
      </c>
      <c r="T51" s="296">
        <v>31526</v>
      </c>
      <c r="U51" s="162" t="str">
        <f t="shared" si="0"/>
        <v>〇</v>
      </c>
      <c r="V51" s="3"/>
      <c r="W51" s="165"/>
      <c r="X51" s="165"/>
      <c r="Y51" s="165"/>
      <c r="Z51" s="165"/>
      <c r="AA51" s="165"/>
      <c r="AB51" s="165"/>
      <c r="AC51" s="165"/>
      <c r="AD51" s="165"/>
      <c r="AE51" s="165"/>
      <c r="AF51" s="165"/>
      <c r="AG51" s="165"/>
      <c r="AH51" s="165"/>
      <c r="AI51" s="165"/>
      <c r="AJ51" s="165"/>
      <c r="AK51" s="165"/>
      <c r="AL51" s="165"/>
      <c r="AM51" s="165"/>
      <c r="AN51" s="165"/>
      <c r="AO51" s="165"/>
      <c r="AP51" s="165"/>
    </row>
    <row r="52" spans="1:42" ht="18.75" customHeight="1">
      <c r="A52" s="401"/>
      <c r="B52" s="154" t="s">
        <v>315</v>
      </c>
      <c r="C52" s="286">
        <v>11349.049000000001</v>
      </c>
      <c r="D52" s="287">
        <v>7233.3670000000002</v>
      </c>
      <c r="E52" s="288">
        <v>753.11199999999997</v>
      </c>
      <c r="F52" s="287">
        <v>4468.1790000000001</v>
      </c>
      <c r="G52" s="289">
        <v>227707.39199999999</v>
      </c>
      <c r="H52" s="290">
        <v>0.84499999999999997</v>
      </c>
      <c r="I52" s="291"/>
      <c r="J52" s="291"/>
      <c r="K52" s="297">
        <v>4.8</v>
      </c>
      <c r="L52" s="312" t="s">
        <v>21</v>
      </c>
      <c r="M52" s="293">
        <v>88.1</v>
      </c>
      <c r="N52" s="294">
        <v>44.7</v>
      </c>
      <c r="O52" s="246">
        <v>133987.10699999999</v>
      </c>
      <c r="P52" s="246">
        <v>249445.63</v>
      </c>
      <c r="Q52" s="122">
        <v>53114.574000000001</v>
      </c>
      <c r="R52" s="235">
        <v>14481.699000000001</v>
      </c>
      <c r="S52" s="295">
        <v>677.83199999999999</v>
      </c>
      <c r="T52" s="296">
        <v>37955.042999999998</v>
      </c>
      <c r="U52" s="162" t="str">
        <f t="shared" si="0"/>
        <v>〇</v>
      </c>
      <c r="V52" s="3"/>
      <c r="W52" s="165"/>
      <c r="X52" s="165"/>
      <c r="Y52" s="165"/>
      <c r="Z52" s="165"/>
      <c r="AA52" s="165"/>
      <c r="AB52" s="165"/>
      <c r="AC52" s="165"/>
      <c r="AD52" s="165"/>
      <c r="AE52" s="165"/>
      <c r="AF52" s="165"/>
      <c r="AG52" s="165"/>
      <c r="AH52" s="165"/>
      <c r="AI52" s="165"/>
      <c r="AJ52" s="165"/>
      <c r="AK52" s="165"/>
      <c r="AL52" s="165"/>
      <c r="AM52" s="165"/>
      <c r="AN52" s="165"/>
      <c r="AO52" s="165"/>
      <c r="AP52" s="165"/>
    </row>
    <row r="53" spans="1:42" ht="18.75" customHeight="1">
      <c r="A53" s="402"/>
      <c r="B53" s="155" t="s">
        <v>316</v>
      </c>
      <c r="C53" s="299">
        <v>14801</v>
      </c>
      <c r="D53" s="300">
        <v>9318</v>
      </c>
      <c r="E53" s="301">
        <v>2085</v>
      </c>
      <c r="F53" s="300">
        <v>1401</v>
      </c>
      <c r="G53" s="302">
        <v>218551</v>
      </c>
      <c r="H53" s="303">
        <v>0.82899999999999996</v>
      </c>
      <c r="I53" s="304"/>
      <c r="J53" s="304"/>
      <c r="K53" s="305">
        <v>4.4000000000000004</v>
      </c>
      <c r="L53" s="313" t="s">
        <v>304</v>
      </c>
      <c r="M53" s="307">
        <v>90.1</v>
      </c>
      <c r="N53" s="308">
        <v>47.6</v>
      </c>
      <c r="O53" s="247">
        <v>122787</v>
      </c>
      <c r="P53" s="247">
        <v>249258</v>
      </c>
      <c r="Q53" s="243">
        <v>51078</v>
      </c>
      <c r="R53" s="239">
        <v>13798</v>
      </c>
      <c r="S53" s="309">
        <v>774</v>
      </c>
      <c r="T53" s="310">
        <v>36506</v>
      </c>
      <c r="U53" s="162" t="str">
        <f t="shared" si="0"/>
        <v>〇</v>
      </c>
      <c r="V53" s="165"/>
      <c r="W53" s="165"/>
      <c r="X53" s="165"/>
      <c r="Y53" s="165"/>
      <c r="Z53" s="165"/>
      <c r="AA53" s="165"/>
      <c r="AB53" s="165"/>
      <c r="AC53" s="165"/>
      <c r="AD53" s="165"/>
      <c r="AE53" s="165"/>
      <c r="AF53" s="165"/>
      <c r="AG53" s="165"/>
      <c r="AH53" s="165"/>
      <c r="AI53" s="165"/>
      <c r="AJ53" s="165"/>
      <c r="AK53" s="165"/>
      <c r="AL53" s="165"/>
      <c r="AM53" s="165"/>
      <c r="AN53" s="165"/>
      <c r="AO53" s="165"/>
      <c r="AP53" s="165"/>
    </row>
    <row r="54" spans="1:42" ht="18.75" customHeight="1">
      <c r="A54" s="424" t="s">
        <v>54</v>
      </c>
      <c r="B54" s="154" t="s">
        <v>314</v>
      </c>
      <c r="C54" s="286">
        <v>8419</v>
      </c>
      <c r="D54" s="287">
        <v>4893</v>
      </c>
      <c r="E54" s="288">
        <v>1759</v>
      </c>
      <c r="F54" s="287">
        <v>2066</v>
      </c>
      <c r="G54" s="289">
        <v>644499</v>
      </c>
      <c r="H54" s="290">
        <v>0.98499999999999999</v>
      </c>
      <c r="I54" s="291"/>
      <c r="J54" s="291"/>
      <c r="K54" s="292">
        <v>9.4</v>
      </c>
      <c r="L54" s="292">
        <v>118.2</v>
      </c>
      <c r="M54" s="293">
        <v>98</v>
      </c>
      <c r="N54" s="319">
        <v>64.599999999999994</v>
      </c>
      <c r="O54" s="246">
        <v>178761</v>
      </c>
      <c r="P54" s="246">
        <v>1410359</v>
      </c>
      <c r="Q54" s="246">
        <v>44090</v>
      </c>
      <c r="R54" s="235">
        <v>16688</v>
      </c>
      <c r="S54" s="295">
        <v>8357</v>
      </c>
      <c r="T54" s="296">
        <v>19045</v>
      </c>
      <c r="U54" s="162" t="str">
        <f t="shared" si="0"/>
        <v>〇</v>
      </c>
      <c r="V54" s="3"/>
      <c r="W54" s="165"/>
      <c r="X54" s="165"/>
      <c r="Y54" s="165"/>
      <c r="Z54" s="165"/>
      <c r="AA54" s="165"/>
      <c r="AB54" s="165"/>
      <c r="AC54" s="165"/>
      <c r="AD54" s="165"/>
      <c r="AE54" s="165"/>
      <c r="AF54" s="165"/>
      <c r="AG54" s="165"/>
      <c r="AH54" s="165"/>
      <c r="AI54" s="165"/>
      <c r="AJ54" s="165"/>
      <c r="AK54" s="165"/>
      <c r="AL54" s="165"/>
      <c r="AM54" s="165"/>
      <c r="AN54" s="165"/>
      <c r="AO54" s="165"/>
      <c r="AP54" s="165"/>
    </row>
    <row r="55" spans="1:42" ht="18.75" customHeight="1">
      <c r="A55" s="417"/>
      <c r="B55" s="154" t="s">
        <v>300</v>
      </c>
      <c r="C55" s="286">
        <v>12230</v>
      </c>
      <c r="D55" s="287">
        <v>7856</v>
      </c>
      <c r="E55" s="288">
        <v>2963</v>
      </c>
      <c r="F55" s="287">
        <v>-2611</v>
      </c>
      <c r="G55" s="289">
        <v>646827</v>
      </c>
      <c r="H55" s="290">
        <v>0.98499999999999999</v>
      </c>
      <c r="I55" s="291"/>
      <c r="J55" s="291"/>
      <c r="K55" s="292">
        <v>8.1999999999999993</v>
      </c>
      <c r="L55" s="292">
        <v>104.8</v>
      </c>
      <c r="M55" s="293">
        <v>99.6</v>
      </c>
      <c r="N55" s="322">
        <v>64.8</v>
      </c>
      <c r="O55" s="246">
        <v>159400</v>
      </c>
      <c r="P55" s="246">
        <v>1378106</v>
      </c>
      <c r="Q55" s="122">
        <v>52331</v>
      </c>
      <c r="R55" s="235">
        <v>12461</v>
      </c>
      <c r="S55" s="295">
        <v>6500</v>
      </c>
      <c r="T55" s="296">
        <v>33370</v>
      </c>
      <c r="U55" s="162" t="str">
        <f t="shared" si="0"/>
        <v>〇</v>
      </c>
      <c r="V55" s="3"/>
      <c r="W55" s="165"/>
      <c r="X55" s="165"/>
      <c r="Y55" s="165"/>
      <c r="Z55" s="165"/>
      <c r="AA55" s="165"/>
      <c r="AB55" s="165"/>
      <c r="AC55" s="165"/>
      <c r="AD55" s="165"/>
      <c r="AE55" s="165"/>
      <c r="AF55" s="165"/>
      <c r="AG55" s="165"/>
      <c r="AH55" s="165"/>
      <c r="AI55" s="165"/>
      <c r="AJ55" s="165"/>
      <c r="AK55" s="165"/>
      <c r="AL55" s="165"/>
      <c r="AM55" s="165"/>
      <c r="AN55" s="165"/>
      <c r="AO55" s="165"/>
      <c r="AP55" s="165"/>
    </row>
    <row r="56" spans="1:42" ht="18.75" customHeight="1">
      <c r="A56" s="417"/>
      <c r="B56" s="154" t="s">
        <v>301</v>
      </c>
      <c r="C56" s="286">
        <v>17550</v>
      </c>
      <c r="D56" s="287">
        <v>8453</v>
      </c>
      <c r="E56" s="288">
        <v>597</v>
      </c>
      <c r="F56" s="287">
        <v>-1180</v>
      </c>
      <c r="G56" s="289">
        <v>654510</v>
      </c>
      <c r="H56" s="290">
        <v>0.98899999999999999</v>
      </c>
      <c r="I56" s="291"/>
      <c r="J56" s="291"/>
      <c r="K56" s="292">
        <v>7.9</v>
      </c>
      <c r="L56" s="292">
        <v>104.4</v>
      </c>
      <c r="M56" s="293">
        <v>99.7</v>
      </c>
      <c r="N56" s="294">
        <v>50.6</v>
      </c>
      <c r="O56" s="246">
        <v>246589</v>
      </c>
      <c r="P56" s="246">
        <v>1360580</v>
      </c>
      <c r="Q56" s="122">
        <v>51198</v>
      </c>
      <c r="R56" s="235">
        <v>14252</v>
      </c>
      <c r="S56" s="295">
        <v>5091</v>
      </c>
      <c r="T56" s="296">
        <v>31855</v>
      </c>
      <c r="U56" s="162" t="str">
        <f t="shared" si="0"/>
        <v>〇</v>
      </c>
      <c r="V56" s="3"/>
      <c r="W56" s="165"/>
      <c r="X56" s="165"/>
      <c r="Y56" s="165"/>
      <c r="Z56" s="165"/>
      <c r="AA56" s="165"/>
      <c r="AB56" s="165"/>
      <c r="AC56" s="165"/>
      <c r="AD56" s="165"/>
      <c r="AE56" s="165"/>
      <c r="AF56" s="165"/>
      <c r="AG56" s="165"/>
      <c r="AH56" s="165"/>
      <c r="AI56" s="165"/>
      <c r="AJ56" s="165"/>
      <c r="AK56" s="165"/>
      <c r="AL56" s="165"/>
      <c r="AM56" s="165"/>
      <c r="AN56" s="165"/>
      <c r="AO56" s="165"/>
      <c r="AP56" s="165"/>
    </row>
    <row r="57" spans="1:42" ht="18.75" customHeight="1">
      <c r="A57" s="417"/>
      <c r="B57" s="154" t="s">
        <v>315</v>
      </c>
      <c r="C57" s="286">
        <v>18037</v>
      </c>
      <c r="D57" s="287">
        <v>10240</v>
      </c>
      <c r="E57" s="288">
        <v>1988</v>
      </c>
      <c r="F57" s="287">
        <v>3938</v>
      </c>
      <c r="G57" s="289">
        <v>673008</v>
      </c>
      <c r="H57" s="290">
        <v>0.98</v>
      </c>
      <c r="I57" s="291"/>
      <c r="J57" s="291"/>
      <c r="K57" s="297">
        <v>7.2</v>
      </c>
      <c r="L57" s="292">
        <v>94.2</v>
      </c>
      <c r="M57" s="293">
        <v>95.1</v>
      </c>
      <c r="N57" s="294">
        <v>56</v>
      </c>
      <c r="O57" s="246">
        <v>265638</v>
      </c>
      <c r="P57" s="246">
        <v>1386368</v>
      </c>
      <c r="Q57" s="122">
        <v>68680</v>
      </c>
      <c r="R57" s="235">
        <v>20268</v>
      </c>
      <c r="S57" s="295">
        <v>5540</v>
      </c>
      <c r="T57" s="296">
        <v>42872</v>
      </c>
      <c r="U57" s="162" t="str">
        <f t="shared" si="0"/>
        <v>〇</v>
      </c>
      <c r="V57" s="3"/>
      <c r="W57" s="165"/>
      <c r="X57" s="165"/>
      <c r="Y57" s="165"/>
      <c r="Z57" s="165"/>
      <c r="AA57" s="165"/>
      <c r="AB57" s="165"/>
      <c r="AC57" s="165"/>
      <c r="AD57" s="165"/>
      <c r="AE57" s="165"/>
      <c r="AF57" s="165"/>
      <c r="AG57" s="165"/>
      <c r="AH57" s="165"/>
      <c r="AI57" s="165"/>
      <c r="AJ57" s="165"/>
      <c r="AK57" s="165"/>
      <c r="AL57" s="165"/>
      <c r="AM57" s="165"/>
      <c r="AN57" s="165"/>
      <c r="AO57" s="165"/>
      <c r="AP57" s="165"/>
    </row>
    <row r="58" spans="1:42" ht="18.75" customHeight="1">
      <c r="A58" s="418"/>
      <c r="B58" s="155" t="s">
        <v>316</v>
      </c>
      <c r="C58" s="299">
        <v>15830</v>
      </c>
      <c r="D58" s="300">
        <v>8202</v>
      </c>
      <c r="E58" s="301">
        <v>-2043</v>
      </c>
      <c r="F58" s="300">
        <v>11324</v>
      </c>
      <c r="G58" s="302">
        <v>664266</v>
      </c>
      <c r="H58" s="303">
        <v>0.98</v>
      </c>
      <c r="I58" s="304"/>
      <c r="J58" s="304"/>
      <c r="K58" s="305">
        <v>6.8</v>
      </c>
      <c r="L58" s="306">
        <v>88.6</v>
      </c>
      <c r="M58" s="307">
        <v>97.8</v>
      </c>
      <c r="N58" s="308">
        <v>57.3</v>
      </c>
      <c r="O58" s="247">
        <v>255809</v>
      </c>
      <c r="P58" s="247">
        <v>1381521</v>
      </c>
      <c r="Q58" s="243">
        <v>101079</v>
      </c>
      <c r="R58" s="239">
        <v>37717</v>
      </c>
      <c r="S58" s="309">
        <v>5989</v>
      </c>
      <c r="T58" s="310">
        <v>57373</v>
      </c>
      <c r="U58" s="162" t="str">
        <f t="shared" si="0"/>
        <v>〇</v>
      </c>
      <c r="V58" s="66"/>
      <c r="W58" s="165"/>
      <c r="X58" s="165"/>
      <c r="Y58" s="165"/>
      <c r="Z58" s="165"/>
      <c r="AA58" s="165"/>
      <c r="AB58" s="165"/>
      <c r="AC58" s="165"/>
      <c r="AD58" s="165"/>
      <c r="AE58" s="165"/>
      <c r="AF58" s="165"/>
      <c r="AG58" s="165"/>
      <c r="AH58" s="165"/>
      <c r="AI58" s="165"/>
      <c r="AJ58" s="165"/>
      <c r="AK58" s="165"/>
      <c r="AL58" s="165"/>
      <c r="AM58" s="165"/>
      <c r="AN58" s="165"/>
      <c r="AO58" s="165"/>
      <c r="AP58" s="165"/>
    </row>
    <row r="59" spans="1:42" ht="18.75" customHeight="1">
      <c r="A59" s="401" t="s">
        <v>55</v>
      </c>
      <c r="B59" s="154" t="s">
        <v>314</v>
      </c>
      <c r="C59" s="286">
        <v>3638</v>
      </c>
      <c r="D59" s="287">
        <v>346</v>
      </c>
      <c r="E59" s="288">
        <v>-13</v>
      </c>
      <c r="F59" s="287">
        <v>-13</v>
      </c>
      <c r="G59" s="289">
        <v>401859</v>
      </c>
      <c r="H59" s="290">
        <v>0.80400000000000005</v>
      </c>
      <c r="I59" s="291"/>
      <c r="J59" s="291"/>
      <c r="K59" s="292">
        <v>11.4</v>
      </c>
      <c r="L59" s="292">
        <v>191.2</v>
      </c>
      <c r="M59" s="293">
        <v>97.7</v>
      </c>
      <c r="N59" s="294">
        <v>50.2</v>
      </c>
      <c r="O59" s="246">
        <v>93690</v>
      </c>
      <c r="P59" s="246">
        <v>1344696</v>
      </c>
      <c r="Q59" s="122">
        <v>40739</v>
      </c>
      <c r="R59" s="235">
        <v>3557</v>
      </c>
      <c r="S59" s="312" t="s">
        <v>21</v>
      </c>
      <c r="T59" s="296">
        <v>37182</v>
      </c>
      <c r="U59" s="162" t="e">
        <f t="shared" si="0"/>
        <v>#VALUE!</v>
      </c>
      <c r="V59" s="3"/>
      <c r="W59" s="165"/>
      <c r="X59" s="165"/>
      <c r="Y59" s="165"/>
      <c r="Z59" s="165"/>
      <c r="AA59" s="165"/>
      <c r="AB59" s="165"/>
      <c r="AC59" s="165"/>
      <c r="AD59" s="165"/>
      <c r="AE59" s="165"/>
      <c r="AF59" s="165"/>
      <c r="AG59" s="165"/>
      <c r="AH59" s="165"/>
      <c r="AI59" s="165"/>
      <c r="AJ59" s="165"/>
      <c r="AK59" s="165"/>
      <c r="AL59" s="165"/>
      <c r="AM59" s="165"/>
      <c r="AN59" s="165"/>
      <c r="AO59" s="165"/>
      <c r="AP59" s="165"/>
    </row>
    <row r="60" spans="1:42" ht="18.75" customHeight="1">
      <c r="A60" s="417"/>
      <c r="B60" s="154" t="s">
        <v>300</v>
      </c>
      <c r="C60" s="286">
        <v>2596</v>
      </c>
      <c r="D60" s="287">
        <v>411</v>
      </c>
      <c r="E60" s="288">
        <v>65</v>
      </c>
      <c r="F60" s="287">
        <v>-3856</v>
      </c>
      <c r="G60" s="289">
        <v>402017</v>
      </c>
      <c r="H60" s="290">
        <v>0.8</v>
      </c>
      <c r="I60" s="291"/>
      <c r="J60" s="291"/>
      <c r="K60" s="292">
        <v>10.4</v>
      </c>
      <c r="L60" s="292">
        <v>191.1</v>
      </c>
      <c r="M60" s="293">
        <v>98.9</v>
      </c>
      <c r="N60" s="294">
        <v>51.7</v>
      </c>
      <c r="O60" s="246">
        <v>84091</v>
      </c>
      <c r="P60" s="246">
        <v>1354951</v>
      </c>
      <c r="Q60" s="122">
        <v>36620</v>
      </c>
      <c r="R60" s="323" t="s">
        <v>21</v>
      </c>
      <c r="S60" s="312" t="s">
        <v>21</v>
      </c>
      <c r="T60" s="296">
        <v>36620</v>
      </c>
      <c r="U60" s="162" t="e">
        <f t="shared" si="0"/>
        <v>#VALUE!</v>
      </c>
      <c r="V60" s="3"/>
      <c r="W60" s="165"/>
      <c r="X60" s="165"/>
      <c r="Y60" s="165"/>
      <c r="Z60" s="165"/>
      <c r="AA60" s="165"/>
      <c r="AB60" s="165"/>
      <c r="AC60" s="165"/>
      <c r="AD60" s="165"/>
      <c r="AE60" s="165"/>
      <c r="AF60" s="165"/>
      <c r="AG60" s="165"/>
      <c r="AH60" s="165"/>
      <c r="AI60" s="165"/>
      <c r="AJ60" s="165"/>
      <c r="AK60" s="165"/>
      <c r="AL60" s="165"/>
      <c r="AM60" s="165"/>
      <c r="AN60" s="165"/>
      <c r="AO60" s="165"/>
      <c r="AP60" s="165"/>
    </row>
    <row r="61" spans="1:42" ht="18.75" customHeight="1">
      <c r="A61" s="417"/>
      <c r="B61" s="154" t="s">
        <v>301</v>
      </c>
      <c r="C61" s="286">
        <v>7554</v>
      </c>
      <c r="D61" s="287">
        <v>-317</v>
      </c>
      <c r="E61" s="288">
        <v>-728</v>
      </c>
      <c r="F61" s="287">
        <v>-1159</v>
      </c>
      <c r="G61" s="289">
        <v>405034</v>
      </c>
      <c r="H61" s="290">
        <v>0.81299999999999994</v>
      </c>
      <c r="I61" s="291">
        <v>0.1</v>
      </c>
      <c r="J61" s="291"/>
      <c r="K61" s="292">
        <v>11.4</v>
      </c>
      <c r="L61" s="292">
        <v>193.4</v>
      </c>
      <c r="M61" s="293">
        <v>99.7</v>
      </c>
      <c r="N61" s="294">
        <v>48.9</v>
      </c>
      <c r="O61" s="246">
        <v>131683</v>
      </c>
      <c r="P61" s="246">
        <v>1367869</v>
      </c>
      <c r="Q61" s="122">
        <v>34818</v>
      </c>
      <c r="R61" s="323" t="s">
        <v>21</v>
      </c>
      <c r="S61" s="312" t="s">
        <v>21</v>
      </c>
      <c r="T61" s="296">
        <v>34818</v>
      </c>
      <c r="U61" s="162" t="e">
        <f t="shared" si="0"/>
        <v>#VALUE!</v>
      </c>
      <c r="V61" s="3"/>
      <c r="W61" s="165"/>
      <c r="X61" s="165"/>
      <c r="Y61" s="165"/>
      <c r="Z61" s="165"/>
      <c r="AA61" s="165"/>
      <c r="AB61" s="165"/>
      <c r="AC61" s="165"/>
      <c r="AD61" s="165"/>
      <c r="AE61" s="165"/>
      <c r="AF61" s="165"/>
      <c r="AG61" s="165"/>
      <c r="AH61" s="165"/>
      <c r="AI61" s="165"/>
      <c r="AJ61" s="165"/>
      <c r="AK61" s="165"/>
      <c r="AL61" s="165"/>
      <c r="AM61" s="165"/>
      <c r="AN61" s="165"/>
      <c r="AO61" s="165"/>
      <c r="AP61" s="165"/>
    </row>
    <row r="62" spans="1:42" ht="18.75" customHeight="1">
      <c r="A62" s="417"/>
      <c r="B62" s="154" t="s">
        <v>315</v>
      </c>
      <c r="C62" s="286">
        <v>2606</v>
      </c>
      <c r="D62" s="287">
        <v>388</v>
      </c>
      <c r="E62" s="288">
        <v>705</v>
      </c>
      <c r="F62" s="287">
        <v>10156</v>
      </c>
      <c r="G62" s="289">
        <v>424383</v>
      </c>
      <c r="H62" s="290">
        <v>0.80500000000000005</v>
      </c>
      <c r="I62" s="291"/>
      <c r="J62" s="291"/>
      <c r="K62" s="297">
        <v>11.8</v>
      </c>
      <c r="L62" s="298">
        <v>170.4</v>
      </c>
      <c r="M62" s="293">
        <v>94.8</v>
      </c>
      <c r="N62" s="294">
        <v>55.8</v>
      </c>
      <c r="O62" s="246">
        <v>132694</v>
      </c>
      <c r="P62" s="246">
        <v>1358075</v>
      </c>
      <c r="Q62" s="122">
        <v>47594</v>
      </c>
      <c r="R62" s="323">
        <v>9452</v>
      </c>
      <c r="S62" s="312" t="s">
        <v>21</v>
      </c>
      <c r="T62" s="296">
        <v>38142</v>
      </c>
      <c r="U62" s="162" t="e">
        <f>IF(R62+S62+T62=Q62,"〇","✖")</f>
        <v>#VALUE!</v>
      </c>
      <c r="V62" s="3"/>
      <c r="W62" s="165"/>
      <c r="X62" s="165"/>
      <c r="Y62" s="165"/>
      <c r="Z62" s="165"/>
      <c r="AA62" s="165"/>
      <c r="AB62" s="165"/>
      <c r="AC62" s="165"/>
      <c r="AD62" s="165"/>
      <c r="AE62" s="165"/>
      <c r="AF62" s="165"/>
      <c r="AG62" s="165"/>
      <c r="AH62" s="165"/>
      <c r="AI62" s="165"/>
      <c r="AJ62" s="165"/>
      <c r="AK62" s="165"/>
      <c r="AL62" s="165"/>
      <c r="AM62" s="165"/>
      <c r="AN62" s="165"/>
      <c r="AO62" s="165"/>
      <c r="AP62" s="165"/>
    </row>
    <row r="63" spans="1:42" ht="18.75" customHeight="1">
      <c r="A63" s="418"/>
      <c r="B63" s="155" t="s">
        <v>316</v>
      </c>
      <c r="C63" s="299">
        <v>16539</v>
      </c>
      <c r="D63" s="300">
        <v>7707</v>
      </c>
      <c r="E63" s="301">
        <v>7319</v>
      </c>
      <c r="F63" s="300">
        <v>6893</v>
      </c>
      <c r="G63" s="302">
        <v>412908</v>
      </c>
      <c r="H63" s="303">
        <v>0.80800000000000005</v>
      </c>
      <c r="I63" s="304"/>
      <c r="J63" s="304"/>
      <c r="K63" s="305">
        <v>11.9</v>
      </c>
      <c r="L63" s="311">
        <v>148.6</v>
      </c>
      <c r="M63" s="307">
        <v>99.2</v>
      </c>
      <c r="N63" s="308">
        <v>55.9</v>
      </c>
      <c r="O63" s="247">
        <v>112997</v>
      </c>
      <c r="P63" s="247">
        <v>1338128</v>
      </c>
      <c r="Q63" s="243">
        <v>49601</v>
      </c>
      <c r="R63" s="324">
        <v>9436</v>
      </c>
      <c r="S63" s="313" t="s">
        <v>304</v>
      </c>
      <c r="T63" s="310">
        <v>40165</v>
      </c>
      <c r="U63" s="162" t="e">
        <f t="shared" si="0"/>
        <v>#VALUE!</v>
      </c>
      <c r="V63" s="66"/>
      <c r="W63" s="165"/>
      <c r="X63" s="165"/>
      <c r="Y63" s="165"/>
      <c r="Z63" s="165"/>
      <c r="AA63" s="165"/>
      <c r="AB63" s="165"/>
      <c r="AC63" s="165"/>
      <c r="AD63" s="165"/>
      <c r="AE63" s="165"/>
      <c r="AF63" s="165"/>
      <c r="AG63" s="165"/>
      <c r="AH63" s="165"/>
      <c r="AI63" s="165"/>
      <c r="AJ63" s="165"/>
      <c r="AK63" s="165"/>
      <c r="AL63" s="165"/>
      <c r="AM63" s="165"/>
      <c r="AN63" s="165"/>
      <c r="AO63" s="165"/>
      <c r="AP63" s="165"/>
    </row>
    <row r="64" spans="1:42" ht="18.75" customHeight="1">
      <c r="A64" s="424" t="s">
        <v>56</v>
      </c>
      <c r="B64" s="154" t="s">
        <v>314</v>
      </c>
      <c r="C64" s="286">
        <v>2566</v>
      </c>
      <c r="D64" s="287">
        <v>429</v>
      </c>
      <c r="E64" s="288">
        <v>9</v>
      </c>
      <c r="F64" s="287">
        <v>-2580</v>
      </c>
      <c r="G64" s="289">
        <v>851858</v>
      </c>
      <c r="H64" s="290">
        <v>0.93200000000000005</v>
      </c>
      <c r="I64" s="291"/>
      <c r="J64" s="291"/>
      <c r="K64" s="292">
        <v>4.2</v>
      </c>
      <c r="L64" s="292">
        <v>46.4</v>
      </c>
      <c r="M64" s="293">
        <v>96.9</v>
      </c>
      <c r="N64" s="294">
        <v>59.6</v>
      </c>
      <c r="O64" s="246">
        <v>227511</v>
      </c>
      <c r="P64" s="246">
        <v>1906256</v>
      </c>
      <c r="Q64" s="122">
        <v>226076</v>
      </c>
      <c r="R64" s="323">
        <v>160431</v>
      </c>
      <c r="S64" s="312" t="s">
        <v>21</v>
      </c>
      <c r="T64" s="296">
        <v>65645</v>
      </c>
      <c r="U64" s="162" t="e">
        <f t="shared" si="0"/>
        <v>#VALUE!</v>
      </c>
      <c r="V64" s="3"/>
      <c r="W64" s="165"/>
      <c r="X64" s="165"/>
      <c r="Y64" s="165"/>
      <c r="Z64" s="165"/>
      <c r="AA64" s="165"/>
      <c r="AB64" s="165"/>
      <c r="AC64" s="165"/>
      <c r="AD64" s="165"/>
      <c r="AE64" s="165"/>
      <c r="AF64" s="165"/>
      <c r="AG64" s="165"/>
      <c r="AH64" s="165"/>
      <c r="AI64" s="165"/>
      <c r="AJ64" s="165"/>
      <c r="AK64" s="165"/>
      <c r="AL64" s="165"/>
      <c r="AM64" s="165"/>
      <c r="AN64" s="165"/>
      <c r="AO64" s="165"/>
      <c r="AP64" s="165"/>
    </row>
    <row r="65" spans="1:42" ht="18.75" customHeight="1">
      <c r="A65" s="417"/>
      <c r="B65" s="154" t="s">
        <v>300</v>
      </c>
      <c r="C65" s="286">
        <v>7425</v>
      </c>
      <c r="D65" s="287">
        <v>2672</v>
      </c>
      <c r="E65" s="288">
        <v>2243</v>
      </c>
      <c r="F65" s="287">
        <v>3418</v>
      </c>
      <c r="G65" s="289">
        <v>851840</v>
      </c>
      <c r="H65" s="290">
        <v>0.92600000000000005</v>
      </c>
      <c r="I65" s="291"/>
      <c r="J65" s="291"/>
      <c r="K65" s="292">
        <v>3.2</v>
      </c>
      <c r="L65" s="292">
        <v>21.2</v>
      </c>
      <c r="M65" s="293">
        <v>93.4</v>
      </c>
      <c r="N65" s="294">
        <v>52.9</v>
      </c>
      <c r="O65" s="246">
        <v>216966</v>
      </c>
      <c r="P65" s="246">
        <v>1802867</v>
      </c>
      <c r="Q65" s="122">
        <v>226282</v>
      </c>
      <c r="R65" s="325">
        <v>161606</v>
      </c>
      <c r="S65" s="312" t="s">
        <v>21</v>
      </c>
      <c r="T65" s="296">
        <v>64677</v>
      </c>
      <c r="U65" s="162" t="e">
        <f t="shared" si="0"/>
        <v>#VALUE!</v>
      </c>
      <c r="V65" s="3"/>
      <c r="W65" s="165"/>
      <c r="X65" s="165"/>
      <c r="Y65" s="165"/>
      <c r="Z65" s="165"/>
      <c r="AA65" s="165"/>
      <c r="AB65" s="165"/>
      <c r="AC65" s="165"/>
      <c r="AD65" s="165"/>
      <c r="AE65" s="165"/>
      <c r="AF65" s="165"/>
      <c r="AG65" s="165"/>
      <c r="AH65" s="165"/>
      <c r="AI65" s="165"/>
      <c r="AJ65" s="165"/>
      <c r="AK65" s="165"/>
      <c r="AL65" s="165"/>
      <c r="AM65" s="165"/>
      <c r="AN65" s="165"/>
      <c r="AO65" s="165"/>
      <c r="AP65" s="165"/>
    </row>
    <row r="66" spans="1:42" ht="18.75" customHeight="1">
      <c r="A66" s="417"/>
      <c r="B66" s="154" t="s">
        <v>301</v>
      </c>
      <c r="C66" s="286">
        <v>28032</v>
      </c>
      <c r="D66" s="287">
        <v>13041</v>
      </c>
      <c r="E66" s="288">
        <v>10369</v>
      </c>
      <c r="F66" s="287">
        <v>15145</v>
      </c>
      <c r="G66" s="289">
        <v>864931</v>
      </c>
      <c r="H66" s="290">
        <v>0.93700000000000006</v>
      </c>
      <c r="I66" s="291"/>
      <c r="J66" s="291"/>
      <c r="K66" s="292">
        <v>2.7</v>
      </c>
      <c r="L66" s="292">
        <v>5.3</v>
      </c>
      <c r="M66" s="293">
        <v>94.3</v>
      </c>
      <c r="N66" s="294">
        <v>44.9</v>
      </c>
      <c r="O66" s="246">
        <v>268315</v>
      </c>
      <c r="P66" s="246">
        <v>1734635</v>
      </c>
      <c r="Q66" s="122">
        <v>231287</v>
      </c>
      <c r="R66" s="325">
        <v>166382</v>
      </c>
      <c r="S66" s="312" t="s">
        <v>21</v>
      </c>
      <c r="T66" s="296">
        <v>64905</v>
      </c>
      <c r="U66" s="162" t="e">
        <f t="shared" si="0"/>
        <v>#VALUE!</v>
      </c>
      <c r="V66" s="3"/>
      <c r="W66" s="165"/>
      <c r="X66" s="165"/>
      <c r="Y66" s="165"/>
      <c r="Z66" s="165"/>
      <c r="AA66" s="165"/>
      <c r="AB66" s="165"/>
      <c r="AC66" s="165"/>
      <c r="AD66" s="165"/>
      <c r="AE66" s="165"/>
      <c r="AF66" s="165"/>
      <c r="AG66" s="165"/>
      <c r="AH66" s="165"/>
      <c r="AI66" s="165"/>
      <c r="AJ66" s="165"/>
      <c r="AK66" s="165"/>
      <c r="AL66" s="165"/>
      <c r="AM66" s="165"/>
      <c r="AN66" s="165"/>
      <c r="AO66" s="165"/>
      <c r="AP66" s="165"/>
    </row>
    <row r="67" spans="1:42" ht="18.75" customHeight="1">
      <c r="A67" s="417"/>
      <c r="B67" s="154" t="s">
        <v>315</v>
      </c>
      <c r="C67" s="286">
        <v>41525</v>
      </c>
      <c r="D67" s="287">
        <v>30796</v>
      </c>
      <c r="E67" s="288">
        <v>17755</v>
      </c>
      <c r="F67" s="287">
        <v>64104</v>
      </c>
      <c r="G67" s="289">
        <v>899579</v>
      </c>
      <c r="H67" s="290">
        <v>0.92300000000000004</v>
      </c>
      <c r="I67" s="291"/>
      <c r="J67" s="291"/>
      <c r="K67" s="297">
        <v>1.8</v>
      </c>
      <c r="L67" s="326" t="s">
        <v>21</v>
      </c>
      <c r="M67" s="293">
        <v>85.1</v>
      </c>
      <c r="N67" s="294">
        <v>47.1</v>
      </c>
      <c r="O67" s="246">
        <v>296524</v>
      </c>
      <c r="P67" s="246">
        <v>1702596</v>
      </c>
      <c r="Q67" s="122">
        <v>277058</v>
      </c>
      <c r="R67" s="235">
        <v>212731</v>
      </c>
      <c r="S67" s="312" t="s">
        <v>21</v>
      </c>
      <c r="T67" s="296">
        <v>64327</v>
      </c>
      <c r="U67" s="162" t="e">
        <f t="shared" si="0"/>
        <v>#VALUE!</v>
      </c>
      <c r="V67" s="3"/>
      <c r="W67" s="165"/>
      <c r="X67" s="165"/>
      <c r="Y67" s="165"/>
      <c r="Z67" s="165"/>
      <c r="AA67" s="165"/>
      <c r="AB67" s="165"/>
      <c r="AC67" s="165"/>
      <c r="AD67" s="165"/>
      <c r="AE67" s="165"/>
      <c r="AF67" s="165"/>
      <c r="AG67" s="165"/>
      <c r="AH67" s="165"/>
      <c r="AI67" s="165"/>
      <c r="AJ67" s="165"/>
      <c r="AK67" s="165"/>
      <c r="AL67" s="165"/>
      <c r="AM67" s="165"/>
      <c r="AN67" s="165"/>
      <c r="AO67" s="165"/>
      <c r="AP67" s="165"/>
    </row>
    <row r="68" spans="1:42" ht="18.75" customHeight="1">
      <c r="A68" s="418"/>
      <c r="B68" s="155" t="s">
        <v>316</v>
      </c>
      <c r="C68" s="299">
        <v>31498</v>
      </c>
      <c r="D68" s="300">
        <v>25773</v>
      </c>
      <c r="E68" s="301">
        <v>-5024</v>
      </c>
      <c r="F68" s="300">
        <v>27155</v>
      </c>
      <c r="G68" s="302">
        <v>872042</v>
      </c>
      <c r="H68" s="303">
        <v>0.92300000000000004</v>
      </c>
      <c r="I68" s="304"/>
      <c r="J68" s="304"/>
      <c r="K68" s="305">
        <v>1.3</v>
      </c>
      <c r="L68" s="327" t="s">
        <v>21</v>
      </c>
      <c r="M68" s="307">
        <v>92.4</v>
      </c>
      <c r="N68" s="308">
        <v>51.8</v>
      </c>
      <c r="O68" s="247">
        <v>265408</v>
      </c>
      <c r="P68" s="247">
        <v>1628134</v>
      </c>
      <c r="Q68" s="243">
        <v>309689</v>
      </c>
      <c r="R68" s="239">
        <v>245229</v>
      </c>
      <c r="S68" s="313" t="s">
        <v>304</v>
      </c>
      <c r="T68" s="310">
        <v>64460</v>
      </c>
      <c r="U68" s="162" t="e">
        <f t="shared" ref="U68:U103" si="1">IF(R68+S68+T68=Q68,"〇","✖")</f>
        <v>#VALUE!</v>
      </c>
      <c r="V68" s="66"/>
      <c r="W68" s="165"/>
      <c r="X68" s="165"/>
      <c r="Y68" s="165"/>
      <c r="Z68" s="165"/>
      <c r="AA68" s="165"/>
      <c r="AB68" s="165"/>
      <c r="AC68" s="165"/>
      <c r="AD68" s="165"/>
      <c r="AE68" s="165"/>
      <c r="AF68" s="165"/>
      <c r="AG68" s="165"/>
      <c r="AH68" s="165"/>
      <c r="AI68" s="165"/>
      <c r="AJ68" s="165"/>
      <c r="AK68" s="165"/>
      <c r="AL68" s="165"/>
      <c r="AM68" s="165"/>
      <c r="AN68" s="165"/>
      <c r="AO68" s="165"/>
      <c r="AP68" s="165"/>
    </row>
    <row r="69" spans="1:42" ht="18.75" customHeight="1">
      <c r="A69" s="424" t="s">
        <v>57</v>
      </c>
      <c r="B69" s="154" t="s">
        <v>314</v>
      </c>
      <c r="C69" s="286">
        <v>3907</v>
      </c>
      <c r="D69" s="287">
        <v>1750</v>
      </c>
      <c r="E69" s="288">
        <v>-792</v>
      </c>
      <c r="F69" s="287">
        <v>-790</v>
      </c>
      <c r="G69" s="289">
        <v>219566</v>
      </c>
      <c r="H69" s="328">
        <v>0.83399999999999996</v>
      </c>
      <c r="I69" s="291"/>
      <c r="J69" s="291"/>
      <c r="K69" s="292">
        <v>5.3</v>
      </c>
      <c r="L69" s="292">
        <v>20.3</v>
      </c>
      <c r="M69" s="293">
        <v>99.5</v>
      </c>
      <c r="N69" s="294">
        <v>44.1</v>
      </c>
      <c r="O69" s="246">
        <v>93652</v>
      </c>
      <c r="P69" s="246">
        <v>449620</v>
      </c>
      <c r="Q69" s="122">
        <v>39787</v>
      </c>
      <c r="R69" s="325">
        <v>1820</v>
      </c>
      <c r="S69" s="295">
        <v>3858</v>
      </c>
      <c r="T69" s="296">
        <v>34109</v>
      </c>
      <c r="U69" s="162" t="str">
        <f t="shared" si="1"/>
        <v>〇</v>
      </c>
      <c r="V69" s="3"/>
      <c r="W69" s="165"/>
      <c r="X69" s="165"/>
      <c r="Y69" s="165"/>
      <c r="Z69" s="165"/>
      <c r="AA69" s="165"/>
      <c r="AB69" s="165"/>
      <c r="AC69" s="165"/>
      <c r="AD69" s="165"/>
      <c r="AE69" s="165"/>
      <c r="AF69" s="165"/>
      <c r="AG69" s="165"/>
      <c r="AH69" s="165"/>
      <c r="AI69" s="165"/>
      <c r="AJ69" s="165"/>
      <c r="AK69" s="165"/>
      <c r="AL69" s="165"/>
      <c r="AM69" s="165"/>
      <c r="AN69" s="165"/>
      <c r="AO69" s="165"/>
      <c r="AP69" s="165"/>
    </row>
    <row r="70" spans="1:42" ht="18.75" customHeight="1">
      <c r="A70" s="417"/>
      <c r="B70" s="154" t="s">
        <v>300</v>
      </c>
      <c r="C70" s="286">
        <v>2781</v>
      </c>
      <c r="D70" s="287">
        <v>1440</v>
      </c>
      <c r="E70" s="288">
        <v>-310</v>
      </c>
      <c r="F70" s="287">
        <v>370</v>
      </c>
      <c r="G70" s="289">
        <v>221269</v>
      </c>
      <c r="H70" s="290">
        <v>0.81399999999999995</v>
      </c>
      <c r="I70" s="291"/>
      <c r="J70" s="291"/>
      <c r="K70" s="292">
        <v>5.3</v>
      </c>
      <c r="L70" s="292">
        <v>9.4</v>
      </c>
      <c r="M70" s="293">
        <v>100.7</v>
      </c>
      <c r="N70" s="294">
        <v>43.6</v>
      </c>
      <c r="O70" s="246">
        <v>75381</v>
      </c>
      <c r="P70" s="246">
        <v>464722</v>
      </c>
      <c r="Q70" s="122">
        <v>41138</v>
      </c>
      <c r="R70" s="325">
        <v>2500</v>
      </c>
      <c r="S70" s="295">
        <v>2377</v>
      </c>
      <c r="T70" s="296">
        <v>36262</v>
      </c>
      <c r="U70" s="162" t="str">
        <f t="shared" si="1"/>
        <v>✖</v>
      </c>
      <c r="V70" s="3"/>
      <c r="W70" s="165"/>
      <c r="X70" s="165"/>
      <c r="Y70" s="165"/>
      <c r="Z70" s="165"/>
      <c r="AA70" s="165"/>
      <c r="AB70" s="165"/>
      <c r="AC70" s="165"/>
      <c r="AD70" s="165"/>
      <c r="AE70" s="165"/>
      <c r="AF70" s="165"/>
      <c r="AG70" s="165"/>
      <c r="AH70" s="165"/>
      <c r="AI70" s="165"/>
      <c r="AJ70" s="165"/>
      <c r="AK70" s="165"/>
      <c r="AL70" s="165"/>
      <c r="AM70" s="165"/>
      <c r="AN70" s="165"/>
      <c r="AO70" s="165"/>
      <c r="AP70" s="165"/>
    </row>
    <row r="71" spans="1:42" ht="18.75" customHeight="1">
      <c r="A71" s="417"/>
      <c r="B71" s="154" t="s">
        <v>301</v>
      </c>
      <c r="C71" s="286">
        <v>2352</v>
      </c>
      <c r="D71" s="287">
        <v>1430</v>
      </c>
      <c r="E71" s="288">
        <v>-10</v>
      </c>
      <c r="F71" s="287">
        <v>6054</v>
      </c>
      <c r="G71" s="289">
        <v>224924</v>
      </c>
      <c r="H71" s="290">
        <v>0.81</v>
      </c>
      <c r="I71" s="291"/>
      <c r="J71" s="291"/>
      <c r="K71" s="292">
        <v>5.8</v>
      </c>
      <c r="L71" s="292">
        <v>5</v>
      </c>
      <c r="M71" s="293">
        <v>100.8</v>
      </c>
      <c r="N71" s="294">
        <v>34.9</v>
      </c>
      <c r="O71" s="246">
        <v>77107</v>
      </c>
      <c r="P71" s="246">
        <v>474550</v>
      </c>
      <c r="Q71" s="122">
        <v>43397</v>
      </c>
      <c r="R71" s="235">
        <v>8564</v>
      </c>
      <c r="S71" s="295">
        <v>991</v>
      </c>
      <c r="T71" s="296">
        <v>33842</v>
      </c>
      <c r="U71" s="162" t="str">
        <f t="shared" si="1"/>
        <v>〇</v>
      </c>
      <c r="V71" s="3"/>
      <c r="W71" s="165"/>
      <c r="X71" s="165"/>
      <c r="Y71" s="165"/>
      <c r="Z71" s="165"/>
      <c r="AA71" s="165"/>
      <c r="AB71" s="165"/>
      <c r="AC71" s="165"/>
      <c r="AD71" s="165"/>
      <c r="AE71" s="165"/>
      <c r="AF71" s="165"/>
      <c r="AG71" s="165"/>
      <c r="AH71" s="165"/>
      <c r="AI71" s="165"/>
      <c r="AJ71" s="165"/>
      <c r="AK71" s="165"/>
      <c r="AL71" s="165"/>
      <c r="AM71" s="165"/>
      <c r="AN71" s="165"/>
      <c r="AO71" s="165"/>
      <c r="AP71" s="165"/>
    </row>
    <row r="72" spans="1:42" ht="18.75" customHeight="1">
      <c r="A72" s="417"/>
      <c r="B72" s="154" t="s">
        <v>315</v>
      </c>
      <c r="C72" s="286">
        <v>8259</v>
      </c>
      <c r="D72" s="287">
        <v>7292</v>
      </c>
      <c r="E72" s="288">
        <v>5862</v>
      </c>
      <c r="F72" s="287">
        <v>13470</v>
      </c>
      <c r="G72" s="289">
        <v>236014</v>
      </c>
      <c r="H72" s="290">
        <v>0.78700000000000003</v>
      </c>
      <c r="I72" s="291"/>
      <c r="J72" s="291"/>
      <c r="K72" s="297">
        <v>6.1</v>
      </c>
      <c r="L72" s="326" t="s">
        <v>21</v>
      </c>
      <c r="M72" s="293">
        <v>93.7</v>
      </c>
      <c r="N72" s="294">
        <v>38.6</v>
      </c>
      <c r="O72" s="246">
        <v>66333</v>
      </c>
      <c r="P72" s="246">
        <v>481398</v>
      </c>
      <c r="Q72" s="122">
        <v>65474</v>
      </c>
      <c r="R72" s="235">
        <v>16172</v>
      </c>
      <c r="S72" s="295">
        <v>9664</v>
      </c>
      <c r="T72" s="296">
        <v>39638</v>
      </c>
      <c r="U72" s="162" t="str">
        <f t="shared" si="1"/>
        <v>〇</v>
      </c>
      <c r="V72" s="3"/>
      <c r="W72" s="165"/>
      <c r="X72" s="165"/>
      <c r="Y72" s="165"/>
      <c r="Z72" s="165"/>
      <c r="AA72" s="165"/>
      <c r="AB72" s="165"/>
      <c r="AC72" s="165"/>
      <c r="AD72" s="165"/>
      <c r="AE72" s="165"/>
      <c r="AF72" s="165"/>
      <c r="AG72" s="165"/>
      <c r="AH72" s="165"/>
      <c r="AI72" s="165"/>
      <c r="AJ72" s="165"/>
      <c r="AK72" s="165"/>
      <c r="AL72" s="165"/>
      <c r="AM72" s="165"/>
      <c r="AN72" s="165"/>
      <c r="AO72" s="165"/>
      <c r="AP72" s="165"/>
    </row>
    <row r="73" spans="1:42" ht="18.75" customHeight="1">
      <c r="A73" s="418"/>
      <c r="B73" s="155" t="s">
        <v>316</v>
      </c>
      <c r="C73" s="299">
        <v>8840</v>
      </c>
      <c r="D73" s="300">
        <v>7848</v>
      </c>
      <c r="E73" s="301">
        <v>555</v>
      </c>
      <c r="F73" s="300">
        <v>4215</v>
      </c>
      <c r="G73" s="302">
        <v>229937</v>
      </c>
      <c r="H73" s="303">
        <v>0.77700000000000002</v>
      </c>
      <c r="I73" s="304"/>
      <c r="J73" s="304"/>
      <c r="K73" s="315">
        <v>6</v>
      </c>
      <c r="L73" s="327" t="s">
        <v>21</v>
      </c>
      <c r="M73" s="307">
        <v>102.4</v>
      </c>
      <c r="N73" s="308">
        <v>44.2</v>
      </c>
      <c r="O73" s="247">
        <v>93087</v>
      </c>
      <c r="P73" s="247">
        <v>470127</v>
      </c>
      <c r="Q73" s="243">
        <v>64152</v>
      </c>
      <c r="R73" s="239">
        <v>19832</v>
      </c>
      <c r="S73" s="309">
        <v>1708</v>
      </c>
      <c r="T73" s="310">
        <v>42612</v>
      </c>
      <c r="U73" s="162" t="str">
        <f t="shared" si="1"/>
        <v>〇</v>
      </c>
      <c r="V73" s="3"/>
      <c r="W73" s="165"/>
      <c r="X73" s="165"/>
      <c r="Y73" s="165"/>
      <c r="Z73" s="165"/>
      <c r="AA73" s="165"/>
      <c r="AB73" s="165"/>
      <c r="AC73" s="165"/>
      <c r="AD73" s="165"/>
      <c r="AE73" s="165"/>
      <c r="AF73" s="165"/>
      <c r="AG73" s="165"/>
      <c r="AH73" s="165"/>
      <c r="AI73" s="165"/>
      <c r="AJ73" s="165"/>
      <c r="AK73" s="165"/>
      <c r="AL73" s="165"/>
      <c r="AM73" s="165"/>
      <c r="AN73" s="165"/>
      <c r="AO73" s="165"/>
      <c r="AP73" s="165"/>
    </row>
    <row r="74" spans="1:42" ht="18.75" customHeight="1">
      <c r="A74" s="424" t="s">
        <v>58</v>
      </c>
      <c r="B74" s="154" t="s">
        <v>314</v>
      </c>
      <c r="C74" s="286">
        <v>15023</v>
      </c>
      <c r="D74" s="287">
        <v>2040</v>
      </c>
      <c r="E74" s="288">
        <v>-618</v>
      </c>
      <c r="F74" s="287">
        <v>-617</v>
      </c>
      <c r="G74" s="289">
        <v>438756</v>
      </c>
      <c r="H74" s="290">
        <v>0.79500000000000004</v>
      </c>
      <c r="I74" s="291"/>
      <c r="J74" s="291"/>
      <c r="K74" s="292">
        <v>5.7</v>
      </c>
      <c r="L74" s="292">
        <v>71</v>
      </c>
      <c r="M74" s="293">
        <v>99.1</v>
      </c>
      <c r="N74" s="294">
        <v>50.1</v>
      </c>
      <c r="O74" s="246">
        <v>174542</v>
      </c>
      <c r="P74" s="246">
        <v>1095734</v>
      </c>
      <c r="Q74" s="122">
        <v>54018</v>
      </c>
      <c r="R74" s="235">
        <v>12899</v>
      </c>
      <c r="S74" s="295">
        <v>23059</v>
      </c>
      <c r="T74" s="296">
        <v>18060</v>
      </c>
      <c r="U74" s="162" t="str">
        <f t="shared" si="1"/>
        <v>〇</v>
      </c>
      <c r="V74" s="3"/>
      <c r="W74" s="165"/>
      <c r="X74" s="165"/>
      <c r="Y74" s="165"/>
      <c r="Z74" s="165"/>
      <c r="AA74" s="165"/>
      <c r="AB74" s="165"/>
      <c r="AC74" s="165"/>
      <c r="AD74" s="165"/>
      <c r="AE74" s="165"/>
      <c r="AF74" s="165"/>
      <c r="AG74" s="165"/>
      <c r="AH74" s="165"/>
      <c r="AI74" s="165"/>
      <c r="AJ74" s="165"/>
      <c r="AK74" s="165"/>
      <c r="AL74" s="165"/>
      <c r="AM74" s="165"/>
      <c r="AN74" s="165"/>
      <c r="AO74" s="165"/>
      <c r="AP74" s="165"/>
    </row>
    <row r="75" spans="1:42" ht="18.75" customHeight="1">
      <c r="A75" s="417"/>
      <c r="B75" s="154" t="s">
        <v>300</v>
      </c>
      <c r="C75" s="286">
        <v>11920</v>
      </c>
      <c r="D75" s="287">
        <v>1321</v>
      </c>
      <c r="E75" s="288">
        <v>-718</v>
      </c>
      <c r="F75" s="287">
        <v>-2087</v>
      </c>
      <c r="G75" s="289">
        <v>439969</v>
      </c>
      <c r="H75" s="290">
        <v>0.79</v>
      </c>
      <c r="I75" s="291"/>
      <c r="J75" s="291"/>
      <c r="K75" s="292">
        <v>4.5999999999999996</v>
      </c>
      <c r="L75" s="292">
        <v>66.099999999999994</v>
      </c>
      <c r="M75" s="293">
        <v>99.3</v>
      </c>
      <c r="N75" s="294">
        <v>48.6</v>
      </c>
      <c r="O75" s="246">
        <v>213993</v>
      </c>
      <c r="P75" s="246">
        <v>1109066</v>
      </c>
      <c r="Q75" s="122">
        <v>54964</v>
      </c>
      <c r="R75" s="235">
        <v>11530</v>
      </c>
      <c r="S75" s="295">
        <v>22073</v>
      </c>
      <c r="T75" s="296">
        <v>21361</v>
      </c>
      <c r="U75" s="162" t="str">
        <f t="shared" si="1"/>
        <v>〇</v>
      </c>
      <c r="V75" s="3"/>
      <c r="W75" s="165"/>
      <c r="X75" s="165"/>
      <c r="Y75" s="165"/>
      <c r="Z75" s="165"/>
      <c r="AA75" s="165"/>
      <c r="AB75" s="165"/>
      <c r="AC75" s="165"/>
      <c r="AD75" s="165"/>
      <c r="AE75" s="165"/>
      <c r="AF75" s="165"/>
      <c r="AG75" s="165"/>
      <c r="AH75" s="165"/>
      <c r="AI75" s="165"/>
      <c r="AJ75" s="165"/>
      <c r="AK75" s="165"/>
      <c r="AL75" s="165"/>
      <c r="AM75" s="165"/>
      <c r="AN75" s="165"/>
      <c r="AO75" s="165"/>
      <c r="AP75" s="165"/>
    </row>
    <row r="76" spans="1:42" ht="18.75" customHeight="1">
      <c r="A76" s="417"/>
      <c r="B76" s="154" t="s">
        <v>301</v>
      </c>
      <c r="C76" s="286">
        <v>21314</v>
      </c>
      <c r="D76" s="287">
        <v>300</v>
      </c>
      <c r="E76" s="288">
        <v>-1021</v>
      </c>
      <c r="F76" s="287">
        <v>-4298</v>
      </c>
      <c r="G76" s="289">
        <v>443143</v>
      </c>
      <c r="H76" s="290">
        <v>0.79100000000000004</v>
      </c>
      <c r="I76" s="291"/>
      <c r="J76" s="291"/>
      <c r="K76" s="292">
        <v>4.3</v>
      </c>
      <c r="L76" s="292">
        <v>61.6</v>
      </c>
      <c r="M76" s="293">
        <v>99</v>
      </c>
      <c r="N76" s="294">
        <v>38.6</v>
      </c>
      <c r="O76" s="246">
        <v>183300</v>
      </c>
      <c r="P76" s="246">
        <v>1137676</v>
      </c>
      <c r="Q76" s="122">
        <v>50899</v>
      </c>
      <c r="R76" s="235">
        <v>8254</v>
      </c>
      <c r="S76" s="295">
        <v>20439</v>
      </c>
      <c r="T76" s="296">
        <v>22206</v>
      </c>
      <c r="U76" s="162" t="str">
        <f t="shared" si="1"/>
        <v>〇</v>
      </c>
      <c r="V76" s="3"/>
      <c r="W76" s="165"/>
      <c r="X76" s="165"/>
      <c r="Y76" s="165"/>
      <c r="Z76" s="165"/>
      <c r="AA76" s="165"/>
      <c r="AB76" s="165"/>
      <c r="AC76" s="165"/>
      <c r="AD76" s="165"/>
      <c r="AE76" s="165"/>
      <c r="AF76" s="165"/>
      <c r="AG76" s="165"/>
      <c r="AH76" s="165"/>
      <c r="AI76" s="165"/>
      <c r="AJ76" s="165"/>
      <c r="AK76" s="165"/>
      <c r="AL76" s="165"/>
      <c r="AM76" s="165"/>
      <c r="AN76" s="165"/>
      <c r="AO76" s="165"/>
      <c r="AP76" s="165"/>
    </row>
    <row r="77" spans="1:42" ht="18.75" customHeight="1">
      <c r="A77" s="417"/>
      <c r="B77" s="154" t="s">
        <v>315</v>
      </c>
      <c r="C77" s="286">
        <v>13811</v>
      </c>
      <c r="D77" s="287">
        <v>1037</v>
      </c>
      <c r="E77" s="288">
        <v>737</v>
      </c>
      <c r="F77" s="287">
        <v>7037</v>
      </c>
      <c r="G77" s="289">
        <v>461249</v>
      </c>
      <c r="H77" s="290">
        <v>0.77400000000000002</v>
      </c>
      <c r="I77" s="291"/>
      <c r="J77" s="291"/>
      <c r="K77" s="297">
        <v>4.4000000000000004</v>
      </c>
      <c r="L77" s="292">
        <v>56.4</v>
      </c>
      <c r="M77" s="293">
        <v>95.3</v>
      </c>
      <c r="N77" s="294">
        <v>42.23</v>
      </c>
      <c r="O77" s="246">
        <v>212297</v>
      </c>
      <c r="P77" s="246">
        <v>1146568</v>
      </c>
      <c r="Q77" s="122">
        <v>68097</v>
      </c>
      <c r="R77" s="235">
        <v>14562</v>
      </c>
      <c r="S77" s="295">
        <v>25032</v>
      </c>
      <c r="T77" s="296">
        <v>28503</v>
      </c>
      <c r="U77" s="162" t="str">
        <f t="shared" si="1"/>
        <v>〇</v>
      </c>
      <c r="V77" s="3"/>
      <c r="W77" s="165"/>
      <c r="X77" s="165"/>
      <c r="Y77" s="165"/>
      <c r="Z77" s="165"/>
      <c r="AA77" s="165"/>
      <c r="AB77" s="165"/>
      <c r="AC77" s="165"/>
      <c r="AD77" s="165"/>
      <c r="AE77" s="165"/>
      <c r="AF77" s="165"/>
      <c r="AG77" s="165"/>
      <c r="AH77" s="165"/>
      <c r="AI77" s="165"/>
      <c r="AJ77" s="165"/>
      <c r="AK77" s="165"/>
      <c r="AL77" s="165"/>
      <c r="AM77" s="165"/>
      <c r="AN77" s="165"/>
      <c r="AO77" s="165"/>
      <c r="AP77" s="165"/>
    </row>
    <row r="78" spans="1:42" ht="18.75" customHeight="1">
      <c r="A78" s="418"/>
      <c r="B78" s="155" t="s">
        <v>316</v>
      </c>
      <c r="C78" s="299">
        <v>12686</v>
      </c>
      <c r="D78" s="300">
        <v>1127</v>
      </c>
      <c r="E78" s="301">
        <v>90</v>
      </c>
      <c r="F78" s="300">
        <v>1127</v>
      </c>
      <c r="G78" s="302">
        <v>449412</v>
      </c>
      <c r="H78" s="303">
        <v>0.77100000000000002</v>
      </c>
      <c r="I78" s="304"/>
      <c r="J78" s="304"/>
      <c r="K78" s="305">
        <v>4.8</v>
      </c>
      <c r="L78" s="306">
        <v>60.9</v>
      </c>
      <c r="M78" s="307">
        <v>97.1</v>
      </c>
      <c r="N78" s="308">
        <v>42.8</v>
      </c>
      <c r="O78" s="247">
        <v>268376</v>
      </c>
      <c r="P78" s="247">
        <v>1158863</v>
      </c>
      <c r="Q78" s="243">
        <v>87408.72</v>
      </c>
      <c r="R78" s="239">
        <v>15598.498</v>
      </c>
      <c r="S78" s="309">
        <v>21791.25</v>
      </c>
      <c r="T78" s="310">
        <v>50018.972000000002</v>
      </c>
      <c r="U78" s="162" t="str">
        <f t="shared" si="1"/>
        <v>〇</v>
      </c>
      <c r="V78" s="66"/>
      <c r="W78" s="165"/>
      <c r="X78" s="165"/>
      <c r="Y78" s="165"/>
      <c r="Z78" s="165"/>
      <c r="AA78" s="165"/>
      <c r="AB78" s="165"/>
      <c r="AC78" s="165"/>
      <c r="AD78" s="165"/>
      <c r="AE78" s="165"/>
      <c r="AF78" s="165"/>
      <c r="AG78" s="165"/>
      <c r="AH78" s="165"/>
      <c r="AI78" s="165"/>
      <c r="AJ78" s="165"/>
      <c r="AK78" s="165"/>
      <c r="AL78" s="165"/>
      <c r="AM78" s="165"/>
      <c r="AN78" s="165"/>
      <c r="AO78" s="165"/>
      <c r="AP78" s="165"/>
    </row>
    <row r="79" spans="1:42" ht="18.75" customHeight="1">
      <c r="A79" s="424" t="s">
        <v>132</v>
      </c>
      <c r="B79" s="154" t="s">
        <v>314</v>
      </c>
      <c r="C79" s="286">
        <v>15941</v>
      </c>
      <c r="D79" s="287">
        <v>9204</v>
      </c>
      <c r="E79" s="288">
        <v>1552</v>
      </c>
      <c r="F79" s="287">
        <v>-2341</v>
      </c>
      <c r="G79" s="289">
        <v>195313</v>
      </c>
      <c r="H79" s="290">
        <v>0.79900000000000004</v>
      </c>
      <c r="I79" s="291"/>
      <c r="J79" s="291"/>
      <c r="K79" s="292">
        <v>6.3</v>
      </c>
      <c r="L79" s="292">
        <v>9.3000000000000007</v>
      </c>
      <c r="M79" s="293">
        <v>89.8</v>
      </c>
      <c r="N79" s="294">
        <v>48.2</v>
      </c>
      <c r="O79" s="246">
        <v>96808</v>
      </c>
      <c r="P79" s="246">
        <v>328992</v>
      </c>
      <c r="Q79" s="122">
        <v>51614</v>
      </c>
      <c r="R79" s="235">
        <v>20050</v>
      </c>
      <c r="S79" s="295">
        <v>1412</v>
      </c>
      <c r="T79" s="296">
        <v>30152</v>
      </c>
      <c r="U79" s="162" t="str">
        <f t="shared" si="1"/>
        <v>〇</v>
      </c>
      <c r="V79" s="3"/>
      <c r="W79" s="165"/>
      <c r="X79" s="165"/>
      <c r="Y79" s="165"/>
      <c r="Z79" s="165"/>
      <c r="AA79" s="165"/>
      <c r="AB79" s="165"/>
      <c r="AC79" s="165"/>
      <c r="AD79" s="165"/>
      <c r="AE79" s="165"/>
      <c r="AF79" s="165"/>
      <c r="AG79" s="165"/>
      <c r="AH79" s="165"/>
      <c r="AI79" s="165"/>
      <c r="AJ79" s="165"/>
      <c r="AK79" s="165"/>
      <c r="AL79" s="165"/>
      <c r="AM79" s="165"/>
      <c r="AN79" s="165"/>
      <c r="AO79" s="165"/>
      <c r="AP79" s="165"/>
    </row>
    <row r="80" spans="1:42" ht="18.75" customHeight="1">
      <c r="A80" s="417"/>
      <c r="B80" s="154" t="s">
        <v>300</v>
      </c>
      <c r="C80" s="286">
        <v>15252</v>
      </c>
      <c r="D80" s="287">
        <v>10010</v>
      </c>
      <c r="E80" s="288">
        <v>806</v>
      </c>
      <c r="F80" s="287">
        <v>-2012</v>
      </c>
      <c r="G80" s="289">
        <v>196182</v>
      </c>
      <c r="H80" s="290">
        <v>0.79</v>
      </c>
      <c r="I80" s="291"/>
      <c r="J80" s="291"/>
      <c r="K80" s="292">
        <v>5.6</v>
      </c>
      <c r="L80" s="329" t="s">
        <v>304</v>
      </c>
      <c r="M80" s="293">
        <v>90.2</v>
      </c>
      <c r="N80" s="294">
        <v>49</v>
      </c>
      <c r="O80" s="246">
        <v>103030</v>
      </c>
      <c r="P80" s="246">
        <v>328007</v>
      </c>
      <c r="Q80" s="122">
        <v>54498</v>
      </c>
      <c r="R80" s="235">
        <v>19404</v>
      </c>
      <c r="S80" s="295">
        <v>1427</v>
      </c>
      <c r="T80" s="296">
        <v>33667</v>
      </c>
      <c r="U80" s="162" t="str">
        <f t="shared" si="1"/>
        <v>〇</v>
      </c>
      <c r="V80" s="3"/>
      <c r="W80" s="165"/>
      <c r="X80" s="165"/>
      <c r="Y80" s="165"/>
      <c r="Z80" s="165"/>
      <c r="AA80" s="165"/>
      <c r="AB80" s="165"/>
      <c r="AC80" s="165"/>
      <c r="AD80" s="165"/>
      <c r="AE80" s="165"/>
      <c r="AF80" s="165"/>
      <c r="AG80" s="165"/>
      <c r="AH80" s="165"/>
      <c r="AI80" s="165"/>
      <c r="AJ80" s="165"/>
      <c r="AK80" s="165"/>
      <c r="AL80" s="165"/>
      <c r="AM80" s="165"/>
      <c r="AN80" s="165"/>
      <c r="AO80" s="165"/>
      <c r="AP80" s="165"/>
    </row>
    <row r="81" spans="1:42" ht="18.75" customHeight="1">
      <c r="A81" s="417"/>
      <c r="B81" s="154" t="s">
        <v>301</v>
      </c>
      <c r="C81" s="286">
        <v>17249</v>
      </c>
      <c r="D81" s="287">
        <v>11929</v>
      </c>
      <c r="E81" s="288">
        <v>1919</v>
      </c>
      <c r="F81" s="287">
        <v>-2776</v>
      </c>
      <c r="G81" s="289">
        <v>201343</v>
      </c>
      <c r="H81" s="290">
        <v>0.78800000000000003</v>
      </c>
      <c r="I81" s="291"/>
      <c r="J81" s="291"/>
      <c r="K81" s="292">
        <v>5.4</v>
      </c>
      <c r="L81" s="329" t="s">
        <v>21</v>
      </c>
      <c r="M81" s="293">
        <v>90.6</v>
      </c>
      <c r="N81" s="293">
        <v>37.6</v>
      </c>
      <c r="O81" s="246">
        <v>106106</v>
      </c>
      <c r="P81" s="246">
        <v>336866</v>
      </c>
      <c r="Q81" s="122">
        <v>55389</v>
      </c>
      <c r="R81" s="235">
        <v>19809</v>
      </c>
      <c r="S81" s="295">
        <v>1446</v>
      </c>
      <c r="T81" s="296">
        <v>34134</v>
      </c>
      <c r="U81" s="162" t="str">
        <f t="shared" si="1"/>
        <v>〇</v>
      </c>
      <c r="V81" s="3"/>
      <c r="W81" s="165"/>
      <c r="X81" s="165"/>
      <c r="Y81" s="165"/>
      <c r="Z81" s="165"/>
      <c r="AA81" s="165"/>
      <c r="AB81" s="165"/>
      <c r="AC81" s="165"/>
      <c r="AD81" s="165"/>
      <c r="AE81" s="165"/>
      <c r="AF81" s="165"/>
      <c r="AG81" s="165"/>
      <c r="AH81" s="165"/>
      <c r="AI81" s="165"/>
      <c r="AJ81" s="165"/>
      <c r="AK81" s="165"/>
      <c r="AL81" s="165"/>
      <c r="AM81" s="165"/>
      <c r="AN81" s="165"/>
      <c r="AO81" s="165"/>
      <c r="AP81" s="165"/>
    </row>
    <row r="82" spans="1:42" ht="18.75" customHeight="1">
      <c r="A82" s="417"/>
      <c r="B82" s="154" t="s">
        <v>315</v>
      </c>
      <c r="C82" s="286">
        <v>19165</v>
      </c>
      <c r="D82" s="287">
        <v>13384</v>
      </c>
      <c r="E82" s="288">
        <v>1455</v>
      </c>
      <c r="F82" s="287">
        <v>10939</v>
      </c>
      <c r="G82" s="289">
        <v>211843</v>
      </c>
      <c r="H82" s="290">
        <v>0.76600000000000001</v>
      </c>
      <c r="I82" s="291"/>
      <c r="J82" s="291"/>
      <c r="K82" s="314">
        <v>5.0999999999999996</v>
      </c>
      <c r="L82" s="326" t="s">
        <v>21</v>
      </c>
      <c r="M82" s="293">
        <v>85.5</v>
      </c>
      <c r="N82" s="294">
        <v>40.799999999999997</v>
      </c>
      <c r="O82" s="246">
        <v>130568</v>
      </c>
      <c r="P82" s="246">
        <v>337677</v>
      </c>
      <c r="Q82" s="122">
        <v>59523</v>
      </c>
      <c r="R82" s="235">
        <v>20736</v>
      </c>
      <c r="S82" s="295">
        <v>1477</v>
      </c>
      <c r="T82" s="296">
        <v>37310</v>
      </c>
      <c r="U82" s="162" t="str">
        <f t="shared" si="1"/>
        <v>〇</v>
      </c>
      <c r="V82" s="3"/>
      <c r="W82" s="165"/>
      <c r="X82" s="165"/>
      <c r="Y82" s="165"/>
      <c r="Z82" s="165"/>
      <c r="AA82" s="165"/>
      <c r="AB82" s="165"/>
      <c r="AC82" s="165"/>
      <c r="AD82" s="165"/>
      <c r="AE82" s="165"/>
      <c r="AF82" s="165"/>
      <c r="AG82" s="165"/>
      <c r="AH82" s="165"/>
      <c r="AI82" s="165"/>
      <c r="AJ82" s="165"/>
      <c r="AK82" s="165"/>
      <c r="AL82" s="165"/>
      <c r="AM82" s="165"/>
      <c r="AN82" s="165"/>
      <c r="AO82" s="165"/>
      <c r="AP82" s="165"/>
    </row>
    <row r="83" spans="1:42" ht="18.75" customHeight="1">
      <c r="A83" s="418"/>
      <c r="B83" s="155" t="s">
        <v>316</v>
      </c>
      <c r="C83" s="299">
        <v>15228</v>
      </c>
      <c r="D83" s="300">
        <v>9563</v>
      </c>
      <c r="E83" s="301">
        <v>-3821</v>
      </c>
      <c r="F83" s="300">
        <v>-5817</v>
      </c>
      <c r="G83" s="302">
        <v>206289</v>
      </c>
      <c r="H83" s="303">
        <v>0.75700000000000001</v>
      </c>
      <c r="I83" s="304"/>
      <c r="J83" s="304"/>
      <c r="K83" s="315">
        <v>5.3</v>
      </c>
      <c r="L83" s="327" t="s">
        <v>21</v>
      </c>
      <c r="M83" s="307">
        <v>89.3</v>
      </c>
      <c r="N83" s="308">
        <v>42.9</v>
      </c>
      <c r="O83" s="247">
        <v>145076</v>
      </c>
      <c r="P83" s="247">
        <v>343772</v>
      </c>
      <c r="Q83" s="243">
        <v>65905</v>
      </c>
      <c r="R83" s="239">
        <v>22840</v>
      </c>
      <c r="S83" s="309">
        <v>1529</v>
      </c>
      <c r="T83" s="310">
        <v>41536</v>
      </c>
      <c r="U83" s="162" t="str">
        <f t="shared" si="1"/>
        <v>〇</v>
      </c>
      <c r="V83" s="66"/>
      <c r="W83" s="165"/>
      <c r="X83" s="165"/>
      <c r="Y83" s="165"/>
      <c r="Z83" s="165"/>
      <c r="AA83" s="165"/>
      <c r="AB83" s="165"/>
      <c r="AC83" s="165"/>
      <c r="AD83" s="165"/>
      <c r="AE83" s="165"/>
      <c r="AF83" s="165"/>
      <c r="AG83" s="165"/>
      <c r="AH83" s="165"/>
      <c r="AI83" s="165"/>
      <c r="AJ83" s="165"/>
      <c r="AK83" s="165"/>
      <c r="AL83" s="165"/>
      <c r="AM83" s="165"/>
      <c r="AN83" s="165"/>
      <c r="AO83" s="165"/>
      <c r="AP83" s="165"/>
    </row>
    <row r="84" spans="1:42" ht="18.75" customHeight="1">
      <c r="A84" s="424" t="s">
        <v>59</v>
      </c>
      <c r="B84" s="154" t="s">
        <v>314</v>
      </c>
      <c r="C84" s="286">
        <v>3584</v>
      </c>
      <c r="D84" s="287">
        <v>1998</v>
      </c>
      <c r="E84" s="288">
        <v>-505</v>
      </c>
      <c r="F84" s="287">
        <v>-1226</v>
      </c>
      <c r="G84" s="289">
        <v>327147</v>
      </c>
      <c r="H84" s="290">
        <v>0.83199999999999996</v>
      </c>
      <c r="I84" s="291"/>
      <c r="J84" s="291"/>
      <c r="K84" s="292">
        <v>13.1</v>
      </c>
      <c r="L84" s="292">
        <v>190.4</v>
      </c>
      <c r="M84" s="293">
        <v>98.1</v>
      </c>
      <c r="N84" s="294">
        <v>49.2</v>
      </c>
      <c r="O84" s="246">
        <v>117470</v>
      </c>
      <c r="P84" s="246">
        <v>1032554</v>
      </c>
      <c r="Q84" s="122">
        <v>8579</v>
      </c>
      <c r="R84" s="235">
        <v>3451</v>
      </c>
      <c r="S84" s="312" t="s">
        <v>21</v>
      </c>
      <c r="T84" s="296">
        <v>5128</v>
      </c>
      <c r="U84" s="162" t="e">
        <f>IF(R84+S84+T84=Q84,"〇","✖")</f>
        <v>#VALUE!</v>
      </c>
      <c r="V84" s="3"/>
      <c r="W84" s="165"/>
      <c r="X84" s="165"/>
      <c r="Y84" s="165"/>
      <c r="Z84" s="165"/>
      <c r="AA84" s="165"/>
      <c r="AB84" s="165"/>
      <c r="AC84" s="165"/>
      <c r="AD84" s="165"/>
      <c r="AE84" s="165"/>
      <c r="AF84" s="165"/>
      <c r="AG84" s="165"/>
      <c r="AH84" s="165"/>
      <c r="AI84" s="165"/>
      <c r="AJ84" s="165"/>
      <c r="AK84" s="165"/>
      <c r="AL84" s="165"/>
      <c r="AM84" s="165"/>
      <c r="AN84" s="165"/>
      <c r="AO84" s="165"/>
      <c r="AP84" s="165"/>
    </row>
    <row r="85" spans="1:42" ht="18.75" customHeight="1">
      <c r="A85" s="417"/>
      <c r="B85" s="154" t="s">
        <v>300</v>
      </c>
      <c r="C85" s="286">
        <v>4235</v>
      </c>
      <c r="D85" s="287">
        <v>2176</v>
      </c>
      <c r="E85" s="288">
        <v>178</v>
      </c>
      <c r="F85" s="287">
        <v>711</v>
      </c>
      <c r="G85" s="289">
        <v>328072</v>
      </c>
      <c r="H85" s="290">
        <v>0.82599999999999996</v>
      </c>
      <c r="I85" s="291"/>
      <c r="J85" s="291"/>
      <c r="K85" s="292">
        <v>12.4</v>
      </c>
      <c r="L85" s="292">
        <v>183.7</v>
      </c>
      <c r="M85" s="293">
        <v>98.4</v>
      </c>
      <c r="N85" s="294">
        <v>48.2</v>
      </c>
      <c r="O85" s="246">
        <v>122294</v>
      </c>
      <c r="P85" s="246">
        <v>1049051</v>
      </c>
      <c r="Q85" s="122">
        <v>10420</v>
      </c>
      <c r="R85" s="235">
        <v>3984</v>
      </c>
      <c r="S85" s="312" t="s">
        <v>21</v>
      </c>
      <c r="T85" s="296">
        <v>6435</v>
      </c>
      <c r="U85" s="162" t="e">
        <f t="shared" si="1"/>
        <v>#VALUE!</v>
      </c>
      <c r="V85" s="3"/>
      <c r="W85" s="165"/>
      <c r="X85" s="165"/>
      <c r="Y85" s="165"/>
      <c r="Z85" s="165"/>
      <c r="AA85" s="165"/>
      <c r="AB85" s="165"/>
      <c r="AC85" s="165"/>
      <c r="AD85" s="165"/>
      <c r="AE85" s="165"/>
      <c r="AF85" s="165"/>
      <c r="AG85" s="165"/>
      <c r="AH85" s="165"/>
      <c r="AI85" s="165"/>
      <c r="AJ85" s="165"/>
      <c r="AK85" s="165"/>
      <c r="AL85" s="165"/>
      <c r="AM85" s="165"/>
      <c r="AN85" s="165"/>
      <c r="AO85" s="165"/>
      <c r="AP85" s="165"/>
    </row>
    <row r="86" spans="1:42" ht="18.75" customHeight="1">
      <c r="A86" s="417"/>
      <c r="B86" s="154" t="s">
        <v>301</v>
      </c>
      <c r="C86" s="286">
        <v>5943</v>
      </c>
      <c r="D86" s="287">
        <v>2655</v>
      </c>
      <c r="E86" s="288">
        <v>479</v>
      </c>
      <c r="F86" s="287">
        <v>1397</v>
      </c>
      <c r="G86" s="289">
        <v>335946</v>
      </c>
      <c r="H86" s="290">
        <v>0.82599999999999996</v>
      </c>
      <c r="I86" s="291"/>
      <c r="J86" s="291"/>
      <c r="K86" s="292">
        <v>11.7</v>
      </c>
      <c r="L86" s="292">
        <v>174.7</v>
      </c>
      <c r="M86" s="293">
        <v>97.6</v>
      </c>
      <c r="N86" s="294">
        <v>38.1</v>
      </c>
      <c r="O86" s="246">
        <v>116353</v>
      </c>
      <c r="P86" s="246">
        <v>1080422</v>
      </c>
      <c r="Q86" s="122">
        <v>13012</v>
      </c>
      <c r="R86" s="235">
        <v>4902</v>
      </c>
      <c r="S86" s="312" t="s">
        <v>21</v>
      </c>
      <c r="T86" s="296">
        <v>8110</v>
      </c>
      <c r="U86" s="162" t="e">
        <f t="shared" si="1"/>
        <v>#VALUE!</v>
      </c>
      <c r="V86" s="3"/>
      <c r="W86" s="165"/>
      <c r="X86" s="165"/>
      <c r="Y86" s="165"/>
      <c r="Z86" s="165"/>
      <c r="AA86" s="165"/>
      <c r="AB86" s="165"/>
      <c r="AC86" s="165"/>
      <c r="AD86" s="165"/>
      <c r="AE86" s="165"/>
      <c r="AF86" s="165"/>
      <c r="AG86" s="165"/>
      <c r="AH86" s="165"/>
      <c r="AI86" s="165"/>
      <c r="AJ86" s="165"/>
      <c r="AK86" s="165"/>
      <c r="AL86" s="165"/>
      <c r="AM86" s="165"/>
      <c r="AN86" s="165"/>
      <c r="AO86" s="165"/>
      <c r="AP86" s="165"/>
    </row>
    <row r="87" spans="1:42" ht="18.75" customHeight="1">
      <c r="A87" s="417"/>
      <c r="B87" s="154" t="s">
        <v>315</v>
      </c>
      <c r="C87" s="286">
        <v>12385</v>
      </c>
      <c r="D87" s="287">
        <v>2955</v>
      </c>
      <c r="E87" s="288">
        <v>300</v>
      </c>
      <c r="F87" s="287">
        <v>7216</v>
      </c>
      <c r="G87" s="289">
        <v>352897</v>
      </c>
      <c r="H87" s="290">
        <v>0.80600000000000005</v>
      </c>
      <c r="I87" s="291"/>
      <c r="J87" s="291"/>
      <c r="K87" s="297">
        <v>10.9</v>
      </c>
      <c r="L87" s="298">
        <v>158.9</v>
      </c>
      <c r="M87" s="293">
        <v>94.8</v>
      </c>
      <c r="N87" s="294">
        <v>41.253999999999998</v>
      </c>
      <c r="O87" s="246">
        <v>190247</v>
      </c>
      <c r="P87" s="246">
        <v>1105394</v>
      </c>
      <c r="Q87" s="122">
        <v>21765</v>
      </c>
      <c r="R87" s="235">
        <v>11818</v>
      </c>
      <c r="S87" s="312" t="s">
        <v>21</v>
      </c>
      <c r="T87" s="296">
        <v>9947</v>
      </c>
      <c r="U87" s="162" t="e">
        <f t="shared" si="1"/>
        <v>#VALUE!</v>
      </c>
      <c r="V87" s="3"/>
      <c r="W87" s="165"/>
      <c r="X87" s="165"/>
      <c r="Y87" s="165"/>
      <c r="Z87" s="165"/>
      <c r="AA87" s="165"/>
      <c r="AB87" s="165"/>
      <c r="AC87" s="165"/>
      <c r="AD87" s="165"/>
      <c r="AE87" s="165"/>
      <c r="AF87" s="165"/>
      <c r="AG87" s="165"/>
      <c r="AH87" s="165"/>
      <c r="AI87" s="165"/>
      <c r="AJ87" s="165"/>
      <c r="AK87" s="165"/>
      <c r="AL87" s="165"/>
      <c r="AM87" s="165"/>
      <c r="AN87" s="165"/>
      <c r="AO87" s="165"/>
      <c r="AP87" s="165"/>
    </row>
    <row r="88" spans="1:42" ht="18.75" customHeight="1">
      <c r="A88" s="418"/>
      <c r="B88" s="155" t="s">
        <v>316</v>
      </c>
      <c r="C88" s="299">
        <v>4959</v>
      </c>
      <c r="D88" s="300">
        <v>2952</v>
      </c>
      <c r="E88" s="301">
        <v>-3</v>
      </c>
      <c r="F88" s="300">
        <v>-1625</v>
      </c>
      <c r="G88" s="302">
        <v>342972</v>
      </c>
      <c r="H88" s="303">
        <v>0.79600000000000004</v>
      </c>
      <c r="I88" s="304"/>
      <c r="J88" s="304"/>
      <c r="K88" s="305">
        <v>9.8000000000000007</v>
      </c>
      <c r="L88" s="311">
        <v>164.8</v>
      </c>
      <c r="M88" s="307">
        <v>98.2</v>
      </c>
      <c r="N88" s="308">
        <v>45.2</v>
      </c>
      <c r="O88" s="247">
        <v>199651</v>
      </c>
      <c r="P88" s="247">
        <v>1116204</v>
      </c>
      <c r="Q88" s="243">
        <v>19741</v>
      </c>
      <c r="R88" s="239">
        <v>10197</v>
      </c>
      <c r="S88" s="313" t="s">
        <v>304</v>
      </c>
      <c r="T88" s="310">
        <v>9544</v>
      </c>
      <c r="U88" s="162" t="e">
        <f t="shared" si="1"/>
        <v>#VALUE!</v>
      </c>
      <c r="V88" s="3"/>
      <c r="W88" s="165"/>
      <c r="X88" s="165"/>
      <c r="Y88" s="165"/>
      <c r="Z88" s="165"/>
      <c r="AA88" s="165"/>
      <c r="AB88" s="165"/>
      <c r="AC88" s="165"/>
      <c r="AD88" s="165"/>
      <c r="AE88" s="165"/>
      <c r="AF88" s="165"/>
      <c r="AG88" s="165"/>
      <c r="AH88" s="165"/>
      <c r="AI88" s="165"/>
      <c r="AJ88" s="165"/>
      <c r="AK88" s="165"/>
      <c r="AL88" s="165"/>
      <c r="AM88" s="165"/>
      <c r="AN88" s="165"/>
      <c r="AO88" s="165"/>
      <c r="AP88" s="165"/>
    </row>
    <row r="89" spans="1:42" ht="18.75" customHeight="1">
      <c r="A89" s="424" t="s">
        <v>60</v>
      </c>
      <c r="B89" s="154" t="s">
        <v>314</v>
      </c>
      <c r="C89" s="286">
        <v>4288</v>
      </c>
      <c r="D89" s="287">
        <v>1899</v>
      </c>
      <c r="E89" s="288">
        <v>-216</v>
      </c>
      <c r="F89" s="287">
        <v>-1299</v>
      </c>
      <c r="G89" s="289">
        <v>279699</v>
      </c>
      <c r="H89" s="290">
        <v>0.72199999999999998</v>
      </c>
      <c r="I89" s="291"/>
      <c r="J89" s="291"/>
      <c r="K89" s="292">
        <v>11.2</v>
      </c>
      <c r="L89" s="292">
        <v>171.7</v>
      </c>
      <c r="M89" s="293">
        <v>99.8</v>
      </c>
      <c r="N89" s="294">
        <v>45.8</v>
      </c>
      <c r="O89" s="246">
        <v>47936</v>
      </c>
      <c r="P89" s="246">
        <v>1011130</v>
      </c>
      <c r="Q89" s="122">
        <v>38789</v>
      </c>
      <c r="R89" s="235">
        <v>8636</v>
      </c>
      <c r="S89" s="295">
        <v>12388</v>
      </c>
      <c r="T89" s="296">
        <v>17765</v>
      </c>
      <c r="U89" s="162" t="str">
        <f t="shared" si="1"/>
        <v>〇</v>
      </c>
      <c r="V89" s="3"/>
      <c r="W89" s="165"/>
      <c r="X89" s="165"/>
      <c r="Y89" s="165"/>
      <c r="Z89" s="165"/>
      <c r="AA89" s="165"/>
      <c r="AB89" s="165"/>
      <c r="AC89" s="165"/>
      <c r="AD89" s="165"/>
      <c r="AE89" s="165"/>
      <c r="AF89" s="165"/>
      <c r="AG89" s="165"/>
      <c r="AH89" s="165"/>
      <c r="AI89" s="165"/>
      <c r="AJ89" s="165"/>
      <c r="AK89" s="165"/>
      <c r="AL89" s="165"/>
      <c r="AM89" s="165"/>
      <c r="AN89" s="165"/>
      <c r="AO89" s="165"/>
      <c r="AP89" s="165"/>
    </row>
    <row r="90" spans="1:42" ht="18.75" customHeight="1">
      <c r="A90" s="417"/>
      <c r="B90" s="154" t="s">
        <v>300</v>
      </c>
      <c r="C90" s="286">
        <v>4487</v>
      </c>
      <c r="D90" s="287">
        <v>2123</v>
      </c>
      <c r="E90" s="288">
        <v>225</v>
      </c>
      <c r="F90" s="287">
        <v>-288</v>
      </c>
      <c r="G90" s="289">
        <v>279341</v>
      </c>
      <c r="H90" s="290">
        <v>0.71</v>
      </c>
      <c r="I90" s="291"/>
      <c r="J90" s="291"/>
      <c r="K90" s="292">
        <v>9.9</v>
      </c>
      <c r="L90" s="292">
        <v>170.8</v>
      </c>
      <c r="M90" s="293">
        <v>99.6</v>
      </c>
      <c r="N90" s="294">
        <v>46.4</v>
      </c>
      <c r="O90" s="246">
        <v>94942</v>
      </c>
      <c r="P90" s="246">
        <v>1017134</v>
      </c>
      <c r="Q90" s="122">
        <v>36704</v>
      </c>
      <c r="R90" s="235">
        <v>8123</v>
      </c>
      <c r="S90" s="295">
        <v>12107</v>
      </c>
      <c r="T90" s="296">
        <v>16474</v>
      </c>
      <c r="U90" s="162" t="str">
        <f t="shared" si="1"/>
        <v>〇</v>
      </c>
      <c r="V90" s="3"/>
      <c r="W90" s="165"/>
      <c r="X90" s="165"/>
      <c r="Y90" s="165"/>
      <c r="Z90" s="165"/>
      <c r="AA90" s="165"/>
      <c r="AB90" s="165"/>
      <c r="AC90" s="165"/>
      <c r="AD90" s="165"/>
      <c r="AE90" s="165"/>
      <c r="AF90" s="165"/>
      <c r="AG90" s="165"/>
      <c r="AH90" s="165"/>
      <c r="AI90" s="165"/>
      <c r="AJ90" s="165"/>
      <c r="AK90" s="165"/>
      <c r="AL90" s="165"/>
      <c r="AM90" s="165"/>
      <c r="AN90" s="165"/>
      <c r="AO90" s="165"/>
      <c r="AP90" s="165"/>
    </row>
    <row r="91" spans="1:42" ht="18.75" customHeight="1">
      <c r="A91" s="417"/>
      <c r="B91" s="154" t="s">
        <v>301</v>
      </c>
      <c r="C91" s="286">
        <v>5202</v>
      </c>
      <c r="D91" s="287">
        <v>2931</v>
      </c>
      <c r="E91" s="288">
        <v>808</v>
      </c>
      <c r="F91" s="287">
        <v>710</v>
      </c>
      <c r="G91" s="289">
        <v>283150</v>
      </c>
      <c r="H91" s="290">
        <v>0.71199999999999997</v>
      </c>
      <c r="I91" s="291"/>
      <c r="J91" s="291"/>
      <c r="K91" s="292">
        <v>10.6</v>
      </c>
      <c r="L91" s="292">
        <v>161.6</v>
      </c>
      <c r="M91" s="293">
        <v>99.4</v>
      </c>
      <c r="N91" s="294">
        <v>38</v>
      </c>
      <c r="O91" s="246">
        <v>103927</v>
      </c>
      <c r="P91" s="246">
        <v>1022320</v>
      </c>
      <c r="Q91" s="122">
        <v>35788</v>
      </c>
      <c r="R91" s="235">
        <v>8025</v>
      </c>
      <c r="S91" s="295">
        <v>10874</v>
      </c>
      <c r="T91" s="296">
        <v>16889</v>
      </c>
      <c r="U91" s="162" t="str">
        <f t="shared" si="1"/>
        <v>〇</v>
      </c>
      <c r="V91" s="3"/>
      <c r="W91" s="165"/>
      <c r="X91" s="165"/>
      <c r="Y91" s="165"/>
      <c r="Z91" s="165"/>
      <c r="AA91" s="165"/>
      <c r="AB91" s="165"/>
      <c r="AC91" s="165"/>
      <c r="AD91" s="165"/>
      <c r="AE91" s="165"/>
      <c r="AF91" s="165"/>
      <c r="AG91" s="165"/>
      <c r="AH91" s="165"/>
      <c r="AI91" s="165"/>
      <c r="AJ91" s="165"/>
      <c r="AK91" s="165"/>
      <c r="AL91" s="165"/>
      <c r="AM91" s="165"/>
      <c r="AN91" s="165"/>
      <c r="AO91" s="165"/>
      <c r="AP91" s="165"/>
    </row>
    <row r="92" spans="1:42" ht="18.75" customHeight="1">
      <c r="A92" s="417"/>
      <c r="B92" s="154" t="s">
        <v>315</v>
      </c>
      <c r="C92" s="286">
        <v>8446</v>
      </c>
      <c r="D92" s="287">
        <v>5096</v>
      </c>
      <c r="E92" s="288">
        <v>2165</v>
      </c>
      <c r="F92" s="287">
        <v>8757</v>
      </c>
      <c r="G92" s="289">
        <v>292777</v>
      </c>
      <c r="H92" s="290">
        <v>0.70099999999999996</v>
      </c>
      <c r="I92" s="291"/>
      <c r="J92" s="291"/>
      <c r="K92" s="297">
        <v>10.3</v>
      </c>
      <c r="L92" s="298">
        <v>150</v>
      </c>
      <c r="M92" s="293">
        <v>96.3</v>
      </c>
      <c r="N92" s="294">
        <v>43.1</v>
      </c>
      <c r="O92" s="246">
        <v>93439</v>
      </c>
      <c r="P92" s="246">
        <v>1023779</v>
      </c>
      <c r="Q92" s="122">
        <v>43084</v>
      </c>
      <c r="R92" s="235">
        <v>14617</v>
      </c>
      <c r="S92" s="295">
        <v>10833</v>
      </c>
      <c r="T92" s="296">
        <v>17634</v>
      </c>
      <c r="U92" s="162" t="str">
        <f t="shared" si="1"/>
        <v>〇</v>
      </c>
      <c r="V92" s="3"/>
      <c r="W92" s="165"/>
      <c r="X92" s="165"/>
      <c r="Y92" s="165"/>
      <c r="Z92" s="165"/>
      <c r="AA92" s="165"/>
      <c r="AB92" s="165"/>
      <c r="AC92" s="165"/>
      <c r="AD92" s="165"/>
      <c r="AE92" s="165"/>
      <c r="AF92" s="165"/>
      <c r="AG92" s="165"/>
      <c r="AH92" s="165"/>
      <c r="AI92" s="165"/>
      <c r="AJ92" s="165"/>
      <c r="AK92" s="165"/>
      <c r="AL92" s="165"/>
      <c r="AM92" s="165"/>
      <c r="AN92" s="165"/>
      <c r="AO92" s="165"/>
      <c r="AP92" s="165"/>
    </row>
    <row r="93" spans="1:42" ht="18.75" customHeight="1">
      <c r="A93" s="418"/>
      <c r="B93" s="155" t="s">
        <v>316</v>
      </c>
      <c r="C93" s="299">
        <v>3875</v>
      </c>
      <c r="D93" s="300">
        <v>1748</v>
      </c>
      <c r="E93" s="301">
        <v>-3348</v>
      </c>
      <c r="F93" s="300">
        <v>-2389</v>
      </c>
      <c r="G93" s="302">
        <v>283020</v>
      </c>
      <c r="H93" s="303">
        <v>0.70099999999999996</v>
      </c>
      <c r="I93" s="304"/>
      <c r="J93" s="304"/>
      <c r="K93" s="305">
        <v>10.4</v>
      </c>
      <c r="L93" s="311">
        <v>147.19999999999999</v>
      </c>
      <c r="M93" s="307">
        <v>99.3</v>
      </c>
      <c r="N93" s="308">
        <v>45.1</v>
      </c>
      <c r="O93" s="247">
        <v>103721</v>
      </c>
      <c r="P93" s="247">
        <v>1014124</v>
      </c>
      <c r="Q93" s="243">
        <v>45508</v>
      </c>
      <c r="R93" s="239">
        <v>15576</v>
      </c>
      <c r="S93" s="309">
        <v>10139</v>
      </c>
      <c r="T93" s="310">
        <v>19793</v>
      </c>
      <c r="U93" s="162" t="str">
        <f t="shared" si="1"/>
        <v>〇</v>
      </c>
      <c r="V93" s="3"/>
      <c r="W93" s="165"/>
      <c r="X93" s="165"/>
      <c r="Y93" s="165"/>
      <c r="Z93" s="165"/>
      <c r="AA93" s="165"/>
      <c r="AB93" s="165"/>
      <c r="AC93" s="165"/>
      <c r="AD93" s="165"/>
      <c r="AE93" s="165"/>
      <c r="AF93" s="165"/>
      <c r="AG93" s="165"/>
      <c r="AH93" s="165"/>
      <c r="AI93" s="165"/>
      <c r="AJ93" s="165"/>
      <c r="AK93" s="165"/>
      <c r="AL93" s="165"/>
      <c r="AM93" s="165"/>
      <c r="AN93" s="165"/>
      <c r="AO93" s="165"/>
      <c r="AP93" s="165"/>
    </row>
    <row r="94" spans="1:42" ht="18.75" customHeight="1">
      <c r="A94" s="424" t="s">
        <v>61</v>
      </c>
      <c r="B94" s="154" t="s">
        <v>314</v>
      </c>
      <c r="C94" s="286">
        <v>14008</v>
      </c>
      <c r="D94" s="287">
        <v>9971</v>
      </c>
      <c r="E94" s="288">
        <v>916</v>
      </c>
      <c r="F94" s="287">
        <v>4897</v>
      </c>
      <c r="G94" s="289">
        <v>419058</v>
      </c>
      <c r="H94" s="290">
        <v>0.88900000000000001</v>
      </c>
      <c r="I94" s="291"/>
      <c r="J94" s="291"/>
      <c r="K94" s="292">
        <v>11</v>
      </c>
      <c r="L94" s="292">
        <v>123.2</v>
      </c>
      <c r="M94" s="293">
        <v>91.9</v>
      </c>
      <c r="N94" s="294">
        <v>58.2</v>
      </c>
      <c r="O94" s="246">
        <v>198652</v>
      </c>
      <c r="P94" s="246">
        <v>1211030</v>
      </c>
      <c r="Q94" s="122">
        <v>68528</v>
      </c>
      <c r="R94" s="235">
        <v>31788</v>
      </c>
      <c r="S94" s="295">
        <v>5408</v>
      </c>
      <c r="T94" s="296">
        <v>31332</v>
      </c>
      <c r="U94" s="162" t="str">
        <f t="shared" si="1"/>
        <v>〇</v>
      </c>
      <c r="V94" s="3"/>
      <c r="W94" s="165"/>
      <c r="X94" s="165"/>
      <c r="Y94" s="165"/>
      <c r="Z94" s="165"/>
      <c r="AA94" s="165"/>
      <c r="AB94" s="165"/>
      <c r="AC94" s="165"/>
      <c r="AD94" s="165"/>
      <c r="AE94" s="165"/>
      <c r="AF94" s="165"/>
      <c r="AG94" s="165"/>
      <c r="AH94" s="165"/>
      <c r="AI94" s="165"/>
      <c r="AJ94" s="165"/>
      <c r="AK94" s="165"/>
      <c r="AL94" s="165"/>
      <c r="AM94" s="165"/>
      <c r="AN94" s="165"/>
      <c r="AO94" s="165"/>
      <c r="AP94" s="165"/>
    </row>
    <row r="95" spans="1:42" ht="18.75" customHeight="1">
      <c r="A95" s="417"/>
      <c r="B95" s="154" t="s">
        <v>300</v>
      </c>
      <c r="C95" s="286">
        <v>13750</v>
      </c>
      <c r="D95" s="287">
        <v>9344</v>
      </c>
      <c r="E95" s="288">
        <v>-627</v>
      </c>
      <c r="F95" s="287">
        <v>1651</v>
      </c>
      <c r="G95" s="289">
        <v>421511</v>
      </c>
      <c r="H95" s="290">
        <v>0.89</v>
      </c>
      <c r="I95" s="291"/>
      <c r="J95" s="291"/>
      <c r="K95" s="292">
        <v>10.199999999999999</v>
      </c>
      <c r="L95" s="292">
        <v>112.3</v>
      </c>
      <c r="M95" s="293">
        <v>92.9</v>
      </c>
      <c r="N95" s="294">
        <v>58.8</v>
      </c>
      <c r="O95" s="246">
        <v>180301</v>
      </c>
      <c r="P95" s="246">
        <v>1190651</v>
      </c>
      <c r="Q95" s="122">
        <v>70229</v>
      </c>
      <c r="R95" s="235">
        <v>34066</v>
      </c>
      <c r="S95" s="295">
        <v>5455</v>
      </c>
      <c r="T95" s="296">
        <v>30708</v>
      </c>
      <c r="U95" s="162" t="str">
        <f t="shared" si="1"/>
        <v>〇</v>
      </c>
      <c r="V95" s="3"/>
      <c r="W95" s="165"/>
      <c r="X95" s="165"/>
      <c r="Y95" s="165"/>
      <c r="Z95" s="165"/>
      <c r="AA95" s="165"/>
      <c r="AB95" s="165"/>
      <c r="AC95" s="165"/>
      <c r="AD95" s="165"/>
      <c r="AE95" s="165"/>
      <c r="AF95" s="165"/>
      <c r="AG95" s="165"/>
      <c r="AH95" s="165"/>
      <c r="AI95" s="165"/>
      <c r="AJ95" s="165"/>
      <c r="AK95" s="165"/>
      <c r="AL95" s="165"/>
      <c r="AM95" s="165"/>
      <c r="AN95" s="165"/>
      <c r="AO95" s="165"/>
      <c r="AP95" s="165"/>
    </row>
    <row r="96" spans="1:42" ht="18.75" customHeight="1">
      <c r="A96" s="417"/>
      <c r="B96" s="154" t="s">
        <v>301</v>
      </c>
      <c r="C96" s="286">
        <v>17240</v>
      </c>
      <c r="D96" s="287">
        <v>8632</v>
      </c>
      <c r="E96" s="288">
        <v>-712</v>
      </c>
      <c r="F96" s="287">
        <v>2092</v>
      </c>
      <c r="G96" s="289">
        <v>427492</v>
      </c>
      <c r="H96" s="290">
        <v>0.89500000000000002</v>
      </c>
      <c r="I96" s="291"/>
      <c r="J96" s="291"/>
      <c r="K96" s="292">
        <v>9.6999999999999993</v>
      </c>
      <c r="L96" s="292">
        <v>107.1</v>
      </c>
      <c r="M96" s="293">
        <v>93.8</v>
      </c>
      <c r="N96" s="294">
        <v>55.3</v>
      </c>
      <c r="O96" s="246">
        <v>162451</v>
      </c>
      <c r="P96" s="246">
        <v>1176640</v>
      </c>
      <c r="Q96" s="122">
        <v>74305</v>
      </c>
      <c r="R96" s="235">
        <v>36870</v>
      </c>
      <c r="S96" s="295">
        <v>5471</v>
      </c>
      <c r="T96" s="296">
        <v>31964</v>
      </c>
      <c r="U96" s="162" t="str">
        <f t="shared" si="1"/>
        <v>〇</v>
      </c>
      <c r="V96" s="3"/>
      <c r="W96" s="165"/>
      <c r="X96" s="165"/>
      <c r="Y96" s="165"/>
      <c r="Z96" s="165"/>
      <c r="AA96" s="165"/>
      <c r="AB96" s="165"/>
      <c r="AC96" s="165"/>
      <c r="AD96" s="165"/>
      <c r="AE96" s="165"/>
      <c r="AF96" s="165"/>
      <c r="AG96" s="165"/>
      <c r="AH96" s="165"/>
      <c r="AI96" s="165"/>
      <c r="AJ96" s="165"/>
      <c r="AK96" s="165"/>
      <c r="AL96" s="165"/>
      <c r="AM96" s="165"/>
      <c r="AN96" s="165"/>
      <c r="AO96" s="165"/>
      <c r="AP96" s="165"/>
    </row>
    <row r="97" spans="1:42" ht="18.75" customHeight="1">
      <c r="A97" s="417"/>
      <c r="B97" s="154" t="s">
        <v>315</v>
      </c>
      <c r="C97" s="286">
        <v>16910</v>
      </c>
      <c r="D97" s="287">
        <v>10907</v>
      </c>
      <c r="E97" s="288">
        <v>2275</v>
      </c>
      <c r="F97" s="287">
        <v>1002</v>
      </c>
      <c r="G97" s="289">
        <v>451518</v>
      </c>
      <c r="H97" s="290">
        <v>0.88</v>
      </c>
      <c r="I97" s="291"/>
      <c r="J97" s="291"/>
      <c r="K97" s="314">
        <v>8.8000000000000007</v>
      </c>
      <c r="L97" s="298">
        <v>82.9</v>
      </c>
      <c r="M97" s="293">
        <v>90.3</v>
      </c>
      <c r="N97" s="294">
        <v>59.4</v>
      </c>
      <c r="O97" s="246">
        <v>174390</v>
      </c>
      <c r="P97" s="246">
        <v>1162081</v>
      </c>
      <c r="Q97" s="122">
        <v>94893</v>
      </c>
      <c r="R97" s="235">
        <v>35597</v>
      </c>
      <c r="S97" s="295">
        <v>19035</v>
      </c>
      <c r="T97" s="296">
        <v>40261</v>
      </c>
      <c r="U97" s="162" t="str">
        <f t="shared" si="1"/>
        <v>〇</v>
      </c>
      <c r="V97" s="3"/>
      <c r="W97" s="165"/>
      <c r="X97" s="165"/>
      <c r="Y97" s="165"/>
      <c r="Z97" s="165"/>
      <c r="AA97" s="165"/>
      <c r="AB97" s="165"/>
      <c r="AC97" s="165"/>
      <c r="AD97" s="165"/>
      <c r="AE97" s="165"/>
      <c r="AF97" s="165"/>
      <c r="AG97" s="165"/>
      <c r="AH97" s="165"/>
      <c r="AI97" s="165"/>
      <c r="AJ97" s="165"/>
      <c r="AK97" s="165"/>
      <c r="AL97" s="165"/>
      <c r="AM97" s="165"/>
      <c r="AN97" s="165"/>
      <c r="AO97" s="165"/>
      <c r="AP97" s="165"/>
    </row>
    <row r="98" spans="1:42" ht="18.75" customHeight="1">
      <c r="A98" s="418"/>
      <c r="B98" s="155" t="s">
        <v>316</v>
      </c>
      <c r="C98" s="299">
        <v>18371</v>
      </c>
      <c r="D98" s="300">
        <v>9868</v>
      </c>
      <c r="E98" s="301">
        <v>-1039</v>
      </c>
      <c r="F98" s="300">
        <v>196</v>
      </c>
      <c r="G98" s="302">
        <v>442104</v>
      </c>
      <c r="H98" s="303">
        <v>0.875</v>
      </c>
      <c r="I98" s="304"/>
      <c r="J98" s="304"/>
      <c r="K98" s="315">
        <v>8.4</v>
      </c>
      <c r="L98" s="311">
        <v>74.3</v>
      </c>
      <c r="M98" s="307">
        <v>93.6</v>
      </c>
      <c r="N98" s="308">
        <v>59.3</v>
      </c>
      <c r="O98" s="247">
        <v>171795</v>
      </c>
      <c r="P98" s="247">
        <v>1134566</v>
      </c>
      <c r="Q98" s="243">
        <v>119840</v>
      </c>
      <c r="R98" s="239">
        <v>36832</v>
      </c>
      <c r="S98" s="309">
        <v>20731</v>
      </c>
      <c r="T98" s="310">
        <v>62277</v>
      </c>
      <c r="U98" s="162" t="str">
        <f t="shared" si="1"/>
        <v>〇</v>
      </c>
      <c r="V98" s="3"/>
      <c r="W98" s="165"/>
      <c r="X98" s="165"/>
      <c r="Y98" s="165"/>
      <c r="Z98" s="165"/>
      <c r="AA98" s="165"/>
      <c r="AB98" s="165"/>
      <c r="AC98" s="165"/>
      <c r="AD98" s="165"/>
      <c r="AE98" s="165"/>
      <c r="AF98" s="165"/>
      <c r="AG98" s="165"/>
      <c r="AH98" s="165"/>
      <c r="AI98" s="165"/>
      <c r="AJ98" s="165"/>
      <c r="AK98" s="165"/>
      <c r="AL98" s="165"/>
      <c r="AM98" s="165"/>
      <c r="AN98" s="165"/>
      <c r="AO98" s="165"/>
      <c r="AP98" s="165"/>
    </row>
    <row r="99" spans="1:42" ht="18.75" customHeight="1">
      <c r="A99" s="424" t="s">
        <v>141</v>
      </c>
      <c r="B99" s="154" t="s">
        <v>314</v>
      </c>
      <c r="C99" s="286">
        <v>10820</v>
      </c>
      <c r="D99" s="287">
        <v>6421</v>
      </c>
      <c r="E99" s="288">
        <v>164</v>
      </c>
      <c r="F99" s="287">
        <v>169</v>
      </c>
      <c r="G99" s="289">
        <v>191297</v>
      </c>
      <c r="H99" s="290">
        <v>0.71</v>
      </c>
      <c r="I99" s="291"/>
      <c r="J99" s="291"/>
      <c r="K99" s="292">
        <v>7.7</v>
      </c>
      <c r="L99" s="292">
        <v>116.6</v>
      </c>
      <c r="M99" s="293">
        <v>90</v>
      </c>
      <c r="N99" s="294">
        <v>37.9</v>
      </c>
      <c r="O99" s="246">
        <v>88295</v>
      </c>
      <c r="P99" s="246">
        <v>454325</v>
      </c>
      <c r="Q99" s="122">
        <v>22549</v>
      </c>
      <c r="R99" s="235">
        <v>4780</v>
      </c>
      <c r="S99" s="295">
        <v>5387</v>
      </c>
      <c r="T99" s="296">
        <v>12382</v>
      </c>
      <c r="U99" s="162" t="str">
        <f t="shared" si="1"/>
        <v>〇</v>
      </c>
      <c r="V99" s="3"/>
      <c r="W99" s="165"/>
      <c r="X99" s="165"/>
      <c r="Y99" s="165"/>
      <c r="Z99" s="165"/>
      <c r="AA99" s="165"/>
      <c r="AB99" s="165"/>
      <c r="AC99" s="165"/>
      <c r="AD99" s="165"/>
      <c r="AE99" s="165"/>
      <c r="AF99" s="165"/>
      <c r="AG99" s="165"/>
      <c r="AH99" s="165"/>
      <c r="AI99" s="165"/>
      <c r="AJ99" s="165"/>
      <c r="AK99" s="165"/>
      <c r="AL99" s="165"/>
      <c r="AM99" s="165"/>
      <c r="AN99" s="165"/>
      <c r="AO99" s="165"/>
      <c r="AP99" s="165"/>
    </row>
    <row r="100" spans="1:42" ht="18.75" customHeight="1">
      <c r="A100" s="417"/>
      <c r="B100" s="154" t="s">
        <v>300</v>
      </c>
      <c r="C100" s="286">
        <v>8575</v>
      </c>
      <c r="D100" s="287">
        <v>6671</v>
      </c>
      <c r="E100" s="288">
        <v>250</v>
      </c>
      <c r="F100" s="287">
        <v>-434</v>
      </c>
      <c r="G100" s="289">
        <v>147367</v>
      </c>
      <c r="H100" s="290">
        <v>0.7</v>
      </c>
      <c r="I100" s="291"/>
      <c r="J100" s="291"/>
      <c r="K100" s="292">
        <v>6.6</v>
      </c>
      <c r="L100" s="292">
        <v>126.7</v>
      </c>
      <c r="M100" s="293">
        <v>91.6</v>
      </c>
      <c r="N100" s="294">
        <v>40.200000000000003</v>
      </c>
      <c r="O100" s="246">
        <v>66147</v>
      </c>
      <c r="P100" s="246">
        <v>481313</v>
      </c>
      <c r="Q100" s="122">
        <v>22892</v>
      </c>
      <c r="R100" s="235">
        <v>4096</v>
      </c>
      <c r="S100" s="295">
        <v>6306</v>
      </c>
      <c r="T100" s="296">
        <v>12490</v>
      </c>
      <c r="U100" s="162" t="str">
        <f t="shared" si="1"/>
        <v>〇</v>
      </c>
      <c r="V100" s="3"/>
      <c r="W100" s="165"/>
      <c r="X100" s="165"/>
      <c r="Y100" s="165"/>
      <c r="Z100" s="165"/>
      <c r="AA100" s="165"/>
      <c r="AB100" s="165"/>
      <c r="AC100" s="165"/>
      <c r="AD100" s="165"/>
      <c r="AE100" s="165"/>
      <c r="AF100" s="165"/>
      <c r="AG100" s="165"/>
      <c r="AH100" s="165"/>
      <c r="AI100" s="165"/>
      <c r="AJ100" s="165"/>
      <c r="AK100" s="165"/>
      <c r="AL100" s="165"/>
      <c r="AM100" s="165"/>
      <c r="AN100" s="165"/>
      <c r="AO100" s="165"/>
      <c r="AP100" s="165"/>
    </row>
    <row r="101" spans="1:42" ht="18.75" customHeight="1">
      <c r="A101" s="417"/>
      <c r="B101" s="154" t="s">
        <v>301</v>
      </c>
      <c r="C101" s="286">
        <v>10951</v>
      </c>
      <c r="D101" s="287">
        <v>5552</v>
      </c>
      <c r="E101" s="288">
        <v>-1119</v>
      </c>
      <c r="F101" s="287">
        <v>-1517</v>
      </c>
      <c r="G101" s="289">
        <v>195250</v>
      </c>
      <c r="H101" s="290">
        <v>0.71</v>
      </c>
      <c r="I101" s="291"/>
      <c r="J101" s="291"/>
      <c r="K101" s="292">
        <v>6</v>
      </c>
      <c r="L101" s="292">
        <v>121.9</v>
      </c>
      <c r="M101" s="293">
        <v>91</v>
      </c>
      <c r="N101" s="294">
        <v>33.200000000000003</v>
      </c>
      <c r="O101" s="246">
        <v>68554</v>
      </c>
      <c r="P101" s="246">
        <v>490423</v>
      </c>
      <c r="Q101" s="122">
        <v>25133</v>
      </c>
      <c r="R101" s="235">
        <v>3699</v>
      </c>
      <c r="S101" s="295">
        <v>6308</v>
      </c>
      <c r="T101" s="296">
        <v>15126</v>
      </c>
      <c r="U101" s="162" t="str">
        <f t="shared" si="1"/>
        <v>〇</v>
      </c>
      <c r="V101" s="3"/>
      <c r="W101" s="165"/>
      <c r="X101" s="165"/>
      <c r="Y101" s="165"/>
      <c r="Z101" s="165"/>
      <c r="AA101" s="165"/>
      <c r="AB101" s="165"/>
      <c r="AC101" s="165"/>
      <c r="AD101" s="165"/>
      <c r="AE101" s="165"/>
      <c r="AF101" s="165"/>
      <c r="AG101" s="165"/>
      <c r="AH101" s="165"/>
      <c r="AI101" s="165"/>
      <c r="AJ101" s="165"/>
      <c r="AK101" s="165"/>
      <c r="AL101" s="165"/>
      <c r="AM101" s="165"/>
      <c r="AN101" s="165"/>
      <c r="AO101" s="165"/>
      <c r="AP101" s="165"/>
    </row>
    <row r="102" spans="1:42" ht="18.75" customHeight="1">
      <c r="A102" s="417"/>
      <c r="B102" s="154" t="s">
        <v>315</v>
      </c>
      <c r="C102" s="286">
        <v>10282</v>
      </c>
      <c r="D102" s="287">
        <v>6673</v>
      </c>
      <c r="E102" s="288">
        <v>1116</v>
      </c>
      <c r="F102" s="287">
        <v>1120</v>
      </c>
      <c r="G102" s="289">
        <v>208961</v>
      </c>
      <c r="H102" s="290">
        <v>0.7</v>
      </c>
      <c r="I102" s="291"/>
      <c r="J102" s="291"/>
      <c r="K102" s="314">
        <v>5.4</v>
      </c>
      <c r="L102" s="298">
        <v>104.6</v>
      </c>
      <c r="M102" s="293">
        <v>90.8</v>
      </c>
      <c r="N102" s="294">
        <v>37.1</v>
      </c>
      <c r="O102" s="246">
        <v>64364</v>
      </c>
      <c r="P102" s="246">
        <v>499991</v>
      </c>
      <c r="Q102" s="122">
        <v>26311</v>
      </c>
      <c r="R102" s="235">
        <v>3703</v>
      </c>
      <c r="S102" s="295">
        <v>6240</v>
      </c>
      <c r="T102" s="296">
        <v>16368</v>
      </c>
      <c r="U102" s="162" t="str">
        <f t="shared" si="1"/>
        <v>〇</v>
      </c>
      <c r="V102" s="3"/>
      <c r="W102" s="165"/>
      <c r="X102" s="165"/>
      <c r="Y102" s="165"/>
      <c r="Z102" s="165"/>
      <c r="AA102" s="165"/>
      <c r="AB102" s="165"/>
      <c r="AC102" s="165"/>
      <c r="AD102" s="165"/>
      <c r="AE102" s="165"/>
      <c r="AF102" s="165"/>
      <c r="AG102" s="165"/>
      <c r="AH102" s="165"/>
      <c r="AI102" s="165"/>
      <c r="AJ102" s="165"/>
      <c r="AK102" s="165"/>
      <c r="AL102" s="165"/>
      <c r="AM102" s="165"/>
      <c r="AN102" s="165"/>
      <c r="AO102" s="165"/>
      <c r="AP102" s="165"/>
    </row>
    <row r="103" spans="1:42" ht="18.75" customHeight="1">
      <c r="A103" s="418"/>
      <c r="B103" s="155" t="s">
        <v>316</v>
      </c>
      <c r="C103" s="299">
        <v>9631</v>
      </c>
      <c r="D103" s="300">
        <v>7576</v>
      </c>
      <c r="E103" s="301">
        <v>904</v>
      </c>
      <c r="F103" s="300">
        <v>1504</v>
      </c>
      <c r="G103" s="302">
        <v>203631</v>
      </c>
      <c r="H103" s="303">
        <v>0.7</v>
      </c>
      <c r="I103" s="304"/>
      <c r="J103" s="304"/>
      <c r="K103" s="315">
        <v>5.4</v>
      </c>
      <c r="L103" s="311">
        <v>102.2</v>
      </c>
      <c r="M103" s="307">
        <v>93</v>
      </c>
      <c r="N103" s="308">
        <v>39.799999999999997</v>
      </c>
      <c r="O103" s="247">
        <v>82384</v>
      </c>
      <c r="P103" s="247">
        <v>500367</v>
      </c>
      <c r="Q103" s="243">
        <v>29091</v>
      </c>
      <c r="R103" s="239">
        <v>4303</v>
      </c>
      <c r="S103" s="309">
        <v>5970</v>
      </c>
      <c r="T103" s="310">
        <v>18818</v>
      </c>
      <c r="U103" s="162" t="str">
        <f t="shared" si="1"/>
        <v>〇</v>
      </c>
      <c r="V103" s="3"/>
      <c r="W103" s="165"/>
      <c r="X103" s="165"/>
      <c r="Y103" s="165"/>
      <c r="Z103" s="165"/>
      <c r="AA103" s="165"/>
      <c r="AB103" s="165"/>
      <c r="AC103" s="165"/>
      <c r="AD103" s="165"/>
      <c r="AE103" s="165"/>
      <c r="AF103" s="165"/>
      <c r="AG103" s="165"/>
      <c r="AH103" s="165"/>
      <c r="AI103" s="165"/>
      <c r="AJ103" s="165"/>
      <c r="AK103" s="165"/>
      <c r="AL103" s="165"/>
      <c r="AM103" s="165"/>
      <c r="AN103" s="165"/>
      <c r="AO103" s="165"/>
      <c r="AP103" s="165"/>
    </row>
    <row r="104" spans="1:42" ht="17.25" customHeight="1">
      <c r="A104" s="139" t="s">
        <v>254</v>
      </c>
      <c r="B104" s="138"/>
      <c r="C104" s="183"/>
      <c r="D104" s="183"/>
      <c r="E104" s="2"/>
      <c r="F104" s="2"/>
      <c r="G104" s="2"/>
      <c r="H104" s="2"/>
      <c r="I104" s="137"/>
      <c r="J104" s="137"/>
      <c r="K104" s="183"/>
      <c r="L104" s="183"/>
      <c r="M104" s="183"/>
      <c r="N104" s="183"/>
      <c r="O104" s="2"/>
      <c r="P104" s="2"/>
      <c r="Q104" s="2"/>
      <c r="R104" s="2"/>
      <c r="S104" s="2"/>
      <c r="T104" s="2"/>
      <c r="U104" s="3"/>
      <c r="V104" s="3"/>
    </row>
    <row r="105" spans="1:42" ht="17.25" customHeight="1">
      <c r="A105" s="137" t="s">
        <v>253</v>
      </c>
      <c r="B105" s="182"/>
      <c r="E105" s="3"/>
      <c r="F105" s="3"/>
      <c r="G105" s="3"/>
      <c r="H105" s="3"/>
      <c r="I105" s="3"/>
      <c r="J105" s="137"/>
      <c r="O105" s="3"/>
      <c r="P105" s="3"/>
      <c r="Q105" s="3"/>
      <c r="R105" s="3"/>
      <c r="S105" s="3"/>
      <c r="T105" s="3"/>
      <c r="U105" s="3"/>
      <c r="V105" s="3"/>
    </row>
    <row r="106" spans="1:42" ht="17.25" customHeight="1">
      <c r="A106" s="137"/>
      <c r="B106" s="182"/>
      <c r="E106" s="3"/>
      <c r="F106" s="3"/>
      <c r="G106" s="3"/>
      <c r="H106" s="3"/>
      <c r="I106" s="3"/>
      <c r="J106" s="3"/>
      <c r="O106" s="3"/>
      <c r="P106" s="3"/>
      <c r="Q106" s="3"/>
      <c r="R106" s="3"/>
      <c r="S106" s="3"/>
      <c r="T106" s="3"/>
      <c r="U106" s="3"/>
      <c r="V106" s="3"/>
    </row>
    <row r="107" spans="1:42" ht="18" customHeight="1">
      <c r="A107" s="137"/>
    </row>
    <row r="108" spans="1:42" ht="18" customHeight="1">
      <c r="A108" s="137"/>
    </row>
  </sheetData>
  <autoFilter ref="A3:AT107" xr:uid="{00000000-0009-0000-0000-000009000000}"/>
  <customSheetViews>
    <customSheetView guid="{9CD6CDFB-0526-4987-BB9B-F12261C08409}" scale="85" showPageBreaks="1" showGridLines="0" view="pageBreakPreview">
      <pane xSplit="1" ySplit="3" topLeftCell="B13" activePane="bottomRight" state="frozen"/>
      <selection pane="bottomRight" activeCell="H83" sqref="H83:J83"/>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1"/>
      <headerFooter alignWithMargins="0"/>
    </customSheetView>
    <customSheetView guid="{47FE580C-1B40-484B-A27C-9C582BD9B048}" scale="85" showPageBreaks="1" showGridLines="0" printArea="1" view="pageBreakPreview">
      <pane xSplit="1" ySplit="3" topLeftCell="B46" activePane="bottomRight" state="frozen"/>
      <selection pane="bottomRight" activeCell="B60" sqref="B60"/>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2"/>
      <headerFooter alignWithMargins="0"/>
    </customSheetView>
    <customSheetView guid="{B07D689D-A88D-4FD6-A5A1-1BAAB5F2B100}" scale="85" showPageBreaks="1" showGridLines="0" printArea="1" view="pageBreakPreview">
      <pane xSplit="2" ySplit="3" topLeftCell="C82" activePane="bottomRight" state="frozen"/>
      <selection pane="bottomRight" activeCell="M92" sqref="M92"/>
      <rowBreaks count="1" manualBreakCount="1">
        <brk id="58" max="19" man="1"/>
      </rowBreaks>
      <pageMargins left="0.59055118110236227" right="0.59055118110236227" top="0.6692913385826772" bottom="0.31496062992125984" header="0.51181102362204722" footer="0.51181102362204722"/>
      <pageSetup paperSize="9" scale="52" firstPageNumber="8" orientation="landscape" useFirstPageNumber="1" r:id="rId3"/>
      <headerFooter alignWithMargins="0"/>
    </customSheetView>
  </customSheetViews>
  <mergeCells count="38">
    <mergeCell ref="P2:P3"/>
    <mergeCell ref="A34:A38"/>
    <mergeCell ref="A29:A33"/>
    <mergeCell ref="S1:T1"/>
    <mergeCell ref="H2:H3"/>
    <mergeCell ref="I2:I3"/>
    <mergeCell ref="F2:F3"/>
    <mergeCell ref="Q2:Q3"/>
    <mergeCell ref="J2:J3"/>
    <mergeCell ref="K2:K3"/>
    <mergeCell ref="L2:L3"/>
    <mergeCell ref="C2:C3"/>
    <mergeCell ref="O2:O3"/>
    <mergeCell ref="N2:N3"/>
    <mergeCell ref="M2:M3"/>
    <mergeCell ref="D2:D3"/>
    <mergeCell ref="E2:E3"/>
    <mergeCell ref="G2:G3"/>
    <mergeCell ref="A19:A23"/>
    <mergeCell ref="A89:A93"/>
    <mergeCell ref="A94:A98"/>
    <mergeCell ref="A59:A63"/>
    <mergeCell ref="A64:A68"/>
    <mergeCell ref="A74:A78"/>
    <mergeCell ref="A84:A88"/>
    <mergeCell ref="A69:A73"/>
    <mergeCell ref="A54:A58"/>
    <mergeCell ref="A44:A48"/>
    <mergeCell ref="A99:A103"/>
    <mergeCell ref="A24:A28"/>
    <mergeCell ref="A79:A83"/>
    <mergeCell ref="A2:A3"/>
    <mergeCell ref="B2:B3"/>
    <mergeCell ref="A4:A8"/>
    <mergeCell ref="A9:A13"/>
    <mergeCell ref="A39:A43"/>
    <mergeCell ref="A49:A53"/>
    <mergeCell ref="A14:A18"/>
  </mergeCells>
  <phoneticPr fontId="3"/>
  <printOptions horizontalCentered="1"/>
  <pageMargins left="0.31496062992125984" right="0.31496062992125984" top="0.31496062992125984" bottom="0.31496062992125984" header="0.51181102362204722" footer="0.51181102362204722"/>
  <pageSetup paperSize="9" scale="59" firstPageNumber="8" fitToHeight="3" orientation="landscape" useFirstPageNumber="1" r:id="rId4"/>
  <headerFooter alignWithMargins="0"/>
  <rowBreaks count="1" manualBreakCount="1">
    <brk id="53" max="19"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Y407"/>
  <sheetViews>
    <sheetView showGridLines="0" showZeros="0" view="pageBreakPreview" zoomScale="70" zoomScaleNormal="100" zoomScaleSheetLayoutView="70" workbookViewId="0">
      <pane xSplit="3" ySplit="4" topLeftCell="D5" activePane="bottomRight" state="frozen"/>
      <selection activeCell="E59" sqref="E59"/>
      <selection pane="topRight" activeCell="E59" sqref="E59"/>
      <selection pane="bottomLeft" activeCell="E59" sqref="E59"/>
      <selection pane="bottomRight" activeCell="D2" sqref="D2"/>
    </sheetView>
  </sheetViews>
  <sheetFormatPr defaultColWidth="9" defaultRowHeight="17.25"/>
  <cols>
    <col min="1" max="1" width="14.625" style="34" customWidth="1"/>
    <col min="2" max="2" width="12.125" style="34" customWidth="1"/>
    <col min="3" max="3" width="7.75" style="34" bestFit="1" customWidth="1"/>
    <col min="4" max="22" width="14.125" style="34" customWidth="1"/>
    <col min="23" max="23" width="14.125" style="7" customWidth="1"/>
    <col min="24" max="24" width="14.125" style="34" customWidth="1"/>
    <col min="25" max="16384" width="9" style="34"/>
  </cols>
  <sheetData>
    <row r="1" spans="1:25" ht="24" customHeight="1">
      <c r="A1" s="33" t="s">
        <v>322</v>
      </c>
    </row>
    <row r="2" spans="1:25" ht="24" customHeight="1">
      <c r="A2" s="34" t="s">
        <v>1</v>
      </c>
      <c r="U2" s="35"/>
      <c r="V2" s="35"/>
      <c r="W2" s="484" t="s">
        <v>149</v>
      </c>
      <c r="X2" s="484"/>
    </row>
    <row r="3" spans="1:25" ht="17.25" customHeight="1">
      <c r="A3" s="485" t="s">
        <v>7</v>
      </c>
      <c r="B3" s="461" t="s">
        <v>255</v>
      </c>
      <c r="C3" s="462"/>
      <c r="D3" s="487" t="s">
        <v>323</v>
      </c>
      <c r="E3" s="488"/>
      <c r="F3" s="488"/>
      <c r="G3" s="488"/>
      <c r="H3" s="488"/>
      <c r="I3" s="488"/>
      <c r="J3" s="488"/>
      <c r="K3" s="488"/>
      <c r="L3" s="488"/>
      <c r="M3" s="488"/>
      <c r="N3" s="488"/>
      <c r="O3" s="488"/>
      <c r="P3" s="489"/>
      <c r="Q3" s="487" t="s">
        <v>324</v>
      </c>
      <c r="R3" s="488"/>
      <c r="S3" s="488"/>
      <c r="T3" s="488"/>
      <c r="U3" s="488"/>
      <c r="V3" s="488"/>
      <c r="W3" s="488"/>
      <c r="X3" s="489"/>
    </row>
    <row r="4" spans="1:25" ht="34.5">
      <c r="A4" s="486"/>
      <c r="B4" s="463"/>
      <c r="C4" s="464"/>
      <c r="D4" s="119" t="s">
        <v>150</v>
      </c>
      <c r="E4" s="36" t="s">
        <v>152</v>
      </c>
      <c r="F4" s="36" t="s">
        <v>153</v>
      </c>
      <c r="G4" s="36" t="s">
        <v>154</v>
      </c>
      <c r="H4" s="36" t="s">
        <v>155</v>
      </c>
      <c r="I4" s="37" t="s">
        <v>156</v>
      </c>
      <c r="J4" s="36" t="s">
        <v>157</v>
      </c>
      <c r="K4" s="36" t="s">
        <v>158</v>
      </c>
      <c r="L4" s="36" t="s">
        <v>159</v>
      </c>
      <c r="M4" s="36" t="s">
        <v>160</v>
      </c>
      <c r="N4" s="36" t="s">
        <v>161</v>
      </c>
      <c r="O4" s="120" t="s">
        <v>163</v>
      </c>
      <c r="P4" s="38" t="s">
        <v>164</v>
      </c>
      <c r="Q4" s="184" t="s">
        <v>165</v>
      </c>
      <c r="R4" s="36" t="s">
        <v>166</v>
      </c>
      <c r="S4" s="36" t="s">
        <v>167</v>
      </c>
      <c r="T4" s="36" t="s">
        <v>168</v>
      </c>
      <c r="U4" s="36" t="s">
        <v>155</v>
      </c>
      <c r="V4" s="55" t="s">
        <v>156</v>
      </c>
      <c r="W4" s="56" t="s">
        <v>169</v>
      </c>
      <c r="X4" s="38" t="s">
        <v>164</v>
      </c>
      <c r="Y4" s="39"/>
    </row>
    <row r="5" spans="1:25" ht="24" customHeight="1">
      <c r="A5" s="476" t="s">
        <v>19</v>
      </c>
      <c r="B5" s="469" t="s">
        <v>173</v>
      </c>
      <c r="C5" s="470"/>
      <c r="D5" s="185">
        <v>0</v>
      </c>
      <c r="E5" s="186">
        <v>100</v>
      </c>
      <c r="F5" s="186">
        <v>0</v>
      </c>
      <c r="G5" s="186">
        <v>100</v>
      </c>
      <c r="H5" s="186">
        <v>0</v>
      </c>
      <c r="I5" s="186">
        <v>100</v>
      </c>
      <c r="J5" s="368">
        <v>0</v>
      </c>
      <c r="K5" s="186">
        <v>100</v>
      </c>
      <c r="L5" s="186">
        <v>0</v>
      </c>
      <c r="M5" s="186">
        <v>100</v>
      </c>
      <c r="N5" s="186">
        <v>0</v>
      </c>
      <c r="O5" s="369">
        <v>100</v>
      </c>
      <c r="P5" s="93">
        <f>SUM(D5:O5)</f>
        <v>600</v>
      </c>
      <c r="Q5" s="185">
        <v>0</v>
      </c>
      <c r="R5" s="186">
        <v>100</v>
      </c>
      <c r="S5" s="186">
        <v>0</v>
      </c>
      <c r="T5" s="186">
        <v>100</v>
      </c>
      <c r="U5" s="186">
        <v>0</v>
      </c>
      <c r="V5" s="187">
        <v>100</v>
      </c>
      <c r="W5" s="40">
        <v>300</v>
      </c>
      <c r="X5" s="93">
        <f t="shared" ref="X5:X68" si="0">SUM(Q5:W5)</f>
        <v>600</v>
      </c>
    </row>
    <row r="6" spans="1:25" ht="24" customHeight="1">
      <c r="A6" s="477"/>
      <c r="B6" s="471" t="s">
        <v>172</v>
      </c>
      <c r="C6" s="472"/>
      <c r="D6" s="188">
        <v>200</v>
      </c>
      <c r="E6" s="189">
        <v>0</v>
      </c>
      <c r="F6" s="189">
        <v>200</v>
      </c>
      <c r="G6" s="189">
        <v>0</v>
      </c>
      <c r="H6" s="189">
        <v>200</v>
      </c>
      <c r="I6" s="189">
        <v>0</v>
      </c>
      <c r="J6" s="203">
        <v>200</v>
      </c>
      <c r="K6" s="189">
        <v>0</v>
      </c>
      <c r="L6" s="189">
        <v>200</v>
      </c>
      <c r="M6" s="189">
        <v>0</v>
      </c>
      <c r="N6" s="189">
        <v>200</v>
      </c>
      <c r="O6" s="191">
        <v>0</v>
      </c>
      <c r="P6" s="94">
        <f t="shared" ref="P6:P69" si="1">SUM(D6:O6)</f>
        <v>1200</v>
      </c>
      <c r="Q6" s="188">
        <v>200</v>
      </c>
      <c r="R6" s="189">
        <v>0</v>
      </c>
      <c r="S6" s="189">
        <v>200</v>
      </c>
      <c r="T6" s="189">
        <v>0</v>
      </c>
      <c r="U6" s="189">
        <v>200</v>
      </c>
      <c r="V6" s="189">
        <v>0</v>
      </c>
      <c r="W6" s="71">
        <v>600</v>
      </c>
      <c r="X6" s="94">
        <f t="shared" si="0"/>
        <v>1200</v>
      </c>
    </row>
    <row r="7" spans="1:25" ht="24" customHeight="1">
      <c r="A7" s="477"/>
      <c r="B7" s="473" t="s">
        <v>198</v>
      </c>
      <c r="C7" s="474"/>
      <c r="D7" s="188">
        <v>0</v>
      </c>
      <c r="E7" s="189">
        <v>0</v>
      </c>
      <c r="F7" s="189">
        <v>0</v>
      </c>
      <c r="G7" s="189">
        <v>0</v>
      </c>
      <c r="H7" s="189">
        <v>0</v>
      </c>
      <c r="I7" s="203">
        <v>0</v>
      </c>
      <c r="J7" s="203">
        <v>100</v>
      </c>
      <c r="K7" s="189">
        <v>0</v>
      </c>
      <c r="L7" s="189">
        <v>0</v>
      </c>
      <c r="M7" s="189">
        <v>0</v>
      </c>
      <c r="N7" s="189">
        <v>0</v>
      </c>
      <c r="O7" s="191">
        <v>0</v>
      </c>
      <c r="P7" s="94">
        <f t="shared" si="1"/>
        <v>100</v>
      </c>
      <c r="Q7" s="188">
        <f>SUM(Q8:Q11)</f>
        <v>0</v>
      </c>
      <c r="R7" s="189">
        <f t="shared" ref="R7:W7" si="2">SUM(R8:R11)</f>
        <v>0</v>
      </c>
      <c r="S7" s="189">
        <f t="shared" si="2"/>
        <v>100</v>
      </c>
      <c r="T7" s="189">
        <f t="shared" si="2"/>
        <v>0</v>
      </c>
      <c r="U7" s="189">
        <f t="shared" si="2"/>
        <v>0</v>
      </c>
      <c r="V7" s="191">
        <f t="shared" si="2"/>
        <v>0</v>
      </c>
      <c r="W7" s="71">
        <f t="shared" si="2"/>
        <v>0</v>
      </c>
      <c r="X7" s="94">
        <f t="shared" si="0"/>
        <v>100</v>
      </c>
    </row>
    <row r="8" spans="1:25" ht="24" customHeight="1">
      <c r="A8" s="477"/>
      <c r="B8" s="475"/>
      <c r="C8" s="95" t="s">
        <v>176</v>
      </c>
      <c r="D8" s="188">
        <v>0</v>
      </c>
      <c r="E8" s="189">
        <v>0</v>
      </c>
      <c r="F8" s="189">
        <v>0</v>
      </c>
      <c r="G8" s="189">
        <v>0</v>
      </c>
      <c r="H8" s="189">
        <v>0</v>
      </c>
      <c r="I8" s="203">
        <v>0</v>
      </c>
      <c r="J8" s="203">
        <v>0</v>
      </c>
      <c r="K8" s="189">
        <v>0</v>
      </c>
      <c r="L8" s="189">
        <v>0</v>
      </c>
      <c r="M8" s="189">
        <v>0</v>
      </c>
      <c r="N8" s="189">
        <v>0</v>
      </c>
      <c r="O8" s="191">
        <v>0</v>
      </c>
      <c r="P8" s="94">
        <f t="shared" si="1"/>
        <v>0</v>
      </c>
      <c r="Q8" s="188">
        <v>0</v>
      </c>
      <c r="R8" s="189">
        <v>0</v>
      </c>
      <c r="S8" s="189">
        <v>0</v>
      </c>
      <c r="T8" s="189">
        <v>0</v>
      </c>
      <c r="U8" s="189">
        <v>0</v>
      </c>
      <c r="V8" s="191">
        <v>0</v>
      </c>
      <c r="W8" s="71">
        <v>0</v>
      </c>
      <c r="X8" s="94">
        <f t="shared" si="0"/>
        <v>0</v>
      </c>
    </row>
    <row r="9" spans="1:25" ht="24" customHeight="1">
      <c r="A9" s="477"/>
      <c r="B9" s="475"/>
      <c r="C9" s="95" t="s">
        <v>171</v>
      </c>
      <c r="D9" s="188">
        <v>0</v>
      </c>
      <c r="E9" s="189">
        <v>0</v>
      </c>
      <c r="F9" s="190">
        <v>0</v>
      </c>
      <c r="G9" s="189">
        <v>0</v>
      </c>
      <c r="H9" s="189">
        <v>0</v>
      </c>
      <c r="I9" s="203">
        <v>0</v>
      </c>
      <c r="J9" s="203">
        <v>0</v>
      </c>
      <c r="K9" s="189">
        <v>0</v>
      </c>
      <c r="L9" s="189">
        <v>0</v>
      </c>
      <c r="M9" s="189">
        <v>0</v>
      </c>
      <c r="N9" s="189">
        <v>0</v>
      </c>
      <c r="O9" s="191">
        <v>0</v>
      </c>
      <c r="P9" s="94">
        <f t="shared" si="1"/>
        <v>0</v>
      </c>
      <c r="Q9" s="188">
        <v>0</v>
      </c>
      <c r="R9" s="189">
        <v>0</v>
      </c>
      <c r="S9" s="190">
        <v>100</v>
      </c>
      <c r="T9" s="189">
        <v>0</v>
      </c>
      <c r="U9" s="189">
        <v>0</v>
      </c>
      <c r="V9" s="191">
        <v>0</v>
      </c>
      <c r="W9" s="71">
        <v>0</v>
      </c>
      <c r="X9" s="94">
        <f t="shared" si="0"/>
        <v>100</v>
      </c>
    </row>
    <row r="10" spans="1:25" ht="24" customHeight="1">
      <c r="A10" s="477"/>
      <c r="B10" s="475"/>
      <c r="C10" s="95" t="s">
        <v>175</v>
      </c>
      <c r="D10" s="188">
        <v>0</v>
      </c>
      <c r="E10" s="189">
        <v>0</v>
      </c>
      <c r="F10" s="189">
        <v>0</v>
      </c>
      <c r="G10" s="189">
        <v>0</v>
      </c>
      <c r="H10" s="189">
        <v>0</v>
      </c>
      <c r="I10" s="203">
        <v>0</v>
      </c>
      <c r="J10" s="203">
        <v>0</v>
      </c>
      <c r="K10" s="189">
        <v>0</v>
      </c>
      <c r="L10" s="189">
        <v>0</v>
      </c>
      <c r="M10" s="189">
        <v>0</v>
      </c>
      <c r="N10" s="189">
        <v>0</v>
      </c>
      <c r="O10" s="191">
        <v>0</v>
      </c>
      <c r="P10" s="94">
        <f t="shared" si="1"/>
        <v>0</v>
      </c>
      <c r="Q10" s="188">
        <v>0</v>
      </c>
      <c r="R10" s="189">
        <v>0</v>
      </c>
      <c r="S10" s="189">
        <v>0</v>
      </c>
      <c r="T10" s="189">
        <v>0</v>
      </c>
      <c r="U10" s="189">
        <v>0</v>
      </c>
      <c r="V10" s="191">
        <v>0</v>
      </c>
      <c r="W10" s="71">
        <v>0</v>
      </c>
      <c r="X10" s="94">
        <f t="shared" si="0"/>
        <v>0</v>
      </c>
    </row>
    <row r="11" spans="1:25" ht="24" customHeight="1">
      <c r="A11" s="477"/>
      <c r="B11" s="475"/>
      <c r="C11" s="95" t="s">
        <v>170</v>
      </c>
      <c r="D11" s="188">
        <v>0</v>
      </c>
      <c r="E11" s="189">
        <v>0</v>
      </c>
      <c r="F11" s="189">
        <v>0</v>
      </c>
      <c r="G11" s="189">
        <v>0</v>
      </c>
      <c r="H11" s="189">
        <v>0</v>
      </c>
      <c r="I11" s="203">
        <v>0</v>
      </c>
      <c r="J11" s="189">
        <v>100</v>
      </c>
      <c r="K11" s="189">
        <v>0</v>
      </c>
      <c r="L11" s="189">
        <v>0</v>
      </c>
      <c r="M11" s="189">
        <v>0</v>
      </c>
      <c r="N11" s="189">
        <v>0</v>
      </c>
      <c r="O11" s="191">
        <v>0</v>
      </c>
      <c r="P11" s="94">
        <f t="shared" si="1"/>
        <v>100</v>
      </c>
      <c r="Q11" s="188">
        <v>0</v>
      </c>
      <c r="R11" s="189">
        <v>0</v>
      </c>
      <c r="S11" s="189">
        <v>0</v>
      </c>
      <c r="T11" s="189">
        <v>0</v>
      </c>
      <c r="U11" s="189">
        <v>0</v>
      </c>
      <c r="V11" s="190">
        <v>0</v>
      </c>
      <c r="W11" s="71">
        <v>0</v>
      </c>
      <c r="X11" s="94">
        <f t="shared" si="0"/>
        <v>0</v>
      </c>
    </row>
    <row r="12" spans="1:25" ht="24" customHeight="1">
      <c r="A12" s="477"/>
      <c r="B12" s="471" t="s">
        <v>197</v>
      </c>
      <c r="C12" s="472"/>
      <c r="D12" s="188">
        <v>0</v>
      </c>
      <c r="E12" s="189">
        <v>0</v>
      </c>
      <c r="F12" s="189">
        <v>0</v>
      </c>
      <c r="G12" s="189">
        <v>0</v>
      </c>
      <c r="H12" s="189">
        <v>0</v>
      </c>
      <c r="I12" s="203">
        <v>0</v>
      </c>
      <c r="J12" s="203">
        <v>0</v>
      </c>
      <c r="K12" s="189">
        <v>0</v>
      </c>
      <c r="L12" s="189">
        <v>0</v>
      </c>
      <c r="M12" s="189">
        <v>0</v>
      </c>
      <c r="N12" s="189">
        <v>0</v>
      </c>
      <c r="O12" s="191">
        <v>0</v>
      </c>
      <c r="P12" s="94">
        <f t="shared" si="1"/>
        <v>0</v>
      </c>
      <c r="Q12" s="188">
        <v>0</v>
      </c>
      <c r="R12" s="189">
        <v>0</v>
      </c>
      <c r="S12" s="189">
        <v>0</v>
      </c>
      <c r="T12" s="189">
        <v>0</v>
      </c>
      <c r="U12" s="189">
        <v>0</v>
      </c>
      <c r="V12" s="191">
        <v>0</v>
      </c>
      <c r="W12" s="71">
        <v>0</v>
      </c>
      <c r="X12" s="94">
        <f t="shared" si="0"/>
        <v>0</v>
      </c>
    </row>
    <row r="13" spans="1:25" ht="24" customHeight="1">
      <c r="A13" s="478"/>
      <c r="B13" s="467" t="s">
        <v>174</v>
      </c>
      <c r="C13" s="468"/>
      <c r="D13" s="192">
        <v>0</v>
      </c>
      <c r="E13" s="193">
        <v>0</v>
      </c>
      <c r="F13" s="193">
        <v>0</v>
      </c>
      <c r="G13" s="193">
        <v>0</v>
      </c>
      <c r="H13" s="193">
        <v>0</v>
      </c>
      <c r="I13" s="331">
        <v>0</v>
      </c>
      <c r="J13" s="331">
        <v>0</v>
      </c>
      <c r="K13" s="193">
        <v>0</v>
      </c>
      <c r="L13" s="193">
        <v>0</v>
      </c>
      <c r="M13" s="193">
        <v>0</v>
      </c>
      <c r="N13" s="193">
        <v>0</v>
      </c>
      <c r="O13" s="194">
        <v>0</v>
      </c>
      <c r="P13" s="372">
        <f t="shared" si="1"/>
        <v>0</v>
      </c>
      <c r="Q13" s="192">
        <v>0</v>
      </c>
      <c r="R13" s="193">
        <v>0</v>
      </c>
      <c r="S13" s="193">
        <v>0</v>
      </c>
      <c r="T13" s="193">
        <v>0</v>
      </c>
      <c r="U13" s="193">
        <v>0</v>
      </c>
      <c r="V13" s="194">
        <v>0</v>
      </c>
      <c r="W13" s="190">
        <v>100</v>
      </c>
      <c r="X13" s="96">
        <f t="shared" si="0"/>
        <v>100</v>
      </c>
    </row>
    <row r="14" spans="1:25" ht="24" customHeight="1">
      <c r="A14" s="476" t="s">
        <v>299</v>
      </c>
      <c r="B14" s="469" t="s">
        <v>173</v>
      </c>
      <c r="C14" s="470"/>
      <c r="D14" s="185">
        <v>0</v>
      </c>
      <c r="E14" s="186">
        <v>0</v>
      </c>
      <c r="F14" s="186">
        <v>0</v>
      </c>
      <c r="G14" s="186">
        <v>0</v>
      </c>
      <c r="H14" s="186">
        <v>0</v>
      </c>
      <c r="I14" s="186">
        <v>0</v>
      </c>
      <c r="J14" s="368">
        <v>0</v>
      </c>
      <c r="K14" s="186">
        <v>0</v>
      </c>
      <c r="L14" s="186">
        <v>0</v>
      </c>
      <c r="M14" s="186">
        <v>0</v>
      </c>
      <c r="N14" s="186">
        <v>0</v>
      </c>
      <c r="O14" s="369">
        <v>0</v>
      </c>
      <c r="P14" s="93">
        <f t="shared" si="1"/>
        <v>0</v>
      </c>
      <c r="Q14" s="185">
        <v>0</v>
      </c>
      <c r="R14" s="186">
        <v>0</v>
      </c>
      <c r="S14" s="186">
        <v>0</v>
      </c>
      <c r="T14" s="186">
        <v>50</v>
      </c>
      <c r="U14" s="186">
        <v>0</v>
      </c>
      <c r="V14" s="187">
        <v>0</v>
      </c>
      <c r="W14" s="40">
        <v>0</v>
      </c>
      <c r="X14" s="93">
        <f t="shared" si="0"/>
        <v>50</v>
      </c>
    </row>
    <row r="15" spans="1:25" ht="24" customHeight="1">
      <c r="A15" s="477"/>
      <c r="B15" s="471" t="s">
        <v>172</v>
      </c>
      <c r="C15" s="472"/>
      <c r="D15" s="188">
        <v>0</v>
      </c>
      <c r="E15" s="189">
        <v>0</v>
      </c>
      <c r="F15" s="189">
        <v>0</v>
      </c>
      <c r="G15" s="189">
        <v>0</v>
      </c>
      <c r="H15" s="189">
        <v>0</v>
      </c>
      <c r="I15" s="189">
        <v>0</v>
      </c>
      <c r="J15" s="203">
        <v>100</v>
      </c>
      <c r="K15" s="189">
        <v>0</v>
      </c>
      <c r="L15" s="189">
        <v>0</v>
      </c>
      <c r="M15" s="189">
        <v>0</v>
      </c>
      <c r="N15" s="189">
        <v>0</v>
      </c>
      <c r="O15" s="191">
        <v>0</v>
      </c>
      <c r="P15" s="94">
        <f t="shared" si="1"/>
        <v>100</v>
      </c>
      <c r="Q15" s="188">
        <v>0</v>
      </c>
      <c r="R15" s="189">
        <v>0</v>
      </c>
      <c r="S15" s="189">
        <v>0</v>
      </c>
      <c r="T15" s="189">
        <v>0</v>
      </c>
      <c r="U15" s="189">
        <v>0</v>
      </c>
      <c r="V15" s="189">
        <v>0</v>
      </c>
      <c r="W15" s="71">
        <v>100</v>
      </c>
      <c r="X15" s="94">
        <f t="shared" si="0"/>
        <v>100</v>
      </c>
    </row>
    <row r="16" spans="1:25" ht="24" customHeight="1">
      <c r="A16" s="477"/>
      <c r="B16" s="473" t="s">
        <v>198</v>
      </c>
      <c r="C16" s="474"/>
      <c r="D16" s="188">
        <v>0</v>
      </c>
      <c r="E16" s="189">
        <v>0</v>
      </c>
      <c r="F16" s="189">
        <v>0</v>
      </c>
      <c r="G16" s="189">
        <v>0</v>
      </c>
      <c r="H16" s="189">
        <v>0</v>
      </c>
      <c r="I16" s="203">
        <v>0</v>
      </c>
      <c r="J16" s="203">
        <v>0</v>
      </c>
      <c r="K16" s="189">
        <v>0</v>
      </c>
      <c r="L16" s="189">
        <v>0</v>
      </c>
      <c r="M16" s="189">
        <v>0</v>
      </c>
      <c r="N16" s="189">
        <v>0</v>
      </c>
      <c r="O16" s="191">
        <v>0</v>
      </c>
      <c r="P16" s="94">
        <f t="shared" si="1"/>
        <v>0</v>
      </c>
      <c r="Q16" s="188">
        <v>0</v>
      </c>
      <c r="R16" s="189">
        <v>0</v>
      </c>
      <c r="S16" s="189">
        <v>0</v>
      </c>
      <c r="T16" s="189">
        <v>0</v>
      </c>
      <c r="U16" s="189">
        <v>0</v>
      </c>
      <c r="V16" s="191">
        <v>0</v>
      </c>
      <c r="W16" s="71">
        <v>0</v>
      </c>
      <c r="X16" s="94">
        <f t="shared" si="0"/>
        <v>0</v>
      </c>
    </row>
    <row r="17" spans="1:24" ht="24" customHeight="1">
      <c r="A17" s="477"/>
      <c r="B17" s="475"/>
      <c r="C17" s="95" t="s">
        <v>176</v>
      </c>
      <c r="D17" s="188">
        <v>0</v>
      </c>
      <c r="E17" s="189">
        <v>0</v>
      </c>
      <c r="F17" s="189">
        <v>0</v>
      </c>
      <c r="G17" s="189">
        <v>0</v>
      </c>
      <c r="H17" s="189">
        <v>0</v>
      </c>
      <c r="I17" s="203">
        <v>0</v>
      </c>
      <c r="J17" s="203">
        <v>0</v>
      </c>
      <c r="K17" s="189">
        <v>0</v>
      </c>
      <c r="L17" s="189">
        <v>0</v>
      </c>
      <c r="M17" s="189">
        <v>0</v>
      </c>
      <c r="N17" s="189">
        <v>0</v>
      </c>
      <c r="O17" s="191">
        <v>0</v>
      </c>
      <c r="P17" s="94">
        <f t="shared" si="1"/>
        <v>0</v>
      </c>
      <c r="Q17" s="188">
        <v>0</v>
      </c>
      <c r="R17" s="189">
        <v>0</v>
      </c>
      <c r="S17" s="189">
        <v>0</v>
      </c>
      <c r="T17" s="189">
        <v>0</v>
      </c>
      <c r="U17" s="189">
        <v>0</v>
      </c>
      <c r="V17" s="191">
        <v>0</v>
      </c>
      <c r="W17" s="71">
        <v>0</v>
      </c>
      <c r="X17" s="94">
        <f t="shared" si="0"/>
        <v>0</v>
      </c>
    </row>
    <row r="18" spans="1:24" ht="24" customHeight="1">
      <c r="A18" s="477"/>
      <c r="B18" s="475"/>
      <c r="C18" s="95" t="s">
        <v>171</v>
      </c>
      <c r="D18" s="188">
        <v>0</v>
      </c>
      <c r="E18" s="189">
        <v>0</v>
      </c>
      <c r="F18" s="189">
        <v>0</v>
      </c>
      <c r="G18" s="189">
        <v>0</v>
      </c>
      <c r="H18" s="189">
        <v>0</v>
      </c>
      <c r="I18" s="203">
        <v>0</v>
      </c>
      <c r="J18" s="203">
        <v>0</v>
      </c>
      <c r="K18" s="189">
        <v>0</v>
      </c>
      <c r="L18" s="189">
        <v>0</v>
      </c>
      <c r="M18" s="189">
        <v>0</v>
      </c>
      <c r="N18" s="189">
        <v>0</v>
      </c>
      <c r="O18" s="191">
        <v>0</v>
      </c>
      <c r="P18" s="94">
        <f t="shared" si="1"/>
        <v>0</v>
      </c>
      <c r="Q18" s="188">
        <v>0</v>
      </c>
      <c r="R18" s="189">
        <v>0</v>
      </c>
      <c r="S18" s="189">
        <v>0</v>
      </c>
      <c r="T18" s="189">
        <v>0</v>
      </c>
      <c r="U18" s="189">
        <v>0</v>
      </c>
      <c r="V18" s="191">
        <v>0</v>
      </c>
      <c r="W18" s="190">
        <v>0</v>
      </c>
      <c r="X18" s="94">
        <f t="shared" si="0"/>
        <v>0</v>
      </c>
    </row>
    <row r="19" spans="1:24" ht="24" customHeight="1">
      <c r="A19" s="477"/>
      <c r="B19" s="475"/>
      <c r="C19" s="95" t="s">
        <v>175</v>
      </c>
      <c r="D19" s="188">
        <v>0</v>
      </c>
      <c r="E19" s="189">
        <v>0</v>
      </c>
      <c r="F19" s="189">
        <v>0</v>
      </c>
      <c r="G19" s="189">
        <v>0</v>
      </c>
      <c r="H19" s="189">
        <v>0</v>
      </c>
      <c r="I19" s="203">
        <v>0</v>
      </c>
      <c r="J19" s="203">
        <v>0</v>
      </c>
      <c r="K19" s="189">
        <v>0</v>
      </c>
      <c r="L19" s="189">
        <v>0</v>
      </c>
      <c r="M19" s="189">
        <v>0</v>
      </c>
      <c r="N19" s="189">
        <v>0</v>
      </c>
      <c r="O19" s="191">
        <v>0</v>
      </c>
      <c r="P19" s="94">
        <f t="shared" si="1"/>
        <v>0</v>
      </c>
      <c r="Q19" s="188">
        <v>0</v>
      </c>
      <c r="R19" s="189">
        <v>0</v>
      </c>
      <c r="S19" s="189">
        <v>0</v>
      </c>
      <c r="T19" s="189">
        <v>0</v>
      </c>
      <c r="U19" s="189">
        <v>0</v>
      </c>
      <c r="V19" s="191">
        <v>0</v>
      </c>
      <c r="W19" s="71">
        <v>0</v>
      </c>
      <c r="X19" s="94">
        <f t="shared" si="0"/>
        <v>0</v>
      </c>
    </row>
    <row r="20" spans="1:24" ht="24" customHeight="1">
      <c r="A20" s="477"/>
      <c r="B20" s="475"/>
      <c r="C20" s="95" t="s">
        <v>170</v>
      </c>
      <c r="D20" s="188">
        <v>0</v>
      </c>
      <c r="E20" s="189">
        <v>0</v>
      </c>
      <c r="F20" s="189">
        <v>0</v>
      </c>
      <c r="G20" s="189">
        <v>0</v>
      </c>
      <c r="H20" s="189">
        <v>0</v>
      </c>
      <c r="I20" s="203">
        <v>0</v>
      </c>
      <c r="J20" s="203">
        <v>0</v>
      </c>
      <c r="K20" s="189">
        <v>0</v>
      </c>
      <c r="L20" s="189">
        <v>0</v>
      </c>
      <c r="M20" s="189">
        <v>0</v>
      </c>
      <c r="N20" s="189">
        <v>0</v>
      </c>
      <c r="O20" s="191">
        <v>0</v>
      </c>
      <c r="P20" s="94">
        <f t="shared" si="1"/>
        <v>0</v>
      </c>
      <c r="Q20" s="188">
        <v>0</v>
      </c>
      <c r="R20" s="189">
        <v>0</v>
      </c>
      <c r="S20" s="189">
        <v>0</v>
      </c>
      <c r="T20" s="189">
        <v>0</v>
      </c>
      <c r="U20" s="189">
        <v>0</v>
      </c>
      <c r="V20" s="191">
        <v>0</v>
      </c>
      <c r="W20" s="71">
        <v>0</v>
      </c>
      <c r="X20" s="94">
        <f t="shared" si="0"/>
        <v>0</v>
      </c>
    </row>
    <row r="21" spans="1:24" ht="24" customHeight="1">
      <c r="A21" s="477"/>
      <c r="B21" s="471" t="s">
        <v>197</v>
      </c>
      <c r="C21" s="472"/>
      <c r="D21" s="188">
        <v>0</v>
      </c>
      <c r="E21" s="189">
        <v>0</v>
      </c>
      <c r="F21" s="189">
        <v>0</v>
      </c>
      <c r="G21" s="189">
        <v>0</v>
      </c>
      <c r="H21" s="189">
        <v>0</v>
      </c>
      <c r="I21" s="203">
        <v>0</v>
      </c>
      <c r="J21" s="203">
        <v>0</v>
      </c>
      <c r="K21" s="189">
        <v>0</v>
      </c>
      <c r="L21" s="189">
        <v>0</v>
      </c>
      <c r="M21" s="189">
        <v>0</v>
      </c>
      <c r="N21" s="189">
        <v>0</v>
      </c>
      <c r="O21" s="191">
        <v>0</v>
      </c>
      <c r="P21" s="94">
        <f t="shared" si="1"/>
        <v>0</v>
      </c>
      <c r="Q21" s="188">
        <v>0</v>
      </c>
      <c r="R21" s="189">
        <v>0</v>
      </c>
      <c r="S21" s="189">
        <v>0</v>
      </c>
      <c r="T21" s="189">
        <v>0</v>
      </c>
      <c r="U21" s="189">
        <v>0</v>
      </c>
      <c r="V21" s="191">
        <v>0</v>
      </c>
      <c r="W21" s="71">
        <v>0</v>
      </c>
      <c r="X21" s="94">
        <f t="shared" si="0"/>
        <v>0</v>
      </c>
    </row>
    <row r="22" spans="1:24" ht="24" customHeight="1">
      <c r="A22" s="478"/>
      <c r="B22" s="467" t="s">
        <v>174</v>
      </c>
      <c r="C22" s="468"/>
      <c r="D22" s="195">
        <v>0</v>
      </c>
      <c r="E22" s="196">
        <v>0</v>
      </c>
      <c r="F22" s="196">
        <v>0</v>
      </c>
      <c r="G22" s="196">
        <v>0</v>
      </c>
      <c r="H22" s="196">
        <v>0</v>
      </c>
      <c r="I22" s="332">
        <v>0</v>
      </c>
      <c r="J22" s="332">
        <v>0</v>
      </c>
      <c r="K22" s="196">
        <v>0</v>
      </c>
      <c r="L22" s="196">
        <v>0</v>
      </c>
      <c r="M22" s="196">
        <v>0</v>
      </c>
      <c r="N22" s="196">
        <v>0</v>
      </c>
      <c r="O22" s="198">
        <v>0</v>
      </c>
      <c r="P22" s="373">
        <f t="shared" si="1"/>
        <v>0</v>
      </c>
      <c r="Q22" s="195">
        <v>0</v>
      </c>
      <c r="R22" s="196">
        <v>0</v>
      </c>
      <c r="S22" s="196">
        <v>0</v>
      </c>
      <c r="T22" s="196">
        <v>0</v>
      </c>
      <c r="U22" s="196">
        <v>0</v>
      </c>
      <c r="V22" s="198">
        <v>0</v>
      </c>
      <c r="W22" s="72">
        <v>0</v>
      </c>
      <c r="X22" s="97">
        <f t="shared" si="0"/>
        <v>0</v>
      </c>
    </row>
    <row r="23" spans="1:24" ht="24" customHeight="1">
      <c r="A23" s="476" t="s">
        <v>199</v>
      </c>
      <c r="B23" s="469" t="s">
        <v>173</v>
      </c>
      <c r="C23" s="470"/>
      <c r="D23" s="185">
        <v>0</v>
      </c>
      <c r="E23" s="186">
        <v>0</v>
      </c>
      <c r="F23" s="186">
        <v>100</v>
      </c>
      <c r="G23" s="186">
        <v>0</v>
      </c>
      <c r="H23" s="186">
        <v>0</v>
      </c>
      <c r="I23" s="186">
        <v>0</v>
      </c>
      <c r="J23" s="368">
        <v>0</v>
      </c>
      <c r="K23" s="186">
        <v>0</v>
      </c>
      <c r="L23" s="186">
        <v>0</v>
      </c>
      <c r="M23" s="186">
        <v>0</v>
      </c>
      <c r="N23" s="186">
        <v>0</v>
      </c>
      <c r="O23" s="369">
        <v>0</v>
      </c>
      <c r="P23" s="93">
        <f t="shared" si="1"/>
        <v>100</v>
      </c>
      <c r="Q23" s="185">
        <v>0</v>
      </c>
      <c r="R23" s="186">
        <v>0</v>
      </c>
      <c r="S23" s="186">
        <v>100</v>
      </c>
      <c r="T23" s="186">
        <v>0</v>
      </c>
      <c r="U23" s="186">
        <v>0</v>
      </c>
      <c r="V23" s="187">
        <v>0</v>
      </c>
      <c r="W23" s="40">
        <v>150</v>
      </c>
      <c r="X23" s="93">
        <f t="shared" si="0"/>
        <v>250</v>
      </c>
    </row>
    <row r="24" spans="1:24" ht="24" customHeight="1">
      <c r="A24" s="477"/>
      <c r="B24" s="471" t="s">
        <v>172</v>
      </c>
      <c r="C24" s="472"/>
      <c r="D24" s="188">
        <v>0</v>
      </c>
      <c r="E24" s="189">
        <v>0</v>
      </c>
      <c r="F24" s="189">
        <v>0</v>
      </c>
      <c r="G24" s="189">
        <v>100</v>
      </c>
      <c r="H24" s="189">
        <v>0</v>
      </c>
      <c r="I24" s="189">
        <v>0</v>
      </c>
      <c r="J24" s="203">
        <v>100</v>
      </c>
      <c r="K24" s="189">
        <v>0</v>
      </c>
      <c r="L24" s="189">
        <v>0</v>
      </c>
      <c r="M24" s="189">
        <v>0</v>
      </c>
      <c r="N24" s="189">
        <v>0</v>
      </c>
      <c r="O24" s="191">
        <v>0</v>
      </c>
      <c r="P24" s="94">
        <f t="shared" si="1"/>
        <v>200</v>
      </c>
      <c r="Q24" s="188">
        <v>0</v>
      </c>
      <c r="R24" s="189">
        <v>0</v>
      </c>
      <c r="S24" s="189">
        <v>0</v>
      </c>
      <c r="T24" s="189">
        <v>100</v>
      </c>
      <c r="U24" s="189">
        <v>0</v>
      </c>
      <c r="V24" s="189">
        <v>0</v>
      </c>
      <c r="W24" s="71">
        <v>100</v>
      </c>
      <c r="X24" s="94">
        <f t="shared" si="0"/>
        <v>200</v>
      </c>
    </row>
    <row r="25" spans="1:24" ht="24" customHeight="1">
      <c r="A25" s="477"/>
      <c r="B25" s="473" t="s">
        <v>198</v>
      </c>
      <c r="C25" s="474"/>
      <c r="D25" s="188">
        <v>0</v>
      </c>
      <c r="E25" s="189">
        <v>0</v>
      </c>
      <c r="F25" s="189">
        <v>200</v>
      </c>
      <c r="G25" s="189">
        <v>0</v>
      </c>
      <c r="H25" s="189">
        <v>100</v>
      </c>
      <c r="I25" s="203">
        <v>0</v>
      </c>
      <c r="J25" s="203">
        <v>0</v>
      </c>
      <c r="K25" s="189">
        <v>0</v>
      </c>
      <c r="L25" s="189">
        <v>0</v>
      </c>
      <c r="M25" s="189">
        <v>0</v>
      </c>
      <c r="N25" s="189">
        <v>0</v>
      </c>
      <c r="O25" s="191">
        <v>0</v>
      </c>
      <c r="P25" s="94">
        <f t="shared" si="1"/>
        <v>300</v>
      </c>
      <c r="Q25" s="188">
        <f>SUM(Q26:Q29)</f>
        <v>0</v>
      </c>
      <c r="R25" s="189">
        <f t="shared" ref="R25:W25" si="3">SUM(R26:R29)</f>
        <v>0</v>
      </c>
      <c r="S25" s="189">
        <f t="shared" si="3"/>
        <v>150</v>
      </c>
      <c r="T25" s="189">
        <f t="shared" si="3"/>
        <v>0</v>
      </c>
      <c r="U25" s="189">
        <f t="shared" si="3"/>
        <v>50</v>
      </c>
      <c r="V25" s="191">
        <f t="shared" si="3"/>
        <v>0</v>
      </c>
      <c r="W25" s="71">
        <f t="shared" si="3"/>
        <v>0</v>
      </c>
      <c r="X25" s="94">
        <f t="shared" si="0"/>
        <v>200</v>
      </c>
    </row>
    <row r="26" spans="1:24" ht="24" customHeight="1">
      <c r="A26" s="477"/>
      <c r="B26" s="475"/>
      <c r="C26" s="95" t="s">
        <v>176</v>
      </c>
      <c r="D26" s="188">
        <v>0</v>
      </c>
      <c r="E26" s="189">
        <v>0</v>
      </c>
      <c r="F26" s="189">
        <v>0</v>
      </c>
      <c r="G26" s="189">
        <v>0</v>
      </c>
      <c r="H26" s="189">
        <v>0</v>
      </c>
      <c r="I26" s="203">
        <v>0</v>
      </c>
      <c r="J26" s="203">
        <v>0</v>
      </c>
      <c r="K26" s="189">
        <v>0</v>
      </c>
      <c r="L26" s="189">
        <v>0</v>
      </c>
      <c r="M26" s="189">
        <v>0</v>
      </c>
      <c r="N26" s="189">
        <v>0</v>
      </c>
      <c r="O26" s="191">
        <v>0</v>
      </c>
      <c r="P26" s="94">
        <f t="shared" si="1"/>
        <v>0</v>
      </c>
      <c r="Q26" s="188">
        <v>0</v>
      </c>
      <c r="R26" s="189">
        <v>0</v>
      </c>
      <c r="S26" s="189">
        <v>0</v>
      </c>
      <c r="T26" s="189">
        <v>0</v>
      </c>
      <c r="U26" s="189">
        <v>0</v>
      </c>
      <c r="V26" s="191">
        <v>0</v>
      </c>
      <c r="W26" s="71"/>
      <c r="X26" s="94">
        <f t="shared" si="0"/>
        <v>0</v>
      </c>
    </row>
    <row r="27" spans="1:24" ht="24" customHeight="1">
      <c r="A27" s="477"/>
      <c r="B27" s="475"/>
      <c r="C27" s="95" t="s">
        <v>171</v>
      </c>
      <c r="D27" s="188">
        <v>0</v>
      </c>
      <c r="E27" s="189">
        <v>0</v>
      </c>
      <c r="F27" s="189">
        <v>200</v>
      </c>
      <c r="G27" s="189">
        <v>0</v>
      </c>
      <c r="H27" s="189">
        <v>100</v>
      </c>
      <c r="I27" s="203">
        <v>0</v>
      </c>
      <c r="J27" s="203">
        <v>0</v>
      </c>
      <c r="K27" s="189">
        <v>0</v>
      </c>
      <c r="L27" s="190">
        <v>0</v>
      </c>
      <c r="M27" s="189">
        <v>0</v>
      </c>
      <c r="N27" s="189">
        <v>0</v>
      </c>
      <c r="O27" s="191">
        <v>0</v>
      </c>
      <c r="P27" s="94">
        <f t="shared" si="1"/>
        <v>300</v>
      </c>
      <c r="Q27" s="188">
        <v>0</v>
      </c>
      <c r="R27" s="189">
        <v>0</v>
      </c>
      <c r="S27" s="189">
        <v>150</v>
      </c>
      <c r="T27" s="189">
        <v>0</v>
      </c>
      <c r="U27" s="189">
        <v>50</v>
      </c>
      <c r="V27" s="191">
        <v>0</v>
      </c>
      <c r="W27" s="190"/>
      <c r="X27" s="94">
        <f t="shared" si="0"/>
        <v>200</v>
      </c>
    </row>
    <row r="28" spans="1:24" ht="24" customHeight="1">
      <c r="A28" s="477"/>
      <c r="B28" s="475"/>
      <c r="C28" s="95" t="s">
        <v>175</v>
      </c>
      <c r="D28" s="188">
        <v>0</v>
      </c>
      <c r="E28" s="189">
        <v>0</v>
      </c>
      <c r="F28" s="189">
        <v>0</v>
      </c>
      <c r="G28" s="189">
        <v>0</v>
      </c>
      <c r="H28" s="189">
        <v>0</v>
      </c>
      <c r="I28" s="203">
        <v>0</v>
      </c>
      <c r="J28" s="203">
        <v>0</v>
      </c>
      <c r="K28" s="189">
        <v>0</v>
      </c>
      <c r="L28" s="189">
        <v>0</v>
      </c>
      <c r="M28" s="189">
        <v>0</v>
      </c>
      <c r="N28" s="189">
        <v>0</v>
      </c>
      <c r="O28" s="191">
        <v>0</v>
      </c>
      <c r="P28" s="94">
        <f t="shared" si="1"/>
        <v>0</v>
      </c>
      <c r="Q28" s="188">
        <v>0</v>
      </c>
      <c r="R28" s="189">
        <v>0</v>
      </c>
      <c r="S28" s="189">
        <v>0</v>
      </c>
      <c r="T28" s="189">
        <v>0</v>
      </c>
      <c r="U28" s="189">
        <v>0</v>
      </c>
      <c r="V28" s="191">
        <v>0</v>
      </c>
      <c r="W28" s="71">
        <v>0</v>
      </c>
      <c r="X28" s="94">
        <f t="shared" si="0"/>
        <v>0</v>
      </c>
    </row>
    <row r="29" spans="1:24" ht="24" customHeight="1">
      <c r="A29" s="477"/>
      <c r="B29" s="475"/>
      <c r="C29" s="95" t="s">
        <v>170</v>
      </c>
      <c r="D29" s="188">
        <v>0</v>
      </c>
      <c r="E29" s="189">
        <v>0</v>
      </c>
      <c r="F29" s="189">
        <v>0</v>
      </c>
      <c r="G29" s="189">
        <v>0</v>
      </c>
      <c r="H29" s="189">
        <v>0</v>
      </c>
      <c r="I29" s="203">
        <v>0</v>
      </c>
      <c r="J29" s="203">
        <v>0</v>
      </c>
      <c r="K29" s="189">
        <v>0</v>
      </c>
      <c r="L29" s="189">
        <v>0</v>
      </c>
      <c r="M29" s="189">
        <v>0</v>
      </c>
      <c r="N29" s="189">
        <v>0</v>
      </c>
      <c r="O29" s="191">
        <v>0</v>
      </c>
      <c r="P29" s="94">
        <f t="shared" si="1"/>
        <v>0</v>
      </c>
      <c r="Q29" s="188">
        <v>0</v>
      </c>
      <c r="R29" s="189">
        <v>0</v>
      </c>
      <c r="S29" s="189">
        <v>0</v>
      </c>
      <c r="T29" s="189">
        <v>0</v>
      </c>
      <c r="U29" s="189">
        <v>0</v>
      </c>
      <c r="V29" s="191">
        <v>0</v>
      </c>
      <c r="W29" s="71">
        <v>0</v>
      </c>
      <c r="X29" s="94">
        <f t="shared" si="0"/>
        <v>0</v>
      </c>
    </row>
    <row r="30" spans="1:24" ht="24" customHeight="1">
      <c r="A30" s="477"/>
      <c r="B30" s="471" t="s">
        <v>197</v>
      </c>
      <c r="C30" s="472"/>
      <c r="D30" s="188">
        <v>0</v>
      </c>
      <c r="E30" s="189">
        <v>0</v>
      </c>
      <c r="F30" s="189">
        <v>0</v>
      </c>
      <c r="G30" s="189">
        <v>0</v>
      </c>
      <c r="H30" s="189">
        <v>0</v>
      </c>
      <c r="I30" s="203">
        <v>0</v>
      </c>
      <c r="J30" s="203">
        <v>0</v>
      </c>
      <c r="K30" s="189">
        <v>0</v>
      </c>
      <c r="L30" s="189">
        <v>0</v>
      </c>
      <c r="M30" s="189">
        <v>0</v>
      </c>
      <c r="N30" s="189">
        <v>0</v>
      </c>
      <c r="O30" s="191">
        <v>0</v>
      </c>
      <c r="P30" s="94">
        <f t="shared" si="1"/>
        <v>0</v>
      </c>
      <c r="Q30" s="188">
        <v>0</v>
      </c>
      <c r="R30" s="189">
        <v>0</v>
      </c>
      <c r="S30" s="189">
        <v>0</v>
      </c>
      <c r="T30" s="189">
        <v>0</v>
      </c>
      <c r="U30" s="189">
        <v>0</v>
      </c>
      <c r="V30" s="191">
        <v>0</v>
      </c>
      <c r="W30" s="71">
        <v>0</v>
      </c>
      <c r="X30" s="94">
        <f t="shared" si="0"/>
        <v>0</v>
      </c>
    </row>
    <row r="31" spans="1:24" ht="24" customHeight="1">
      <c r="A31" s="478"/>
      <c r="B31" s="467" t="s">
        <v>174</v>
      </c>
      <c r="C31" s="468"/>
      <c r="D31" s="195">
        <v>0</v>
      </c>
      <c r="E31" s="196">
        <v>0</v>
      </c>
      <c r="F31" s="196">
        <v>0</v>
      </c>
      <c r="G31" s="196">
        <v>0</v>
      </c>
      <c r="H31" s="196">
        <v>0</v>
      </c>
      <c r="I31" s="332">
        <v>0</v>
      </c>
      <c r="J31" s="332">
        <v>0</v>
      </c>
      <c r="K31" s="196">
        <v>0</v>
      </c>
      <c r="L31" s="196">
        <v>0</v>
      </c>
      <c r="M31" s="196">
        <v>0</v>
      </c>
      <c r="N31" s="196">
        <v>0</v>
      </c>
      <c r="O31" s="198">
        <v>0</v>
      </c>
      <c r="P31" s="373">
        <f t="shared" si="1"/>
        <v>0</v>
      </c>
      <c r="Q31" s="195">
        <v>0</v>
      </c>
      <c r="R31" s="196">
        <v>0</v>
      </c>
      <c r="S31" s="196">
        <v>0</v>
      </c>
      <c r="T31" s="196">
        <v>0</v>
      </c>
      <c r="U31" s="196">
        <v>0</v>
      </c>
      <c r="V31" s="198">
        <v>0</v>
      </c>
      <c r="W31" s="190">
        <v>40</v>
      </c>
      <c r="X31" s="97">
        <f t="shared" si="0"/>
        <v>40</v>
      </c>
    </row>
    <row r="32" spans="1:24" ht="24" customHeight="1">
      <c r="A32" s="476" t="s">
        <v>200</v>
      </c>
      <c r="B32" s="469" t="s">
        <v>173</v>
      </c>
      <c r="C32" s="470"/>
      <c r="D32" s="199">
        <v>0</v>
      </c>
      <c r="E32" s="200">
        <v>0</v>
      </c>
      <c r="F32" s="200">
        <v>0</v>
      </c>
      <c r="G32" s="200">
        <v>0</v>
      </c>
      <c r="H32" s="200">
        <v>0</v>
      </c>
      <c r="I32" s="200">
        <v>0</v>
      </c>
      <c r="J32" s="370">
        <v>0</v>
      </c>
      <c r="K32" s="200">
        <v>0</v>
      </c>
      <c r="L32" s="200">
        <v>0</v>
      </c>
      <c r="M32" s="200">
        <v>0</v>
      </c>
      <c r="N32" s="200">
        <v>0</v>
      </c>
      <c r="O32" s="371">
        <v>0</v>
      </c>
      <c r="P32" s="98">
        <f t="shared" si="1"/>
        <v>0</v>
      </c>
      <c r="Q32" s="199">
        <v>0</v>
      </c>
      <c r="R32" s="200">
        <v>0</v>
      </c>
      <c r="S32" s="200">
        <v>0</v>
      </c>
      <c r="T32" s="200">
        <v>0</v>
      </c>
      <c r="U32" s="200">
        <v>0</v>
      </c>
      <c r="V32" s="201">
        <v>0</v>
      </c>
      <c r="W32" s="73">
        <v>50</v>
      </c>
      <c r="X32" s="98">
        <f t="shared" si="0"/>
        <v>50</v>
      </c>
    </row>
    <row r="33" spans="1:24" ht="24" customHeight="1">
      <c r="A33" s="477"/>
      <c r="B33" s="471" t="s">
        <v>172</v>
      </c>
      <c r="C33" s="472"/>
      <c r="D33" s="188">
        <v>0</v>
      </c>
      <c r="E33" s="189">
        <v>0</v>
      </c>
      <c r="F33" s="189">
        <v>0</v>
      </c>
      <c r="G33" s="189">
        <v>0</v>
      </c>
      <c r="H33" s="189">
        <v>0</v>
      </c>
      <c r="I33" s="189">
        <v>0</v>
      </c>
      <c r="J33" s="203">
        <v>0</v>
      </c>
      <c r="K33" s="189">
        <v>0</v>
      </c>
      <c r="L33" s="189">
        <v>0</v>
      </c>
      <c r="M33" s="189">
        <v>0</v>
      </c>
      <c r="N33" s="189">
        <v>0</v>
      </c>
      <c r="O33" s="191">
        <v>100</v>
      </c>
      <c r="P33" s="94">
        <f t="shared" si="1"/>
        <v>100</v>
      </c>
      <c r="Q33" s="188">
        <v>0</v>
      </c>
      <c r="R33" s="189">
        <v>0</v>
      </c>
      <c r="S33" s="189">
        <v>0</v>
      </c>
      <c r="T33" s="189">
        <v>0</v>
      </c>
      <c r="U33" s="189">
        <v>0</v>
      </c>
      <c r="V33" s="189">
        <v>0</v>
      </c>
      <c r="W33" s="71">
        <v>100</v>
      </c>
      <c r="X33" s="94">
        <f t="shared" si="0"/>
        <v>100</v>
      </c>
    </row>
    <row r="34" spans="1:24" ht="24" customHeight="1">
      <c r="A34" s="477"/>
      <c r="B34" s="473" t="s">
        <v>198</v>
      </c>
      <c r="C34" s="474"/>
      <c r="D34" s="188">
        <v>0</v>
      </c>
      <c r="E34" s="189">
        <v>0</v>
      </c>
      <c r="F34" s="189">
        <v>0</v>
      </c>
      <c r="G34" s="189">
        <v>0</v>
      </c>
      <c r="H34" s="189">
        <v>0</v>
      </c>
      <c r="I34" s="203">
        <v>0</v>
      </c>
      <c r="J34" s="203">
        <v>0</v>
      </c>
      <c r="K34" s="189">
        <v>0</v>
      </c>
      <c r="L34" s="189">
        <v>0</v>
      </c>
      <c r="M34" s="189">
        <v>0</v>
      </c>
      <c r="N34" s="189">
        <v>0</v>
      </c>
      <c r="O34" s="191">
        <v>0</v>
      </c>
      <c r="P34" s="94">
        <f t="shared" si="1"/>
        <v>0</v>
      </c>
      <c r="Q34" s="188">
        <f>SUM(Q35:Q38)</f>
        <v>0</v>
      </c>
      <c r="R34" s="189">
        <f t="shared" ref="R34:W34" si="4">SUM(R35:R38)</f>
        <v>0</v>
      </c>
      <c r="S34" s="189">
        <f t="shared" si="4"/>
        <v>0</v>
      </c>
      <c r="T34" s="189">
        <f t="shared" si="4"/>
        <v>0</v>
      </c>
      <c r="U34" s="189">
        <f t="shared" si="4"/>
        <v>50</v>
      </c>
      <c r="V34" s="191">
        <f t="shared" si="4"/>
        <v>0</v>
      </c>
      <c r="W34" s="71">
        <f t="shared" si="4"/>
        <v>0</v>
      </c>
      <c r="X34" s="94">
        <f t="shared" si="0"/>
        <v>50</v>
      </c>
    </row>
    <row r="35" spans="1:24" ht="24" customHeight="1">
      <c r="A35" s="477"/>
      <c r="B35" s="475"/>
      <c r="C35" s="95" t="s">
        <v>176</v>
      </c>
      <c r="D35" s="188">
        <v>0</v>
      </c>
      <c r="E35" s="189">
        <v>0</v>
      </c>
      <c r="F35" s="189">
        <v>0</v>
      </c>
      <c r="G35" s="189">
        <v>0</v>
      </c>
      <c r="H35" s="189">
        <v>0</v>
      </c>
      <c r="I35" s="203">
        <v>0</v>
      </c>
      <c r="J35" s="203">
        <v>0</v>
      </c>
      <c r="K35" s="189">
        <v>0</v>
      </c>
      <c r="L35" s="189">
        <v>0</v>
      </c>
      <c r="M35" s="189">
        <v>0</v>
      </c>
      <c r="N35" s="189">
        <v>0</v>
      </c>
      <c r="O35" s="191">
        <v>0</v>
      </c>
      <c r="P35" s="94">
        <f t="shared" si="1"/>
        <v>0</v>
      </c>
      <c r="Q35" s="188">
        <v>0</v>
      </c>
      <c r="R35" s="189">
        <v>0</v>
      </c>
      <c r="S35" s="189">
        <v>0</v>
      </c>
      <c r="T35" s="189">
        <v>0</v>
      </c>
      <c r="U35" s="189">
        <v>0</v>
      </c>
      <c r="V35" s="191">
        <v>0</v>
      </c>
      <c r="W35" s="71">
        <v>0</v>
      </c>
      <c r="X35" s="94">
        <f t="shared" si="0"/>
        <v>0</v>
      </c>
    </row>
    <row r="36" spans="1:24" ht="24" customHeight="1">
      <c r="A36" s="477"/>
      <c r="B36" s="475"/>
      <c r="C36" s="95" t="s">
        <v>171</v>
      </c>
      <c r="D36" s="188">
        <v>0</v>
      </c>
      <c r="E36" s="189">
        <v>0</v>
      </c>
      <c r="F36" s="189">
        <v>0</v>
      </c>
      <c r="G36" s="189">
        <v>0</v>
      </c>
      <c r="H36" s="189">
        <v>0</v>
      </c>
      <c r="I36" s="203">
        <v>0</v>
      </c>
      <c r="J36" s="203">
        <v>0</v>
      </c>
      <c r="K36" s="189">
        <v>0</v>
      </c>
      <c r="L36" s="189">
        <v>0</v>
      </c>
      <c r="M36" s="189">
        <v>0</v>
      </c>
      <c r="N36" s="189">
        <v>0</v>
      </c>
      <c r="O36" s="191">
        <v>0</v>
      </c>
      <c r="P36" s="94">
        <f t="shared" si="1"/>
        <v>0</v>
      </c>
      <c r="Q36" s="188">
        <v>0</v>
      </c>
      <c r="R36" s="189">
        <v>0</v>
      </c>
      <c r="S36" s="189">
        <v>0</v>
      </c>
      <c r="T36" s="189">
        <v>0</v>
      </c>
      <c r="U36" s="189">
        <v>50</v>
      </c>
      <c r="V36" s="191">
        <v>0</v>
      </c>
      <c r="W36" s="71">
        <v>0</v>
      </c>
      <c r="X36" s="94">
        <f t="shared" si="0"/>
        <v>50</v>
      </c>
    </row>
    <row r="37" spans="1:24" ht="24" customHeight="1">
      <c r="A37" s="477"/>
      <c r="B37" s="475"/>
      <c r="C37" s="95" t="s">
        <v>175</v>
      </c>
      <c r="D37" s="188">
        <v>0</v>
      </c>
      <c r="E37" s="189">
        <v>0</v>
      </c>
      <c r="F37" s="189">
        <v>0</v>
      </c>
      <c r="G37" s="189">
        <v>0</v>
      </c>
      <c r="H37" s="189">
        <v>0</v>
      </c>
      <c r="I37" s="203">
        <v>0</v>
      </c>
      <c r="J37" s="203">
        <v>0</v>
      </c>
      <c r="K37" s="189">
        <v>0</v>
      </c>
      <c r="L37" s="189">
        <v>0</v>
      </c>
      <c r="M37" s="189">
        <v>0</v>
      </c>
      <c r="N37" s="189">
        <v>0</v>
      </c>
      <c r="O37" s="191">
        <v>0</v>
      </c>
      <c r="P37" s="94">
        <f t="shared" si="1"/>
        <v>0</v>
      </c>
      <c r="Q37" s="188">
        <v>0</v>
      </c>
      <c r="R37" s="189">
        <v>0</v>
      </c>
      <c r="S37" s="189">
        <v>0</v>
      </c>
      <c r="T37" s="189">
        <v>0</v>
      </c>
      <c r="U37" s="189">
        <v>0</v>
      </c>
      <c r="V37" s="191">
        <v>0</v>
      </c>
      <c r="W37" s="71">
        <v>0</v>
      </c>
      <c r="X37" s="94">
        <f t="shared" si="0"/>
        <v>0</v>
      </c>
    </row>
    <row r="38" spans="1:24" ht="24" customHeight="1">
      <c r="A38" s="477"/>
      <c r="B38" s="475"/>
      <c r="C38" s="95" t="s">
        <v>170</v>
      </c>
      <c r="D38" s="188">
        <v>0</v>
      </c>
      <c r="E38" s="189">
        <v>0</v>
      </c>
      <c r="F38" s="189">
        <v>0</v>
      </c>
      <c r="G38" s="189">
        <v>0</v>
      </c>
      <c r="H38" s="189">
        <v>0</v>
      </c>
      <c r="I38" s="203">
        <v>0</v>
      </c>
      <c r="J38" s="203">
        <v>0</v>
      </c>
      <c r="K38" s="189">
        <v>0</v>
      </c>
      <c r="L38" s="189">
        <v>0</v>
      </c>
      <c r="M38" s="189">
        <v>0</v>
      </c>
      <c r="N38" s="189">
        <v>0</v>
      </c>
      <c r="O38" s="191">
        <v>0</v>
      </c>
      <c r="P38" s="94">
        <f t="shared" si="1"/>
        <v>0</v>
      </c>
      <c r="Q38" s="188">
        <v>0</v>
      </c>
      <c r="R38" s="189">
        <v>0</v>
      </c>
      <c r="S38" s="189">
        <v>0</v>
      </c>
      <c r="T38" s="189">
        <v>0</v>
      </c>
      <c r="U38" s="189">
        <v>0</v>
      </c>
      <c r="V38" s="191">
        <v>0</v>
      </c>
      <c r="W38" s="71">
        <v>0</v>
      </c>
      <c r="X38" s="94">
        <f t="shared" si="0"/>
        <v>0</v>
      </c>
    </row>
    <row r="39" spans="1:24" ht="24" customHeight="1">
      <c r="A39" s="477"/>
      <c r="B39" s="471" t="s">
        <v>197</v>
      </c>
      <c r="C39" s="472"/>
      <c r="D39" s="188">
        <v>0</v>
      </c>
      <c r="E39" s="189">
        <v>0</v>
      </c>
      <c r="F39" s="189">
        <v>0</v>
      </c>
      <c r="G39" s="189">
        <v>0</v>
      </c>
      <c r="H39" s="189">
        <v>0</v>
      </c>
      <c r="I39" s="203">
        <v>0</v>
      </c>
      <c r="J39" s="203">
        <v>0</v>
      </c>
      <c r="K39" s="189">
        <v>0</v>
      </c>
      <c r="L39" s="189">
        <v>0</v>
      </c>
      <c r="M39" s="189">
        <v>0</v>
      </c>
      <c r="N39" s="189">
        <v>0</v>
      </c>
      <c r="O39" s="191">
        <v>0</v>
      </c>
      <c r="P39" s="94">
        <f t="shared" si="1"/>
        <v>0</v>
      </c>
      <c r="Q39" s="188">
        <v>0</v>
      </c>
      <c r="R39" s="189">
        <v>0</v>
      </c>
      <c r="S39" s="189">
        <v>0</v>
      </c>
      <c r="T39" s="189">
        <v>0</v>
      </c>
      <c r="U39" s="189">
        <v>0</v>
      </c>
      <c r="V39" s="191">
        <v>0</v>
      </c>
      <c r="W39" s="71">
        <v>0</v>
      </c>
      <c r="X39" s="94">
        <f t="shared" si="0"/>
        <v>0</v>
      </c>
    </row>
    <row r="40" spans="1:24" ht="24" customHeight="1">
      <c r="A40" s="478"/>
      <c r="B40" s="467" t="s">
        <v>174</v>
      </c>
      <c r="C40" s="468"/>
      <c r="D40" s="195">
        <v>0</v>
      </c>
      <c r="E40" s="196">
        <v>0</v>
      </c>
      <c r="F40" s="196">
        <v>0</v>
      </c>
      <c r="G40" s="196">
        <v>0</v>
      </c>
      <c r="H40" s="196">
        <v>0</v>
      </c>
      <c r="I40" s="332">
        <v>0</v>
      </c>
      <c r="J40" s="332">
        <v>0</v>
      </c>
      <c r="K40" s="196">
        <v>0</v>
      </c>
      <c r="L40" s="196">
        <v>0</v>
      </c>
      <c r="M40" s="196">
        <v>0</v>
      </c>
      <c r="N40" s="196">
        <v>0</v>
      </c>
      <c r="O40" s="198">
        <v>0</v>
      </c>
      <c r="P40" s="373">
        <f t="shared" si="1"/>
        <v>0</v>
      </c>
      <c r="Q40" s="195">
        <v>0</v>
      </c>
      <c r="R40" s="196">
        <v>0</v>
      </c>
      <c r="S40" s="196">
        <v>0</v>
      </c>
      <c r="T40" s="196">
        <v>0</v>
      </c>
      <c r="U40" s="196">
        <v>0</v>
      </c>
      <c r="V40" s="198">
        <v>0</v>
      </c>
      <c r="W40" s="72">
        <v>0</v>
      </c>
      <c r="X40" s="97">
        <f t="shared" si="0"/>
        <v>0</v>
      </c>
    </row>
    <row r="41" spans="1:24" ht="24" customHeight="1">
      <c r="A41" s="476" t="s">
        <v>201</v>
      </c>
      <c r="B41" s="469" t="s">
        <v>173</v>
      </c>
      <c r="C41" s="470"/>
      <c r="D41" s="199">
        <v>0</v>
      </c>
      <c r="E41" s="200">
        <v>0</v>
      </c>
      <c r="F41" s="200">
        <v>0</v>
      </c>
      <c r="G41" s="200">
        <v>0</v>
      </c>
      <c r="H41" s="200">
        <v>0</v>
      </c>
      <c r="I41" s="200">
        <v>0</v>
      </c>
      <c r="J41" s="370">
        <v>0</v>
      </c>
      <c r="K41" s="200">
        <v>0</v>
      </c>
      <c r="L41" s="200">
        <v>0</v>
      </c>
      <c r="M41" s="200">
        <v>0</v>
      </c>
      <c r="N41" s="200">
        <v>100</v>
      </c>
      <c r="O41" s="371">
        <v>0</v>
      </c>
      <c r="P41" s="98">
        <f t="shared" si="1"/>
        <v>100</v>
      </c>
      <c r="Q41" s="199">
        <v>0</v>
      </c>
      <c r="R41" s="200">
        <v>0</v>
      </c>
      <c r="S41" s="200">
        <v>0</v>
      </c>
      <c r="T41" s="200">
        <v>0</v>
      </c>
      <c r="U41" s="200">
        <v>0</v>
      </c>
      <c r="V41" s="201">
        <v>0</v>
      </c>
      <c r="W41" s="73">
        <v>100</v>
      </c>
      <c r="X41" s="98">
        <f t="shared" si="0"/>
        <v>100</v>
      </c>
    </row>
    <row r="42" spans="1:24" ht="24" customHeight="1">
      <c r="A42" s="477"/>
      <c r="B42" s="471" t="s">
        <v>172</v>
      </c>
      <c r="C42" s="472"/>
      <c r="D42" s="188">
        <v>0</v>
      </c>
      <c r="E42" s="189">
        <v>0</v>
      </c>
      <c r="F42" s="189">
        <v>0</v>
      </c>
      <c r="G42" s="189">
        <v>0</v>
      </c>
      <c r="H42" s="189">
        <v>0</v>
      </c>
      <c r="I42" s="189">
        <v>0</v>
      </c>
      <c r="J42" s="203">
        <v>0</v>
      </c>
      <c r="K42" s="189">
        <v>100</v>
      </c>
      <c r="L42" s="189">
        <v>0</v>
      </c>
      <c r="M42" s="189">
        <v>0</v>
      </c>
      <c r="N42" s="189">
        <v>0</v>
      </c>
      <c r="O42" s="191">
        <v>0</v>
      </c>
      <c r="P42" s="94">
        <f t="shared" si="1"/>
        <v>100</v>
      </c>
      <c r="Q42" s="188">
        <v>0</v>
      </c>
      <c r="R42" s="189">
        <v>0</v>
      </c>
      <c r="S42" s="189">
        <v>0</v>
      </c>
      <c r="T42" s="189">
        <v>0</v>
      </c>
      <c r="U42" s="189">
        <v>0</v>
      </c>
      <c r="V42" s="189">
        <v>0</v>
      </c>
      <c r="W42" s="71">
        <v>100</v>
      </c>
      <c r="X42" s="94">
        <f t="shared" si="0"/>
        <v>100</v>
      </c>
    </row>
    <row r="43" spans="1:24" ht="24" customHeight="1">
      <c r="A43" s="477"/>
      <c r="B43" s="473" t="s">
        <v>198</v>
      </c>
      <c r="C43" s="474"/>
      <c r="D43" s="188">
        <v>0</v>
      </c>
      <c r="E43" s="189">
        <v>0</v>
      </c>
      <c r="F43" s="189">
        <v>0</v>
      </c>
      <c r="G43" s="189">
        <v>0</v>
      </c>
      <c r="H43" s="189">
        <v>0</v>
      </c>
      <c r="I43" s="203">
        <v>0</v>
      </c>
      <c r="J43" s="203">
        <v>0</v>
      </c>
      <c r="K43" s="189">
        <v>0</v>
      </c>
      <c r="L43" s="189">
        <v>0</v>
      </c>
      <c r="M43" s="189">
        <v>0</v>
      </c>
      <c r="N43" s="189">
        <v>0</v>
      </c>
      <c r="O43" s="191">
        <v>0</v>
      </c>
      <c r="P43" s="94">
        <f t="shared" si="1"/>
        <v>0</v>
      </c>
      <c r="Q43" s="188">
        <v>0</v>
      </c>
      <c r="R43" s="189">
        <v>0</v>
      </c>
      <c r="S43" s="189">
        <v>0</v>
      </c>
      <c r="T43" s="189">
        <v>0</v>
      </c>
      <c r="U43" s="189">
        <v>0</v>
      </c>
      <c r="V43" s="191">
        <v>0</v>
      </c>
      <c r="W43" s="71">
        <v>0</v>
      </c>
      <c r="X43" s="94">
        <f t="shared" si="0"/>
        <v>0</v>
      </c>
    </row>
    <row r="44" spans="1:24" ht="24" customHeight="1">
      <c r="A44" s="477"/>
      <c r="B44" s="475"/>
      <c r="C44" s="95" t="s">
        <v>176</v>
      </c>
      <c r="D44" s="188">
        <v>0</v>
      </c>
      <c r="E44" s="189">
        <v>0</v>
      </c>
      <c r="F44" s="189">
        <v>0</v>
      </c>
      <c r="G44" s="189">
        <v>0</v>
      </c>
      <c r="H44" s="189">
        <v>0</v>
      </c>
      <c r="I44" s="203">
        <v>0</v>
      </c>
      <c r="J44" s="203">
        <v>0</v>
      </c>
      <c r="K44" s="189">
        <v>0</v>
      </c>
      <c r="L44" s="189">
        <v>0</v>
      </c>
      <c r="M44" s="189">
        <v>0</v>
      </c>
      <c r="N44" s="189">
        <v>0</v>
      </c>
      <c r="O44" s="191">
        <v>0</v>
      </c>
      <c r="P44" s="94">
        <f t="shared" si="1"/>
        <v>0</v>
      </c>
      <c r="Q44" s="188">
        <v>0</v>
      </c>
      <c r="R44" s="189">
        <v>0</v>
      </c>
      <c r="S44" s="189">
        <v>0</v>
      </c>
      <c r="T44" s="189">
        <v>0</v>
      </c>
      <c r="U44" s="189">
        <v>0</v>
      </c>
      <c r="V44" s="191">
        <v>0</v>
      </c>
      <c r="W44" s="71">
        <v>0</v>
      </c>
      <c r="X44" s="94">
        <f t="shared" si="0"/>
        <v>0</v>
      </c>
    </row>
    <row r="45" spans="1:24" ht="24" customHeight="1">
      <c r="A45" s="477"/>
      <c r="B45" s="475"/>
      <c r="C45" s="95" t="s">
        <v>171</v>
      </c>
      <c r="D45" s="188">
        <v>0</v>
      </c>
      <c r="E45" s="189">
        <v>0</v>
      </c>
      <c r="F45" s="189">
        <v>0</v>
      </c>
      <c r="G45" s="189">
        <v>0</v>
      </c>
      <c r="H45" s="189">
        <v>0</v>
      </c>
      <c r="I45" s="203">
        <v>0</v>
      </c>
      <c r="J45" s="203">
        <v>0</v>
      </c>
      <c r="K45" s="189">
        <v>0</v>
      </c>
      <c r="L45" s="189">
        <v>0</v>
      </c>
      <c r="M45" s="189">
        <v>0</v>
      </c>
      <c r="N45" s="189">
        <v>0</v>
      </c>
      <c r="O45" s="191">
        <v>0</v>
      </c>
      <c r="P45" s="94">
        <f t="shared" si="1"/>
        <v>0</v>
      </c>
      <c r="Q45" s="188">
        <v>0</v>
      </c>
      <c r="R45" s="189">
        <v>0</v>
      </c>
      <c r="S45" s="189">
        <v>0</v>
      </c>
      <c r="T45" s="189">
        <v>0</v>
      </c>
      <c r="U45" s="189">
        <v>0</v>
      </c>
      <c r="V45" s="191">
        <v>0</v>
      </c>
      <c r="W45" s="71">
        <v>0</v>
      </c>
      <c r="X45" s="94">
        <f t="shared" si="0"/>
        <v>0</v>
      </c>
    </row>
    <row r="46" spans="1:24" ht="24" customHeight="1">
      <c r="A46" s="477"/>
      <c r="B46" s="475"/>
      <c r="C46" s="95" t="s">
        <v>175</v>
      </c>
      <c r="D46" s="188">
        <v>0</v>
      </c>
      <c r="E46" s="189">
        <v>0</v>
      </c>
      <c r="F46" s="189">
        <v>0</v>
      </c>
      <c r="G46" s="189">
        <v>0</v>
      </c>
      <c r="H46" s="189">
        <v>0</v>
      </c>
      <c r="I46" s="203">
        <v>0</v>
      </c>
      <c r="J46" s="203">
        <v>0</v>
      </c>
      <c r="K46" s="189">
        <v>0</v>
      </c>
      <c r="L46" s="189">
        <v>0</v>
      </c>
      <c r="M46" s="189">
        <v>0</v>
      </c>
      <c r="N46" s="189">
        <v>0</v>
      </c>
      <c r="O46" s="191">
        <v>0</v>
      </c>
      <c r="P46" s="94">
        <f t="shared" si="1"/>
        <v>0</v>
      </c>
      <c r="Q46" s="188">
        <v>0</v>
      </c>
      <c r="R46" s="189">
        <v>0</v>
      </c>
      <c r="S46" s="189">
        <v>0</v>
      </c>
      <c r="T46" s="189">
        <v>0</v>
      </c>
      <c r="U46" s="189">
        <v>0</v>
      </c>
      <c r="V46" s="191">
        <v>0</v>
      </c>
      <c r="W46" s="71">
        <v>0</v>
      </c>
      <c r="X46" s="94">
        <f t="shared" si="0"/>
        <v>0</v>
      </c>
    </row>
    <row r="47" spans="1:24" ht="24" customHeight="1">
      <c r="A47" s="477"/>
      <c r="B47" s="475"/>
      <c r="C47" s="95" t="s">
        <v>170</v>
      </c>
      <c r="D47" s="188">
        <v>0</v>
      </c>
      <c r="E47" s="189">
        <v>0</v>
      </c>
      <c r="F47" s="189">
        <v>0</v>
      </c>
      <c r="G47" s="189">
        <v>0</v>
      </c>
      <c r="H47" s="189">
        <v>0</v>
      </c>
      <c r="I47" s="203">
        <v>0</v>
      </c>
      <c r="J47" s="203">
        <v>0</v>
      </c>
      <c r="K47" s="189">
        <v>0</v>
      </c>
      <c r="L47" s="189">
        <v>0</v>
      </c>
      <c r="M47" s="189">
        <v>0</v>
      </c>
      <c r="N47" s="189">
        <v>0</v>
      </c>
      <c r="O47" s="191">
        <v>0</v>
      </c>
      <c r="P47" s="94">
        <f t="shared" si="1"/>
        <v>0</v>
      </c>
      <c r="Q47" s="188">
        <v>0</v>
      </c>
      <c r="R47" s="189">
        <v>0</v>
      </c>
      <c r="S47" s="189">
        <v>0</v>
      </c>
      <c r="T47" s="189">
        <v>0</v>
      </c>
      <c r="U47" s="189">
        <v>0</v>
      </c>
      <c r="V47" s="191">
        <v>0</v>
      </c>
      <c r="W47" s="71">
        <v>0</v>
      </c>
      <c r="X47" s="94">
        <f t="shared" si="0"/>
        <v>0</v>
      </c>
    </row>
    <row r="48" spans="1:24" ht="24" customHeight="1">
      <c r="A48" s="477"/>
      <c r="B48" s="471" t="s">
        <v>197</v>
      </c>
      <c r="C48" s="472"/>
      <c r="D48" s="188">
        <v>0</v>
      </c>
      <c r="E48" s="189">
        <v>0</v>
      </c>
      <c r="F48" s="189">
        <v>0</v>
      </c>
      <c r="G48" s="189">
        <v>0</v>
      </c>
      <c r="H48" s="189">
        <v>0</v>
      </c>
      <c r="I48" s="203">
        <v>0</v>
      </c>
      <c r="J48" s="203">
        <v>0</v>
      </c>
      <c r="K48" s="189">
        <v>0</v>
      </c>
      <c r="L48" s="189">
        <v>0</v>
      </c>
      <c r="M48" s="189">
        <v>0</v>
      </c>
      <c r="N48" s="189">
        <v>0</v>
      </c>
      <c r="O48" s="191">
        <v>0</v>
      </c>
      <c r="P48" s="94">
        <f t="shared" si="1"/>
        <v>0</v>
      </c>
      <c r="Q48" s="188">
        <v>0</v>
      </c>
      <c r="R48" s="189">
        <v>0</v>
      </c>
      <c r="S48" s="189">
        <v>0</v>
      </c>
      <c r="T48" s="189">
        <v>0</v>
      </c>
      <c r="U48" s="189">
        <v>0</v>
      </c>
      <c r="V48" s="191">
        <v>0</v>
      </c>
      <c r="W48" s="71">
        <v>0</v>
      </c>
      <c r="X48" s="94">
        <f t="shared" si="0"/>
        <v>0</v>
      </c>
    </row>
    <row r="49" spans="1:24" ht="24" customHeight="1">
      <c r="A49" s="478"/>
      <c r="B49" s="467" t="s">
        <v>174</v>
      </c>
      <c r="C49" s="468"/>
      <c r="D49" s="195">
        <v>0</v>
      </c>
      <c r="E49" s="196">
        <v>0</v>
      </c>
      <c r="F49" s="196">
        <v>0</v>
      </c>
      <c r="G49" s="196">
        <v>0</v>
      </c>
      <c r="H49" s="196">
        <v>0</v>
      </c>
      <c r="I49" s="332">
        <v>0</v>
      </c>
      <c r="J49" s="332">
        <v>0</v>
      </c>
      <c r="K49" s="196">
        <v>0</v>
      </c>
      <c r="L49" s="196">
        <v>0</v>
      </c>
      <c r="M49" s="196">
        <v>0</v>
      </c>
      <c r="N49" s="196">
        <v>0</v>
      </c>
      <c r="O49" s="198">
        <v>0</v>
      </c>
      <c r="P49" s="373">
        <f t="shared" si="1"/>
        <v>0</v>
      </c>
      <c r="Q49" s="195">
        <v>0</v>
      </c>
      <c r="R49" s="196">
        <v>0</v>
      </c>
      <c r="S49" s="196">
        <v>0</v>
      </c>
      <c r="T49" s="196">
        <v>0</v>
      </c>
      <c r="U49" s="196">
        <v>0</v>
      </c>
      <c r="V49" s="198">
        <v>0</v>
      </c>
      <c r="W49" s="72">
        <v>0</v>
      </c>
      <c r="X49" s="97">
        <f t="shared" si="0"/>
        <v>0</v>
      </c>
    </row>
    <row r="50" spans="1:24" ht="24" customHeight="1">
      <c r="A50" s="476" t="s">
        <v>202</v>
      </c>
      <c r="B50" s="469" t="s">
        <v>173</v>
      </c>
      <c r="C50" s="470"/>
      <c r="D50" s="199">
        <v>0</v>
      </c>
      <c r="E50" s="200">
        <v>0</v>
      </c>
      <c r="F50" s="200">
        <v>0</v>
      </c>
      <c r="G50" s="200">
        <v>0</v>
      </c>
      <c r="H50" s="200">
        <v>100</v>
      </c>
      <c r="I50" s="200">
        <v>0</v>
      </c>
      <c r="J50" s="370">
        <v>0</v>
      </c>
      <c r="K50" s="200">
        <v>0</v>
      </c>
      <c r="L50" s="200">
        <v>0</v>
      </c>
      <c r="M50" s="200">
        <v>0</v>
      </c>
      <c r="N50" s="200">
        <v>0</v>
      </c>
      <c r="O50" s="371">
        <v>0</v>
      </c>
      <c r="P50" s="98">
        <f t="shared" si="1"/>
        <v>100</v>
      </c>
      <c r="Q50" s="199">
        <v>0</v>
      </c>
      <c r="R50" s="200">
        <v>0</v>
      </c>
      <c r="S50" s="200">
        <v>0</v>
      </c>
      <c r="T50" s="200">
        <v>0</v>
      </c>
      <c r="U50" s="200">
        <v>100</v>
      </c>
      <c r="V50" s="201">
        <v>0</v>
      </c>
      <c r="W50" s="73">
        <v>0</v>
      </c>
      <c r="X50" s="98">
        <f t="shared" si="0"/>
        <v>100</v>
      </c>
    </row>
    <row r="51" spans="1:24" ht="24" customHeight="1">
      <c r="A51" s="477"/>
      <c r="B51" s="471" t="s">
        <v>172</v>
      </c>
      <c r="C51" s="472"/>
      <c r="D51" s="188">
        <v>0</v>
      </c>
      <c r="E51" s="189">
        <v>0</v>
      </c>
      <c r="F51" s="189">
        <v>100</v>
      </c>
      <c r="G51" s="189">
        <v>0</v>
      </c>
      <c r="H51" s="189">
        <v>0</v>
      </c>
      <c r="I51" s="203">
        <v>0</v>
      </c>
      <c r="J51" s="203">
        <v>0</v>
      </c>
      <c r="K51" s="189">
        <v>0</v>
      </c>
      <c r="L51" s="189">
        <v>0</v>
      </c>
      <c r="M51" s="189">
        <v>0</v>
      </c>
      <c r="N51" s="189">
        <v>0</v>
      </c>
      <c r="O51" s="191">
        <v>0</v>
      </c>
      <c r="P51" s="94">
        <f t="shared" si="1"/>
        <v>100</v>
      </c>
      <c r="Q51" s="188">
        <v>0</v>
      </c>
      <c r="R51" s="189">
        <v>0</v>
      </c>
      <c r="S51" s="189">
        <v>130</v>
      </c>
      <c r="T51" s="189">
        <v>0</v>
      </c>
      <c r="U51" s="189">
        <v>0</v>
      </c>
      <c r="V51" s="190">
        <v>0</v>
      </c>
      <c r="W51" s="71">
        <v>0</v>
      </c>
      <c r="X51" s="94">
        <f t="shared" si="0"/>
        <v>130</v>
      </c>
    </row>
    <row r="52" spans="1:24" ht="24" customHeight="1">
      <c r="A52" s="477"/>
      <c r="B52" s="473" t="s">
        <v>198</v>
      </c>
      <c r="C52" s="474"/>
      <c r="D52" s="188">
        <v>0</v>
      </c>
      <c r="E52" s="189">
        <v>0</v>
      </c>
      <c r="F52" s="189">
        <v>0</v>
      </c>
      <c r="G52" s="189">
        <v>81</v>
      </c>
      <c r="H52" s="189">
        <v>100</v>
      </c>
      <c r="I52" s="203">
        <v>0</v>
      </c>
      <c r="J52" s="203">
        <v>0</v>
      </c>
      <c r="K52" s="189">
        <v>0</v>
      </c>
      <c r="L52" s="189">
        <v>0</v>
      </c>
      <c r="M52" s="189">
        <v>0</v>
      </c>
      <c r="N52" s="189">
        <v>0</v>
      </c>
      <c r="O52" s="191">
        <v>0</v>
      </c>
      <c r="P52" s="94">
        <f t="shared" si="1"/>
        <v>181</v>
      </c>
      <c r="Q52" s="188">
        <f>SUM(Q53:Q56)</f>
        <v>0</v>
      </c>
      <c r="R52" s="189">
        <f t="shared" ref="R52:W52" si="5">SUM(R53:R56)</f>
        <v>0</v>
      </c>
      <c r="S52" s="189">
        <f t="shared" si="5"/>
        <v>0</v>
      </c>
      <c r="T52" s="189">
        <f t="shared" si="5"/>
        <v>0</v>
      </c>
      <c r="U52" s="189">
        <f t="shared" si="5"/>
        <v>50</v>
      </c>
      <c r="V52" s="191">
        <f t="shared" si="5"/>
        <v>100</v>
      </c>
      <c r="W52" s="71">
        <f t="shared" si="5"/>
        <v>0</v>
      </c>
      <c r="X52" s="94">
        <f t="shared" si="0"/>
        <v>150</v>
      </c>
    </row>
    <row r="53" spans="1:24" ht="24" customHeight="1">
      <c r="A53" s="477"/>
      <c r="B53" s="475"/>
      <c r="C53" s="95" t="s">
        <v>176</v>
      </c>
      <c r="D53" s="188">
        <v>0</v>
      </c>
      <c r="E53" s="189">
        <v>0</v>
      </c>
      <c r="F53" s="189">
        <v>0</v>
      </c>
      <c r="G53" s="189">
        <v>0</v>
      </c>
      <c r="H53" s="189">
        <v>0</v>
      </c>
      <c r="I53" s="203">
        <v>0</v>
      </c>
      <c r="J53" s="203">
        <v>0</v>
      </c>
      <c r="K53" s="189">
        <v>0</v>
      </c>
      <c r="L53" s="189">
        <v>0</v>
      </c>
      <c r="M53" s="189">
        <v>0</v>
      </c>
      <c r="N53" s="189">
        <v>0</v>
      </c>
      <c r="O53" s="191">
        <v>0</v>
      </c>
      <c r="P53" s="94">
        <f t="shared" si="1"/>
        <v>0</v>
      </c>
      <c r="Q53" s="188">
        <v>0</v>
      </c>
      <c r="R53" s="189">
        <v>0</v>
      </c>
      <c r="S53" s="189">
        <v>0</v>
      </c>
      <c r="T53" s="189">
        <v>0</v>
      </c>
      <c r="U53" s="189">
        <v>0</v>
      </c>
      <c r="V53" s="191">
        <v>0</v>
      </c>
      <c r="W53" s="71">
        <v>0</v>
      </c>
      <c r="X53" s="94">
        <f t="shared" si="0"/>
        <v>0</v>
      </c>
    </row>
    <row r="54" spans="1:24" ht="24" customHeight="1">
      <c r="A54" s="477"/>
      <c r="B54" s="475"/>
      <c r="C54" s="95" t="s">
        <v>171</v>
      </c>
      <c r="D54" s="188">
        <v>0</v>
      </c>
      <c r="E54" s="189">
        <v>0</v>
      </c>
      <c r="F54" s="189">
        <v>0</v>
      </c>
      <c r="G54" s="189">
        <v>81</v>
      </c>
      <c r="H54" s="189">
        <v>0</v>
      </c>
      <c r="I54" s="203">
        <v>0</v>
      </c>
      <c r="J54" s="203">
        <v>0</v>
      </c>
      <c r="K54" s="189">
        <v>0</v>
      </c>
      <c r="L54" s="189">
        <v>0</v>
      </c>
      <c r="M54" s="189">
        <v>0</v>
      </c>
      <c r="N54" s="189">
        <v>0</v>
      </c>
      <c r="O54" s="191">
        <v>0</v>
      </c>
      <c r="P54" s="94">
        <f t="shared" si="1"/>
        <v>81</v>
      </c>
      <c r="Q54" s="188">
        <v>0</v>
      </c>
      <c r="R54" s="189">
        <v>0</v>
      </c>
      <c r="S54" s="189">
        <v>0</v>
      </c>
      <c r="T54" s="189"/>
      <c r="U54" s="189"/>
      <c r="V54" s="189">
        <v>100</v>
      </c>
      <c r="W54" s="189"/>
      <c r="X54" s="94">
        <f t="shared" si="0"/>
        <v>100</v>
      </c>
    </row>
    <row r="55" spans="1:24" ht="24" customHeight="1">
      <c r="A55" s="477"/>
      <c r="B55" s="475"/>
      <c r="C55" s="95" t="s">
        <v>175</v>
      </c>
      <c r="D55" s="188">
        <v>0</v>
      </c>
      <c r="E55" s="189">
        <v>0</v>
      </c>
      <c r="F55" s="189">
        <v>0</v>
      </c>
      <c r="G55" s="189">
        <v>0</v>
      </c>
      <c r="H55" s="189">
        <v>0</v>
      </c>
      <c r="I55" s="203">
        <v>0</v>
      </c>
      <c r="J55" s="203">
        <v>0</v>
      </c>
      <c r="K55" s="189">
        <v>0</v>
      </c>
      <c r="L55" s="189">
        <v>0</v>
      </c>
      <c r="M55" s="189">
        <v>0</v>
      </c>
      <c r="N55" s="189">
        <v>0</v>
      </c>
      <c r="O55" s="191">
        <v>0</v>
      </c>
      <c r="P55" s="94">
        <f t="shared" si="1"/>
        <v>0</v>
      </c>
      <c r="Q55" s="188">
        <v>0</v>
      </c>
      <c r="R55" s="189">
        <v>0</v>
      </c>
      <c r="S55" s="189">
        <v>0</v>
      </c>
      <c r="T55" s="189"/>
      <c r="U55" s="189"/>
      <c r="V55" s="191">
        <v>0</v>
      </c>
      <c r="W55" s="71">
        <v>0</v>
      </c>
      <c r="X55" s="94">
        <f t="shared" si="0"/>
        <v>0</v>
      </c>
    </row>
    <row r="56" spans="1:24" ht="24" customHeight="1">
      <c r="A56" s="477"/>
      <c r="B56" s="475"/>
      <c r="C56" s="95" t="s">
        <v>170</v>
      </c>
      <c r="D56" s="188">
        <v>0</v>
      </c>
      <c r="E56" s="189">
        <v>0</v>
      </c>
      <c r="F56" s="189">
        <v>0</v>
      </c>
      <c r="G56" s="189">
        <v>0</v>
      </c>
      <c r="H56" s="189">
        <v>100</v>
      </c>
      <c r="I56" s="203">
        <v>0</v>
      </c>
      <c r="J56" s="203">
        <v>0</v>
      </c>
      <c r="K56" s="189">
        <v>0</v>
      </c>
      <c r="L56" s="189">
        <v>0</v>
      </c>
      <c r="M56" s="189">
        <v>0</v>
      </c>
      <c r="N56" s="189">
        <v>0</v>
      </c>
      <c r="O56" s="191">
        <v>0</v>
      </c>
      <c r="P56" s="94">
        <f t="shared" si="1"/>
        <v>100</v>
      </c>
      <c r="Q56" s="188">
        <v>0</v>
      </c>
      <c r="R56" s="189">
        <v>0</v>
      </c>
      <c r="S56" s="189">
        <v>0</v>
      </c>
      <c r="T56" s="189"/>
      <c r="U56" s="189">
        <v>50</v>
      </c>
      <c r="V56" s="191">
        <v>0</v>
      </c>
      <c r="W56" s="189"/>
      <c r="X56" s="94">
        <f t="shared" si="0"/>
        <v>50</v>
      </c>
    </row>
    <row r="57" spans="1:24" ht="24" customHeight="1">
      <c r="A57" s="477"/>
      <c r="B57" s="471" t="s">
        <v>197</v>
      </c>
      <c r="C57" s="472"/>
      <c r="D57" s="188">
        <v>0</v>
      </c>
      <c r="E57" s="189">
        <v>0</v>
      </c>
      <c r="F57" s="189">
        <v>0</v>
      </c>
      <c r="G57" s="189">
        <v>0</v>
      </c>
      <c r="H57" s="189">
        <v>0</v>
      </c>
      <c r="I57" s="203">
        <v>0</v>
      </c>
      <c r="J57" s="203">
        <v>0</v>
      </c>
      <c r="K57" s="189">
        <v>0</v>
      </c>
      <c r="L57" s="189">
        <v>0</v>
      </c>
      <c r="M57" s="189">
        <v>0</v>
      </c>
      <c r="N57" s="189">
        <v>0</v>
      </c>
      <c r="O57" s="191">
        <v>0</v>
      </c>
      <c r="P57" s="94">
        <f t="shared" si="1"/>
        <v>0</v>
      </c>
      <c r="Q57" s="188">
        <v>0</v>
      </c>
      <c r="R57" s="189">
        <v>0</v>
      </c>
      <c r="S57" s="189">
        <v>0</v>
      </c>
      <c r="T57" s="189">
        <v>0</v>
      </c>
      <c r="U57" s="189">
        <v>0</v>
      </c>
      <c r="V57" s="191">
        <v>0</v>
      </c>
      <c r="W57" s="71">
        <v>0</v>
      </c>
      <c r="X57" s="94">
        <f t="shared" si="0"/>
        <v>0</v>
      </c>
    </row>
    <row r="58" spans="1:24" ht="24" customHeight="1">
      <c r="A58" s="478"/>
      <c r="B58" s="467" t="s">
        <v>174</v>
      </c>
      <c r="C58" s="468"/>
      <c r="D58" s="195">
        <v>0</v>
      </c>
      <c r="E58" s="196">
        <v>0</v>
      </c>
      <c r="F58" s="196">
        <v>0</v>
      </c>
      <c r="G58" s="196">
        <v>0</v>
      </c>
      <c r="H58" s="196">
        <v>0</v>
      </c>
      <c r="I58" s="332">
        <v>0</v>
      </c>
      <c r="J58" s="332">
        <v>0</v>
      </c>
      <c r="K58" s="196">
        <v>0</v>
      </c>
      <c r="L58" s="196">
        <v>0</v>
      </c>
      <c r="M58" s="196">
        <v>0</v>
      </c>
      <c r="N58" s="196">
        <v>0</v>
      </c>
      <c r="O58" s="198">
        <v>0</v>
      </c>
      <c r="P58" s="373">
        <f t="shared" si="1"/>
        <v>0</v>
      </c>
      <c r="Q58" s="195">
        <v>0</v>
      </c>
      <c r="R58" s="196">
        <v>0</v>
      </c>
      <c r="S58" s="196">
        <v>0</v>
      </c>
      <c r="T58" s="196">
        <v>0</v>
      </c>
      <c r="U58" s="196">
        <v>0</v>
      </c>
      <c r="V58" s="198">
        <v>0</v>
      </c>
      <c r="W58" s="196">
        <v>0</v>
      </c>
      <c r="X58" s="97">
        <f t="shared" si="0"/>
        <v>0</v>
      </c>
    </row>
    <row r="59" spans="1:24" ht="24" customHeight="1">
      <c r="A59" s="476" t="s">
        <v>203</v>
      </c>
      <c r="B59" s="469" t="s">
        <v>173</v>
      </c>
      <c r="C59" s="470"/>
      <c r="D59" s="199">
        <v>0</v>
      </c>
      <c r="E59" s="200">
        <v>0</v>
      </c>
      <c r="F59" s="200">
        <v>0</v>
      </c>
      <c r="G59" s="200">
        <v>0</v>
      </c>
      <c r="H59" s="200">
        <v>0</v>
      </c>
      <c r="I59" s="200">
        <v>0</v>
      </c>
      <c r="J59" s="370">
        <v>0</v>
      </c>
      <c r="K59" s="200">
        <v>0</v>
      </c>
      <c r="L59" s="200">
        <v>0</v>
      </c>
      <c r="M59" s="200">
        <v>0</v>
      </c>
      <c r="N59" s="200">
        <v>0</v>
      </c>
      <c r="O59" s="371">
        <v>0</v>
      </c>
      <c r="P59" s="98">
        <f t="shared" si="1"/>
        <v>0</v>
      </c>
      <c r="Q59" s="199">
        <v>0</v>
      </c>
      <c r="R59" s="200">
        <v>0</v>
      </c>
      <c r="S59" s="200">
        <v>0</v>
      </c>
      <c r="T59" s="200">
        <v>0</v>
      </c>
      <c r="U59" s="200">
        <v>0</v>
      </c>
      <c r="V59" s="201">
        <v>0</v>
      </c>
      <c r="W59" s="73">
        <v>0</v>
      </c>
      <c r="X59" s="98">
        <f t="shared" si="0"/>
        <v>0</v>
      </c>
    </row>
    <row r="60" spans="1:24" ht="24" customHeight="1">
      <c r="A60" s="477"/>
      <c r="B60" s="471" t="s">
        <v>172</v>
      </c>
      <c r="C60" s="472"/>
      <c r="D60" s="188">
        <v>0</v>
      </c>
      <c r="E60" s="189">
        <v>0</v>
      </c>
      <c r="F60" s="189">
        <v>0</v>
      </c>
      <c r="G60" s="189">
        <v>0</v>
      </c>
      <c r="H60" s="189">
        <v>0</v>
      </c>
      <c r="I60" s="189">
        <v>0</v>
      </c>
      <c r="J60" s="203">
        <v>0</v>
      </c>
      <c r="K60" s="189">
        <v>100</v>
      </c>
      <c r="L60" s="189">
        <v>0</v>
      </c>
      <c r="M60" s="189">
        <v>0</v>
      </c>
      <c r="N60" s="189">
        <v>0</v>
      </c>
      <c r="O60" s="191">
        <v>0</v>
      </c>
      <c r="P60" s="94">
        <f t="shared" si="1"/>
        <v>100</v>
      </c>
      <c r="Q60" s="188">
        <v>0</v>
      </c>
      <c r="R60" s="189">
        <v>0</v>
      </c>
      <c r="S60" s="189">
        <v>0</v>
      </c>
      <c r="T60" s="189">
        <v>0</v>
      </c>
      <c r="U60" s="189">
        <v>0</v>
      </c>
      <c r="V60" s="202">
        <v>0</v>
      </c>
      <c r="W60" s="357">
        <v>100</v>
      </c>
      <c r="X60" s="94">
        <f t="shared" si="0"/>
        <v>100</v>
      </c>
    </row>
    <row r="61" spans="1:24" ht="24" customHeight="1">
      <c r="A61" s="477"/>
      <c r="B61" s="473" t="s">
        <v>198</v>
      </c>
      <c r="C61" s="474"/>
      <c r="D61" s="188">
        <v>0</v>
      </c>
      <c r="E61" s="189">
        <v>0</v>
      </c>
      <c r="F61" s="189">
        <v>0</v>
      </c>
      <c r="G61" s="189">
        <v>0</v>
      </c>
      <c r="H61" s="189">
        <v>0</v>
      </c>
      <c r="I61" s="203">
        <v>0</v>
      </c>
      <c r="J61" s="203">
        <v>100</v>
      </c>
      <c r="K61" s="189">
        <v>0</v>
      </c>
      <c r="L61" s="189">
        <v>0</v>
      </c>
      <c r="M61" s="189">
        <v>0</v>
      </c>
      <c r="N61" s="189">
        <v>0</v>
      </c>
      <c r="O61" s="191">
        <v>0</v>
      </c>
      <c r="P61" s="94">
        <f t="shared" si="1"/>
        <v>100</v>
      </c>
      <c r="Q61" s="188">
        <v>0</v>
      </c>
      <c r="R61" s="189">
        <v>0</v>
      </c>
      <c r="S61" s="189">
        <v>0</v>
      </c>
      <c r="T61" s="189">
        <v>0</v>
      </c>
      <c r="U61" s="189">
        <v>0</v>
      </c>
      <c r="V61" s="191">
        <v>0</v>
      </c>
      <c r="W61" s="71">
        <v>100</v>
      </c>
      <c r="X61" s="94">
        <f t="shared" si="0"/>
        <v>100</v>
      </c>
    </row>
    <row r="62" spans="1:24" ht="24" customHeight="1">
      <c r="A62" s="477"/>
      <c r="B62" s="475"/>
      <c r="C62" s="95" t="s">
        <v>176</v>
      </c>
      <c r="D62" s="188">
        <v>0</v>
      </c>
      <c r="E62" s="189">
        <v>0</v>
      </c>
      <c r="F62" s="189">
        <v>0</v>
      </c>
      <c r="G62" s="189">
        <v>0</v>
      </c>
      <c r="H62" s="189">
        <v>0</v>
      </c>
      <c r="I62" s="203">
        <v>0</v>
      </c>
      <c r="J62" s="203">
        <v>0</v>
      </c>
      <c r="K62" s="189">
        <v>0</v>
      </c>
      <c r="L62" s="189">
        <v>0</v>
      </c>
      <c r="M62" s="189">
        <v>0</v>
      </c>
      <c r="N62" s="189">
        <v>0</v>
      </c>
      <c r="O62" s="191">
        <v>0</v>
      </c>
      <c r="P62" s="94">
        <f t="shared" si="1"/>
        <v>0</v>
      </c>
      <c r="Q62" s="188">
        <v>0</v>
      </c>
      <c r="R62" s="189">
        <v>0</v>
      </c>
      <c r="S62" s="189">
        <v>0</v>
      </c>
      <c r="T62" s="189">
        <v>0</v>
      </c>
      <c r="U62" s="189">
        <v>0</v>
      </c>
      <c r="V62" s="191">
        <v>0</v>
      </c>
      <c r="W62" s="71">
        <v>0</v>
      </c>
      <c r="X62" s="94">
        <f t="shared" si="0"/>
        <v>0</v>
      </c>
    </row>
    <row r="63" spans="1:24" ht="24" customHeight="1">
      <c r="A63" s="477"/>
      <c r="B63" s="475"/>
      <c r="C63" s="95" t="s">
        <v>171</v>
      </c>
      <c r="D63" s="188">
        <v>0</v>
      </c>
      <c r="E63" s="189">
        <v>0</v>
      </c>
      <c r="F63" s="189">
        <v>0</v>
      </c>
      <c r="G63" s="189">
        <v>0</v>
      </c>
      <c r="H63" s="189">
        <v>0</v>
      </c>
      <c r="I63" s="203">
        <v>0</v>
      </c>
      <c r="J63" s="203">
        <v>100</v>
      </c>
      <c r="K63" s="189">
        <v>0</v>
      </c>
      <c r="L63" s="189">
        <v>0</v>
      </c>
      <c r="M63" s="189">
        <v>0</v>
      </c>
      <c r="N63" s="189">
        <v>0</v>
      </c>
      <c r="O63" s="191">
        <v>0</v>
      </c>
      <c r="P63" s="94">
        <f t="shared" si="1"/>
        <v>100</v>
      </c>
      <c r="Q63" s="188">
        <v>0</v>
      </c>
      <c r="R63" s="189">
        <v>0</v>
      </c>
      <c r="S63" s="189">
        <v>0</v>
      </c>
      <c r="T63" s="189">
        <v>0</v>
      </c>
      <c r="U63" s="189">
        <v>0</v>
      </c>
      <c r="V63" s="191">
        <v>0</v>
      </c>
      <c r="W63" s="190">
        <v>100</v>
      </c>
      <c r="X63" s="94">
        <f t="shared" si="0"/>
        <v>100</v>
      </c>
    </row>
    <row r="64" spans="1:24" ht="24" customHeight="1">
      <c r="A64" s="477"/>
      <c r="B64" s="475"/>
      <c r="C64" s="95" t="s">
        <v>175</v>
      </c>
      <c r="D64" s="188">
        <v>0</v>
      </c>
      <c r="E64" s="189">
        <v>0</v>
      </c>
      <c r="F64" s="189">
        <v>0</v>
      </c>
      <c r="G64" s="189">
        <v>0</v>
      </c>
      <c r="H64" s="189">
        <v>0</v>
      </c>
      <c r="I64" s="203">
        <v>0</v>
      </c>
      <c r="J64" s="203">
        <v>0</v>
      </c>
      <c r="K64" s="189">
        <v>0</v>
      </c>
      <c r="L64" s="189">
        <v>0</v>
      </c>
      <c r="M64" s="189">
        <v>0</v>
      </c>
      <c r="N64" s="189">
        <v>0</v>
      </c>
      <c r="O64" s="191">
        <v>0</v>
      </c>
      <c r="P64" s="94">
        <f t="shared" si="1"/>
        <v>0</v>
      </c>
      <c r="Q64" s="188">
        <v>0</v>
      </c>
      <c r="R64" s="189">
        <v>0</v>
      </c>
      <c r="S64" s="189">
        <v>0</v>
      </c>
      <c r="T64" s="189">
        <v>0</v>
      </c>
      <c r="U64" s="189">
        <v>0</v>
      </c>
      <c r="V64" s="191">
        <v>0</v>
      </c>
      <c r="W64" s="71">
        <v>0</v>
      </c>
      <c r="X64" s="94">
        <f t="shared" si="0"/>
        <v>0</v>
      </c>
    </row>
    <row r="65" spans="1:24" ht="24" customHeight="1">
      <c r="A65" s="477"/>
      <c r="B65" s="475"/>
      <c r="C65" s="95" t="s">
        <v>170</v>
      </c>
      <c r="D65" s="188">
        <v>0</v>
      </c>
      <c r="E65" s="189">
        <v>0</v>
      </c>
      <c r="F65" s="189">
        <v>0</v>
      </c>
      <c r="G65" s="189">
        <v>0</v>
      </c>
      <c r="H65" s="189">
        <v>0</v>
      </c>
      <c r="I65" s="203">
        <v>0</v>
      </c>
      <c r="J65" s="203">
        <v>0</v>
      </c>
      <c r="K65" s="189">
        <v>0</v>
      </c>
      <c r="L65" s="189">
        <v>0</v>
      </c>
      <c r="M65" s="189">
        <v>0</v>
      </c>
      <c r="N65" s="189">
        <v>0</v>
      </c>
      <c r="O65" s="191">
        <v>0</v>
      </c>
      <c r="P65" s="94">
        <f t="shared" si="1"/>
        <v>0</v>
      </c>
      <c r="Q65" s="188">
        <v>0</v>
      </c>
      <c r="R65" s="189">
        <v>0</v>
      </c>
      <c r="S65" s="189">
        <v>0</v>
      </c>
      <c r="T65" s="189">
        <v>0</v>
      </c>
      <c r="U65" s="189">
        <v>0</v>
      </c>
      <c r="V65" s="191">
        <v>0</v>
      </c>
      <c r="W65" s="71">
        <v>0</v>
      </c>
      <c r="X65" s="94">
        <f t="shared" si="0"/>
        <v>0</v>
      </c>
    </row>
    <row r="66" spans="1:24" ht="24" customHeight="1">
      <c r="A66" s="477"/>
      <c r="B66" s="471" t="s">
        <v>197</v>
      </c>
      <c r="C66" s="472"/>
      <c r="D66" s="188">
        <v>0</v>
      </c>
      <c r="E66" s="189">
        <v>0</v>
      </c>
      <c r="F66" s="189">
        <v>0</v>
      </c>
      <c r="G66" s="189">
        <v>0</v>
      </c>
      <c r="H66" s="189">
        <v>0</v>
      </c>
      <c r="I66" s="203">
        <v>0</v>
      </c>
      <c r="J66" s="203">
        <v>0</v>
      </c>
      <c r="K66" s="189">
        <v>0</v>
      </c>
      <c r="L66" s="189">
        <v>0</v>
      </c>
      <c r="M66" s="189">
        <v>0</v>
      </c>
      <c r="N66" s="189">
        <v>0</v>
      </c>
      <c r="O66" s="191">
        <v>0</v>
      </c>
      <c r="P66" s="94">
        <f t="shared" si="1"/>
        <v>0</v>
      </c>
      <c r="Q66" s="188">
        <v>0</v>
      </c>
      <c r="R66" s="189">
        <v>0</v>
      </c>
      <c r="S66" s="189">
        <v>0</v>
      </c>
      <c r="T66" s="189">
        <v>0</v>
      </c>
      <c r="U66" s="189">
        <v>0</v>
      </c>
      <c r="V66" s="191">
        <v>0</v>
      </c>
      <c r="W66" s="71">
        <v>0</v>
      </c>
      <c r="X66" s="94">
        <f t="shared" si="0"/>
        <v>0</v>
      </c>
    </row>
    <row r="67" spans="1:24" ht="24" customHeight="1">
      <c r="A67" s="478"/>
      <c r="B67" s="467" t="s">
        <v>174</v>
      </c>
      <c r="C67" s="468"/>
      <c r="D67" s="195">
        <v>0</v>
      </c>
      <c r="E67" s="196">
        <v>0</v>
      </c>
      <c r="F67" s="196">
        <v>0</v>
      </c>
      <c r="G67" s="196">
        <v>0</v>
      </c>
      <c r="H67" s="196">
        <v>0</v>
      </c>
      <c r="I67" s="332">
        <v>0</v>
      </c>
      <c r="J67" s="332">
        <v>0</v>
      </c>
      <c r="K67" s="196">
        <v>0</v>
      </c>
      <c r="L67" s="196">
        <v>0</v>
      </c>
      <c r="M67" s="196">
        <v>0</v>
      </c>
      <c r="N67" s="196">
        <v>0</v>
      </c>
      <c r="O67" s="198">
        <v>0</v>
      </c>
      <c r="P67" s="373">
        <f t="shared" si="1"/>
        <v>0</v>
      </c>
      <c r="Q67" s="195">
        <v>0</v>
      </c>
      <c r="R67" s="196">
        <v>0</v>
      </c>
      <c r="S67" s="196">
        <v>0</v>
      </c>
      <c r="T67" s="196">
        <v>0</v>
      </c>
      <c r="U67" s="196">
        <v>0</v>
      </c>
      <c r="V67" s="198">
        <v>0</v>
      </c>
      <c r="W67" s="72">
        <v>0</v>
      </c>
      <c r="X67" s="97">
        <f t="shared" si="0"/>
        <v>0</v>
      </c>
    </row>
    <row r="68" spans="1:24" ht="24" customHeight="1">
      <c r="A68" s="476" t="s">
        <v>204</v>
      </c>
      <c r="B68" s="469" t="s">
        <v>173</v>
      </c>
      <c r="C68" s="470"/>
      <c r="D68" s="199">
        <v>0</v>
      </c>
      <c r="E68" s="200">
        <v>0</v>
      </c>
      <c r="F68" s="200">
        <v>0</v>
      </c>
      <c r="G68" s="200">
        <v>130</v>
      </c>
      <c r="H68" s="200">
        <v>0</v>
      </c>
      <c r="I68" s="200">
        <v>0</v>
      </c>
      <c r="J68" s="370">
        <v>0</v>
      </c>
      <c r="K68" s="200">
        <v>100</v>
      </c>
      <c r="L68" s="200">
        <v>0</v>
      </c>
      <c r="M68" s="200">
        <v>0</v>
      </c>
      <c r="N68" s="200">
        <v>0</v>
      </c>
      <c r="O68" s="371">
        <v>0</v>
      </c>
      <c r="P68" s="98">
        <f t="shared" si="1"/>
        <v>230</v>
      </c>
      <c r="Q68" s="199">
        <v>0</v>
      </c>
      <c r="R68" s="200">
        <v>0</v>
      </c>
      <c r="S68" s="200">
        <v>130</v>
      </c>
      <c r="T68" s="200"/>
      <c r="U68" s="200">
        <v>0</v>
      </c>
      <c r="V68" s="201">
        <v>0</v>
      </c>
      <c r="W68" s="73">
        <v>100</v>
      </c>
      <c r="X68" s="98">
        <f t="shared" si="0"/>
        <v>230</v>
      </c>
    </row>
    <row r="69" spans="1:24" ht="24" customHeight="1">
      <c r="A69" s="477"/>
      <c r="B69" s="471" t="s">
        <v>172</v>
      </c>
      <c r="C69" s="472"/>
      <c r="D69" s="188">
        <v>0</v>
      </c>
      <c r="E69" s="189">
        <v>0</v>
      </c>
      <c r="F69" s="189">
        <v>0</v>
      </c>
      <c r="G69" s="189">
        <v>130</v>
      </c>
      <c r="H69" s="189">
        <v>0</v>
      </c>
      <c r="I69" s="189">
        <v>0</v>
      </c>
      <c r="J69" s="203">
        <v>0</v>
      </c>
      <c r="K69" s="189">
        <v>200</v>
      </c>
      <c r="L69" s="189">
        <v>0</v>
      </c>
      <c r="M69" s="189">
        <v>0</v>
      </c>
      <c r="N69" s="189">
        <v>0</v>
      </c>
      <c r="O69" s="191">
        <v>0</v>
      </c>
      <c r="P69" s="94">
        <f t="shared" si="1"/>
        <v>330</v>
      </c>
      <c r="Q69" s="188">
        <v>0</v>
      </c>
      <c r="R69" s="189">
        <v>0</v>
      </c>
      <c r="S69" s="189">
        <v>130</v>
      </c>
      <c r="T69" s="189">
        <v>100</v>
      </c>
      <c r="U69" s="189">
        <v>0</v>
      </c>
      <c r="V69" s="189">
        <v>0</v>
      </c>
      <c r="W69" s="71">
        <v>100</v>
      </c>
      <c r="X69" s="94">
        <f t="shared" ref="X69:X132" si="6">SUM(Q69:W69)</f>
        <v>330</v>
      </c>
    </row>
    <row r="70" spans="1:24" ht="24" customHeight="1">
      <c r="A70" s="477"/>
      <c r="B70" s="473" t="s">
        <v>198</v>
      </c>
      <c r="C70" s="474"/>
      <c r="D70" s="188">
        <v>0</v>
      </c>
      <c r="E70" s="189">
        <v>0</v>
      </c>
      <c r="F70" s="189">
        <v>100</v>
      </c>
      <c r="G70" s="189">
        <v>0</v>
      </c>
      <c r="H70" s="189">
        <v>0</v>
      </c>
      <c r="I70" s="203">
        <v>0</v>
      </c>
      <c r="J70" s="203">
        <v>0</v>
      </c>
      <c r="K70" s="189">
        <v>0</v>
      </c>
      <c r="L70" s="189">
        <v>0</v>
      </c>
      <c r="M70" s="189">
        <v>0</v>
      </c>
      <c r="N70" s="189">
        <v>0</v>
      </c>
      <c r="O70" s="191">
        <v>0</v>
      </c>
      <c r="P70" s="94">
        <f t="shared" ref="P70:P133" si="7">SUM(D70:O70)</f>
        <v>100</v>
      </c>
      <c r="Q70" s="188">
        <f>SUM(Q71:Q74)</f>
        <v>0</v>
      </c>
      <c r="R70" s="189">
        <f t="shared" ref="R70:W70" si="8">SUM(R71:R74)</f>
        <v>0</v>
      </c>
      <c r="S70" s="189">
        <f t="shared" si="8"/>
        <v>100</v>
      </c>
      <c r="T70" s="189">
        <f t="shared" si="8"/>
        <v>0</v>
      </c>
      <c r="U70" s="189">
        <f t="shared" si="8"/>
        <v>0</v>
      </c>
      <c r="V70" s="191">
        <f t="shared" si="8"/>
        <v>0</v>
      </c>
      <c r="W70" s="71">
        <f t="shared" si="8"/>
        <v>0</v>
      </c>
      <c r="X70" s="94">
        <f t="shared" si="6"/>
        <v>100</v>
      </c>
    </row>
    <row r="71" spans="1:24" ht="24" customHeight="1">
      <c r="A71" s="477"/>
      <c r="B71" s="475"/>
      <c r="C71" s="95" t="s">
        <v>176</v>
      </c>
      <c r="D71" s="188">
        <v>0</v>
      </c>
      <c r="E71" s="189">
        <v>0</v>
      </c>
      <c r="F71" s="189">
        <v>0</v>
      </c>
      <c r="G71" s="189">
        <v>0</v>
      </c>
      <c r="H71" s="189">
        <v>0</v>
      </c>
      <c r="I71" s="203">
        <v>0</v>
      </c>
      <c r="J71" s="203">
        <v>0</v>
      </c>
      <c r="K71" s="189">
        <v>0</v>
      </c>
      <c r="L71" s="189">
        <v>0</v>
      </c>
      <c r="M71" s="189">
        <v>0</v>
      </c>
      <c r="N71" s="189">
        <v>0</v>
      </c>
      <c r="O71" s="191">
        <v>0</v>
      </c>
      <c r="P71" s="94">
        <f t="shared" si="7"/>
        <v>0</v>
      </c>
      <c r="Q71" s="188">
        <v>0</v>
      </c>
      <c r="R71" s="189">
        <v>0</v>
      </c>
      <c r="S71" s="189">
        <v>0</v>
      </c>
      <c r="T71" s="189">
        <v>0</v>
      </c>
      <c r="U71" s="189">
        <v>0</v>
      </c>
      <c r="V71" s="191">
        <v>0</v>
      </c>
      <c r="W71" s="71">
        <v>0</v>
      </c>
      <c r="X71" s="94">
        <f t="shared" si="6"/>
        <v>0</v>
      </c>
    </row>
    <row r="72" spans="1:24" ht="24" customHeight="1">
      <c r="A72" s="477"/>
      <c r="B72" s="475"/>
      <c r="C72" s="95" t="s">
        <v>171</v>
      </c>
      <c r="D72" s="188">
        <v>0</v>
      </c>
      <c r="E72" s="202">
        <v>0</v>
      </c>
      <c r="F72" s="189">
        <v>100</v>
      </c>
      <c r="G72" s="203">
        <v>0</v>
      </c>
      <c r="H72" s="189">
        <v>0</v>
      </c>
      <c r="I72" s="203">
        <v>0</v>
      </c>
      <c r="J72" s="203">
        <v>0</v>
      </c>
      <c r="K72" s="189">
        <v>0</v>
      </c>
      <c r="L72" s="189">
        <v>0</v>
      </c>
      <c r="M72" s="189">
        <v>0</v>
      </c>
      <c r="N72" s="189">
        <v>0</v>
      </c>
      <c r="O72" s="191">
        <v>0</v>
      </c>
      <c r="P72" s="94">
        <f t="shared" si="7"/>
        <v>100</v>
      </c>
      <c r="Q72" s="188">
        <v>0</v>
      </c>
      <c r="R72" s="202">
        <v>0</v>
      </c>
      <c r="S72" s="189">
        <v>100</v>
      </c>
      <c r="T72" s="203">
        <v>0</v>
      </c>
      <c r="U72" s="189">
        <v>0</v>
      </c>
      <c r="V72" s="191">
        <v>0</v>
      </c>
      <c r="W72" s="71">
        <v>0</v>
      </c>
      <c r="X72" s="94">
        <f t="shared" si="6"/>
        <v>100</v>
      </c>
    </row>
    <row r="73" spans="1:24" ht="24" customHeight="1">
      <c r="A73" s="477"/>
      <c r="B73" s="475"/>
      <c r="C73" s="95" t="s">
        <v>175</v>
      </c>
      <c r="D73" s="188">
        <v>0</v>
      </c>
      <c r="E73" s="189">
        <v>0</v>
      </c>
      <c r="F73" s="189">
        <v>0</v>
      </c>
      <c r="G73" s="189">
        <v>0</v>
      </c>
      <c r="H73" s="189">
        <v>0</v>
      </c>
      <c r="I73" s="203">
        <v>0</v>
      </c>
      <c r="J73" s="203">
        <v>0</v>
      </c>
      <c r="K73" s="189">
        <v>0</v>
      </c>
      <c r="L73" s="189">
        <v>0</v>
      </c>
      <c r="M73" s="189">
        <v>0</v>
      </c>
      <c r="N73" s="189">
        <v>0</v>
      </c>
      <c r="O73" s="191">
        <v>0</v>
      </c>
      <c r="P73" s="94">
        <f t="shared" si="7"/>
        <v>0</v>
      </c>
      <c r="Q73" s="188">
        <v>0</v>
      </c>
      <c r="R73" s="189">
        <v>0</v>
      </c>
      <c r="S73" s="189">
        <v>0</v>
      </c>
      <c r="T73" s="189">
        <v>0</v>
      </c>
      <c r="U73" s="189">
        <v>0</v>
      </c>
      <c r="V73" s="191">
        <v>0</v>
      </c>
      <c r="W73" s="71">
        <v>0</v>
      </c>
      <c r="X73" s="94">
        <f t="shared" si="6"/>
        <v>0</v>
      </c>
    </row>
    <row r="74" spans="1:24" ht="24" customHeight="1">
      <c r="A74" s="477"/>
      <c r="B74" s="475"/>
      <c r="C74" s="95" t="s">
        <v>170</v>
      </c>
      <c r="D74" s="188">
        <v>0</v>
      </c>
      <c r="E74" s="189">
        <v>0</v>
      </c>
      <c r="F74" s="189">
        <v>0</v>
      </c>
      <c r="G74" s="189">
        <v>0</v>
      </c>
      <c r="H74" s="189">
        <v>0</v>
      </c>
      <c r="I74" s="203">
        <v>0</v>
      </c>
      <c r="J74" s="203">
        <v>0</v>
      </c>
      <c r="K74" s="189">
        <v>0</v>
      </c>
      <c r="L74" s="189">
        <v>0</v>
      </c>
      <c r="M74" s="189">
        <v>0</v>
      </c>
      <c r="N74" s="189">
        <v>0</v>
      </c>
      <c r="O74" s="191">
        <v>0</v>
      </c>
      <c r="P74" s="94">
        <f t="shared" si="7"/>
        <v>0</v>
      </c>
      <c r="Q74" s="188">
        <v>0</v>
      </c>
      <c r="R74" s="189">
        <v>0</v>
      </c>
      <c r="S74" s="189">
        <v>0</v>
      </c>
      <c r="T74" s="189">
        <v>0</v>
      </c>
      <c r="U74" s="189">
        <v>0</v>
      </c>
      <c r="V74" s="191">
        <v>0</v>
      </c>
      <c r="W74" s="71">
        <v>0</v>
      </c>
      <c r="X74" s="94">
        <f t="shared" si="6"/>
        <v>0</v>
      </c>
    </row>
    <row r="75" spans="1:24" ht="24" customHeight="1">
      <c r="A75" s="477"/>
      <c r="B75" s="471" t="s">
        <v>197</v>
      </c>
      <c r="C75" s="472"/>
      <c r="D75" s="188">
        <v>0</v>
      </c>
      <c r="E75" s="189">
        <v>0</v>
      </c>
      <c r="F75" s="189">
        <v>0</v>
      </c>
      <c r="G75" s="189">
        <v>0</v>
      </c>
      <c r="H75" s="189">
        <v>0</v>
      </c>
      <c r="I75" s="203">
        <v>0</v>
      </c>
      <c r="J75" s="203">
        <v>0</v>
      </c>
      <c r="K75" s="189">
        <v>0</v>
      </c>
      <c r="L75" s="189">
        <v>0</v>
      </c>
      <c r="M75" s="189">
        <v>0</v>
      </c>
      <c r="N75" s="189">
        <v>0</v>
      </c>
      <c r="O75" s="191">
        <v>0</v>
      </c>
      <c r="P75" s="94">
        <f t="shared" si="7"/>
        <v>0</v>
      </c>
      <c r="Q75" s="188">
        <v>0</v>
      </c>
      <c r="R75" s="189">
        <v>0</v>
      </c>
      <c r="S75" s="189">
        <v>0</v>
      </c>
      <c r="T75" s="189">
        <v>0</v>
      </c>
      <c r="U75" s="189">
        <v>0</v>
      </c>
      <c r="V75" s="191">
        <v>0</v>
      </c>
      <c r="W75" s="71">
        <v>0</v>
      </c>
      <c r="X75" s="94">
        <f t="shared" si="6"/>
        <v>0</v>
      </c>
    </row>
    <row r="76" spans="1:24" ht="24" customHeight="1">
      <c r="A76" s="478"/>
      <c r="B76" s="467" t="s">
        <v>174</v>
      </c>
      <c r="C76" s="468"/>
      <c r="D76" s="195">
        <v>0</v>
      </c>
      <c r="E76" s="196">
        <v>0</v>
      </c>
      <c r="F76" s="196">
        <v>0</v>
      </c>
      <c r="G76" s="196">
        <v>0</v>
      </c>
      <c r="H76" s="196">
        <v>0</v>
      </c>
      <c r="I76" s="332">
        <v>0</v>
      </c>
      <c r="J76" s="332">
        <v>0</v>
      </c>
      <c r="K76" s="196">
        <v>0</v>
      </c>
      <c r="L76" s="196">
        <v>0</v>
      </c>
      <c r="M76" s="196">
        <v>0</v>
      </c>
      <c r="N76" s="196">
        <v>0</v>
      </c>
      <c r="O76" s="198">
        <v>0</v>
      </c>
      <c r="P76" s="373">
        <f t="shared" si="7"/>
        <v>0</v>
      </c>
      <c r="Q76" s="195">
        <v>0</v>
      </c>
      <c r="R76" s="196">
        <v>0</v>
      </c>
      <c r="S76" s="196">
        <v>0</v>
      </c>
      <c r="T76" s="196">
        <v>0</v>
      </c>
      <c r="U76" s="196">
        <v>0</v>
      </c>
      <c r="V76" s="198">
        <v>0</v>
      </c>
      <c r="W76" s="72">
        <v>0</v>
      </c>
      <c r="X76" s="97">
        <f t="shared" si="6"/>
        <v>0</v>
      </c>
    </row>
    <row r="77" spans="1:24" ht="24" customHeight="1">
      <c r="A77" s="476" t="s">
        <v>205</v>
      </c>
      <c r="B77" s="469" t="s">
        <v>173</v>
      </c>
      <c r="C77" s="470"/>
      <c r="D77" s="199">
        <v>200</v>
      </c>
      <c r="E77" s="200">
        <v>0</v>
      </c>
      <c r="F77" s="200">
        <v>0</v>
      </c>
      <c r="G77" s="200">
        <v>0</v>
      </c>
      <c r="H77" s="200">
        <v>200</v>
      </c>
      <c r="I77" s="200">
        <v>0</v>
      </c>
      <c r="J77" s="370">
        <v>0</v>
      </c>
      <c r="K77" s="200">
        <v>300</v>
      </c>
      <c r="L77" s="200">
        <v>250</v>
      </c>
      <c r="M77" s="200">
        <v>0</v>
      </c>
      <c r="N77" s="200">
        <v>0</v>
      </c>
      <c r="O77" s="371">
        <v>0</v>
      </c>
      <c r="P77" s="98">
        <f t="shared" si="7"/>
        <v>950</v>
      </c>
      <c r="Q77" s="199">
        <v>200</v>
      </c>
      <c r="R77" s="200">
        <v>200</v>
      </c>
      <c r="S77" s="200">
        <v>0</v>
      </c>
      <c r="T77" s="200">
        <v>0</v>
      </c>
      <c r="U77" s="200"/>
      <c r="V77" s="201">
        <v>0</v>
      </c>
      <c r="W77" s="73">
        <v>200</v>
      </c>
      <c r="X77" s="98">
        <f t="shared" si="6"/>
        <v>600</v>
      </c>
    </row>
    <row r="78" spans="1:24" ht="24" customHeight="1">
      <c r="A78" s="477"/>
      <c r="B78" s="471" t="s">
        <v>172</v>
      </c>
      <c r="C78" s="472"/>
      <c r="D78" s="188">
        <v>200</v>
      </c>
      <c r="E78" s="189">
        <v>200</v>
      </c>
      <c r="F78" s="189">
        <v>100</v>
      </c>
      <c r="G78" s="189">
        <v>200</v>
      </c>
      <c r="H78" s="189">
        <v>0</v>
      </c>
      <c r="I78" s="189">
        <v>150</v>
      </c>
      <c r="J78" s="203">
        <v>0</v>
      </c>
      <c r="K78" s="189">
        <v>0</v>
      </c>
      <c r="L78" s="189">
        <v>200</v>
      </c>
      <c r="M78" s="189">
        <v>0</v>
      </c>
      <c r="N78" s="189">
        <v>200</v>
      </c>
      <c r="O78" s="191">
        <v>0</v>
      </c>
      <c r="P78" s="94">
        <f t="shared" si="7"/>
        <v>1250</v>
      </c>
      <c r="Q78" s="188">
        <v>200</v>
      </c>
      <c r="R78" s="189">
        <v>200</v>
      </c>
      <c r="S78" s="189"/>
      <c r="T78" s="189"/>
      <c r="U78" s="189">
        <v>300</v>
      </c>
      <c r="V78" s="189">
        <v>200</v>
      </c>
      <c r="W78" s="71">
        <v>600</v>
      </c>
      <c r="X78" s="94">
        <f t="shared" si="6"/>
        <v>1500</v>
      </c>
    </row>
    <row r="79" spans="1:24" ht="24" customHeight="1">
      <c r="A79" s="477"/>
      <c r="B79" s="473" t="s">
        <v>198</v>
      </c>
      <c r="C79" s="474"/>
      <c r="D79" s="188">
        <v>0</v>
      </c>
      <c r="E79" s="189">
        <v>200</v>
      </c>
      <c r="F79" s="189">
        <v>0</v>
      </c>
      <c r="G79" s="189">
        <v>0</v>
      </c>
      <c r="H79" s="189">
        <v>0</v>
      </c>
      <c r="I79" s="203">
        <v>0</v>
      </c>
      <c r="J79" s="203">
        <v>0</v>
      </c>
      <c r="K79" s="189">
        <v>0</v>
      </c>
      <c r="L79" s="189">
        <v>0</v>
      </c>
      <c r="M79" s="189">
        <v>0</v>
      </c>
      <c r="N79" s="189">
        <v>0</v>
      </c>
      <c r="O79" s="191">
        <v>0</v>
      </c>
      <c r="P79" s="94">
        <f t="shared" si="7"/>
        <v>200</v>
      </c>
      <c r="Q79" s="188">
        <f>SUM(Q80:Q83)</f>
        <v>0</v>
      </c>
      <c r="R79" s="189">
        <f t="shared" ref="R79:W79" si="9">SUM(R80:R83)</f>
        <v>0</v>
      </c>
      <c r="S79" s="189">
        <f t="shared" si="9"/>
        <v>0</v>
      </c>
      <c r="T79" s="189">
        <f t="shared" si="9"/>
        <v>0</v>
      </c>
      <c r="U79" s="189">
        <f t="shared" si="9"/>
        <v>0</v>
      </c>
      <c r="V79" s="191">
        <f t="shared" si="9"/>
        <v>0</v>
      </c>
      <c r="W79" s="71">
        <f t="shared" si="9"/>
        <v>0</v>
      </c>
      <c r="X79" s="94">
        <f t="shared" si="6"/>
        <v>0</v>
      </c>
    </row>
    <row r="80" spans="1:24" ht="24" customHeight="1">
      <c r="A80" s="477"/>
      <c r="B80" s="475"/>
      <c r="C80" s="95" t="s">
        <v>176</v>
      </c>
      <c r="D80" s="188">
        <v>0</v>
      </c>
      <c r="E80" s="189">
        <v>0</v>
      </c>
      <c r="F80" s="189">
        <v>0</v>
      </c>
      <c r="G80" s="189">
        <v>0</v>
      </c>
      <c r="H80" s="189">
        <v>0</v>
      </c>
      <c r="I80" s="203">
        <v>0</v>
      </c>
      <c r="J80" s="203">
        <v>0</v>
      </c>
      <c r="K80" s="189">
        <v>0</v>
      </c>
      <c r="L80" s="189">
        <v>0</v>
      </c>
      <c r="M80" s="189">
        <v>0</v>
      </c>
      <c r="N80" s="189">
        <v>0</v>
      </c>
      <c r="O80" s="191">
        <v>0</v>
      </c>
      <c r="P80" s="94">
        <f t="shared" si="7"/>
        <v>0</v>
      </c>
      <c r="Q80" s="188">
        <v>0</v>
      </c>
      <c r="R80" s="189">
        <v>0</v>
      </c>
      <c r="S80" s="189">
        <v>0</v>
      </c>
      <c r="T80" s="189">
        <v>0</v>
      </c>
      <c r="U80" s="189">
        <v>0</v>
      </c>
      <c r="V80" s="191">
        <v>0</v>
      </c>
      <c r="W80" s="71">
        <v>0</v>
      </c>
      <c r="X80" s="94">
        <f t="shared" si="6"/>
        <v>0</v>
      </c>
    </row>
    <row r="81" spans="1:24" ht="24" customHeight="1">
      <c r="A81" s="477"/>
      <c r="B81" s="475"/>
      <c r="C81" s="95" t="s">
        <v>171</v>
      </c>
      <c r="D81" s="188">
        <v>0</v>
      </c>
      <c r="E81" s="189">
        <v>200</v>
      </c>
      <c r="F81" s="189">
        <v>0</v>
      </c>
      <c r="G81" s="189">
        <v>0</v>
      </c>
      <c r="H81" s="189">
        <v>0</v>
      </c>
      <c r="I81" s="203">
        <v>0</v>
      </c>
      <c r="J81" s="203">
        <v>0</v>
      </c>
      <c r="K81" s="189">
        <v>0</v>
      </c>
      <c r="L81" s="189">
        <v>0</v>
      </c>
      <c r="M81" s="189">
        <v>0</v>
      </c>
      <c r="N81" s="189">
        <v>0</v>
      </c>
      <c r="O81" s="191">
        <v>0</v>
      </c>
      <c r="P81" s="94">
        <f t="shared" si="7"/>
        <v>200</v>
      </c>
      <c r="Q81" s="188">
        <v>0</v>
      </c>
      <c r="R81" s="189"/>
      <c r="S81" s="189">
        <v>0</v>
      </c>
      <c r="T81" s="189">
        <v>0</v>
      </c>
      <c r="U81" s="189">
        <v>0</v>
      </c>
      <c r="V81" s="191">
        <v>0</v>
      </c>
      <c r="W81" s="71"/>
      <c r="X81" s="94">
        <f t="shared" si="6"/>
        <v>0</v>
      </c>
    </row>
    <row r="82" spans="1:24" ht="24" customHeight="1">
      <c r="A82" s="477"/>
      <c r="B82" s="475"/>
      <c r="C82" s="95" t="s">
        <v>175</v>
      </c>
      <c r="D82" s="188">
        <v>0</v>
      </c>
      <c r="E82" s="189">
        <v>0</v>
      </c>
      <c r="F82" s="189">
        <v>0</v>
      </c>
      <c r="G82" s="189">
        <v>0</v>
      </c>
      <c r="H82" s="189">
        <v>0</v>
      </c>
      <c r="I82" s="203">
        <v>0</v>
      </c>
      <c r="J82" s="203">
        <v>0</v>
      </c>
      <c r="K82" s="189">
        <v>0</v>
      </c>
      <c r="L82" s="189">
        <v>0</v>
      </c>
      <c r="M82" s="189">
        <v>0</v>
      </c>
      <c r="N82" s="189">
        <v>0</v>
      </c>
      <c r="O82" s="191">
        <v>0</v>
      </c>
      <c r="P82" s="94">
        <f t="shared" si="7"/>
        <v>0</v>
      </c>
      <c r="Q82" s="188">
        <v>0</v>
      </c>
      <c r="R82" s="189">
        <v>0</v>
      </c>
      <c r="S82" s="189">
        <v>0</v>
      </c>
      <c r="T82" s="189">
        <v>0</v>
      </c>
      <c r="U82" s="189">
        <v>0</v>
      </c>
      <c r="V82" s="191">
        <v>0</v>
      </c>
      <c r="W82" s="71">
        <v>0</v>
      </c>
      <c r="X82" s="94">
        <f t="shared" si="6"/>
        <v>0</v>
      </c>
    </row>
    <row r="83" spans="1:24" ht="24" customHeight="1">
      <c r="A83" s="477"/>
      <c r="B83" s="475"/>
      <c r="C83" s="95" t="s">
        <v>170</v>
      </c>
      <c r="D83" s="188">
        <v>0</v>
      </c>
      <c r="E83" s="189">
        <v>0</v>
      </c>
      <c r="F83" s="189">
        <v>0</v>
      </c>
      <c r="G83" s="189">
        <v>0</v>
      </c>
      <c r="H83" s="189">
        <v>0</v>
      </c>
      <c r="I83" s="203">
        <v>0</v>
      </c>
      <c r="J83" s="203">
        <v>0</v>
      </c>
      <c r="K83" s="189">
        <v>0</v>
      </c>
      <c r="L83" s="189">
        <v>0</v>
      </c>
      <c r="M83" s="189">
        <v>0</v>
      </c>
      <c r="N83" s="189">
        <v>0</v>
      </c>
      <c r="O83" s="191">
        <v>0</v>
      </c>
      <c r="P83" s="94">
        <f t="shared" si="7"/>
        <v>0</v>
      </c>
      <c r="Q83" s="188">
        <v>0</v>
      </c>
      <c r="R83" s="189">
        <v>0</v>
      </c>
      <c r="S83" s="189">
        <v>0</v>
      </c>
      <c r="T83" s="189">
        <v>0</v>
      </c>
      <c r="U83" s="189">
        <v>0</v>
      </c>
      <c r="V83" s="191">
        <v>0</v>
      </c>
      <c r="W83" s="71">
        <v>0</v>
      </c>
      <c r="X83" s="94">
        <f t="shared" si="6"/>
        <v>0</v>
      </c>
    </row>
    <row r="84" spans="1:24" ht="24" customHeight="1">
      <c r="A84" s="477"/>
      <c r="B84" s="471" t="s">
        <v>197</v>
      </c>
      <c r="C84" s="472"/>
      <c r="D84" s="188">
        <v>0</v>
      </c>
      <c r="E84" s="189">
        <v>0</v>
      </c>
      <c r="F84" s="189">
        <v>0</v>
      </c>
      <c r="G84" s="189">
        <v>0</v>
      </c>
      <c r="H84" s="189">
        <v>0</v>
      </c>
      <c r="I84" s="203">
        <v>0</v>
      </c>
      <c r="J84" s="203">
        <v>0</v>
      </c>
      <c r="K84" s="189">
        <v>0</v>
      </c>
      <c r="L84" s="189">
        <v>0</v>
      </c>
      <c r="M84" s="189">
        <v>0</v>
      </c>
      <c r="N84" s="189">
        <v>0</v>
      </c>
      <c r="O84" s="191">
        <v>0</v>
      </c>
      <c r="P84" s="94">
        <f t="shared" si="7"/>
        <v>0</v>
      </c>
      <c r="Q84" s="188">
        <v>0</v>
      </c>
      <c r="R84" s="189">
        <v>0</v>
      </c>
      <c r="S84" s="189">
        <v>0</v>
      </c>
      <c r="T84" s="189">
        <v>0</v>
      </c>
      <c r="U84" s="189">
        <v>0</v>
      </c>
      <c r="V84" s="191">
        <v>0</v>
      </c>
      <c r="W84" s="71">
        <v>0</v>
      </c>
      <c r="X84" s="94">
        <f t="shared" si="6"/>
        <v>0</v>
      </c>
    </row>
    <row r="85" spans="1:24" ht="24" customHeight="1">
      <c r="A85" s="478"/>
      <c r="B85" s="467" t="s">
        <v>174</v>
      </c>
      <c r="C85" s="468"/>
      <c r="D85" s="195">
        <v>0</v>
      </c>
      <c r="E85" s="196">
        <v>0</v>
      </c>
      <c r="F85" s="196">
        <v>0</v>
      </c>
      <c r="G85" s="196">
        <v>0</v>
      </c>
      <c r="H85" s="196">
        <v>0</v>
      </c>
      <c r="I85" s="332">
        <v>0</v>
      </c>
      <c r="J85" s="332">
        <v>0</v>
      </c>
      <c r="K85" s="196">
        <v>0</v>
      </c>
      <c r="L85" s="196">
        <v>0</v>
      </c>
      <c r="M85" s="196">
        <v>0</v>
      </c>
      <c r="N85" s="196">
        <v>0</v>
      </c>
      <c r="O85" s="198">
        <v>0</v>
      </c>
      <c r="P85" s="373">
        <f t="shared" si="7"/>
        <v>0</v>
      </c>
      <c r="Q85" s="195">
        <v>0</v>
      </c>
      <c r="R85" s="196">
        <v>0</v>
      </c>
      <c r="S85" s="196">
        <v>0</v>
      </c>
      <c r="T85" s="196">
        <v>0</v>
      </c>
      <c r="U85" s="196">
        <v>0</v>
      </c>
      <c r="V85" s="198">
        <v>0</v>
      </c>
      <c r="W85" s="97">
        <v>300</v>
      </c>
      <c r="X85" s="97">
        <f t="shared" si="6"/>
        <v>300</v>
      </c>
    </row>
    <row r="86" spans="1:24" ht="24" customHeight="1">
      <c r="A86" s="476" t="s">
        <v>206</v>
      </c>
      <c r="B86" s="469" t="s">
        <v>173</v>
      </c>
      <c r="C86" s="470"/>
      <c r="D86" s="199">
        <v>0</v>
      </c>
      <c r="E86" s="200">
        <v>200</v>
      </c>
      <c r="F86" s="200">
        <v>0</v>
      </c>
      <c r="G86" s="200">
        <v>0</v>
      </c>
      <c r="H86" s="200">
        <v>0</v>
      </c>
      <c r="I86" s="200">
        <v>0</v>
      </c>
      <c r="J86" s="370">
        <v>0</v>
      </c>
      <c r="K86" s="200">
        <v>0</v>
      </c>
      <c r="L86" s="200">
        <v>0</v>
      </c>
      <c r="M86" s="200">
        <v>0</v>
      </c>
      <c r="N86" s="200">
        <v>200</v>
      </c>
      <c r="O86" s="371">
        <v>0</v>
      </c>
      <c r="P86" s="98">
        <f t="shared" si="7"/>
        <v>400</v>
      </c>
      <c r="Q86" s="199">
        <v>200</v>
      </c>
      <c r="R86" s="200">
        <v>200</v>
      </c>
      <c r="S86" s="200">
        <v>0</v>
      </c>
      <c r="T86" s="200">
        <v>0</v>
      </c>
      <c r="U86" s="200">
        <v>0</v>
      </c>
      <c r="V86" s="201">
        <v>0</v>
      </c>
      <c r="W86" s="73">
        <v>200</v>
      </c>
      <c r="X86" s="98">
        <f t="shared" si="6"/>
        <v>600</v>
      </c>
    </row>
    <row r="87" spans="1:24" ht="24" customHeight="1">
      <c r="A87" s="477"/>
      <c r="B87" s="471" t="s">
        <v>172</v>
      </c>
      <c r="C87" s="472"/>
      <c r="D87" s="188">
        <v>0</v>
      </c>
      <c r="E87" s="189">
        <v>200</v>
      </c>
      <c r="F87" s="189">
        <v>0</v>
      </c>
      <c r="G87" s="189">
        <v>200</v>
      </c>
      <c r="H87" s="189">
        <v>0</v>
      </c>
      <c r="I87" s="189">
        <v>200</v>
      </c>
      <c r="J87" s="203">
        <v>0</v>
      </c>
      <c r="K87" s="189">
        <v>0</v>
      </c>
      <c r="L87" s="189">
        <v>200</v>
      </c>
      <c r="M87" s="189">
        <v>0</v>
      </c>
      <c r="N87" s="189">
        <v>0</v>
      </c>
      <c r="O87" s="191">
        <v>200</v>
      </c>
      <c r="P87" s="94">
        <f t="shared" si="7"/>
        <v>1000</v>
      </c>
      <c r="Q87" s="188">
        <v>200</v>
      </c>
      <c r="R87" s="189">
        <v>200</v>
      </c>
      <c r="S87" s="189">
        <v>200</v>
      </c>
      <c r="T87" s="189">
        <v>200</v>
      </c>
      <c r="U87" s="189">
        <v>0</v>
      </c>
      <c r="V87" s="189">
        <v>150</v>
      </c>
      <c r="W87" s="71">
        <v>600</v>
      </c>
      <c r="X87" s="94">
        <f t="shared" si="6"/>
        <v>1550</v>
      </c>
    </row>
    <row r="88" spans="1:24" ht="24" customHeight="1">
      <c r="A88" s="477"/>
      <c r="B88" s="473" t="s">
        <v>198</v>
      </c>
      <c r="C88" s="474"/>
      <c r="D88" s="188">
        <v>300</v>
      </c>
      <c r="E88" s="189">
        <v>0</v>
      </c>
      <c r="F88" s="189">
        <v>0</v>
      </c>
      <c r="G88" s="189">
        <v>0</v>
      </c>
      <c r="H88" s="189">
        <v>0</v>
      </c>
      <c r="I88" s="203">
        <v>0</v>
      </c>
      <c r="J88" s="203">
        <v>0</v>
      </c>
      <c r="K88" s="189">
        <v>0</v>
      </c>
      <c r="L88" s="189">
        <v>0</v>
      </c>
      <c r="M88" s="189">
        <v>0</v>
      </c>
      <c r="N88" s="189">
        <v>0</v>
      </c>
      <c r="O88" s="191">
        <v>0</v>
      </c>
      <c r="P88" s="94">
        <f t="shared" si="7"/>
        <v>300</v>
      </c>
      <c r="Q88" s="188">
        <f>SUM(Q89:Q92)</f>
        <v>0</v>
      </c>
      <c r="R88" s="189">
        <f t="shared" ref="R88:W88" si="10">SUM(R89:R92)</f>
        <v>0</v>
      </c>
      <c r="S88" s="189">
        <f t="shared" si="10"/>
        <v>0</v>
      </c>
      <c r="T88" s="189">
        <f t="shared" si="10"/>
        <v>0</v>
      </c>
      <c r="U88" s="189">
        <f t="shared" si="10"/>
        <v>0</v>
      </c>
      <c r="V88" s="191">
        <f t="shared" si="10"/>
        <v>0</v>
      </c>
      <c r="W88" s="71">
        <f t="shared" si="10"/>
        <v>300</v>
      </c>
      <c r="X88" s="94">
        <f t="shared" si="6"/>
        <v>300</v>
      </c>
    </row>
    <row r="89" spans="1:24" ht="24" customHeight="1">
      <c r="A89" s="477"/>
      <c r="B89" s="475"/>
      <c r="C89" s="95" t="s">
        <v>176</v>
      </c>
      <c r="D89" s="188">
        <v>0</v>
      </c>
      <c r="E89" s="189">
        <v>0</v>
      </c>
      <c r="F89" s="189">
        <v>0</v>
      </c>
      <c r="G89" s="189">
        <v>0</v>
      </c>
      <c r="H89" s="189">
        <v>0</v>
      </c>
      <c r="I89" s="203">
        <v>0</v>
      </c>
      <c r="J89" s="203">
        <v>0</v>
      </c>
      <c r="K89" s="189">
        <v>0</v>
      </c>
      <c r="L89" s="189">
        <v>0</v>
      </c>
      <c r="M89" s="189">
        <v>0</v>
      </c>
      <c r="N89" s="189">
        <v>0</v>
      </c>
      <c r="O89" s="191">
        <v>0</v>
      </c>
      <c r="P89" s="94">
        <f t="shared" si="7"/>
        <v>0</v>
      </c>
      <c r="Q89" s="188">
        <v>0</v>
      </c>
      <c r="R89" s="189">
        <v>0</v>
      </c>
      <c r="S89" s="189">
        <v>0</v>
      </c>
      <c r="T89" s="189">
        <v>0</v>
      </c>
      <c r="U89" s="189">
        <v>0</v>
      </c>
      <c r="V89" s="191">
        <v>0</v>
      </c>
      <c r="W89" s="71">
        <v>0</v>
      </c>
      <c r="X89" s="94">
        <f t="shared" si="6"/>
        <v>0</v>
      </c>
    </row>
    <row r="90" spans="1:24" ht="24" customHeight="1">
      <c r="A90" s="477"/>
      <c r="B90" s="475"/>
      <c r="C90" s="95" t="s">
        <v>171</v>
      </c>
      <c r="D90" s="188">
        <v>300</v>
      </c>
      <c r="E90" s="189">
        <v>0</v>
      </c>
      <c r="F90" s="189">
        <v>0</v>
      </c>
      <c r="G90" s="189">
        <v>0</v>
      </c>
      <c r="H90" s="189">
        <v>0</v>
      </c>
      <c r="I90" s="203">
        <v>0</v>
      </c>
      <c r="J90" s="203">
        <v>0</v>
      </c>
      <c r="K90" s="189">
        <v>0</v>
      </c>
      <c r="L90" s="189">
        <v>0</v>
      </c>
      <c r="M90" s="189">
        <v>0</v>
      </c>
      <c r="N90" s="189">
        <v>0</v>
      </c>
      <c r="O90" s="191">
        <v>0</v>
      </c>
      <c r="P90" s="94">
        <f t="shared" si="7"/>
        <v>300</v>
      </c>
      <c r="Q90" s="188"/>
      <c r="R90" s="189">
        <v>0</v>
      </c>
      <c r="S90" s="189">
        <v>0</v>
      </c>
      <c r="T90" s="189">
        <v>0</v>
      </c>
      <c r="U90" s="189">
        <v>0</v>
      </c>
      <c r="V90" s="191">
        <v>0</v>
      </c>
      <c r="W90" s="71">
        <v>300</v>
      </c>
      <c r="X90" s="94">
        <f t="shared" si="6"/>
        <v>300</v>
      </c>
    </row>
    <row r="91" spans="1:24" ht="24" customHeight="1">
      <c r="A91" s="477"/>
      <c r="B91" s="475"/>
      <c r="C91" s="95" t="s">
        <v>175</v>
      </c>
      <c r="D91" s="188">
        <v>0</v>
      </c>
      <c r="E91" s="189">
        <v>0</v>
      </c>
      <c r="F91" s="189">
        <v>0</v>
      </c>
      <c r="G91" s="189">
        <v>0</v>
      </c>
      <c r="H91" s="189">
        <v>0</v>
      </c>
      <c r="I91" s="203">
        <v>0</v>
      </c>
      <c r="J91" s="203">
        <v>0</v>
      </c>
      <c r="K91" s="189">
        <v>0</v>
      </c>
      <c r="L91" s="189">
        <v>0</v>
      </c>
      <c r="M91" s="189">
        <v>0</v>
      </c>
      <c r="N91" s="189">
        <v>0</v>
      </c>
      <c r="O91" s="191">
        <v>0</v>
      </c>
      <c r="P91" s="94">
        <f t="shared" si="7"/>
        <v>0</v>
      </c>
      <c r="Q91" s="188">
        <v>0</v>
      </c>
      <c r="R91" s="189">
        <v>0</v>
      </c>
      <c r="S91" s="189">
        <v>0</v>
      </c>
      <c r="T91" s="189">
        <v>0</v>
      </c>
      <c r="U91" s="189">
        <v>0</v>
      </c>
      <c r="V91" s="191">
        <v>0</v>
      </c>
      <c r="W91" s="71">
        <v>0</v>
      </c>
      <c r="X91" s="94">
        <f t="shared" si="6"/>
        <v>0</v>
      </c>
    </row>
    <row r="92" spans="1:24" ht="24" customHeight="1">
      <c r="A92" s="477"/>
      <c r="B92" s="475"/>
      <c r="C92" s="95" t="s">
        <v>170</v>
      </c>
      <c r="D92" s="333">
        <v>0</v>
      </c>
      <c r="E92" s="189">
        <v>0</v>
      </c>
      <c r="F92" s="189">
        <v>0</v>
      </c>
      <c r="G92" s="189">
        <v>0</v>
      </c>
      <c r="H92" s="189">
        <v>0</v>
      </c>
      <c r="I92" s="203">
        <v>0</v>
      </c>
      <c r="J92" s="203">
        <v>0</v>
      </c>
      <c r="K92" s="189">
        <v>0</v>
      </c>
      <c r="L92" s="189">
        <v>0</v>
      </c>
      <c r="M92" s="189">
        <v>0</v>
      </c>
      <c r="N92" s="189">
        <v>0</v>
      </c>
      <c r="O92" s="191">
        <v>0</v>
      </c>
      <c r="P92" s="94">
        <f t="shared" si="7"/>
        <v>0</v>
      </c>
      <c r="Q92" s="189">
        <v>0</v>
      </c>
      <c r="R92" s="189">
        <v>0</v>
      </c>
      <c r="S92" s="189">
        <v>0</v>
      </c>
      <c r="T92" s="189">
        <v>0</v>
      </c>
      <c r="U92" s="189">
        <v>0</v>
      </c>
      <c r="V92" s="191">
        <v>0</v>
      </c>
      <c r="W92" s="71">
        <v>0</v>
      </c>
      <c r="X92" s="94">
        <f t="shared" si="6"/>
        <v>0</v>
      </c>
    </row>
    <row r="93" spans="1:24" ht="24" customHeight="1">
      <c r="A93" s="477"/>
      <c r="B93" s="471" t="s">
        <v>197</v>
      </c>
      <c r="C93" s="472"/>
      <c r="D93" s="188">
        <v>0</v>
      </c>
      <c r="E93" s="189">
        <v>0</v>
      </c>
      <c r="F93" s="189">
        <v>0</v>
      </c>
      <c r="G93" s="189">
        <v>0</v>
      </c>
      <c r="H93" s="189">
        <v>0</v>
      </c>
      <c r="I93" s="203">
        <v>0</v>
      </c>
      <c r="J93" s="203">
        <v>0</v>
      </c>
      <c r="K93" s="189">
        <v>0</v>
      </c>
      <c r="L93" s="189">
        <v>0</v>
      </c>
      <c r="M93" s="189">
        <v>0</v>
      </c>
      <c r="N93" s="189">
        <v>0</v>
      </c>
      <c r="O93" s="191">
        <v>0</v>
      </c>
      <c r="P93" s="94">
        <f t="shared" si="7"/>
        <v>0</v>
      </c>
      <c r="Q93" s="188">
        <v>0</v>
      </c>
      <c r="R93" s="189">
        <v>0</v>
      </c>
      <c r="S93" s="189">
        <v>0</v>
      </c>
      <c r="T93" s="189">
        <v>0</v>
      </c>
      <c r="U93" s="189">
        <v>0</v>
      </c>
      <c r="V93" s="191">
        <v>0</v>
      </c>
      <c r="W93" s="71">
        <v>0</v>
      </c>
      <c r="X93" s="94">
        <f t="shared" si="6"/>
        <v>0</v>
      </c>
    </row>
    <row r="94" spans="1:24" ht="24" customHeight="1">
      <c r="A94" s="478"/>
      <c r="B94" s="467" t="s">
        <v>174</v>
      </c>
      <c r="C94" s="468"/>
      <c r="D94" s="195">
        <v>0</v>
      </c>
      <c r="E94" s="196">
        <v>0</v>
      </c>
      <c r="F94" s="196">
        <v>0</v>
      </c>
      <c r="G94" s="196">
        <v>0</v>
      </c>
      <c r="H94" s="196">
        <v>0</v>
      </c>
      <c r="I94" s="332">
        <v>0</v>
      </c>
      <c r="J94" s="332">
        <v>0</v>
      </c>
      <c r="K94" s="196">
        <v>0</v>
      </c>
      <c r="L94" s="196">
        <v>0</v>
      </c>
      <c r="M94" s="196">
        <v>0</v>
      </c>
      <c r="N94" s="196">
        <v>0</v>
      </c>
      <c r="O94" s="198">
        <v>0</v>
      </c>
      <c r="P94" s="373">
        <f t="shared" si="7"/>
        <v>0</v>
      </c>
      <c r="Q94" s="195">
        <v>0</v>
      </c>
      <c r="R94" s="196">
        <v>0</v>
      </c>
      <c r="S94" s="196">
        <v>0</v>
      </c>
      <c r="T94" s="196">
        <v>0</v>
      </c>
      <c r="U94" s="196">
        <v>0</v>
      </c>
      <c r="V94" s="198">
        <v>0</v>
      </c>
      <c r="W94" s="196">
        <v>200</v>
      </c>
      <c r="X94" s="97">
        <f t="shared" si="6"/>
        <v>200</v>
      </c>
    </row>
    <row r="95" spans="1:24" ht="24" customHeight="1">
      <c r="A95" s="476" t="s">
        <v>207</v>
      </c>
      <c r="B95" s="469" t="s">
        <v>173</v>
      </c>
      <c r="C95" s="470"/>
      <c r="D95" s="199">
        <v>0</v>
      </c>
      <c r="E95" s="200">
        <v>0</v>
      </c>
      <c r="F95" s="200">
        <v>0</v>
      </c>
      <c r="G95" s="200">
        <v>300</v>
      </c>
      <c r="H95" s="200">
        <v>0</v>
      </c>
      <c r="I95" s="200">
        <v>0</v>
      </c>
      <c r="J95" s="370">
        <v>150</v>
      </c>
      <c r="K95" s="200">
        <v>0</v>
      </c>
      <c r="L95" s="200">
        <v>700</v>
      </c>
      <c r="M95" s="200">
        <v>0</v>
      </c>
      <c r="N95" s="200">
        <v>0</v>
      </c>
      <c r="O95" s="371">
        <v>300</v>
      </c>
      <c r="P95" s="98">
        <f t="shared" si="7"/>
        <v>1450</v>
      </c>
      <c r="Q95" s="199">
        <v>0</v>
      </c>
      <c r="R95" s="200">
        <v>600</v>
      </c>
      <c r="S95" s="200">
        <v>0</v>
      </c>
      <c r="T95" s="200">
        <v>300</v>
      </c>
      <c r="U95" s="200">
        <v>0</v>
      </c>
      <c r="V95" s="201">
        <v>0</v>
      </c>
      <c r="W95" s="73"/>
      <c r="X95" s="94">
        <f t="shared" si="6"/>
        <v>900</v>
      </c>
    </row>
    <row r="96" spans="1:24" ht="24" customHeight="1">
      <c r="A96" s="477"/>
      <c r="B96" s="471" t="s">
        <v>172</v>
      </c>
      <c r="C96" s="472"/>
      <c r="D96" s="188">
        <v>200</v>
      </c>
      <c r="E96" s="189">
        <v>200</v>
      </c>
      <c r="F96" s="189">
        <v>200</v>
      </c>
      <c r="G96" s="189">
        <v>300</v>
      </c>
      <c r="H96" s="189">
        <v>200</v>
      </c>
      <c r="I96" s="189">
        <v>200</v>
      </c>
      <c r="J96" s="203">
        <v>200</v>
      </c>
      <c r="K96" s="189">
        <v>200</v>
      </c>
      <c r="L96" s="189">
        <v>200</v>
      </c>
      <c r="M96" s="189">
        <v>200</v>
      </c>
      <c r="N96" s="189">
        <v>200</v>
      </c>
      <c r="O96" s="191">
        <v>300</v>
      </c>
      <c r="P96" s="94">
        <f t="shared" si="7"/>
        <v>2600</v>
      </c>
      <c r="Q96" s="188">
        <v>200</v>
      </c>
      <c r="R96" s="189">
        <v>200</v>
      </c>
      <c r="S96" s="189">
        <v>200</v>
      </c>
      <c r="T96" s="189">
        <v>200</v>
      </c>
      <c r="U96" s="189">
        <v>200</v>
      </c>
      <c r="V96" s="189">
        <v>200</v>
      </c>
      <c r="W96" s="71">
        <v>1200</v>
      </c>
      <c r="X96" s="94">
        <f t="shared" si="6"/>
        <v>2400</v>
      </c>
    </row>
    <row r="97" spans="1:24" ht="24" customHeight="1">
      <c r="A97" s="477"/>
      <c r="B97" s="473" t="s">
        <v>198</v>
      </c>
      <c r="C97" s="474"/>
      <c r="D97" s="188">
        <v>0</v>
      </c>
      <c r="E97" s="189">
        <v>0</v>
      </c>
      <c r="F97" s="189">
        <v>0</v>
      </c>
      <c r="G97" s="189">
        <v>200</v>
      </c>
      <c r="H97" s="189">
        <v>0</v>
      </c>
      <c r="I97" s="203">
        <v>0</v>
      </c>
      <c r="J97" s="203">
        <v>150</v>
      </c>
      <c r="K97" s="189">
        <v>0</v>
      </c>
      <c r="L97" s="189">
        <v>150</v>
      </c>
      <c r="M97" s="189">
        <v>0</v>
      </c>
      <c r="N97" s="189">
        <v>0</v>
      </c>
      <c r="O97" s="191">
        <v>0</v>
      </c>
      <c r="P97" s="94">
        <f t="shared" si="7"/>
        <v>500</v>
      </c>
      <c r="Q97" s="188">
        <v>0</v>
      </c>
      <c r="R97" s="189">
        <v>0</v>
      </c>
      <c r="S97" s="189">
        <v>0</v>
      </c>
      <c r="T97" s="189"/>
      <c r="U97" s="189">
        <v>0</v>
      </c>
      <c r="V97" s="191">
        <v>0</v>
      </c>
      <c r="W97" s="71">
        <v>0</v>
      </c>
      <c r="X97" s="94">
        <f t="shared" si="6"/>
        <v>0</v>
      </c>
    </row>
    <row r="98" spans="1:24" ht="24" customHeight="1">
      <c r="A98" s="477"/>
      <c r="B98" s="475"/>
      <c r="C98" s="95" t="s">
        <v>176</v>
      </c>
      <c r="D98" s="188">
        <v>0</v>
      </c>
      <c r="E98" s="189">
        <v>0</v>
      </c>
      <c r="F98" s="189">
        <v>0</v>
      </c>
      <c r="G98" s="189">
        <v>0</v>
      </c>
      <c r="H98" s="189">
        <v>0</v>
      </c>
      <c r="I98" s="203">
        <v>0</v>
      </c>
      <c r="J98" s="203">
        <v>0</v>
      </c>
      <c r="K98" s="189">
        <v>0</v>
      </c>
      <c r="L98" s="189">
        <v>0</v>
      </c>
      <c r="M98" s="189">
        <v>0</v>
      </c>
      <c r="N98" s="189">
        <v>0</v>
      </c>
      <c r="O98" s="191">
        <v>0</v>
      </c>
      <c r="P98" s="94">
        <f t="shared" si="7"/>
        <v>0</v>
      </c>
      <c r="Q98" s="188">
        <v>0</v>
      </c>
      <c r="R98" s="189">
        <v>0</v>
      </c>
      <c r="S98" s="189">
        <v>0</v>
      </c>
      <c r="T98" s="189">
        <v>0</v>
      </c>
      <c r="U98" s="189">
        <v>0</v>
      </c>
      <c r="V98" s="191">
        <v>0</v>
      </c>
      <c r="W98" s="71">
        <v>0</v>
      </c>
      <c r="X98" s="94">
        <f t="shared" si="6"/>
        <v>0</v>
      </c>
    </row>
    <row r="99" spans="1:24" ht="24" customHeight="1">
      <c r="A99" s="477"/>
      <c r="B99" s="475"/>
      <c r="C99" s="95" t="s">
        <v>171</v>
      </c>
      <c r="D99" s="188">
        <v>0</v>
      </c>
      <c r="E99" s="189">
        <v>0</v>
      </c>
      <c r="F99" s="189">
        <v>0</v>
      </c>
      <c r="G99" s="189">
        <v>200</v>
      </c>
      <c r="H99" s="189">
        <v>0</v>
      </c>
      <c r="I99" s="203">
        <v>0</v>
      </c>
      <c r="J99" s="203">
        <v>0</v>
      </c>
      <c r="K99" s="189">
        <v>0</v>
      </c>
      <c r="L99" s="189">
        <v>0</v>
      </c>
      <c r="M99" s="189">
        <v>0</v>
      </c>
      <c r="N99" s="189">
        <v>0</v>
      </c>
      <c r="O99" s="191">
        <v>0</v>
      </c>
      <c r="P99" s="94">
        <f t="shared" si="7"/>
        <v>200</v>
      </c>
      <c r="Q99" s="188">
        <v>0</v>
      </c>
      <c r="R99" s="189">
        <v>0</v>
      </c>
      <c r="S99" s="189">
        <v>0</v>
      </c>
      <c r="T99" s="189"/>
      <c r="U99" s="189">
        <v>0</v>
      </c>
      <c r="V99" s="191">
        <v>0</v>
      </c>
      <c r="W99" s="71">
        <v>0</v>
      </c>
      <c r="X99" s="94">
        <f t="shared" si="6"/>
        <v>0</v>
      </c>
    </row>
    <row r="100" spans="1:24" ht="24" customHeight="1">
      <c r="A100" s="477"/>
      <c r="B100" s="475"/>
      <c r="C100" s="95" t="s">
        <v>175</v>
      </c>
      <c r="D100" s="188">
        <v>0</v>
      </c>
      <c r="E100" s="189">
        <v>0</v>
      </c>
      <c r="F100" s="189">
        <v>0</v>
      </c>
      <c r="G100" s="189">
        <v>0</v>
      </c>
      <c r="H100" s="189">
        <v>0</v>
      </c>
      <c r="I100" s="203">
        <v>0</v>
      </c>
      <c r="J100" s="203">
        <v>0</v>
      </c>
      <c r="K100" s="189">
        <v>0</v>
      </c>
      <c r="L100" s="189">
        <v>0</v>
      </c>
      <c r="M100" s="189">
        <v>0</v>
      </c>
      <c r="N100" s="189">
        <v>0</v>
      </c>
      <c r="O100" s="191">
        <v>0</v>
      </c>
      <c r="P100" s="94">
        <f t="shared" si="7"/>
        <v>0</v>
      </c>
      <c r="Q100" s="188">
        <v>0</v>
      </c>
      <c r="R100" s="189">
        <v>0</v>
      </c>
      <c r="S100" s="189">
        <v>0</v>
      </c>
      <c r="T100" s="189">
        <v>0</v>
      </c>
      <c r="U100" s="189">
        <v>0</v>
      </c>
      <c r="V100" s="191">
        <v>0</v>
      </c>
      <c r="W100" s="71">
        <v>0</v>
      </c>
      <c r="X100" s="94">
        <f t="shared" si="6"/>
        <v>0</v>
      </c>
    </row>
    <row r="101" spans="1:24" ht="24" customHeight="1">
      <c r="A101" s="477"/>
      <c r="B101" s="475"/>
      <c r="C101" s="95" t="s">
        <v>170</v>
      </c>
      <c r="D101" s="188">
        <v>0</v>
      </c>
      <c r="E101" s="189">
        <v>0</v>
      </c>
      <c r="F101" s="189">
        <v>0</v>
      </c>
      <c r="G101" s="189">
        <v>0</v>
      </c>
      <c r="H101" s="189">
        <v>0</v>
      </c>
      <c r="I101" s="203">
        <v>0</v>
      </c>
      <c r="J101" s="203">
        <v>150</v>
      </c>
      <c r="K101" s="189">
        <v>0</v>
      </c>
      <c r="L101" s="189">
        <v>150</v>
      </c>
      <c r="M101" s="189">
        <v>0</v>
      </c>
      <c r="N101" s="189">
        <v>0</v>
      </c>
      <c r="O101" s="191">
        <v>0</v>
      </c>
      <c r="P101" s="94">
        <f t="shared" si="7"/>
        <v>300</v>
      </c>
      <c r="Q101" s="188">
        <v>0</v>
      </c>
      <c r="R101" s="189">
        <v>0</v>
      </c>
      <c r="S101" s="189">
        <v>0</v>
      </c>
      <c r="T101" s="189">
        <v>0</v>
      </c>
      <c r="U101" s="189">
        <v>0</v>
      </c>
      <c r="V101" s="191">
        <v>0</v>
      </c>
      <c r="W101" s="71"/>
      <c r="X101" s="94">
        <f t="shared" si="6"/>
        <v>0</v>
      </c>
    </row>
    <row r="102" spans="1:24" ht="24" customHeight="1">
      <c r="A102" s="477"/>
      <c r="B102" s="479" t="s">
        <v>252</v>
      </c>
      <c r="C102" s="480"/>
      <c r="D102" s="188">
        <v>0</v>
      </c>
      <c r="E102" s="330">
        <v>661</v>
      </c>
      <c r="F102" s="189">
        <v>0</v>
      </c>
      <c r="G102" s="189">
        <v>0</v>
      </c>
      <c r="H102" s="189">
        <v>0</v>
      </c>
      <c r="I102" s="203">
        <v>0</v>
      </c>
      <c r="J102" s="203">
        <v>0</v>
      </c>
      <c r="K102" s="189">
        <v>0</v>
      </c>
      <c r="L102" s="189">
        <v>0</v>
      </c>
      <c r="M102" s="189">
        <v>0</v>
      </c>
      <c r="N102" s="189">
        <v>0</v>
      </c>
      <c r="O102" s="191">
        <v>0</v>
      </c>
      <c r="P102" s="94">
        <f t="shared" si="7"/>
        <v>661</v>
      </c>
      <c r="Q102" s="188">
        <v>0</v>
      </c>
      <c r="R102" s="330"/>
      <c r="S102" s="363">
        <v>692.4</v>
      </c>
      <c r="T102" s="189">
        <v>0</v>
      </c>
      <c r="U102" s="189">
        <v>0</v>
      </c>
      <c r="V102" s="191">
        <v>0</v>
      </c>
      <c r="W102" s="71">
        <v>0</v>
      </c>
      <c r="X102" s="94">
        <f t="shared" si="6"/>
        <v>692.4</v>
      </c>
    </row>
    <row r="103" spans="1:24" ht="24" customHeight="1">
      <c r="A103" s="478"/>
      <c r="B103" s="467" t="s">
        <v>174</v>
      </c>
      <c r="C103" s="468"/>
      <c r="D103" s="195">
        <v>0</v>
      </c>
      <c r="E103" s="196">
        <v>0</v>
      </c>
      <c r="F103" s="196">
        <v>0</v>
      </c>
      <c r="G103" s="196">
        <v>0</v>
      </c>
      <c r="H103" s="196">
        <v>0</v>
      </c>
      <c r="I103" s="332">
        <v>0</v>
      </c>
      <c r="J103" s="332">
        <v>0</v>
      </c>
      <c r="K103" s="196">
        <v>0</v>
      </c>
      <c r="L103" s="196">
        <v>0</v>
      </c>
      <c r="M103" s="196">
        <v>0</v>
      </c>
      <c r="N103" s="196">
        <v>0</v>
      </c>
      <c r="O103" s="198">
        <v>0</v>
      </c>
      <c r="P103" s="373">
        <f t="shared" si="7"/>
        <v>0</v>
      </c>
      <c r="Q103" s="195">
        <v>0</v>
      </c>
      <c r="R103" s="196">
        <v>0</v>
      </c>
      <c r="S103" s="196">
        <v>0</v>
      </c>
      <c r="T103" s="196"/>
      <c r="U103" s="196">
        <v>0</v>
      </c>
      <c r="V103" s="198">
        <v>0</v>
      </c>
      <c r="W103" s="72">
        <v>1300</v>
      </c>
      <c r="X103" s="94">
        <f t="shared" si="6"/>
        <v>1300</v>
      </c>
    </row>
    <row r="104" spans="1:24" ht="24" customHeight="1">
      <c r="A104" s="476" t="s">
        <v>208</v>
      </c>
      <c r="B104" s="469" t="s">
        <v>173</v>
      </c>
      <c r="C104" s="470"/>
      <c r="D104" s="199">
        <v>0</v>
      </c>
      <c r="E104" s="200">
        <v>200</v>
      </c>
      <c r="F104" s="200">
        <v>0</v>
      </c>
      <c r="G104" s="200">
        <v>200</v>
      </c>
      <c r="H104" s="200">
        <v>0</v>
      </c>
      <c r="I104" s="200">
        <v>0</v>
      </c>
      <c r="J104" s="370">
        <v>110</v>
      </c>
      <c r="K104" s="200">
        <v>0</v>
      </c>
      <c r="L104" s="200">
        <v>0</v>
      </c>
      <c r="M104" s="200">
        <v>0</v>
      </c>
      <c r="N104" s="200">
        <v>0</v>
      </c>
      <c r="O104" s="371">
        <v>0</v>
      </c>
      <c r="P104" s="98">
        <f t="shared" si="7"/>
        <v>510</v>
      </c>
      <c r="Q104" s="199">
        <v>450</v>
      </c>
      <c r="R104" s="200">
        <v>200</v>
      </c>
      <c r="S104" s="200">
        <v>0</v>
      </c>
      <c r="T104" s="200">
        <v>200</v>
      </c>
      <c r="U104" s="200">
        <v>0</v>
      </c>
      <c r="V104" s="201">
        <v>0</v>
      </c>
      <c r="W104" s="73">
        <v>100</v>
      </c>
      <c r="X104" s="98">
        <f t="shared" si="6"/>
        <v>950</v>
      </c>
    </row>
    <row r="105" spans="1:24" ht="24" customHeight="1">
      <c r="A105" s="477"/>
      <c r="B105" s="471" t="s">
        <v>172</v>
      </c>
      <c r="C105" s="472"/>
      <c r="D105" s="188">
        <v>200</v>
      </c>
      <c r="E105" s="189">
        <v>0</v>
      </c>
      <c r="F105" s="189">
        <v>200</v>
      </c>
      <c r="G105" s="189">
        <v>0</v>
      </c>
      <c r="H105" s="189">
        <v>200</v>
      </c>
      <c r="I105" s="189">
        <v>0</v>
      </c>
      <c r="J105" s="203">
        <v>200</v>
      </c>
      <c r="K105" s="189">
        <v>0</v>
      </c>
      <c r="L105" s="189">
        <v>0</v>
      </c>
      <c r="M105" s="189">
        <v>0</v>
      </c>
      <c r="N105" s="189">
        <v>0</v>
      </c>
      <c r="O105" s="191">
        <v>0</v>
      </c>
      <c r="P105" s="94">
        <f t="shared" si="7"/>
        <v>800</v>
      </c>
      <c r="Q105" s="188">
        <v>200</v>
      </c>
      <c r="R105" s="189">
        <v>0</v>
      </c>
      <c r="S105" s="189"/>
      <c r="T105" s="189">
        <v>0</v>
      </c>
      <c r="U105" s="189"/>
      <c r="V105" s="189">
        <v>0</v>
      </c>
      <c r="W105" s="71">
        <v>200</v>
      </c>
      <c r="X105" s="94">
        <f t="shared" si="6"/>
        <v>400</v>
      </c>
    </row>
    <row r="106" spans="1:24" ht="24" customHeight="1">
      <c r="A106" s="477"/>
      <c r="B106" s="473" t="s">
        <v>198</v>
      </c>
      <c r="C106" s="474"/>
      <c r="D106" s="188">
        <v>0</v>
      </c>
      <c r="E106" s="189">
        <v>0</v>
      </c>
      <c r="F106" s="189">
        <v>0</v>
      </c>
      <c r="G106" s="189">
        <v>0</v>
      </c>
      <c r="H106" s="189">
        <v>200</v>
      </c>
      <c r="I106" s="203">
        <v>0</v>
      </c>
      <c r="J106" s="203">
        <v>120</v>
      </c>
      <c r="K106" s="189">
        <v>0</v>
      </c>
      <c r="L106" s="189">
        <v>80</v>
      </c>
      <c r="M106" s="189">
        <v>0</v>
      </c>
      <c r="N106" s="189">
        <v>0</v>
      </c>
      <c r="O106" s="191">
        <v>0</v>
      </c>
      <c r="P106" s="94">
        <f t="shared" si="7"/>
        <v>400</v>
      </c>
      <c r="Q106" s="188">
        <f>SUM(Q107:Q110)</f>
        <v>0</v>
      </c>
      <c r="R106" s="189">
        <f t="shared" ref="R106:W106" si="11">SUM(R107:R110)</f>
        <v>0</v>
      </c>
      <c r="S106" s="189">
        <f t="shared" si="11"/>
        <v>0</v>
      </c>
      <c r="T106" s="189">
        <f t="shared" si="11"/>
        <v>200</v>
      </c>
      <c r="U106" s="189">
        <f t="shared" si="11"/>
        <v>0</v>
      </c>
      <c r="V106" s="191">
        <f t="shared" si="11"/>
        <v>0</v>
      </c>
      <c r="W106" s="71">
        <f t="shared" si="11"/>
        <v>0</v>
      </c>
      <c r="X106" s="94">
        <f>SUM(Q106:W106)</f>
        <v>200</v>
      </c>
    </row>
    <row r="107" spans="1:24" ht="24" customHeight="1">
      <c r="A107" s="477"/>
      <c r="B107" s="475"/>
      <c r="C107" s="95" t="s">
        <v>176</v>
      </c>
      <c r="D107" s="188">
        <v>0</v>
      </c>
      <c r="E107" s="189">
        <v>0</v>
      </c>
      <c r="F107" s="189">
        <v>0</v>
      </c>
      <c r="G107" s="189">
        <v>0</v>
      </c>
      <c r="H107" s="189">
        <v>0</v>
      </c>
      <c r="I107" s="203">
        <v>0</v>
      </c>
      <c r="J107" s="203">
        <v>0</v>
      </c>
      <c r="K107" s="189">
        <v>0</v>
      </c>
      <c r="L107" s="189">
        <v>0</v>
      </c>
      <c r="M107" s="189">
        <v>0</v>
      </c>
      <c r="N107" s="189">
        <v>0</v>
      </c>
      <c r="O107" s="191">
        <v>0</v>
      </c>
      <c r="P107" s="94">
        <f t="shared" si="7"/>
        <v>0</v>
      </c>
      <c r="Q107" s="188">
        <v>0</v>
      </c>
      <c r="R107" s="189">
        <v>0</v>
      </c>
      <c r="S107" s="189">
        <v>0</v>
      </c>
      <c r="T107" s="189">
        <v>0</v>
      </c>
      <c r="U107" s="189">
        <v>0</v>
      </c>
      <c r="V107" s="191">
        <v>0</v>
      </c>
      <c r="W107" s="71">
        <v>0</v>
      </c>
      <c r="X107" s="94">
        <f t="shared" si="6"/>
        <v>0</v>
      </c>
    </row>
    <row r="108" spans="1:24" ht="24" customHeight="1">
      <c r="A108" s="477"/>
      <c r="B108" s="475"/>
      <c r="C108" s="95" t="s">
        <v>171</v>
      </c>
      <c r="D108" s="188">
        <v>0</v>
      </c>
      <c r="E108" s="189">
        <v>0</v>
      </c>
      <c r="F108" s="189">
        <v>0</v>
      </c>
      <c r="G108" s="189">
        <v>0</v>
      </c>
      <c r="H108" s="189">
        <v>200</v>
      </c>
      <c r="I108" s="334">
        <v>0</v>
      </c>
      <c r="J108" s="203">
        <v>120</v>
      </c>
      <c r="K108" s="189">
        <v>0</v>
      </c>
      <c r="L108" s="189">
        <v>80</v>
      </c>
      <c r="M108" s="189">
        <v>0</v>
      </c>
      <c r="N108" s="189">
        <v>0</v>
      </c>
      <c r="O108" s="191">
        <v>0</v>
      </c>
      <c r="P108" s="94">
        <f t="shared" si="7"/>
        <v>400</v>
      </c>
      <c r="Q108" s="188">
        <v>0</v>
      </c>
      <c r="R108" s="189">
        <v>0</v>
      </c>
      <c r="S108" s="189">
        <v>0</v>
      </c>
      <c r="T108" s="189">
        <v>200</v>
      </c>
      <c r="U108" s="189"/>
      <c r="V108" s="358">
        <v>0</v>
      </c>
      <c r="W108" s="71"/>
      <c r="X108" s="94">
        <f t="shared" si="6"/>
        <v>200</v>
      </c>
    </row>
    <row r="109" spans="1:24" ht="24" customHeight="1">
      <c r="A109" s="477"/>
      <c r="B109" s="475"/>
      <c r="C109" s="95" t="s">
        <v>175</v>
      </c>
      <c r="D109" s="188">
        <v>0</v>
      </c>
      <c r="E109" s="189">
        <v>0</v>
      </c>
      <c r="F109" s="189">
        <v>0</v>
      </c>
      <c r="G109" s="189">
        <v>0</v>
      </c>
      <c r="H109" s="189">
        <v>0</v>
      </c>
      <c r="I109" s="203">
        <v>0</v>
      </c>
      <c r="J109" s="203">
        <v>0</v>
      </c>
      <c r="K109" s="189">
        <v>0</v>
      </c>
      <c r="L109" s="189">
        <v>0</v>
      </c>
      <c r="M109" s="189">
        <v>0</v>
      </c>
      <c r="N109" s="189">
        <v>0</v>
      </c>
      <c r="O109" s="191">
        <v>0</v>
      </c>
      <c r="P109" s="94">
        <f t="shared" si="7"/>
        <v>0</v>
      </c>
      <c r="Q109" s="188">
        <v>0</v>
      </c>
      <c r="R109" s="189">
        <v>0</v>
      </c>
      <c r="S109" s="189">
        <v>0</v>
      </c>
      <c r="T109" s="189">
        <v>0</v>
      </c>
      <c r="U109" s="189">
        <v>0</v>
      </c>
      <c r="V109" s="191">
        <v>0</v>
      </c>
      <c r="W109" s="71">
        <v>0</v>
      </c>
      <c r="X109" s="94">
        <f t="shared" si="6"/>
        <v>0</v>
      </c>
    </row>
    <row r="110" spans="1:24" ht="24" customHeight="1">
      <c r="A110" s="477"/>
      <c r="B110" s="475"/>
      <c r="C110" s="95" t="s">
        <v>170</v>
      </c>
      <c r="D110" s="188">
        <v>0</v>
      </c>
      <c r="E110" s="189">
        <v>0</v>
      </c>
      <c r="F110" s="189">
        <v>0</v>
      </c>
      <c r="G110" s="189">
        <v>0</v>
      </c>
      <c r="H110" s="189">
        <v>0</v>
      </c>
      <c r="I110" s="203">
        <v>0</v>
      </c>
      <c r="J110" s="203">
        <v>0</v>
      </c>
      <c r="K110" s="189">
        <v>0</v>
      </c>
      <c r="L110" s="189">
        <v>0</v>
      </c>
      <c r="M110" s="189">
        <v>0</v>
      </c>
      <c r="N110" s="189">
        <v>0</v>
      </c>
      <c r="O110" s="191">
        <v>0</v>
      </c>
      <c r="P110" s="94">
        <f t="shared" si="7"/>
        <v>0</v>
      </c>
      <c r="Q110" s="188">
        <v>0</v>
      </c>
      <c r="R110" s="189">
        <v>0</v>
      </c>
      <c r="S110" s="189">
        <v>0</v>
      </c>
      <c r="T110" s="189">
        <v>0</v>
      </c>
      <c r="U110" s="189">
        <v>0</v>
      </c>
      <c r="V110" s="191">
        <v>0</v>
      </c>
      <c r="W110" s="71">
        <v>0</v>
      </c>
      <c r="X110" s="94">
        <f t="shared" si="6"/>
        <v>0</v>
      </c>
    </row>
    <row r="111" spans="1:24" ht="24" customHeight="1">
      <c r="A111" s="477"/>
      <c r="B111" s="471" t="s">
        <v>197</v>
      </c>
      <c r="C111" s="472"/>
      <c r="D111" s="188">
        <v>0</v>
      </c>
      <c r="E111" s="189">
        <v>0</v>
      </c>
      <c r="F111" s="189">
        <v>0</v>
      </c>
      <c r="G111" s="189">
        <v>0</v>
      </c>
      <c r="H111" s="189">
        <v>0</v>
      </c>
      <c r="I111" s="203">
        <v>0</v>
      </c>
      <c r="J111" s="203">
        <v>0</v>
      </c>
      <c r="K111" s="189">
        <v>0</v>
      </c>
      <c r="L111" s="189">
        <v>0</v>
      </c>
      <c r="M111" s="189">
        <v>0</v>
      </c>
      <c r="N111" s="189">
        <v>0</v>
      </c>
      <c r="O111" s="191">
        <v>0</v>
      </c>
      <c r="P111" s="94">
        <f t="shared" si="7"/>
        <v>0</v>
      </c>
      <c r="Q111" s="188">
        <v>0</v>
      </c>
      <c r="R111" s="189">
        <v>0</v>
      </c>
      <c r="S111" s="189">
        <v>0</v>
      </c>
      <c r="T111" s="189">
        <v>0</v>
      </c>
      <c r="U111" s="189">
        <v>0</v>
      </c>
      <c r="V111" s="191">
        <v>0</v>
      </c>
      <c r="W111" s="71">
        <v>0</v>
      </c>
      <c r="X111" s="94">
        <f t="shared" si="6"/>
        <v>0</v>
      </c>
    </row>
    <row r="112" spans="1:24" ht="24" customHeight="1">
      <c r="A112" s="478"/>
      <c r="B112" s="467" t="s">
        <v>174</v>
      </c>
      <c r="C112" s="468"/>
      <c r="D112" s="195">
        <v>0</v>
      </c>
      <c r="E112" s="196">
        <v>0</v>
      </c>
      <c r="F112" s="196">
        <v>0</v>
      </c>
      <c r="G112" s="196">
        <v>0</v>
      </c>
      <c r="H112" s="196">
        <v>0</v>
      </c>
      <c r="I112" s="332">
        <v>0</v>
      </c>
      <c r="J112" s="332">
        <v>0</v>
      </c>
      <c r="K112" s="196">
        <v>0</v>
      </c>
      <c r="L112" s="196">
        <v>0</v>
      </c>
      <c r="M112" s="196">
        <v>0</v>
      </c>
      <c r="N112" s="196">
        <v>0</v>
      </c>
      <c r="O112" s="198">
        <v>0</v>
      </c>
      <c r="P112" s="373">
        <f t="shared" si="7"/>
        <v>0</v>
      </c>
      <c r="Q112" s="195">
        <v>0</v>
      </c>
      <c r="R112" s="196">
        <v>0</v>
      </c>
      <c r="S112" s="196">
        <v>0</v>
      </c>
      <c r="T112" s="196">
        <v>0</v>
      </c>
      <c r="U112" s="196">
        <v>0</v>
      </c>
      <c r="V112" s="198">
        <v>0</v>
      </c>
      <c r="W112" s="72"/>
      <c r="X112" s="97">
        <f t="shared" si="6"/>
        <v>0</v>
      </c>
    </row>
    <row r="113" spans="1:24" ht="24" customHeight="1">
      <c r="A113" s="476" t="s">
        <v>209</v>
      </c>
      <c r="B113" s="469" t="s">
        <v>173</v>
      </c>
      <c r="C113" s="470"/>
      <c r="D113" s="199">
        <v>0</v>
      </c>
      <c r="E113" s="200">
        <v>0</v>
      </c>
      <c r="F113" s="200">
        <v>0</v>
      </c>
      <c r="G113" s="200">
        <v>0</v>
      </c>
      <c r="H113" s="200">
        <v>0</v>
      </c>
      <c r="I113" s="200">
        <v>0</v>
      </c>
      <c r="J113" s="370">
        <v>0</v>
      </c>
      <c r="K113" s="200">
        <v>0</v>
      </c>
      <c r="L113" s="200">
        <v>0</v>
      </c>
      <c r="M113" s="200">
        <v>0</v>
      </c>
      <c r="N113" s="200">
        <v>0</v>
      </c>
      <c r="O113" s="371">
        <v>0</v>
      </c>
      <c r="P113" s="98">
        <f t="shared" si="7"/>
        <v>0</v>
      </c>
      <c r="Q113" s="199">
        <v>0</v>
      </c>
      <c r="R113" s="200">
        <v>0</v>
      </c>
      <c r="S113" s="200">
        <v>0</v>
      </c>
      <c r="T113" s="200">
        <v>0</v>
      </c>
      <c r="U113" s="200">
        <v>0</v>
      </c>
      <c r="V113" s="201">
        <v>0</v>
      </c>
      <c r="W113" s="73">
        <v>0</v>
      </c>
      <c r="X113" s="98">
        <f t="shared" si="6"/>
        <v>0</v>
      </c>
    </row>
    <row r="114" spans="1:24" ht="24" customHeight="1">
      <c r="A114" s="477"/>
      <c r="B114" s="471" t="s">
        <v>172</v>
      </c>
      <c r="C114" s="472"/>
      <c r="D114" s="188">
        <v>0</v>
      </c>
      <c r="E114" s="189">
        <v>0</v>
      </c>
      <c r="F114" s="189">
        <v>0</v>
      </c>
      <c r="G114" s="189">
        <v>0</v>
      </c>
      <c r="H114" s="189">
        <v>0</v>
      </c>
      <c r="I114" s="189">
        <v>0</v>
      </c>
      <c r="J114" s="203">
        <v>0</v>
      </c>
      <c r="K114" s="189">
        <v>200</v>
      </c>
      <c r="L114" s="189">
        <v>0</v>
      </c>
      <c r="M114" s="189">
        <v>0</v>
      </c>
      <c r="N114" s="189">
        <v>200</v>
      </c>
      <c r="O114" s="191">
        <v>0</v>
      </c>
      <c r="P114" s="94">
        <f t="shared" si="7"/>
        <v>400</v>
      </c>
      <c r="Q114" s="188">
        <v>0</v>
      </c>
      <c r="R114" s="189">
        <v>0</v>
      </c>
      <c r="S114" s="189">
        <v>0</v>
      </c>
      <c r="T114" s="189">
        <v>0</v>
      </c>
      <c r="U114" s="189">
        <v>200</v>
      </c>
      <c r="V114" s="189">
        <v>0</v>
      </c>
      <c r="W114" s="71">
        <v>400</v>
      </c>
      <c r="X114" s="94">
        <f t="shared" si="6"/>
        <v>600</v>
      </c>
    </row>
    <row r="115" spans="1:24" ht="24" customHeight="1">
      <c r="A115" s="477"/>
      <c r="B115" s="473" t="s">
        <v>198</v>
      </c>
      <c r="C115" s="474"/>
      <c r="D115" s="188">
        <v>0</v>
      </c>
      <c r="E115" s="189">
        <v>0</v>
      </c>
      <c r="F115" s="189">
        <v>0</v>
      </c>
      <c r="G115" s="189">
        <v>0</v>
      </c>
      <c r="H115" s="189">
        <v>100</v>
      </c>
      <c r="I115" s="203">
        <v>80</v>
      </c>
      <c r="J115" s="203">
        <v>0</v>
      </c>
      <c r="K115" s="189">
        <v>0</v>
      </c>
      <c r="L115" s="189">
        <v>0</v>
      </c>
      <c r="M115" s="189">
        <v>0</v>
      </c>
      <c r="N115" s="189">
        <v>0</v>
      </c>
      <c r="O115" s="191">
        <v>0</v>
      </c>
      <c r="P115" s="94">
        <f t="shared" si="7"/>
        <v>180</v>
      </c>
      <c r="Q115" s="188">
        <v>0</v>
      </c>
      <c r="R115" s="189">
        <v>0</v>
      </c>
      <c r="S115" s="189">
        <v>0</v>
      </c>
      <c r="T115" s="189">
        <v>0</v>
      </c>
      <c r="U115" s="189"/>
      <c r="V115" s="191"/>
      <c r="W115" s="71">
        <v>0</v>
      </c>
      <c r="X115" s="94">
        <f t="shared" si="6"/>
        <v>0</v>
      </c>
    </row>
    <row r="116" spans="1:24" ht="24" customHeight="1">
      <c r="A116" s="477"/>
      <c r="B116" s="475"/>
      <c r="C116" s="95" t="s">
        <v>176</v>
      </c>
      <c r="D116" s="188">
        <v>0</v>
      </c>
      <c r="E116" s="189">
        <v>0</v>
      </c>
      <c r="F116" s="189">
        <v>0</v>
      </c>
      <c r="G116" s="189">
        <v>0</v>
      </c>
      <c r="H116" s="189">
        <v>0</v>
      </c>
      <c r="I116" s="203">
        <v>0</v>
      </c>
      <c r="J116" s="203">
        <v>0</v>
      </c>
      <c r="K116" s="189">
        <v>0</v>
      </c>
      <c r="L116" s="189">
        <v>0</v>
      </c>
      <c r="M116" s="189">
        <v>0</v>
      </c>
      <c r="N116" s="189">
        <v>0</v>
      </c>
      <c r="O116" s="191">
        <v>0</v>
      </c>
      <c r="P116" s="94">
        <f t="shared" si="7"/>
        <v>0</v>
      </c>
      <c r="Q116" s="188">
        <v>0</v>
      </c>
      <c r="R116" s="189">
        <v>0</v>
      </c>
      <c r="S116" s="189">
        <v>0</v>
      </c>
      <c r="T116" s="189">
        <v>0</v>
      </c>
      <c r="U116" s="189">
        <v>0</v>
      </c>
      <c r="V116" s="191">
        <v>0</v>
      </c>
      <c r="W116" s="71">
        <v>0</v>
      </c>
      <c r="X116" s="94">
        <f t="shared" si="6"/>
        <v>0</v>
      </c>
    </row>
    <row r="117" spans="1:24" ht="24" customHeight="1">
      <c r="A117" s="477"/>
      <c r="B117" s="475"/>
      <c r="C117" s="95" t="s">
        <v>171</v>
      </c>
      <c r="D117" s="188">
        <v>0</v>
      </c>
      <c r="E117" s="189">
        <v>0</v>
      </c>
      <c r="F117" s="189">
        <v>0</v>
      </c>
      <c r="G117" s="189">
        <v>0</v>
      </c>
      <c r="H117" s="189">
        <v>100</v>
      </c>
      <c r="I117" s="203">
        <v>80</v>
      </c>
      <c r="J117" s="203">
        <v>0</v>
      </c>
      <c r="K117" s="189">
        <v>0</v>
      </c>
      <c r="L117" s="189">
        <v>0</v>
      </c>
      <c r="M117" s="189">
        <v>0</v>
      </c>
      <c r="N117" s="189">
        <v>0</v>
      </c>
      <c r="O117" s="191">
        <v>0</v>
      </c>
      <c r="P117" s="94">
        <f t="shared" si="7"/>
        <v>180</v>
      </c>
      <c r="Q117" s="188">
        <v>0</v>
      </c>
      <c r="R117" s="189">
        <v>0</v>
      </c>
      <c r="S117" s="189">
        <v>0</v>
      </c>
      <c r="T117" s="189">
        <v>0</v>
      </c>
      <c r="U117" s="189"/>
      <c r="V117" s="191"/>
      <c r="W117" s="71">
        <v>0</v>
      </c>
      <c r="X117" s="94">
        <f t="shared" si="6"/>
        <v>0</v>
      </c>
    </row>
    <row r="118" spans="1:24" ht="24" customHeight="1">
      <c r="A118" s="477"/>
      <c r="B118" s="475"/>
      <c r="C118" s="95" t="s">
        <v>175</v>
      </c>
      <c r="D118" s="188">
        <v>0</v>
      </c>
      <c r="E118" s="189">
        <v>0</v>
      </c>
      <c r="F118" s="189">
        <v>0</v>
      </c>
      <c r="G118" s="189">
        <v>0</v>
      </c>
      <c r="H118" s="189">
        <v>0</v>
      </c>
      <c r="I118" s="203">
        <v>0</v>
      </c>
      <c r="J118" s="203">
        <v>0</v>
      </c>
      <c r="K118" s="189">
        <v>0</v>
      </c>
      <c r="L118" s="189">
        <v>0</v>
      </c>
      <c r="M118" s="189">
        <v>0</v>
      </c>
      <c r="N118" s="189">
        <v>0</v>
      </c>
      <c r="O118" s="191">
        <v>0</v>
      </c>
      <c r="P118" s="94">
        <f t="shared" si="7"/>
        <v>0</v>
      </c>
      <c r="Q118" s="188">
        <v>0</v>
      </c>
      <c r="R118" s="189">
        <v>0</v>
      </c>
      <c r="S118" s="189">
        <v>0</v>
      </c>
      <c r="T118" s="189">
        <v>0</v>
      </c>
      <c r="U118" s="189">
        <v>0</v>
      </c>
      <c r="V118" s="191">
        <v>0</v>
      </c>
      <c r="W118" s="71">
        <v>0</v>
      </c>
      <c r="X118" s="94">
        <f t="shared" si="6"/>
        <v>0</v>
      </c>
    </row>
    <row r="119" spans="1:24" ht="24" customHeight="1">
      <c r="A119" s="477"/>
      <c r="B119" s="475"/>
      <c r="C119" s="95" t="s">
        <v>170</v>
      </c>
      <c r="D119" s="188">
        <v>0</v>
      </c>
      <c r="E119" s="189">
        <v>0</v>
      </c>
      <c r="F119" s="189">
        <v>0</v>
      </c>
      <c r="G119" s="189">
        <v>0</v>
      </c>
      <c r="H119" s="189">
        <v>0</v>
      </c>
      <c r="I119" s="203">
        <v>0</v>
      </c>
      <c r="J119" s="203">
        <v>0</v>
      </c>
      <c r="K119" s="189">
        <v>0</v>
      </c>
      <c r="L119" s="189">
        <v>0</v>
      </c>
      <c r="M119" s="189">
        <v>0</v>
      </c>
      <c r="N119" s="189">
        <v>0</v>
      </c>
      <c r="O119" s="191">
        <v>0</v>
      </c>
      <c r="P119" s="94">
        <f t="shared" si="7"/>
        <v>0</v>
      </c>
      <c r="Q119" s="188">
        <v>0</v>
      </c>
      <c r="R119" s="189">
        <v>0</v>
      </c>
      <c r="S119" s="189">
        <v>0</v>
      </c>
      <c r="T119" s="189">
        <v>0</v>
      </c>
      <c r="U119" s="189">
        <v>0</v>
      </c>
      <c r="V119" s="191">
        <v>0</v>
      </c>
      <c r="W119" s="71">
        <v>0</v>
      </c>
      <c r="X119" s="94">
        <f t="shared" si="6"/>
        <v>0</v>
      </c>
    </row>
    <row r="120" spans="1:24" ht="24" customHeight="1">
      <c r="A120" s="477"/>
      <c r="B120" s="471" t="s">
        <v>197</v>
      </c>
      <c r="C120" s="472"/>
      <c r="D120" s="188">
        <v>0</v>
      </c>
      <c r="E120" s="189">
        <v>0</v>
      </c>
      <c r="F120" s="189">
        <v>0</v>
      </c>
      <c r="G120" s="189">
        <v>0</v>
      </c>
      <c r="H120" s="189">
        <v>0</v>
      </c>
      <c r="I120" s="203">
        <v>0</v>
      </c>
      <c r="J120" s="203">
        <v>0</v>
      </c>
      <c r="K120" s="189">
        <v>0</v>
      </c>
      <c r="L120" s="189">
        <v>0</v>
      </c>
      <c r="M120" s="189">
        <v>0</v>
      </c>
      <c r="N120" s="189">
        <v>0</v>
      </c>
      <c r="O120" s="191">
        <v>0</v>
      </c>
      <c r="P120" s="94">
        <f t="shared" si="7"/>
        <v>0</v>
      </c>
      <c r="Q120" s="188">
        <v>0</v>
      </c>
      <c r="R120" s="189">
        <v>0</v>
      </c>
      <c r="S120" s="189">
        <v>0</v>
      </c>
      <c r="T120" s="189">
        <v>0</v>
      </c>
      <c r="U120" s="189">
        <v>0</v>
      </c>
      <c r="V120" s="191">
        <v>0</v>
      </c>
      <c r="W120" s="71">
        <v>0</v>
      </c>
      <c r="X120" s="94">
        <f t="shared" si="6"/>
        <v>0</v>
      </c>
    </row>
    <row r="121" spans="1:24" ht="24" customHeight="1">
      <c r="A121" s="478"/>
      <c r="B121" s="467" t="s">
        <v>174</v>
      </c>
      <c r="C121" s="468"/>
      <c r="D121" s="195">
        <v>0</v>
      </c>
      <c r="E121" s="196">
        <v>0</v>
      </c>
      <c r="F121" s="196">
        <v>0</v>
      </c>
      <c r="G121" s="196">
        <v>0</v>
      </c>
      <c r="H121" s="196">
        <v>0</v>
      </c>
      <c r="I121" s="332">
        <v>0</v>
      </c>
      <c r="J121" s="332">
        <v>0</v>
      </c>
      <c r="K121" s="196">
        <v>0</v>
      </c>
      <c r="L121" s="196">
        <v>0</v>
      </c>
      <c r="M121" s="196">
        <v>0</v>
      </c>
      <c r="N121" s="196">
        <v>0</v>
      </c>
      <c r="O121" s="198">
        <v>0</v>
      </c>
      <c r="P121" s="373">
        <f t="shared" si="7"/>
        <v>0</v>
      </c>
      <c r="Q121" s="195">
        <v>0</v>
      </c>
      <c r="R121" s="196">
        <v>0</v>
      </c>
      <c r="S121" s="196">
        <v>0</v>
      </c>
      <c r="T121" s="196">
        <v>0</v>
      </c>
      <c r="U121" s="196">
        <v>0</v>
      </c>
      <c r="V121" s="198">
        <v>0</v>
      </c>
      <c r="W121" s="72">
        <v>0</v>
      </c>
      <c r="X121" s="97">
        <f t="shared" si="6"/>
        <v>0</v>
      </c>
    </row>
    <row r="122" spans="1:24" ht="24" customHeight="1">
      <c r="A122" s="476" t="s">
        <v>259</v>
      </c>
      <c r="B122" s="469" t="s">
        <v>173</v>
      </c>
      <c r="C122" s="470"/>
      <c r="D122" s="199">
        <v>0</v>
      </c>
      <c r="E122" s="200">
        <v>0</v>
      </c>
      <c r="F122" s="200">
        <v>0</v>
      </c>
      <c r="G122" s="200">
        <v>0</v>
      </c>
      <c r="H122" s="200">
        <v>0</v>
      </c>
      <c r="I122" s="200">
        <v>0</v>
      </c>
      <c r="J122" s="370">
        <v>0</v>
      </c>
      <c r="K122" s="200">
        <v>0</v>
      </c>
      <c r="L122" s="200">
        <v>0</v>
      </c>
      <c r="M122" s="200">
        <v>0</v>
      </c>
      <c r="N122" s="200">
        <v>0</v>
      </c>
      <c r="O122" s="371">
        <v>0</v>
      </c>
      <c r="P122" s="98">
        <f t="shared" si="7"/>
        <v>0</v>
      </c>
      <c r="Q122" s="199">
        <v>0</v>
      </c>
      <c r="R122" s="200">
        <v>0</v>
      </c>
      <c r="S122" s="200">
        <v>0</v>
      </c>
      <c r="T122" s="200">
        <v>0</v>
      </c>
      <c r="U122" s="200">
        <v>0</v>
      </c>
      <c r="V122" s="201">
        <v>0</v>
      </c>
      <c r="W122" s="73">
        <v>0</v>
      </c>
      <c r="X122" s="98">
        <f t="shared" si="6"/>
        <v>0</v>
      </c>
    </row>
    <row r="123" spans="1:24" ht="24" customHeight="1">
      <c r="A123" s="477"/>
      <c r="B123" s="471" t="s">
        <v>172</v>
      </c>
      <c r="C123" s="472"/>
      <c r="D123" s="188">
        <v>0</v>
      </c>
      <c r="E123" s="189">
        <v>0</v>
      </c>
      <c r="F123" s="189">
        <v>0</v>
      </c>
      <c r="G123" s="189">
        <v>0</v>
      </c>
      <c r="H123" s="189">
        <v>0</v>
      </c>
      <c r="I123" s="189">
        <v>0</v>
      </c>
      <c r="J123" s="203">
        <v>0</v>
      </c>
      <c r="K123" s="189">
        <v>100</v>
      </c>
      <c r="L123" s="189">
        <v>0</v>
      </c>
      <c r="M123" s="189">
        <v>0</v>
      </c>
      <c r="N123" s="189">
        <v>0</v>
      </c>
      <c r="O123" s="191">
        <v>0</v>
      </c>
      <c r="P123" s="94">
        <f t="shared" si="7"/>
        <v>100</v>
      </c>
      <c r="Q123" s="188">
        <v>0</v>
      </c>
      <c r="R123" s="189">
        <v>0</v>
      </c>
      <c r="S123" s="189">
        <v>0</v>
      </c>
      <c r="T123" s="189">
        <v>0</v>
      </c>
      <c r="U123" s="189">
        <v>0</v>
      </c>
      <c r="V123" s="189">
        <v>0</v>
      </c>
      <c r="W123" s="71">
        <v>100</v>
      </c>
      <c r="X123" s="94">
        <f t="shared" si="6"/>
        <v>100</v>
      </c>
    </row>
    <row r="124" spans="1:24" ht="24" customHeight="1">
      <c r="A124" s="477"/>
      <c r="B124" s="473" t="s">
        <v>198</v>
      </c>
      <c r="C124" s="474"/>
      <c r="D124" s="188">
        <v>0</v>
      </c>
      <c r="E124" s="189">
        <v>0</v>
      </c>
      <c r="F124" s="189">
        <v>0</v>
      </c>
      <c r="G124" s="189">
        <v>0</v>
      </c>
      <c r="H124" s="189">
        <v>0</v>
      </c>
      <c r="I124" s="203">
        <v>0</v>
      </c>
      <c r="J124" s="203">
        <v>0</v>
      </c>
      <c r="K124" s="189">
        <v>0</v>
      </c>
      <c r="L124" s="189">
        <v>0</v>
      </c>
      <c r="M124" s="189">
        <v>0</v>
      </c>
      <c r="N124" s="189">
        <v>0</v>
      </c>
      <c r="O124" s="191">
        <v>0</v>
      </c>
      <c r="P124" s="94">
        <f t="shared" si="7"/>
        <v>0</v>
      </c>
      <c r="Q124" s="188">
        <v>0</v>
      </c>
      <c r="R124" s="189">
        <v>0</v>
      </c>
      <c r="S124" s="189">
        <v>0</v>
      </c>
      <c r="T124" s="189">
        <v>0</v>
      </c>
      <c r="U124" s="189">
        <v>0</v>
      </c>
      <c r="V124" s="191">
        <v>0</v>
      </c>
      <c r="W124" s="71">
        <v>0</v>
      </c>
      <c r="X124" s="94">
        <f t="shared" si="6"/>
        <v>0</v>
      </c>
    </row>
    <row r="125" spans="1:24" ht="24" customHeight="1">
      <c r="A125" s="477"/>
      <c r="B125" s="475"/>
      <c r="C125" s="95" t="s">
        <v>176</v>
      </c>
      <c r="D125" s="188">
        <v>0</v>
      </c>
      <c r="E125" s="189">
        <v>0</v>
      </c>
      <c r="F125" s="189">
        <v>0</v>
      </c>
      <c r="G125" s="189">
        <v>0</v>
      </c>
      <c r="H125" s="189">
        <v>0</v>
      </c>
      <c r="I125" s="203">
        <v>0</v>
      </c>
      <c r="J125" s="203">
        <v>0</v>
      </c>
      <c r="K125" s="189">
        <v>0</v>
      </c>
      <c r="L125" s="189">
        <v>0</v>
      </c>
      <c r="M125" s="189">
        <v>0</v>
      </c>
      <c r="N125" s="189">
        <v>0</v>
      </c>
      <c r="O125" s="191">
        <v>0</v>
      </c>
      <c r="P125" s="94">
        <f t="shared" si="7"/>
        <v>0</v>
      </c>
      <c r="Q125" s="188">
        <v>0</v>
      </c>
      <c r="R125" s="189">
        <v>0</v>
      </c>
      <c r="S125" s="189">
        <v>0</v>
      </c>
      <c r="T125" s="189">
        <v>0</v>
      </c>
      <c r="U125" s="189">
        <v>0</v>
      </c>
      <c r="V125" s="191">
        <v>0</v>
      </c>
      <c r="W125" s="71">
        <v>0</v>
      </c>
      <c r="X125" s="94">
        <f t="shared" si="6"/>
        <v>0</v>
      </c>
    </row>
    <row r="126" spans="1:24" ht="24" customHeight="1">
      <c r="A126" s="477"/>
      <c r="B126" s="475"/>
      <c r="C126" s="95" t="s">
        <v>171</v>
      </c>
      <c r="D126" s="188">
        <v>0</v>
      </c>
      <c r="E126" s="189">
        <v>0</v>
      </c>
      <c r="F126" s="189">
        <v>0</v>
      </c>
      <c r="G126" s="189">
        <v>0</v>
      </c>
      <c r="H126" s="189">
        <v>0</v>
      </c>
      <c r="I126" s="203">
        <v>0</v>
      </c>
      <c r="J126" s="203">
        <v>0</v>
      </c>
      <c r="K126" s="189">
        <v>0</v>
      </c>
      <c r="L126" s="189">
        <v>0</v>
      </c>
      <c r="M126" s="189">
        <v>0</v>
      </c>
      <c r="N126" s="189">
        <v>0</v>
      </c>
      <c r="O126" s="191">
        <v>0</v>
      </c>
      <c r="P126" s="94">
        <f t="shared" si="7"/>
        <v>0</v>
      </c>
      <c r="Q126" s="188">
        <v>0</v>
      </c>
      <c r="R126" s="189">
        <v>0</v>
      </c>
      <c r="S126" s="189">
        <v>0</v>
      </c>
      <c r="T126" s="189">
        <v>0</v>
      </c>
      <c r="U126" s="189">
        <v>0</v>
      </c>
      <c r="V126" s="191">
        <v>0</v>
      </c>
      <c r="W126" s="71">
        <v>0</v>
      </c>
      <c r="X126" s="94">
        <f t="shared" si="6"/>
        <v>0</v>
      </c>
    </row>
    <row r="127" spans="1:24" ht="24" customHeight="1">
      <c r="A127" s="477"/>
      <c r="B127" s="475"/>
      <c r="C127" s="95" t="s">
        <v>175</v>
      </c>
      <c r="D127" s="188">
        <v>0</v>
      </c>
      <c r="E127" s="189">
        <v>0</v>
      </c>
      <c r="F127" s="189">
        <v>0</v>
      </c>
      <c r="G127" s="189">
        <v>0</v>
      </c>
      <c r="H127" s="189">
        <v>0</v>
      </c>
      <c r="I127" s="203">
        <v>0</v>
      </c>
      <c r="J127" s="203">
        <v>0</v>
      </c>
      <c r="K127" s="189">
        <v>0</v>
      </c>
      <c r="L127" s="189">
        <v>0</v>
      </c>
      <c r="M127" s="189">
        <v>0</v>
      </c>
      <c r="N127" s="189">
        <v>0</v>
      </c>
      <c r="O127" s="191">
        <v>0</v>
      </c>
      <c r="P127" s="94">
        <f t="shared" si="7"/>
        <v>0</v>
      </c>
      <c r="Q127" s="188">
        <v>0</v>
      </c>
      <c r="R127" s="189">
        <v>0</v>
      </c>
      <c r="S127" s="189">
        <v>0</v>
      </c>
      <c r="T127" s="189">
        <v>0</v>
      </c>
      <c r="U127" s="189">
        <v>0</v>
      </c>
      <c r="V127" s="191">
        <v>0</v>
      </c>
      <c r="W127" s="71">
        <v>0</v>
      </c>
      <c r="X127" s="94">
        <f t="shared" si="6"/>
        <v>0</v>
      </c>
    </row>
    <row r="128" spans="1:24" ht="24" customHeight="1">
      <c r="A128" s="477"/>
      <c r="B128" s="475"/>
      <c r="C128" s="95" t="s">
        <v>170</v>
      </c>
      <c r="D128" s="188">
        <v>0</v>
      </c>
      <c r="E128" s="189">
        <v>0</v>
      </c>
      <c r="F128" s="189">
        <v>0</v>
      </c>
      <c r="G128" s="189">
        <v>0</v>
      </c>
      <c r="H128" s="189">
        <v>0</v>
      </c>
      <c r="I128" s="203">
        <v>0</v>
      </c>
      <c r="J128" s="203">
        <v>0</v>
      </c>
      <c r="K128" s="189">
        <v>0</v>
      </c>
      <c r="L128" s="189">
        <v>0</v>
      </c>
      <c r="M128" s="189">
        <v>0</v>
      </c>
      <c r="N128" s="189">
        <v>0</v>
      </c>
      <c r="O128" s="191">
        <v>0</v>
      </c>
      <c r="P128" s="94">
        <f t="shared" si="7"/>
        <v>0</v>
      </c>
      <c r="Q128" s="188">
        <v>0</v>
      </c>
      <c r="R128" s="189">
        <v>0</v>
      </c>
      <c r="S128" s="189">
        <v>0</v>
      </c>
      <c r="T128" s="189">
        <v>0</v>
      </c>
      <c r="U128" s="189">
        <v>0</v>
      </c>
      <c r="V128" s="191">
        <v>0</v>
      </c>
      <c r="W128" s="71">
        <v>0</v>
      </c>
      <c r="X128" s="94">
        <f t="shared" si="6"/>
        <v>0</v>
      </c>
    </row>
    <row r="129" spans="1:24" ht="24" customHeight="1">
      <c r="A129" s="477"/>
      <c r="B129" s="471" t="s">
        <v>197</v>
      </c>
      <c r="C129" s="472"/>
      <c r="D129" s="188">
        <v>0</v>
      </c>
      <c r="E129" s="189">
        <v>0</v>
      </c>
      <c r="F129" s="189">
        <v>0</v>
      </c>
      <c r="G129" s="189">
        <v>0</v>
      </c>
      <c r="H129" s="189">
        <v>0</v>
      </c>
      <c r="I129" s="203">
        <v>0</v>
      </c>
      <c r="J129" s="203">
        <v>0</v>
      </c>
      <c r="K129" s="189">
        <v>0</v>
      </c>
      <c r="L129" s="189">
        <v>0</v>
      </c>
      <c r="M129" s="189">
        <v>0</v>
      </c>
      <c r="N129" s="189">
        <v>0</v>
      </c>
      <c r="O129" s="191">
        <v>0</v>
      </c>
      <c r="P129" s="94">
        <f t="shared" si="7"/>
        <v>0</v>
      </c>
      <c r="Q129" s="188">
        <v>0</v>
      </c>
      <c r="R129" s="189">
        <v>0</v>
      </c>
      <c r="S129" s="189">
        <v>0</v>
      </c>
      <c r="T129" s="189">
        <v>0</v>
      </c>
      <c r="U129" s="189">
        <v>0</v>
      </c>
      <c r="V129" s="191">
        <v>0</v>
      </c>
      <c r="W129" s="71">
        <v>0</v>
      </c>
      <c r="X129" s="94">
        <f t="shared" si="6"/>
        <v>0</v>
      </c>
    </row>
    <row r="130" spans="1:24" ht="24" customHeight="1">
      <c r="A130" s="478"/>
      <c r="B130" s="467" t="s">
        <v>174</v>
      </c>
      <c r="C130" s="468"/>
      <c r="D130" s="195">
        <v>0</v>
      </c>
      <c r="E130" s="196">
        <v>0</v>
      </c>
      <c r="F130" s="196">
        <v>0</v>
      </c>
      <c r="G130" s="196">
        <v>0</v>
      </c>
      <c r="H130" s="196">
        <v>0</v>
      </c>
      <c r="I130" s="332">
        <v>0</v>
      </c>
      <c r="J130" s="332">
        <v>0</v>
      </c>
      <c r="K130" s="196">
        <v>0</v>
      </c>
      <c r="L130" s="196">
        <v>0</v>
      </c>
      <c r="M130" s="196">
        <v>0</v>
      </c>
      <c r="N130" s="196">
        <v>0</v>
      </c>
      <c r="O130" s="198">
        <v>0</v>
      </c>
      <c r="P130" s="373">
        <f t="shared" si="7"/>
        <v>0</v>
      </c>
      <c r="Q130" s="195">
        <v>0</v>
      </c>
      <c r="R130" s="196">
        <v>0</v>
      </c>
      <c r="S130" s="196">
        <v>0</v>
      </c>
      <c r="T130" s="196">
        <v>0</v>
      </c>
      <c r="U130" s="196">
        <v>0</v>
      </c>
      <c r="V130" s="198">
        <v>0</v>
      </c>
      <c r="W130" s="72">
        <v>0</v>
      </c>
      <c r="X130" s="97">
        <f t="shared" si="6"/>
        <v>0</v>
      </c>
    </row>
    <row r="131" spans="1:24" ht="24" customHeight="1">
      <c r="A131" s="476" t="s">
        <v>313</v>
      </c>
      <c r="B131" s="469" t="s">
        <v>173</v>
      </c>
      <c r="C131" s="470"/>
      <c r="D131" s="199">
        <v>0</v>
      </c>
      <c r="E131" s="200">
        <v>0</v>
      </c>
      <c r="F131" s="200">
        <v>0</v>
      </c>
      <c r="G131" s="200">
        <v>0</v>
      </c>
      <c r="H131" s="200">
        <v>0</v>
      </c>
      <c r="I131" s="200">
        <v>0</v>
      </c>
      <c r="J131" s="370">
        <v>0</v>
      </c>
      <c r="K131" s="200">
        <v>0</v>
      </c>
      <c r="L131" s="200">
        <v>0</v>
      </c>
      <c r="M131" s="200">
        <v>0</v>
      </c>
      <c r="N131" s="200">
        <v>0</v>
      </c>
      <c r="O131" s="371">
        <v>0</v>
      </c>
      <c r="P131" s="98">
        <f t="shared" si="7"/>
        <v>0</v>
      </c>
      <c r="Q131" s="199">
        <v>0</v>
      </c>
      <c r="R131" s="200">
        <v>0</v>
      </c>
      <c r="S131" s="200">
        <v>0</v>
      </c>
      <c r="T131" s="200">
        <v>0</v>
      </c>
      <c r="U131" s="200">
        <v>0</v>
      </c>
      <c r="V131" s="201">
        <v>0</v>
      </c>
      <c r="W131" s="73">
        <v>100</v>
      </c>
      <c r="X131" s="98">
        <f t="shared" si="6"/>
        <v>100</v>
      </c>
    </row>
    <row r="132" spans="1:24" ht="24" customHeight="1">
      <c r="A132" s="477"/>
      <c r="B132" s="471" t="s">
        <v>172</v>
      </c>
      <c r="C132" s="472"/>
      <c r="D132" s="188"/>
      <c r="E132" s="189"/>
      <c r="F132" s="189"/>
      <c r="G132" s="189"/>
      <c r="H132" s="189"/>
      <c r="I132" s="189"/>
      <c r="J132" s="203"/>
      <c r="K132" s="189"/>
      <c r="L132" s="189"/>
      <c r="M132" s="189"/>
      <c r="N132" s="189"/>
      <c r="O132" s="191"/>
      <c r="P132" s="94">
        <f t="shared" si="7"/>
        <v>0</v>
      </c>
      <c r="Q132" s="188"/>
      <c r="R132" s="189"/>
      <c r="S132" s="189"/>
      <c r="T132" s="189"/>
      <c r="U132" s="189"/>
      <c r="V132" s="189"/>
      <c r="W132" s="71"/>
      <c r="X132" s="94">
        <f t="shared" si="6"/>
        <v>0</v>
      </c>
    </row>
    <row r="133" spans="1:24" ht="24" customHeight="1">
      <c r="A133" s="477"/>
      <c r="B133" s="473" t="s">
        <v>198</v>
      </c>
      <c r="C133" s="474"/>
      <c r="D133" s="188">
        <v>0</v>
      </c>
      <c r="E133" s="189">
        <v>0</v>
      </c>
      <c r="F133" s="189">
        <v>0</v>
      </c>
      <c r="G133" s="189">
        <v>0</v>
      </c>
      <c r="H133" s="189">
        <v>0</v>
      </c>
      <c r="I133" s="203">
        <v>0</v>
      </c>
      <c r="J133" s="203">
        <v>0</v>
      </c>
      <c r="K133" s="189">
        <v>0</v>
      </c>
      <c r="L133" s="189">
        <v>0</v>
      </c>
      <c r="M133" s="189">
        <v>0</v>
      </c>
      <c r="N133" s="189">
        <v>0</v>
      </c>
      <c r="O133" s="191">
        <v>0</v>
      </c>
      <c r="P133" s="94">
        <f t="shared" si="7"/>
        <v>0</v>
      </c>
      <c r="Q133" s="188">
        <v>0</v>
      </c>
      <c r="R133" s="189">
        <v>0</v>
      </c>
      <c r="S133" s="189">
        <v>0</v>
      </c>
      <c r="T133" s="189">
        <v>0</v>
      </c>
      <c r="U133" s="189">
        <v>0</v>
      </c>
      <c r="V133" s="191">
        <v>0</v>
      </c>
      <c r="W133" s="71">
        <v>0</v>
      </c>
      <c r="X133" s="94">
        <f t="shared" ref="X133:X196" si="12">SUM(Q133:W133)</f>
        <v>0</v>
      </c>
    </row>
    <row r="134" spans="1:24" ht="24" customHeight="1">
      <c r="A134" s="477"/>
      <c r="B134" s="475"/>
      <c r="C134" s="95" t="s">
        <v>176</v>
      </c>
      <c r="D134" s="188">
        <v>0</v>
      </c>
      <c r="E134" s="189">
        <v>0</v>
      </c>
      <c r="F134" s="189">
        <v>0</v>
      </c>
      <c r="G134" s="189">
        <v>0</v>
      </c>
      <c r="H134" s="189">
        <v>0</v>
      </c>
      <c r="I134" s="203">
        <v>0</v>
      </c>
      <c r="J134" s="203">
        <v>0</v>
      </c>
      <c r="K134" s="189">
        <v>0</v>
      </c>
      <c r="L134" s="189">
        <v>0</v>
      </c>
      <c r="M134" s="189">
        <v>0</v>
      </c>
      <c r="N134" s="189">
        <v>0</v>
      </c>
      <c r="O134" s="191">
        <v>0</v>
      </c>
      <c r="P134" s="94">
        <f t="shared" ref="P134:P197" si="13">SUM(D134:O134)</f>
        <v>0</v>
      </c>
      <c r="Q134" s="188">
        <v>0</v>
      </c>
      <c r="R134" s="189">
        <v>0</v>
      </c>
      <c r="S134" s="189">
        <v>0</v>
      </c>
      <c r="T134" s="189">
        <v>0</v>
      </c>
      <c r="U134" s="189">
        <v>0</v>
      </c>
      <c r="V134" s="191">
        <v>0</v>
      </c>
      <c r="W134" s="71">
        <v>0</v>
      </c>
      <c r="X134" s="94">
        <f t="shared" si="12"/>
        <v>0</v>
      </c>
    </row>
    <row r="135" spans="1:24" ht="24" customHeight="1">
      <c r="A135" s="477"/>
      <c r="B135" s="475"/>
      <c r="C135" s="95" t="s">
        <v>171</v>
      </c>
      <c r="D135" s="188">
        <v>0</v>
      </c>
      <c r="E135" s="189">
        <v>0</v>
      </c>
      <c r="F135" s="189">
        <v>0</v>
      </c>
      <c r="G135" s="189">
        <v>0</v>
      </c>
      <c r="H135" s="189">
        <v>0</v>
      </c>
      <c r="I135" s="203">
        <v>0</v>
      </c>
      <c r="J135" s="203">
        <v>0</v>
      </c>
      <c r="K135" s="189">
        <v>0</v>
      </c>
      <c r="L135" s="189">
        <v>0</v>
      </c>
      <c r="M135" s="189">
        <v>0</v>
      </c>
      <c r="N135" s="189">
        <v>0</v>
      </c>
      <c r="O135" s="191">
        <v>0</v>
      </c>
      <c r="P135" s="94">
        <f t="shared" si="13"/>
        <v>0</v>
      </c>
      <c r="Q135" s="188">
        <v>0</v>
      </c>
      <c r="R135" s="189">
        <v>0</v>
      </c>
      <c r="S135" s="189">
        <v>0</v>
      </c>
      <c r="T135" s="189">
        <v>0</v>
      </c>
      <c r="U135" s="189">
        <v>0</v>
      </c>
      <c r="V135" s="191">
        <v>0</v>
      </c>
      <c r="W135" s="71">
        <v>0</v>
      </c>
      <c r="X135" s="94">
        <f t="shared" si="12"/>
        <v>0</v>
      </c>
    </row>
    <row r="136" spans="1:24" ht="24" customHeight="1">
      <c r="A136" s="477"/>
      <c r="B136" s="475"/>
      <c r="C136" s="95" t="s">
        <v>175</v>
      </c>
      <c r="D136" s="188">
        <v>0</v>
      </c>
      <c r="E136" s="189">
        <v>0</v>
      </c>
      <c r="F136" s="189">
        <v>0</v>
      </c>
      <c r="G136" s="189">
        <v>0</v>
      </c>
      <c r="H136" s="189">
        <v>0</v>
      </c>
      <c r="I136" s="203">
        <v>0</v>
      </c>
      <c r="J136" s="203">
        <v>0</v>
      </c>
      <c r="K136" s="189">
        <v>0</v>
      </c>
      <c r="L136" s="189">
        <v>0</v>
      </c>
      <c r="M136" s="189">
        <v>0</v>
      </c>
      <c r="N136" s="189">
        <v>0</v>
      </c>
      <c r="O136" s="191">
        <v>0</v>
      </c>
      <c r="P136" s="94">
        <f t="shared" si="13"/>
        <v>0</v>
      </c>
      <c r="Q136" s="188">
        <v>0</v>
      </c>
      <c r="R136" s="189">
        <v>0</v>
      </c>
      <c r="S136" s="189">
        <v>0</v>
      </c>
      <c r="T136" s="189">
        <v>0</v>
      </c>
      <c r="U136" s="189">
        <v>0</v>
      </c>
      <c r="V136" s="191">
        <v>0</v>
      </c>
      <c r="W136" s="71">
        <v>0</v>
      </c>
      <c r="X136" s="94">
        <f t="shared" si="12"/>
        <v>0</v>
      </c>
    </row>
    <row r="137" spans="1:24" ht="24" customHeight="1">
      <c r="A137" s="477"/>
      <c r="B137" s="475"/>
      <c r="C137" s="95" t="s">
        <v>170</v>
      </c>
      <c r="D137" s="188">
        <v>0</v>
      </c>
      <c r="E137" s="189">
        <v>0</v>
      </c>
      <c r="F137" s="189">
        <v>0</v>
      </c>
      <c r="G137" s="189">
        <v>0</v>
      </c>
      <c r="H137" s="189">
        <v>0</v>
      </c>
      <c r="I137" s="203">
        <v>0</v>
      </c>
      <c r="J137" s="203">
        <v>0</v>
      </c>
      <c r="K137" s="189">
        <v>0</v>
      </c>
      <c r="L137" s="189">
        <v>0</v>
      </c>
      <c r="M137" s="189">
        <v>0</v>
      </c>
      <c r="N137" s="189">
        <v>0</v>
      </c>
      <c r="O137" s="191">
        <v>0</v>
      </c>
      <c r="P137" s="94">
        <f t="shared" si="13"/>
        <v>0</v>
      </c>
      <c r="Q137" s="188">
        <v>0</v>
      </c>
      <c r="R137" s="189">
        <v>0</v>
      </c>
      <c r="S137" s="189">
        <v>0</v>
      </c>
      <c r="T137" s="189">
        <v>0</v>
      </c>
      <c r="U137" s="189">
        <v>0</v>
      </c>
      <c r="V137" s="191">
        <v>0</v>
      </c>
      <c r="W137" s="71">
        <v>0</v>
      </c>
      <c r="X137" s="94">
        <f t="shared" si="12"/>
        <v>0</v>
      </c>
    </row>
    <row r="138" spans="1:24" ht="24" customHeight="1">
      <c r="A138" s="477"/>
      <c r="B138" s="471" t="s">
        <v>197</v>
      </c>
      <c r="C138" s="472"/>
      <c r="D138" s="188">
        <v>0</v>
      </c>
      <c r="E138" s="189">
        <v>0</v>
      </c>
      <c r="F138" s="189">
        <v>0</v>
      </c>
      <c r="G138" s="189">
        <v>0</v>
      </c>
      <c r="H138" s="189">
        <v>0</v>
      </c>
      <c r="I138" s="203">
        <v>0</v>
      </c>
      <c r="J138" s="203">
        <v>0</v>
      </c>
      <c r="K138" s="189">
        <v>0</v>
      </c>
      <c r="L138" s="189">
        <v>0</v>
      </c>
      <c r="M138" s="189">
        <v>0</v>
      </c>
      <c r="N138" s="189">
        <v>0</v>
      </c>
      <c r="O138" s="191">
        <v>0</v>
      </c>
      <c r="P138" s="94">
        <f t="shared" si="13"/>
        <v>0</v>
      </c>
      <c r="Q138" s="188">
        <v>0</v>
      </c>
      <c r="R138" s="189">
        <v>0</v>
      </c>
      <c r="S138" s="189">
        <v>0</v>
      </c>
      <c r="T138" s="189">
        <v>0</v>
      </c>
      <c r="U138" s="189">
        <v>0</v>
      </c>
      <c r="V138" s="191">
        <v>0</v>
      </c>
      <c r="W138" s="71">
        <v>0</v>
      </c>
      <c r="X138" s="94">
        <f t="shared" si="12"/>
        <v>0</v>
      </c>
    </row>
    <row r="139" spans="1:24" ht="24" customHeight="1">
      <c r="A139" s="478"/>
      <c r="B139" s="467" t="s">
        <v>174</v>
      </c>
      <c r="C139" s="468"/>
      <c r="D139" s="195">
        <v>0</v>
      </c>
      <c r="E139" s="196">
        <v>0</v>
      </c>
      <c r="F139" s="196">
        <v>0</v>
      </c>
      <c r="G139" s="196">
        <v>0</v>
      </c>
      <c r="H139" s="196">
        <v>0</v>
      </c>
      <c r="I139" s="332">
        <v>0</v>
      </c>
      <c r="J139" s="332">
        <v>0</v>
      </c>
      <c r="K139" s="196">
        <v>0</v>
      </c>
      <c r="L139" s="196">
        <v>0</v>
      </c>
      <c r="M139" s="196">
        <v>0</v>
      </c>
      <c r="N139" s="196">
        <v>0</v>
      </c>
      <c r="O139" s="198">
        <v>0</v>
      </c>
      <c r="P139" s="373">
        <f t="shared" si="13"/>
        <v>0</v>
      </c>
      <c r="Q139" s="195">
        <v>0</v>
      </c>
      <c r="R139" s="196">
        <v>0</v>
      </c>
      <c r="S139" s="196">
        <v>0</v>
      </c>
      <c r="T139" s="196">
        <v>0</v>
      </c>
      <c r="U139" s="196">
        <v>0</v>
      </c>
      <c r="V139" s="198">
        <v>0</v>
      </c>
      <c r="W139" s="72">
        <v>50</v>
      </c>
      <c r="X139" s="97">
        <f t="shared" si="12"/>
        <v>50</v>
      </c>
    </row>
    <row r="140" spans="1:24" ht="24" customHeight="1">
      <c r="A140" s="476" t="s">
        <v>210</v>
      </c>
      <c r="B140" s="469" t="s">
        <v>173</v>
      </c>
      <c r="C140" s="470"/>
      <c r="D140" s="199">
        <v>0</v>
      </c>
      <c r="E140" s="200">
        <v>0</v>
      </c>
      <c r="F140" s="200">
        <v>0</v>
      </c>
      <c r="G140" s="200">
        <v>0</v>
      </c>
      <c r="H140" s="200">
        <v>0</v>
      </c>
      <c r="I140" s="200">
        <v>0</v>
      </c>
      <c r="J140" s="370">
        <v>0</v>
      </c>
      <c r="K140" s="200">
        <v>0</v>
      </c>
      <c r="L140" s="200">
        <v>0</v>
      </c>
      <c r="M140" s="200">
        <v>0</v>
      </c>
      <c r="N140" s="200">
        <v>0</v>
      </c>
      <c r="O140" s="371">
        <v>0</v>
      </c>
      <c r="P140" s="98">
        <f t="shared" si="13"/>
        <v>0</v>
      </c>
      <c r="Q140" s="199">
        <v>0</v>
      </c>
      <c r="R140" s="200">
        <v>0</v>
      </c>
      <c r="S140" s="200">
        <v>0</v>
      </c>
      <c r="T140" s="200">
        <v>100</v>
      </c>
      <c r="U140" s="200">
        <v>0</v>
      </c>
      <c r="V140" s="201">
        <v>0</v>
      </c>
      <c r="W140" s="73">
        <v>0</v>
      </c>
      <c r="X140" s="98">
        <f t="shared" si="12"/>
        <v>100</v>
      </c>
    </row>
    <row r="141" spans="1:24" ht="24" customHeight="1">
      <c r="A141" s="477"/>
      <c r="B141" s="471" t="s">
        <v>172</v>
      </c>
      <c r="C141" s="472"/>
      <c r="D141" s="188">
        <v>0</v>
      </c>
      <c r="E141" s="189">
        <v>0</v>
      </c>
      <c r="F141" s="189">
        <v>0</v>
      </c>
      <c r="G141" s="189">
        <v>50</v>
      </c>
      <c r="H141" s="189">
        <v>0</v>
      </c>
      <c r="I141" s="189">
        <v>200</v>
      </c>
      <c r="J141" s="203">
        <v>0</v>
      </c>
      <c r="K141" s="189">
        <v>0</v>
      </c>
      <c r="L141" s="189">
        <v>0</v>
      </c>
      <c r="M141" s="189">
        <v>0</v>
      </c>
      <c r="N141" s="189">
        <v>0</v>
      </c>
      <c r="O141" s="191">
        <v>0</v>
      </c>
      <c r="P141" s="94">
        <f t="shared" si="13"/>
        <v>250</v>
      </c>
      <c r="Q141" s="188">
        <v>0</v>
      </c>
      <c r="R141" s="189">
        <v>0</v>
      </c>
      <c r="S141" s="189">
        <v>0</v>
      </c>
      <c r="T141" s="189">
        <v>100</v>
      </c>
      <c r="U141" s="189">
        <v>0</v>
      </c>
      <c r="V141" s="189">
        <v>100</v>
      </c>
      <c r="W141" s="71">
        <v>50</v>
      </c>
      <c r="X141" s="94">
        <f t="shared" si="12"/>
        <v>250</v>
      </c>
    </row>
    <row r="142" spans="1:24" ht="24" customHeight="1">
      <c r="A142" s="477"/>
      <c r="B142" s="473" t="s">
        <v>198</v>
      </c>
      <c r="C142" s="474"/>
      <c r="D142" s="188">
        <v>0</v>
      </c>
      <c r="E142" s="189">
        <v>0</v>
      </c>
      <c r="F142" s="189">
        <v>0</v>
      </c>
      <c r="G142" s="189">
        <v>250</v>
      </c>
      <c r="H142" s="189">
        <v>0</v>
      </c>
      <c r="I142" s="203">
        <v>0</v>
      </c>
      <c r="J142" s="203">
        <v>0</v>
      </c>
      <c r="K142" s="189">
        <v>0</v>
      </c>
      <c r="L142" s="189">
        <v>0</v>
      </c>
      <c r="M142" s="189">
        <v>0</v>
      </c>
      <c r="N142" s="189">
        <v>0</v>
      </c>
      <c r="O142" s="191">
        <v>0</v>
      </c>
      <c r="P142" s="94">
        <f t="shared" si="13"/>
        <v>250</v>
      </c>
      <c r="Q142" s="188">
        <f>SUM(Q143:Q146)</f>
        <v>0</v>
      </c>
      <c r="R142" s="189">
        <f t="shared" ref="R142:W142" si="14">SUM(R143:R146)</f>
        <v>0</v>
      </c>
      <c r="S142" s="189">
        <f t="shared" si="14"/>
        <v>0</v>
      </c>
      <c r="T142" s="189">
        <f t="shared" si="14"/>
        <v>100</v>
      </c>
      <c r="U142" s="189">
        <f t="shared" si="14"/>
        <v>0</v>
      </c>
      <c r="V142" s="191">
        <f t="shared" si="14"/>
        <v>0</v>
      </c>
      <c r="W142" s="71">
        <f t="shared" si="14"/>
        <v>0</v>
      </c>
      <c r="X142" s="94">
        <f t="shared" si="12"/>
        <v>100</v>
      </c>
    </row>
    <row r="143" spans="1:24" ht="24" customHeight="1">
      <c r="A143" s="477"/>
      <c r="B143" s="475"/>
      <c r="C143" s="95" t="s">
        <v>176</v>
      </c>
      <c r="D143" s="188">
        <v>0</v>
      </c>
      <c r="E143" s="189">
        <v>0</v>
      </c>
      <c r="F143" s="189">
        <v>0</v>
      </c>
      <c r="G143" s="189">
        <v>0</v>
      </c>
      <c r="H143" s="189">
        <v>0</v>
      </c>
      <c r="I143" s="203">
        <v>0</v>
      </c>
      <c r="J143" s="203">
        <v>0</v>
      </c>
      <c r="K143" s="189">
        <v>0</v>
      </c>
      <c r="L143" s="189">
        <v>0</v>
      </c>
      <c r="M143" s="189">
        <v>0</v>
      </c>
      <c r="N143" s="189">
        <v>0</v>
      </c>
      <c r="O143" s="191">
        <v>0</v>
      </c>
      <c r="P143" s="94">
        <f t="shared" si="13"/>
        <v>0</v>
      </c>
      <c r="Q143" s="188">
        <v>0</v>
      </c>
      <c r="R143" s="189">
        <v>0</v>
      </c>
      <c r="S143" s="189">
        <v>0</v>
      </c>
      <c r="T143" s="189">
        <v>0</v>
      </c>
      <c r="U143" s="189">
        <v>0</v>
      </c>
      <c r="V143" s="191">
        <v>0</v>
      </c>
      <c r="W143" s="71">
        <v>0</v>
      </c>
      <c r="X143" s="94">
        <f t="shared" si="12"/>
        <v>0</v>
      </c>
    </row>
    <row r="144" spans="1:24" ht="24" customHeight="1">
      <c r="A144" s="477"/>
      <c r="B144" s="475"/>
      <c r="C144" s="95" t="s">
        <v>171</v>
      </c>
      <c r="D144" s="188">
        <v>0</v>
      </c>
      <c r="E144" s="189">
        <v>0</v>
      </c>
      <c r="F144" s="189">
        <v>0</v>
      </c>
      <c r="G144" s="189">
        <v>150</v>
      </c>
      <c r="H144" s="189">
        <v>0</v>
      </c>
      <c r="I144" s="203">
        <v>0</v>
      </c>
      <c r="J144" s="203">
        <v>0</v>
      </c>
      <c r="K144" s="189">
        <v>0</v>
      </c>
      <c r="L144" s="189">
        <v>0</v>
      </c>
      <c r="M144" s="189">
        <v>0</v>
      </c>
      <c r="N144" s="189">
        <v>0</v>
      </c>
      <c r="O144" s="191">
        <v>0</v>
      </c>
      <c r="P144" s="94">
        <f t="shared" si="13"/>
        <v>150</v>
      </c>
      <c r="Q144" s="188">
        <v>0</v>
      </c>
      <c r="R144" s="189">
        <v>0</v>
      </c>
      <c r="S144" s="189">
        <v>0</v>
      </c>
      <c r="T144" s="189">
        <v>100</v>
      </c>
      <c r="U144" s="189">
        <v>0</v>
      </c>
      <c r="V144" s="191">
        <v>0</v>
      </c>
      <c r="W144" s="71">
        <v>0</v>
      </c>
      <c r="X144" s="94">
        <f t="shared" si="12"/>
        <v>100</v>
      </c>
    </row>
    <row r="145" spans="1:24" ht="24" customHeight="1">
      <c r="A145" s="477"/>
      <c r="B145" s="475"/>
      <c r="C145" s="95" t="s">
        <v>175</v>
      </c>
      <c r="D145" s="188">
        <v>0</v>
      </c>
      <c r="E145" s="189">
        <v>0</v>
      </c>
      <c r="F145" s="189">
        <v>0</v>
      </c>
      <c r="G145" s="189">
        <v>0</v>
      </c>
      <c r="H145" s="189">
        <v>0</v>
      </c>
      <c r="I145" s="203">
        <v>0</v>
      </c>
      <c r="J145" s="203">
        <v>0</v>
      </c>
      <c r="K145" s="189">
        <v>0</v>
      </c>
      <c r="L145" s="189">
        <v>0</v>
      </c>
      <c r="M145" s="189">
        <v>0</v>
      </c>
      <c r="N145" s="189">
        <v>0</v>
      </c>
      <c r="O145" s="191">
        <v>0</v>
      </c>
      <c r="P145" s="94">
        <f t="shared" si="13"/>
        <v>0</v>
      </c>
      <c r="Q145" s="188">
        <v>0</v>
      </c>
      <c r="R145" s="189">
        <v>0</v>
      </c>
      <c r="S145" s="189">
        <v>0</v>
      </c>
      <c r="T145" s="189">
        <v>0</v>
      </c>
      <c r="U145" s="189">
        <v>0</v>
      </c>
      <c r="V145" s="191">
        <v>0</v>
      </c>
      <c r="W145" s="71">
        <v>0</v>
      </c>
      <c r="X145" s="94">
        <f t="shared" si="12"/>
        <v>0</v>
      </c>
    </row>
    <row r="146" spans="1:24" ht="24" customHeight="1">
      <c r="A146" s="477"/>
      <c r="B146" s="475"/>
      <c r="C146" s="95" t="s">
        <v>170</v>
      </c>
      <c r="D146" s="188">
        <v>0</v>
      </c>
      <c r="E146" s="189">
        <v>0</v>
      </c>
      <c r="F146" s="202">
        <v>0</v>
      </c>
      <c r="G146" s="189">
        <v>100</v>
      </c>
      <c r="H146" s="189">
        <v>0</v>
      </c>
      <c r="I146" s="203">
        <v>0</v>
      </c>
      <c r="J146" s="203">
        <v>0</v>
      </c>
      <c r="K146" s="189">
        <v>0</v>
      </c>
      <c r="L146" s="189">
        <v>0</v>
      </c>
      <c r="M146" s="189">
        <v>0</v>
      </c>
      <c r="N146" s="189">
        <v>0</v>
      </c>
      <c r="O146" s="191">
        <v>0</v>
      </c>
      <c r="P146" s="94">
        <f t="shared" si="13"/>
        <v>100</v>
      </c>
      <c r="Q146" s="188">
        <v>0</v>
      </c>
      <c r="R146" s="189">
        <v>0</v>
      </c>
      <c r="S146" s="202">
        <v>0</v>
      </c>
      <c r="T146" s="189"/>
      <c r="U146" s="189">
        <v>0</v>
      </c>
      <c r="V146" s="191">
        <v>0</v>
      </c>
      <c r="W146" s="71">
        <v>0</v>
      </c>
      <c r="X146" s="94">
        <f t="shared" si="12"/>
        <v>0</v>
      </c>
    </row>
    <row r="147" spans="1:24" ht="24" customHeight="1">
      <c r="A147" s="477"/>
      <c r="B147" s="471" t="s">
        <v>197</v>
      </c>
      <c r="C147" s="472"/>
      <c r="D147" s="188">
        <v>0</v>
      </c>
      <c r="E147" s="189">
        <v>0</v>
      </c>
      <c r="F147" s="189">
        <v>0</v>
      </c>
      <c r="G147" s="189">
        <v>0</v>
      </c>
      <c r="H147" s="189">
        <v>0</v>
      </c>
      <c r="I147" s="203">
        <v>0</v>
      </c>
      <c r="J147" s="203">
        <v>0</v>
      </c>
      <c r="K147" s="189">
        <v>0</v>
      </c>
      <c r="L147" s="189">
        <v>0</v>
      </c>
      <c r="M147" s="189">
        <v>0</v>
      </c>
      <c r="N147" s="189">
        <v>0</v>
      </c>
      <c r="O147" s="191">
        <v>0</v>
      </c>
      <c r="P147" s="94">
        <f t="shared" si="13"/>
        <v>0</v>
      </c>
      <c r="Q147" s="188">
        <v>0</v>
      </c>
      <c r="R147" s="189">
        <v>0</v>
      </c>
      <c r="S147" s="189">
        <v>0</v>
      </c>
      <c r="T147" s="189">
        <v>0</v>
      </c>
      <c r="U147" s="189">
        <v>0</v>
      </c>
      <c r="V147" s="191">
        <v>0</v>
      </c>
      <c r="W147" s="71">
        <v>0</v>
      </c>
      <c r="X147" s="94">
        <f t="shared" si="12"/>
        <v>0</v>
      </c>
    </row>
    <row r="148" spans="1:24" ht="24" customHeight="1">
      <c r="A148" s="478"/>
      <c r="B148" s="467" t="s">
        <v>174</v>
      </c>
      <c r="C148" s="468"/>
      <c r="D148" s="195">
        <v>0</v>
      </c>
      <c r="E148" s="196">
        <v>0</v>
      </c>
      <c r="F148" s="196">
        <v>0</v>
      </c>
      <c r="G148" s="196">
        <v>0</v>
      </c>
      <c r="H148" s="196">
        <v>0</v>
      </c>
      <c r="I148" s="332">
        <v>0</v>
      </c>
      <c r="J148" s="332">
        <v>0</v>
      </c>
      <c r="K148" s="196">
        <v>0</v>
      </c>
      <c r="L148" s="196">
        <v>0</v>
      </c>
      <c r="M148" s="196">
        <v>0</v>
      </c>
      <c r="N148" s="196">
        <v>0</v>
      </c>
      <c r="O148" s="198">
        <v>0</v>
      </c>
      <c r="P148" s="373">
        <f t="shared" si="13"/>
        <v>0</v>
      </c>
      <c r="Q148" s="195">
        <v>0</v>
      </c>
      <c r="R148" s="196">
        <v>0</v>
      </c>
      <c r="S148" s="196">
        <v>0</v>
      </c>
      <c r="T148" s="196">
        <v>0</v>
      </c>
      <c r="U148" s="196">
        <v>0</v>
      </c>
      <c r="V148" s="198">
        <v>0</v>
      </c>
      <c r="W148" s="72">
        <v>0</v>
      </c>
      <c r="X148" s="97">
        <f t="shared" si="12"/>
        <v>0</v>
      </c>
    </row>
    <row r="149" spans="1:24" ht="24" customHeight="1">
      <c r="A149" s="476" t="s">
        <v>211</v>
      </c>
      <c r="B149" s="469" t="s">
        <v>173</v>
      </c>
      <c r="C149" s="470"/>
      <c r="D149" s="199">
        <v>0</v>
      </c>
      <c r="E149" s="200">
        <v>0</v>
      </c>
      <c r="F149" s="200">
        <v>0</v>
      </c>
      <c r="G149" s="200">
        <v>0</v>
      </c>
      <c r="H149" s="200">
        <v>0</v>
      </c>
      <c r="I149" s="200">
        <v>0</v>
      </c>
      <c r="J149" s="370">
        <v>0</v>
      </c>
      <c r="K149" s="200">
        <v>0</v>
      </c>
      <c r="L149" s="200">
        <v>0</v>
      </c>
      <c r="M149" s="200">
        <v>0</v>
      </c>
      <c r="N149" s="200">
        <v>0</v>
      </c>
      <c r="O149" s="371">
        <v>0</v>
      </c>
      <c r="P149" s="98">
        <f t="shared" si="13"/>
        <v>0</v>
      </c>
      <c r="Q149" s="199">
        <v>0</v>
      </c>
      <c r="R149" s="200">
        <v>0</v>
      </c>
      <c r="S149" s="200">
        <v>0</v>
      </c>
      <c r="T149" s="200">
        <v>0</v>
      </c>
      <c r="U149" s="200">
        <v>0</v>
      </c>
      <c r="V149" s="201">
        <v>0</v>
      </c>
      <c r="W149" s="73">
        <v>0</v>
      </c>
      <c r="X149" s="98">
        <f t="shared" si="12"/>
        <v>0</v>
      </c>
    </row>
    <row r="150" spans="1:24" ht="24" customHeight="1">
      <c r="A150" s="477"/>
      <c r="B150" s="471" t="s">
        <v>172</v>
      </c>
      <c r="C150" s="472"/>
      <c r="D150" s="188">
        <v>0</v>
      </c>
      <c r="E150" s="189">
        <v>0</v>
      </c>
      <c r="F150" s="189">
        <v>0</v>
      </c>
      <c r="G150" s="189">
        <v>0</v>
      </c>
      <c r="H150" s="189">
        <v>0</v>
      </c>
      <c r="I150" s="189">
        <v>0</v>
      </c>
      <c r="J150" s="203">
        <v>200</v>
      </c>
      <c r="K150" s="189">
        <v>0</v>
      </c>
      <c r="L150" s="189">
        <v>0</v>
      </c>
      <c r="M150" s="189">
        <v>0</v>
      </c>
      <c r="N150" s="189">
        <v>0</v>
      </c>
      <c r="O150" s="191">
        <v>0</v>
      </c>
      <c r="P150" s="94">
        <f t="shared" si="13"/>
        <v>200</v>
      </c>
      <c r="Q150" s="188">
        <v>0</v>
      </c>
      <c r="R150" s="189">
        <v>0</v>
      </c>
      <c r="S150" s="189">
        <v>0</v>
      </c>
      <c r="T150" s="189">
        <v>0</v>
      </c>
      <c r="U150" s="189">
        <v>0</v>
      </c>
      <c r="V150" s="189">
        <v>0</v>
      </c>
      <c r="W150" s="71">
        <v>200</v>
      </c>
      <c r="X150" s="94">
        <f t="shared" si="12"/>
        <v>200</v>
      </c>
    </row>
    <row r="151" spans="1:24" ht="24" customHeight="1">
      <c r="A151" s="477"/>
      <c r="B151" s="473" t="s">
        <v>198</v>
      </c>
      <c r="C151" s="474"/>
      <c r="D151" s="188">
        <v>0</v>
      </c>
      <c r="E151" s="189">
        <v>0</v>
      </c>
      <c r="F151" s="189">
        <v>0</v>
      </c>
      <c r="G151" s="189">
        <v>0</v>
      </c>
      <c r="H151" s="189">
        <v>0</v>
      </c>
      <c r="I151" s="203">
        <v>0</v>
      </c>
      <c r="J151" s="203">
        <v>0</v>
      </c>
      <c r="K151" s="189">
        <v>0</v>
      </c>
      <c r="L151" s="189">
        <v>0</v>
      </c>
      <c r="M151" s="189">
        <v>0</v>
      </c>
      <c r="N151" s="189">
        <v>0</v>
      </c>
      <c r="O151" s="191">
        <v>0</v>
      </c>
      <c r="P151" s="94">
        <f t="shared" si="13"/>
        <v>0</v>
      </c>
      <c r="Q151" s="188">
        <v>0</v>
      </c>
      <c r="R151" s="189">
        <v>0</v>
      </c>
      <c r="S151" s="189">
        <v>0</v>
      </c>
      <c r="T151" s="189">
        <v>0</v>
      </c>
      <c r="U151" s="189">
        <v>0</v>
      </c>
      <c r="V151" s="191">
        <v>0</v>
      </c>
      <c r="W151" s="71">
        <v>0</v>
      </c>
      <c r="X151" s="94">
        <f t="shared" si="12"/>
        <v>0</v>
      </c>
    </row>
    <row r="152" spans="1:24" ht="24" customHeight="1">
      <c r="A152" s="477"/>
      <c r="B152" s="475"/>
      <c r="C152" s="95" t="s">
        <v>176</v>
      </c>
      <c r="D152" s="188">
        <v>0</v>
      </c>
      <c r="E152" s="189">
        <v>0</v>
      </c>
      <c r="F152" s="189">
        <v>0</v>
      </c>
      <c r="G152" s="189">
        <v>0</v>
      </c>
      <c r="H152" s="189">
        <v>0</v>
      </c>
      <c r="I152" s="203">
        <v>0</v>
      </c>
      <c r="J152" s="203">
        <v>0</v>
      </c>
      <c r="K152" s="189">
        <v>0</v>
      </c>
      <c r="L152" s="189">
        <v>0</v>
      </c>
      <c r="M152" s="189">
        <v>0</v>
      </c>
      <c r="N152" s="189">
        <v>0</v>
      </c>
      <c r="O152" s="191">
        <v>0</v>
      </c>
      <c r="P152" s="94">
        <f t="shared" si="13"/>
        <v>0</v>
      </c>
      <c r="Q152" s="188">
        <v>0</v>
      </c>
      <c r="R152" s="189">
        <v>0</v>
      </c>
      <c r="S152" s="189">
        <v>0</v>
      </c>
      <c r="T152" s="189">
        <v>0</v>
      </c>
      <c r="U152" s="189">
        <v>0</v>
      </c>
      <c r="V152" s="191">
        <v>0</v>
      </c>
      <c r="W152" s="71">
        <v>0</v>
      </c>
      <c r="X152" s="94">
        <f t="shared" si="12"/>
        <v>0</v>
      </c>
    </row>
    <row r="153" spans="1:24" ht="24" customHeight="1">
      <c r="A153" s="477"/>
      <c r="B153" s="475"/>
      <c r="C153" s="95" t="s">
        <v>171</v>
      </c>
      <c r="D153" s="188">
        <v>0</v>
      </c>
      <c r="E153" s="189">
        <v>0</v>
      </c>
      <c r="F153" s="189">
        <v>0</v>
      </c>
      <c r="G153" s="189">
        <v>0</v>
      </c>
      <c r="H153" s="189">
        <v>0</v>
      </c>
      <c r="I153" s="203">
        <v>0</v>
      </c>
      <c r="J153" s="203">
        <v>0</v>
      </c>
      <c r="K153" s="189">
        <v>0</v>
      </c>
      <c r="L153" s="189">
        <v>0</v>
      </c>
      <c r="M153" s="189">
        <v>0</v>
      </c>
      <c r="N153" s="189">
        <v>0</v>
      </c>
      <c r="O153" s="191">
        <v>0</v>
      </c>
      <c r="P153" s="94">
        <f t="shared" si="13"/>
        <v>0</v>
      </c>
      <c r="Q153" s="188">
        <v>0</v>
      </c>
      <c r="R153" s="189">
        <v>0</v>
      </c>
      <c r="S153" s="189">
        <v>0</v>
      </c>
      <c r="T153" s="189">
        <v>0</v>
      </c>
      <c r="U153" s="189">
        <v>0</v>
      </c>
      <c r="V153" s="191">
        <v>0</v>
      </c>
      <c r="W153" s="71">
        <v>0</v>
      </c>
      <c r="X153" s="94">
        <f t="shared" si="12"/>
        <v>0</v>
      </c>
    </row>
    <row r="154" spans="1:24" ht="24" customHeight="1">
      <c r="A154" s="477"/>
      <c r="B154" s="475"/>
      <c r="C154" s="95" t="s">
        <v>175</v>
      </c>
      <c r="D154" s="188">
        <v>0</v>
      </c>
      <c r="E154" s="189">
        <v>0</v>
      </c>
      <c r="F154" s="189">
        <v>0</v>
      </c>
      <c r="G154" s="189">
        <v>0</v>
      </c>
      <c r="H154" s="189">
        <v>0</v>
      </c>
      <c r="I154" s="203">
        <v>0</v>
      </c>
      <c r="J154" s="203">
        <v>0</v>
      </c>
      <c r="K154" s="189">
        <v>0</v>
      </c>
      <c r="L154" s="189">
        <v>0</v>
      </c>
      <c r="M154" s="189">
        <v>0</v>
      </c>
      <c r="N154" s="189">
        <v>0</v>
      </c>
      <c r="O154" s="191">
        <v>0</v>
      </c>
      <c r="P154" s="94">
        <f t="shared" si="13"/>
        <v>0</v>
      </c>
      <c r="Q154" s="188">
        <v>0</v>
      </c>
      <c r="R154" s="189">
        <v>0</v>
      </c>
      <c r="S154" s="189">
        <v>0</v>
      </c>
      <c r="T154" s="189">
        <v>0</v>
      </c>
      <c r="U154" s="189">
        <v>0</v>
      </c>
      <c r="V154" s="191">
        <v>0</v>
      </c>
      <c r="W154" s="71">
        <v>0</v>
      </c>
      <c r="X154" s="94">
        <f t="shared" si="12"/>
        <v>0</v>
      </c>
    </row>
    <row r="155" spans="1:24" ht="24" customHeight="1">
      <c r="A155" s="477"/>
      <c r="B155" s="475"/>
      <c r="C155" s="95" t="s">
        <v>170</v>
      </c>
      <c r="D155" s="188">
        <v>0</v>
      </c>
      <c r="E155" s="189">
        <v>0</v>
      </c>
      <c r="F155" s="189">
        <v>0</v>
      </c>
      <c r="G155" s="189">
        <v>0</v>
      </c>
      <c r="H155" s="189">
        <v>0</v>
      </c>
      <c r="I155" s="203">
        <v>0</v>
      </c>
      <c r="J155" s="203">
        <v>0</v>
      </c>
      <c r="K155" s="189">
        <v>0</v>
      </c>
      <c r="L155" s="189">
        <v>0</v>
      </c>
      <c r="M155" s="189">
        <v>0</v>
      </c>
      <c r="N155" s="189">
        <v>0</v>
      </c>
      <c r="O155" s="191">
        <v>0</v>
      </c>
      <c r="P155" s="94">
        <f t="shared" si="13"/>
        <v>0</v>
      </c>
      <c r="Q155" s="188">
        <v>0</v>
      </c>
      <c r="R155" s="189">
        <v>0</v>
      </c>
      <c r="S155" s="189">
        <v>0</v>
      </c>
      <c r="T155" s="189">
        <v>0</v>
      </c>
      <c r="U155" s="189">
        <v>0</v>
      </c>
      <c r="V155" s="191">
        <v>0</v>
      </c>
      <c r="W155" s="71">
        <v>0</v>
      </c>
      <c r="X155" s="94">
        <f t="shared" si="12"/>
        <v>0</v>
      </c>
    </row>
    <row r="156" spans="1:24" ht="24" customHeight="1">
      <c r="A156" s="477"/>
      <c r="B156" s="471" t="s">
        <v>197</v>
      </c>
      <c r="C156" s="472"/>
      <c r="D156" s="188">
        <v>0</v>
      </c>
      <c r="E156" s="189">
        <v>0</v>
      </c>
      <c r="F156" s="189">
        <v>0</v>
      </c>
      <c r="G156" s="189">
        <v>0</v>
      </c>
      <c r="H156" s="189">
        <v>0</v>
      </c>
      <c r="I156" s="203">
        <v>0</v>
      </c>
      <c r="J156" s="203">
        <v>0</v>
      </c>
      <c r="K156" s="189">
        <v>0</v>
      </c>
      <c r="L156" s="189">
        <v>0</v>
      </c>
      <c r="M156" s="189">
        <v>0</v>
      </c>
      <c r="N156" s="189">
        <v>0</v>
      </c>
      <c r="O156" s="191">
        <v>0</v>
      </c>
      <c r="P156" s="94">
        <f t="shared" si="13"/>
        <v>0</v>
      </c>
      <c r="Q156" s="188">
        <v>0</v>
      </c>
      <c r="R156" s="189">
        <v>0</v>
      </c>
      <c r="S156" s="189">
        <v>0</v>
      </c>
      <c r="T156" s="189">
        <v>0</v>
      </c>
      <c r="U156" s="189">
        <v>0</v>
      </c>
      <c r="V156" s="191">
        <v>0</v>
      </c>
      <c r="W156" s="71">
        <v>0</v>
      </c>
      <c r="X156" s="94">
        <f t="shared" si="12"/>
        <v>0</v>
      </c>
    </row>
    <row r="157" spans="1:24" ht="24" customHeight="1">
      <c r="A157" s="478"/>
      <c r="B157" s="467" t="s">
        <v>174</v>
      </c>
      <c r="C157" s="468"/>
      <c r="D157" s="195">
        <v>0</v>
      </c>
      <c r="E157" s="196">
        <v>0</v>
      </c>
      <c r="F157" s="196">
        <v>0</v>
      </c>
      <c r="G157" s="196">
        <v>0</v>
      </c>
      <c r="H157" s="196">
        <v>0</v>
      </c>
      <c r="I157" s="332">
        <v>0</v>
      </c>
      <c r="J157" s="332">
        <v>0</v>
      </c>
      <c r="K157" s="196">
        <v>0</v>
      </c>
      <c r="L157" s="196">
        <v>0</v>
      </c>
      <c r="M157" s="196">
        <v>0</v>
      </c>
      <c r="N157" s="196">
        <v>0</v>
      </c>
      <c r="O157" s="198">
        <v>0</v>
      </c>
      <c r="P157" s="373">
        <f t="shared" si="13"/>
        <v>0</v>
      </c>
      <c r="Q157" s="195">
        <v>0</v>
      </c>
      <c r="R157" s="196">
        <v>0</v>
      </c>
      <c r="S157" s="196">
        <v>0</v>
      </c>
      <c r="T157" s="196">
        <v>0</v>
      </c>
      <c r="U157" s="196">
        <v>0</v>
      </c>
      <c r="V157" s="198">
        <v>0</v>
      </c>
      <c r="W157" s="72">
        <v>0</v>
      </c>
      <c r="X157" s="97">
        <f t="shared" si="12"/>
        <v>0</v>
      </c>
    </row>
    <row r="158" spans="1:24" ht="24" customHeight="1">
      <c r="A158" s="476" t="s">
        <v>212</v>
      </c>
      <c r="B158" s="469" t="s">
        <v>173</v>
      </c>
      <c r="C158" s="470"/>
      <c r="D158" s="199">
        <v>0</v>
      </c>
      <c r="E158" s="200">
        <v>0</v>
      </c>
      <c r="F158" s="200">
        <v>0</v>
      </c>
      <c r="G158" s="200">
        <v>0</v>
      </c>
      <c r="H158" s="200">
        <v>0</v>
      </c>
      <c r="I158" s="200">
        <v>0</v>
      </c>
      <c r="J158" s="370">
        <v>0</v>
      </c>
      <c r="K158" s="200">
        <v>0</v>
      </c>
      <c r="L158" s="200">
        <v>100</v>
      </c>
      <c r="M158" s="200">
        <v>0</v>
      </c>
      <c r="N158" s="200">
        <v>0</v>
      </c>
      <c r="O158" s="371">
        <v>0</v>
      </c>
      <c r="P158" s="98">
        <f t="shared" si="13"/>
        <v>100</v>
      </c>
      <c r="Q158" s="199">
        <v>0</v>
      </c>
      <c r="R158" s="200">
        <v>0</v>
      </c>
      <c r="S158" s="200">
        <v>0</v>
      </c>
      <c r="T158" s="200">
        <v>0</v>
      </c>
      <c r="U158" s="200">
        <v>0</v>
      </c>
      <c r="V158" s="201">
        <v>0</v>
      </c>
      <c r="W158" s="73">
        <v>100</v>
      </c>
      <c r="X158" s="98">
        <f t="shared" si="12"/>
        <v>100</v>
      </c>
    </row>
    <row r="159" spans="1:24" ht="24" customHeight="1">
      <c r="A159" s="477"/>
      <c r="B159" s="471" t="s">
        <v>172</v>
      </c>
      <c r="C159" s="472"/>
      <c r="D159" s="188">
        <v>200</v>
      </c>
      <c r="E159" s="189">
        <v>0</v>
      </c>
      <c r="F159" s="189">
        <v>0</v>
      </c>
      <c r="G159" s="189">
        <v>0</v>
      </c>
      <c r="H159" s="189">
        <v>0</v>
      </c>
      <c r="I159" s="189">
        <v>0</v>
      </c>
      <c r="J159" s="203">
        <v>100</v>
      </c>
      <c r="K159" s="189">
        <v>0</v>
      </c>
      <c r="L159" s="189">
        <v>0</v>
      </c>
      <c r="M159" s="189">
        <v>0</v>
      </c>
      <c r="N159" s="189">
        <v>0</v>
      </c>
      <c r="O159" s="191">
        <v>0</v>
      </c>
      <c r="P159" s="94">
        <f t="shared" si="13"/>
        <v>300</v>
      </c>
      <c r="Q159" s="188">
        <v>200</v>
      </c>
      <c r="R159" s="189">
        <v>0</v>
      </c>
      <c r="S159" s="189">
        <v>0</v>
      </c>
      <c r="T159" s="189">
        <v>0</v>
      </c>
      <c r="U159" s="189">
        <v>0</v>
      </c>
      <c r="V159" s="189">
        <v>100</v>
      </c>
      <c r="W159" s="71">
        <v>100</v>
      </c>
      <c r="X159" s="94">
        <f t="shared" si="12"/>
        <v>400</v>
      </c>
    </row>
    <row r="160" spans="1:24" ht="24" customHeight="1">
      <c r="A160" s="477"/>
      <c r="B160" s="473" t="s">
        <v>198</v>
      </c>
      <c r="C160" s="474"/>
      <c r="D160" s="188">
        <v>0</v>
      </c>
      <c r="E160" s="189">
        <v>0</v>
      </c>
      <c r="F160" s="189">
        <v>0</v>
      </c>
      <c r="G160" s="189">
        <v>0</v>
      </c>
      <c r="H160" s="189">
        <v>0</v>
      </c>
      <c r="I160" s="203">
        <v>180</v>
      </c>
      <c r="J160" s="203">
        <v>28</v>
      </c>
      <c r="K160" s="189">
        <v>0</v>
      </c>
      <c r="L160" s="189">
        <v>0</v>
      </c>
      <c r="M160" s="189">
        <v>0</v>
      </c>
      <c r="N160" s="189">
        <v>0</v>
      </c>
      <c r="O160" s="191">
        <v>0</v>
      </c>
      <c r="P160" s="94">
        <f t="shared" si="13"/>
        <v>208</v>
      </c>
      <c r="Q160" s="188">
        <f>SUM(Q161:Q164)</f>
        <v>0</v>
      </c>
      <c r="R160" s="189">
        <f t="shared" ref="R160:W160" si="15">SUM(R161:R164)</f>
        <v>0</v>
      </c>
      <c r="S160" s="189">
        <f t="shared" si="15"/>
        <v>0</v>
      </c>
      <c r="T160" s="189">
        <f t="shared" si="15"/>
        <v>0</v>
      </c>
      <c r="U160" s="189">
        <f t="shared" si="15"/>
        <v>0</v>
      </c>
      <c r="V160" s="191">
        <f t="shared" si="15"/>
        <v>0</v>
      </c>
      <c r="W160" s="71">
        <f t="shared" si="15"/>
        <v>0</v>
      </c>
      <c r="X160" s="94">
        <f t="shared" si="12"/>
        <v>0</v>
      </c>
    </row>
    <row r="161" spans="1:24" ht="24" customHeight="1">
      <c r="A161" s="477"/>
      <c r="B161" s="475"/>
      <c r="C161" s="95" t="s">
        <v>176</v>
      </c>
      <c r="D161" s="188">
        <v>0</v>
      </c>
      <c r="E161" s="189">
        <v>0</v>
      </c>
      <c r="F161" s="189">
        <v>0</v>
      </c>
      <c r="G161" s="189">
        <v>0</v>
      </c>
      <c r="H161" s="189">
        <v>0</v>
      </c>
      <c r="I161" s="203">
        <v>0</v>
      </c>
      <c r="J161" s="203">
        <v>0</v>
      </c>
      <c r="K161" s="189">
        <v>0</v>
      </c>
      <c r="L161" s="189">
        <v>0</v>
      </c>
      <c r="M161" s="189">
        <v>0</v>
      </c>
      <c r="N161" s="189">
        <v>0</v>
      </c>
      <c r="O161" s="191">
        <v>0</v>
      </c>
      <c r="P161" s="94">
        <f t="shared" si="13"/>
        <v>0</v>
      </c>
      <c r="Q161" s="188">
        <v>0</v>
      </c>
      <c r="R161" s="189">
        <v>0</v>
      </c>
      <c r="S161" s="189">
        <v>0</v>
      </c>
      <c r="T161" s="189">
        <v>0</v>
      </c>
      <c r="U161" s="189">
        <v>0</v>
      </c>
      <c r="V161" s="191">
        <v>0</v>
      </c>
      <c r="W161" s="71">
        <v>0</v>
      </c>
      <c r="X161" s="94">
        <f t="shared" si="12"/>
        <v>0</v>
      </c>
    </row>
    <row r="162" spans="1:24" ht="24" customHeight="1">
      <c r="A162" s="477"/>
      <c r="B162" s="475"/>
      <c r="C162" s="95" t="s">
        <v>171</v>
      </c>
      <c r="D162" s="188">
        <v>0</v>
      </c>
      <c r="E162" s="189">
        <v>0</v>
      </c>
      <c r="F162" s="189">
        <v>0</v>
      </c>
      <c r="G162" s="189">
        <v>0</v>
      </c>
      <c r="H162" s="189">
        <v>0</v>
      </c>
      <c r="I162" s="203">
        <v>80</v>
      </c>
      <c r="J162" s="203">
        <v>28</v>
      </c>
      <c r="K162" s="189">
        <v>0</v>
      </c>
      <c r="L162" s="189">
        <v>0</v>
      </c>
      <c r="M162" s="189">
        <v>0</v>
      </c>
      <c r="N162" s="189">
        <v>0</v>
      </c>
      <c r="O162" s="191">
        <v>0</v>
      </c>
      <c r="P162" s="94">
        <f t="shared" si="13"/>
        <v>108</v>
      </c>
      <c r="Q162" s="188">
        <v>0</v>
      </c>
      <c r="R162" s="189">
        <v>0</v>
      </c>
      <c r="S162" s="189">
        <v>0</v>
      </c>
      <c r="T162" s="189">
        <v>0</v>
      </c>
      <c r="U162" s="189">
        <v>0</v>
      </c>
      <c r="V162" s="190"/>
      <c r="W162" s="357"/>
      <c r="X162" s="94">
        <f t="shared" si="12"/>
        <v>0</v>
      </c>
    </row>
    <row r="163" spans="1:24" ht="24" customHeight="1">
      <c r="A163" s="477"/>
      <c r="B163" s="475"/>
      <c r="C163" s="95" t="s">
        <v>175</v>
      </c>
      <c r="D163" s="188">
        <v>0</v>
      </c>
      <c r="E163" s="189">
        <v>0</v>
      </c>
      <c r="F163" s="189">
        <v>0</v>
      </c>
      <c r="G163" s="189">
        <v>0</v>
      </c>
      <c r="H163" s="189">
        <v>0</v>
      </c>
      <c r="I163" s="203">
        <v>0</v>
      </c>
      <c r="J163" s="203">
        <v>0</v>
      </c>
      <c r="K163" s="189">
        <v>0</v>
      </c>
      <c r="L163" s="189">
        <v>0</v>
      </c>
      <c r="M163" s="189">
        <v>0</v>
      </c>
      <c r="N163" s="189">
        <v>0</v>
      </c>
      <c r="O163" s="191">
        <v>0</v>
      </c>
      <c r="P163" s="94">
        <f t="shared" si="13"/>
        <v>0</v>
      </c>
      <c r="Q163" s="188">
        <v>0</v>
      </c>
      <c r="R163" s="189">
        <v>0</v>
      </c>
      <c r="S163" s="189">
        <v>0</v>
      </c>
      <c r="T163" s="189">
        <v>0</v>
      </c>
      <c r="U163" s="189">
        <v>0</v>
      </c>
      <c r="V163" s="190">
        <v>0</v>
      </c>
      <c r="W163" s="94">
        <v>0</v>
      </c>
      <c r="X163" s="94">
        <f t="shared" si="12"/>
        <v>0</v>
      </c>
    </row>
    <row r="164" spans="1:24" ht="24" customHeight="1">
      <c r="A164" s="477"/>
      <c r="B164" s="475"/>
      <c r="C164" s="95" t="s">
        <v>170</v>
      </c>
      <c r="D164" s="188">
        <v>0</v>
      </c>
      <c r="E164" s="189">
        <v>0</v>
      </c>
      <c r="F164" s="189">
        <v>0</v>
      </c>
      <c r="G164" s="189">
        <v>0</v>
      </c>
      <c r="H164" s="189">
        <v>0</v>
      </c>
      <c r="I164" s="189">
        <v>100</v>
      </c>
      <c r="J164" s="203">
        <v>0</v>
      </c>
      <c r="K164" s="189">
        <v>0</v>
      </c>
      <c r="L164" s="189">
        <v>0</v>
      </c>
      <c r="M164" s="189">
        <v>0</v>
      </c>
      <c r="N164" s="189">
        <v>0</v>
      </c>
      <c r="O164" s="191">
        <v>0</v>
      </c>
      <c r="P164" s="94">
        <f t="shared" si="13"/>
        <v>100</v>
      </c>
      <c r="Q164" s="188">
        <v>0</v>
      </c>
      <c r="R164" s="189">
        <v>0</v>
      </c>
      <c r="S164" s="189">
        <v>0</v>
      </c>
      <c r="T164" s="189">
        <v>0</v>
      </c>
      <c r="U164" s="189">
        <v>0</v>
      </c>
      <c r="V164" s="202"/>
      <c r="W164" s="357">
        <v>0</v>
      </c>
      <c r="X164" s="94">
        <f t="shared" si="12"/>
        <v>0</v>
      </c>
    </row>
    <row r="165" spans="1:24" ht="24" customHeight="1">
      <c r="A165" s="477"/>
      <c r="B165" s="471" t="s">
        <v>197</v>
      </c>
      <c r="C165" s="472"/>
      <c r="D165" s="188">
        <v>0</v>
      </c>
      <c r="E165" s="189">
        <v>0</v>
      </c>
      <c r="F165" s="189">
        <v>0</v>
      </c>
      <c r="G165" s="189">
        <v>0</v>
      </c>
      <c r="H165" s="189">
        <v>0</v>
      </c>
      <c r="I165" s="203">
        <v>0</v>
      </c>
      <c r="J165" s="203">
        <v>0</v>
      </c>
      <c r="K165" s="189">
        <v>0</v>
      </c>
      <c r="L165" s="189">
        <v>0</v>
      </c>
      <c r="M165" s="189">
        <v>0</v>
      </c>
      <c r="N165" s="189">
        <v>0</v>
      </c>
      <c r="O165" s="191">
        <v>0</v>
      </c>
      <c r="P165" s="94">
        <f t="shared" si="13"/>
        <v>0</v>
      </c>
      <c r="Q165" s="188">
        <v>0</v>
      </c>
      <c r="R165" s="189">
        <v>0</v>
      </c>
      <c r="S165" s="189">
        <v>0</v>
      </c>
      <c r="T165" s="189">
        <v>0</v>
      </c>
      <c r="U165" s="189">
        <v>0</v>
      </c>
      <c r="V165" s="190">
        <v>0</v>
      </c>
      <c r="W165" s="94">
        <v>0</v>
      </c>
      <c r="X165" s="94">
        <f t="shared" si="12"/>
        <v>0</v>
      </c>
    </row>
    <row r="166" spans="1:24" ht="24" customHeight="1">
      <c r="A166" s="478"/>
      <c r="B166" s="467" t="s">
        <v>174</v>
      </c>
      <c r="C166" s="468"/>
      <c r="D166" s="195">
        <v>0</v>
      </c>
      <c r="E166" s="196">
        <v>0</v>
      </c>
      <c r="F166" s="196">
        <v>0</v>
      </c>
      <c r="G166" s="196">
        <v>0</v>
      </c>
      <c r="H166" s="196">
        <v>0</v>
      </c>
      <c r="I166" s="332">
        <v>0</v>
      </c>
      <c r="J166" s="332">
        <v>0</v>
      </c>
      <c r="K166" s="196">
        <v>0</v>
      </c>
      <c r="L166" s="196">
        <v>0</v>
      </c>
      <c r="M166" s="196">
        <v>0</v>
      </c>
      <c r="N166" s="196">
        <v>0</v>
      </c>
      <c r="O166" s="198">
        <v>0</v>
      </c>
      <c r="P166" s="373">
        <f t="shared" si="13"/>
        <v>0</v>
      </c>
      <c r="Q166" s="195">
        <v>0</v>
      </c>
      <c r="R166" s="196">
        <v>0</v>
      </c>
      <c r="S166" s="196">
        <v>0</v>
      </c>
      <c r="T166" s="196">
        <v>0</v>
      </c>
      <c r="U166" s="196">
        <v>0</v>
      </c>
      <c r="V166" s="198">
        <v>0</v>
      </c>
      <c r="W166" s="72">
        <v>100</v>
      </c>
      <c r="X166" s="97">
        <f t="shared" si="12"/>
        <v>100</v>
      </c>
    </row>
    <row r="167" spans="1:24" ht="24" customHeight="1">
      <c r="A167" s="476" t="s">
        <v>213</v>
      </c>
      <c r="B167" s="469" t="s">
        <v>173</v>
      </c>
      <c r="C167" s="470"/>
      <c r="D167" s="199">
        <v>0</v>
      </c>
      <c r="E167" s="200">
        <v>0</v>
      </c>
      <c r="F167" s="200">
        <v>0</v>
      </c>
      <c r="G167" s="200">
        <v>0</v>
      </c>
      <c r="H167" s="200">
        <v>0</v>
      </c>
      <c r="I167" s="200">
        <v>0</v>
      </c>
      <c r="J167" s="370">
        <v>0</v>
      </c>
      <c r="K167" s="200">
        <v>0</v>
      </c>
      <c r="L167" s="200">
        <v>0</v>
      </c>
      <c r="M167" s="200">
        <v>0</v>
      </c>
      <c r="N167" s="200">
        <v>0</v>
      </c>
      <c r="O167" s="371">
        <v>0</v>
      </c>
      <c r="P167" s="98">
        <f t="shared" si="13"/>
        <v>0</v>
      </c>
      <c r="Q167" s="199">
        <v>0</v>
      </c>
      <c r="R167" s="200">
        <v>0</v>
      </c>
      <c r="S167" s="200">
        <v>0</v>
      </c>
      <c r="T167" s="200">
        <v>0</v>
      </c>
      <c r="U167" s="200">
        <v>0</v>
      </c>
      <c r="V167" s="201">
        <v>0</v>
      </c>
      <c r="W167" s="73">
        <v>100</v>
      </c>
      <c r="X167" s="98">
        <f t="shared" si="12"/>
        <v>100</v>
      </c>
    </row>
    <row r="168" spans="1:24" ht="24" customHeight="1">
      <c r="A168" s="477"/>
      <c r="B168" s="471" t="s">
        <v>172</v>
      </c>
      <c r="C168" s="472"/>
      <c r="D168" s="188">
        <v>0</v>
      </c>
      <c r="E168" s="189">
        <v>0</v>
      </c>
      <c r="F168" s="189">
        <v>0</v>
      </c>
      <c r="G168" s="189">
        <v>0</v>
      </c>
      <c r="H168" s="189">
        <v>0</v>
      </c>
      <c r="I168" s="189">
        <v>0</v>
      </c>
      <c r="J168" s="203">
        <v>150</v>
      </c>
      <c r="K168" s="189">
        <v>0</v>
      </c>
      <c r="L168" s="189">
        <v>0</v>
      </c>
      <c r="M168" s="189">
        <v>0</v>
      </c>
      <c r="N168" s="189">
        <v>0</v>
      </c>
      <c r="O168" s="191">
        <v>0</v>
      </c>
      <c r="P168" s="94">
        <f t="shared" si="13"/>
        <v>150</v>
      </c>
      <c r="Q168" s="188">
        <v>0</v>
      </c>
      <c r="R168" s="189">
        <v>0</v>
      </c>
      <c r="S168" s="189">
        <v>0</v>
      </c>
      <c r="T168" s="189">
        <v>0</v>
      </c>
      <c r="U168" s="189">
        <v>0</v>
      </c>
      <c r="V168" s="189">
        <v>0</v>
      </c>
      <c r="W168" s="71"/>
      <c r="X168" s="94">
        <f t="shared" si="12"/>
        <v>0</v>
      </c>
    </row>
    <row r="169" spans="1:24" ht="24" customHeight="1">
      <c r="A169" s="477"/>
      <c r="B169" s="473" t="s">
        <v>198</v>
      </c>
      <c r="C169" s="474"/>
      <c r="D169" s="188">
        <v>0</v>
      </c>
      <c r="E169" s="189">
        <v>0</v>
      </c>
      <c r="F169" s="189">
        <v>0</v>
      </c>
      <c r="G169" s="189">
        <v>0</v>
      </c>
      <c r="H169" s="189">
        <v>0</v>
      </c>
      <c r="I169" s="203">
        <v>0</v>
      </c>
      <c r="J169" s="203">
        <v>0</v>
      </c>
      <c r="K169" s="189">
        <v>0</v>
      </c>
      <c r="L169" s="189">
        <v>0</v>
      </c>
      <c r="M169" s="189">
        <v>0</v>
      </c>
      <c r="N169" s="189">
        <v>0</v>
      </c>
      <c r="O169" s="191">
        <v>0</v>
      </c>
      <c r="P169" s="94">
        <f t="shared" si="13"/>
        <v>0</v>
      </c>
      <c r="Q169" s="188">
        <v>0</v>
      </c>
      <c r="R169" s="189">
        <v>0</v>
      </c>
      <c r="S169" s="189">
        <v>0</v>
      </c>
      <c r="T169" s="189">
        <v>0</v>
      </c>
      <c r="U169" s="189">
        <v>0</v>
      </c>
      <c r="V169" s="191">
        <v>0</v>
      </c>
      <c r="W169" s="71">
        <v>0</v>
      </c>
      <c r="X169" s="94">
        <f t="shared" si="12"/>
        <v>0</v>
      </c>
    </row>
    <row r="170" spans="1:24" ht="24" customHeight="1">
      <c r="A170" s="477"/>
      <c r="B170" s="475"/>
      <c r="C170" s="95" t="s">
        <v>176</v>
      </c>
      <c r="D170" s="188">
        <v>0</v>
      </c>
      <c r="E170" s="189">
        <v>0</v>
      </c>
      <c r="F170" s="189">
        <v>0</v>
      </c>
      <c r="G170" s="189">
        <v>0</v>
      </c>
      <c r="H170" s="189">
        <v>0</v>
      </c>
      <c r="I170" s="203">
        <v>0</v>
      </c>
      <c r="J170" s="203">
        <v>0</v>
      </c>
      <c r="K170" s="189">
        <v>0</v>
      </c>
      <c r="L170" s="189">
        <v>0</v>
      </c>
      <c r="M170" s="189">
        <v>0</v>
      </c>
      <c r="N170" s="189">
        <v>0</v>
      </c>
      <c r="O170" s="191">
        <v>0</v>
      </c>
      <c r="P170" s="94">
        <f t="shared" si="13"/>
        <v>0</v>
      </c>
      <c r="Q170" s="188">
        <v>0</v>
      </c>
      <c r="R170" s="189">
        <v>0</v>
      </c>
      <c r="S170" s="189">
        <v>0</v>
      </c>
      <c r="T170" s="189">
        <v>0</v>
      </c>
      <c r="U170" s="189">
        <v>0</v>
      </c>
      <c r="V170" s="191">
        <v>0</v>
      </c>
      <c r="W170" s="71">
        <v>0</v>
      </c>
      <c r="X170" s="94">
        <f t="shared" si="12"/>
        <v>0</v>
      </c>
    </row>
    <row r="171" spans="1:24" ht="24" customHeight="1">
      <c r="A171" s="477"/>
      <c r="B171" s="475"/>
      <c r="C171" s="95" t="s">
        <v>171</v>
      </c>
      <c r="D171" s="188">
        <v>0</v>
      </c>
      <c r="E171" s="189">
        <v>0</v>
      </c>
      <c r="F171" s="189">
        <v>0</v>
      </c>
      <c r="G171" s="189">
        <v>0</v>
      </c>
      <c r="H171" s="189">
        <v>0</v>
      </c>
      <c r="I171" s="203">
        <v>0</v>
      </c>
      <c r="J171" s="203">
        <v>0</v>
      </c>
      <c r="K171" s="189">
        <v>0</v>
      </c>
      <c r="L171" s="189">
        <v>0</v>
      </c>
      <c r="M171" s="189">
        <v>0</v>
      </c>
      <c r="N171" s="189">
        <v>0</v>
      </c>
      <c r="O171" s="191">
        <v>0</v>
      </c>
      <c r="P171" s="94">
        <f t="shared" si="13"/>
        <v>0</v>
      </c>
      <c r="Q171" s="188">
        <v>0</v>
      </c>
      <c r="R171" s="189">
        <v>0</v>
      </c>
      <c r="S171" s="189">
        <v>0</v>
      </c>
      <c r="T171" s="189">
        <v>0</v>
      </c>
      <c r="U171" s="189">
        <v>0</v>
      </c>
      <c r="V171" s="191">
        <v>0</v>
      </c>
      <c r="W171" s="71">
        <v>0</v>
      </c>
      <c r="X171" s="94">
        <f t="shared" si="12"/>
        <v>0</v>
      </c>
    </row>
    <row r="172" spans="1:24" ht="24" customHeight="1">
      <c r="A172" s="477"/>
      <c r="B172" s="475"/>
      <c r="C172" s="95" t="s">
        <v>175</v>
      </c>
      <c r="D172" s="188">
        <v>0</v>
      </c>
      <c r="E172" s="189">
        <v>0</v>
      </c>
      <c r="F172" s="189">
        <v>0</v>
      </c>
      <c r="G172" s="189">
        <v>0</v>
      </c>
      <c r="H172" s="189">
        <v>0</v>
      </c>
      <c r="I172" s="203">
        <v>0</v>
      </c>
      <c r="J172" s="203">
        <v>0</v>
      </c>
      <c r="K172" s="189">
        <v>0</v>
      </c>
      <c r="L172" s="189">
        <v>0</v>
      </c>
      <c r="M172" s="189">
        <v>0</v>
      </c>
      <c r="N172" s="189">
        <v>0</v>
      </c>
      <c r="O172" s="191">
        <v>0</v>
      </c>
      <c r="P172" s="94">
        <f t="shared" si="13"/>
        <v>0</v>
      </c>
      <c r="Q172" s="188">
        <v>0</v>
      </c>
      <c r="R172" s="189">
        <v>0</v>
      </c>
      <c r="S172" s="189">
        <v>0</v>
      </c>
      <c r="T172" s="189">
        <v>0</v>
      </c>
      <c r="U172" s="189">
        <v>0</v>
      </c>
      <c r="V172" s="191">
        <v>0</v>
      </c>
      <c r="W172" s="71">
        <v>0</v>
      </c>
      <c r="X172" s="94">
        <f t="shared" si="12"/>
        <v>0</v>
      </c>
    </row>
    <row r="173" spans="1:24" ht="24" customHeight="1">
      <c r="A173" s="477"/>
      <c r="B173" s="475"/>
      <c r="C173" s="95" t="s">
        <v>170</v>
      </c>
      <c r="D173" s="188">
        <v>0</v>
      </c>
      <c r="E173" s="189">
        <v>0</v>
      </c>
      <c r="F173" s="189">
        <v>0</v>
      </c>
      <c r="G173" s="189">
        <v>0</v>
      </c>
      <c r="H173" s="189">
        <v>0</v>
      </c>
      <c r="I173" s="203">
        <v>0</v>
      </c>
      <c r="J173" s="203">
        <v>0</v>
      </c>
      <c r="K173" s="189">
        <v>0</v>
      </c>
      <c r="L173" s="189">
        <v>0</v>
      </c>
      <c r="M173" s="189">
        <v>0</v>
      </c>
      <c r="N173" s="189">
        <v>0</v>
      </c>
      <c r="O173" s="191">
        <v>0</v>
      </c>
      <c r="P173" s="94">
        <f t="shared" si="13"/>
        <v>0</v>
      </c>
      <c r="Q173" s="188">
        <v>0</v>
      </c>
      <c r="R173" s="189">
        <v>0</v>
      </c>
      <c r="S173" s="189">
        <v>0</v>
      </c>
      <c r="T173" s="189">
        <v>0</v>
      </c>
      <c r="U173" s="189">
        <v>0</v>
      </c>
      <c r="V173" s="191">
        <v>0</v>
      </c>
      <c r="W173" s="71">
        <v>0</v>
      </c>
      <c r="X173" s="94">
        <f t="shared" si="12"/>
        <v>0</v>
      </c>
    </row>
    <row r="174" spans="1:24" ht="24" customHeight="1">
      <c r="A174" s="477"/>
      <c r="B174" s="471" t="s">
        <v>197</v>
      </c>
      <c r="C174" s="472"/>
      <c r="D174" s="188">
        <v>0</v>
      </c>
      <c r="E174" s="189">
        <v>0</v>
      </c>
      <c r="F174" s="189">
        <v>0</v>
      </c>
      <c r="G174" s="189">
        <v>0</v>
      </c>
      <c r="H174" s="189">
        <v>0</v>
      </c>
      <c r="I174" s="203">
        <v>0</v>
      </c>
      <c r="J174" s="203">
        <v>0</v>
      </c>
      <c r="K174" s="189">
        <v>0</v>
      </c>
      <c r="L174" s="189">
        <v>0</v>
      </c>
      <c r="M174" s="189">
        <v>0</v>
      </c>
      <c r="N174" s="189">
        <v>0</v>
      </c>
      <c r="O174" s="191">
        <v>0</v>
      </c>
      <c r="P174" s="94">
        <f t="shared" si="13"/>
        <v>0</v>
      </c>
      <c r="Q174" s="188">
        <v>0</v>
      </c>
      <c r="R174" s="189">
        <v>0</v>
      </c>
      <c r="S174" s="189">
        <v>0</v>
      </c>
      <c r="T174" s="189">
        <v>0</v>
      </c>
      <c r="U174" s="189">
        <v>0</v>
      </c>
      <c r="V174" s="191">
        <v>0</v>
      </c>
      <c r="W174" s="71">
        <v>0</v>
      </c>
      <c r="X174" s="94">
        <f t="shared" si="12"/>
        <v>0</v>
      </c>
    </row>
    <row r="175" spans="1:24" ht="24" customHeight="1">
      <c r="A175" s="478"/>
      <c r="B175" s="467" t="s">
        <v>174</v>
      </c>
      <c r="C175" s="468"/>
      <c r="D175" s="195">
        <v>0</v>
      </c>
      <c r="E175" s="196">
        <v>0</v>
      </c>
      <c r="F175" s="196">
        <v>0</v>
      </c>
      <c r="G175" s="196">
        <v>0</v>
      </c>
      <c r="H175" s="196">
        <v>0</v>
      </c>
      <c r="I175" s="332">
        <v>0</v>
      </c>
      <c r="J175" s="332">
        <v>0</v>
      </c>
      <c r="K175" s="196">
        <v>0</v>
      </c>
      <c r="L175" s="196">
        <v>0</v>
      </c>
      <c r="M175" s="196">
        <v>0</v>
      </c>
      <c r="N175" s="196">
        <v>0</v>
      </c>
      <c r="O175" s="198">
        <v>0</v>
      </c>
      <c r="P175" s="373">
        <f t="shared" si="13"/>
        <v>0</v>
      </c>
      <c r="Q175" s="195">
        <v>0</v>
      </c>
      <c r="R175" s="196">
        <v>0</v>
      </c>
      <c r="S175" s="196">
        <v>0</v>
      </c>
      <c r="T175" s="196">
        <v>0</v>
      </c>
      <c r="U175" s="196">
        <v>0</v>
      </c>
      <c r="V175" s="198">
        <v>0</v>
      </c>
      <c r="W175" s="72">
        <v>0</v>
      </c>
      <c r="X175" s="97">
        <f t="shared" si="12"/>
        <v>0</v>
      </c>
    </row>
    <row r="176" spans="1:24" ht="24" customHeight="1">
      <c r="A176" s="476" t="s">
        <v>286</v>
      </c>
      <c r="B176" s="469" t="s">
        <v>173</v>
      </c>
      <c r="C176" s="470"/>
      <c r="D176" s="199">
        <v>0</v>
      </c>
      <c r="E176" s="200">
        <v>100</v>
      </c>
      <c r="F176" s="200">
        <v>100</v>
      </c>
      <c r="G176" s="200">
        <v>0</v>
      </c>
      <c r="H176" s="200">
        <v>0</v>
      </c>
      <c r="I176" s="200">
        <v>50</v>
      </c>
      <c r="J176" s="370">
        <v>150</v>
      </c>
      <c r="K176" s="200">
        <v>350</v>
      </c>
      <c r="L176" s="200">
        <v>200</v>
      </c>
      <c r="M176" s="200">
        <v>0</v>
      </c>
      <c r="N176" s="200">
        <v>0</v>
      </c>
      <c r="O176" s="371">
        <v>100</v>
      </c>
      <c r="P176" s="98">
        <f t="shared" si="13"/>
        <v>1050</v>
      </c>
      <c r="Q176" s="199">
        <v>100</v>
      </c>
      <c r="R176" s="200">
        <v>100</v>
      </c>
      <c r="S176" s="200">
        <v>400</v>
      </c>
      <c r="T176" s="200">
        <v>0</v>
      </c>
      <c r="U176" s="200">
        <v>100</v>
      </c>
      <c r="V176" s="201">
        <v>300</v>
      </c>
      <c r="W176" s="73">
        <v>100</v>
      </c>
      <c r="X176" s="98">
        <f t="shared" si="12"/>
        <v>1100</v>
      </c>
    </row>
    <row r="177" spans="1:24" ht="24" customHeight="1">
      <c r="A177" s="477"/>
      <c r="B177" s="471" t="s">
        <v>172</v>
      </c>
      <c r="C177" s="472"/>
      <c r="D177" s="188">
        <v>100</v>
      </c>
      <c r="E177" s="189">
        <v>0</v>
      </c>
      <c r="F177" s="189">
        <v>0</v>
      </c>
      <c r="G177" s="189">
        <v>100</v>
      </c>
      <c r="H177" s="189">
        <v>100</v>
      </c>
      <c r="I177" s="189">
        <v>0</v>
      </c>
      <c r="J177" s="203">
        <v>100</v>
      </c>
      <c r="K177" s="189">
        <v>100</v>
      </c>
      <c r="L177" s="189">
        <v>0</v>
      </c>
      <c r="M177" s="189">
        <v>0</v>
      </c>
      <c r="N177" s="189">
        <v>0</v>
      </c>
      <c r="O177" s="191">
        <v>100</v>
      </c>
      <c r="P177" s="94">
        <f t="shared" si="13"/>
        <v>600</v>
      </c>
      <c r="Q177" s="188">
        <v>100</v>
      </c>
      <c r="R177" s="189">
        <v>100</v>
      </c>
      <c r="S177" s="189">
        <v>0</v>
      </c>
      <c r="T177" s="189">
        <v>100</v>
      </c>
      <c r="U177" s="189">
        <v>100</v>
      </c>
      <c r="V177" s="189">
        <v>0</v>
      </c>
      <c r="W177" s="71">
        <v>200</v>
      </c>
      <c r="X177" s="94">
        <f t="shared" si="12"/>
        <v>600</v>
      </c>
    </row>
    <row r="178" spans="1:24" ht="24" customHeight="1">
      <c r="A178" s="477"/>
      <c r="B178" s="473" t="s">
        <v>198</v>
      </c>
      <c r="C178" s="474"/>
      <c r="D178" s="188">
        <v>0</v>
      </c>
      <c r="E178" s="189">
        <v>100</v>
      </c>
      <c r="F178" s="189">
        <v>0</v>
      </c>
      <c r="G178" s="189">
        <v>100</v>
      </c>
      <c r="H178" s="189">
        <v>0</v>
      </c>
      <c r="I178" s="203">
        <v>0</v>
      </c>
      <c r="J178" s="203">
        <v>100</v>
      </c>
      <c r="K178" s="189">
        <v>0</v>
      </c>
      <c r="L178" s="189">
        <v>0</v>
      </c>
      <c r="M178" s="189">
        <v>0</v>
      </c>
      <c r="N178" s="189">
        <v>0</v>
      </c>
      <c r="O178" s="191">
        <v>0</v>
      </c>
      <c r="P178" s="94">
        <f t="shared" si="13"/>
        <v>300</v>
      </c>
      <c r="Q178" s="188">
        <f>SUM(Q179:Q182)</f>
        <v>0</v>
      </c>
      <c r="R178" s="189">
        <f t="shared" ref="R178:W178" si="16">SUM(R179:R182)</f>
        <v>100</v>
      </c>
      <c r="S178" s="189">
        <f t="shared" si="16"/>
        <v>0</v>
      </c>
      <c r="T178" s="189">
        <f t="shared" si="16"/>
        <v>100</v>
      </c>
      <c r="U178" s="189">
        <f t="shared" si="16"/>
        <v>0</v>
      </c>
      <c r="V178" s="191">
        <f t="shared" si="16"/>
        <v>100</v>
      </c>
      <c r="W178" s="71">
        <f t="shared" si="16"/>
        <v>100</v>
      </c>
      <c r="X178" s="94">
        <f t="shared" si="12"/>
        <v>400</v>
      </c>
    </row>
    <row r="179" spans="1:24" ht="24" customHeight="1">
      <c r="A179" s="477"/>
      <c r="B179" s="475"/>
      <c r="C179" s="95" t="s">
        <v>176</v>
      </c>
      <c r="D179" s="188">
        <v>0</v>
      </c>
      <c r="E179" s="189">
        <v>0</v>
      </c>
      <c r="F179" s="189">
        <v>0</v>
      </c>
      <c r="G179" s="189">
        <v>0</v>
      </c>
      <c r="H179" s="189">
        <v>0</v>
      </c>
      <c r="I179" s="203">
        <v>0</v>
      </c>
      <c r="J179" s="203">
        <v>0</v>
      </c>
      <c r="K179" s="189">
        <v>0</v>
      </c>
      <c r="L179" s="189">
        <v>0</v>
      </c>
      <c r="M179" s="189">
        <v>0</v>
      </c>
      <c r="N179" s="189">
        <v>0</v>
      </c>
      <c r="O179" s="191">
        <v>0</v>
      </c>
      <c r="P179" s="94">
        <f t="shared" si="13"/>
        <v>0</v>
      </c>
      <c r="Q179" s="188">
        <v>0</v>
      </c>
      <c r="R179" s="189">
        <v>0</v>
      </c>
      <c r="S179" s="189">
        <v>0</v>
      </c>
      <c r="T179" s="189">
        <v>0</v>
      </c>
      <c r="U179" s="189">
        <v>0</v>
      </c>
      <c r="V179" s="191">
        <v>0</v>
      </c>
      <c r="W179" s="71">
        <v>0</v>
      </c>
      <c r="X179" s="94">
        <f t="shared" si="12"/>
        <v>0</v>
      </c>
    </row>
    <row r="180" spans="1:24" ht="24" customHeight="1">
      <c r="A180" s="477"/>
      <c r="B180" s="475"/>
      <c r="C180" s="95" t="s">
        <v>171</v>
      </c>
      <c r="D180" s="188">
        <v>0</v>
      </c>
      <c r="E180" s="189">
        <v>100</v>
      </c>
      <c r="F180" s="203">
        <v>0</v>
      </c>
      <c r="G180" s="189">
        <v>100</v>
      </c>
      <c r="H180" s="189">
        <v>0</v>
      </c>
      <c r="I180" s="203">
        <v>0</v>
      </c>
      <c r="J180" s="203">
        <v>100</v>
      </c>
      <c r="K180" s="189">
        <v>0</v>
      </c>
      <c r="L180" s="189">
        <v>0</v>
      </c>
      <c r="M180" s="189">
        <v>0</v>
      </c>
      <c r="N180" s="189">
        <v>0</v>
      </c>
      <c r="O180" s="191">
        <v>0</v>
      </c>
      <c r="P180" s="94">
        <f t="shared" si="13"/>
        <v>300</v>
      </c>
      <c r="Q180" s="188">
        <v>0</v>
      </c>
      <c r="R180" s="189">
        <v>100</v>
      </c>
      <c r="S180" s="203">
        <v>0</v>
      </c>
      <c r="T180" s="189">
        <v>100</v>
      </c>
      <c r="U180" s="189">
        <v>0</v>
      </c>
      <c r="V180" s="189">
        <v>100</v>
      </c>
      <c r="W180" s="71">
        <v>100</v>
      </c>
      <c r="X180" s="94">
        <f t="shared" si="12"/>
        <v>400</v>
      </c>
    </row>
    <row r="181" spans="1:24" ht="24" customHeight="1">
      <c r="A181" s="477"/>
      <c r="B181" s="475"/>
      <c r="C181" s="95" t="s">
        <v>175</v>
      </c>
      <c r="D181" s="188">
        <v>0</v>
      </c>
      <c r="E181" s="189">
        <v>0</v>
      </c>
      <c r="F181" s="189">
        <v>0</v>
      </c>
      <c r="G181" s="189">
        <v>0</v>
      </c>
      <c r="H181" s="189">
        <v>0</v>
      </c>
      <c r="I181" s="203">
        <v>0</v>
      </c>
      <c r="J181" s="203">
        <v>0</v>
      </c>
      <c r="K181" s="189">
        <v>0</v>
      </c>
      <c r="L181" s="189">
        <v>0</v>
      </c>
      <c r="M181" s="189">
        <v>0</v>
      </c>
      <c r="N181" s="189">
        <v>0</v>
      </c>
      <c r="O181" s="191">
        <v>0</v>
      </c>
      <c r="P181" s="94">
        <f t="shared" si="13"/>
        <v>0</v>
      </c>
      <c r="Q181" s="188">
        <v>0</v>
      </c>
      <c r="R181" s="189">
        <v>0</v>
      </c>
      <c r="S181" s="189">
        <v>0</v>
      </c>
      <c r="T181" s="189">
        <v>0</v>
      </c>
      <c r="U181" s="189">
        <v>0</v>
      </c>
      <c r="V181" s="191">
        <v>0</v>
      </c>
      <c r="W181" s="71">
        <v>0</v>
      </c>
      <c r="X181" s="94">
        <f t="shared" si="12"/>
        <v>0</v>
      </c>
    </row>
    <row r="182" spans="1:24" ht="24" customHeight="1">
      <c r="A182" s="477"/>
      <c r="B182" s="475"/>
      <c r="C182" s="95" t="s">
        <v>170</v>
      </c>
      <c r="D182" s="188">
        <v>0</v>
      </c>
      <c r="E182" s="189">
        <v>0</v>
      </c>
      <c r="F182" s="202">
        <v>0</v>
      </c>
      <c r="G182" s="189">
        <v>0</v>
      </c>
      <c r="H182" s="189">
        <v>0</v>
      </c>
      <c r="I182" s="203">
        <v>0</v>
      </c>
      <c r="J182" s="203">
        <v>0</v>
      </c>
      <c r="K182" s="189">
        <v>0</v>
      </c>
      <c r="L182" s="189">
        <v>0</v>
      </c>
      <c r="M182" s="189">
        <v>0</v>
      </c>
      <c r="N182" s="189">
        <v>0</v>
      </c>
      <c r="O182" s="191">
        <v>0</v>
      </c>
      <c r="P182" s="94">
        <f t="shared" si="13"/>
        <v>0</v>
      </c>
      <c r="Q182" s="188">
        <v>0</v>
      </c>
      <c r="R182" s="189">
        <v>0</v>
      </c>
      <c r="S182" s="202">
        <v>0</v>
      </c>
      <c r="T182" s="189">
        <v>0</v>
      </c>
      <c r="U182" s="189">
        <v>0</v>
      </c>
      <c r="V182" s="191">
        <v>0</v>
      </c>
      <c r="W182" s="71">
        <v>0</v>
      </c>
      <c r="X182" s="94">
        <f t="shared" si="12"/>
        <v>0</v>
      </c>
    </row>
    <row r="183" spans="1:24" ht="24" customHeight="1">
      <c r="A183" s="477"/>
      <c r="B183" s="471" t="s">
        <v>197</v>
      </c>
      <c r="C183" s="472"/>
      <c r="D183" s="188">
        <v>0</v>
      </c>
      <c r="E183" s="189">
        <v>0</v>
      </c>
      <c r="F183" s="189">
        <v>0</v>
      </c>
      <c r="G183" s="189">
        <v>0</v>
      </c>
      <c r="H183" s="189">
        <v>0</v>
      </c>
      <c r="I183" s="203">
        <v>0</v>
      </c>
      <c r="J183" s="203">
        <v>0</v>
      </c>
      <c r="K183" s="189">
        <v>0</v>
      </c>
      <c r="L183" s="189">
        <v>0</v>
      </c>
      <c r="M183" s="189">
        <v>0</v>
      </c>
      <c r="N183" s="189">
        <v>0</v>
      </c>
      <c r="O183" s="191">
        <v>0</v>
      </c>
      <c r="P183" s="99">
        <f t="shared" si="13"/>
        <v>0</v>
      </c>
      <c r="Q183" s="188">
        <v>0</v>
      </c>
      <c r="R183" s="189">
        <v>0</v>
      </c>
      <c r="S183" s="189">
        <v>0</v>
      </c>
      <c r="T183" s="189">
        <v>0</v>
      </c>
      <c r="U183" s="189">
        <v>0</v>
      </c>
      <c r="V183" s="191">
        <v>0</v>
      </c>
      <c r="W183" s="71">
        <v>0</v>
      </c>
      <c r="X183" s="99">
        <f t="shared" si="12"/>
        <v>0</v>
      </c>
    </row>
    <row r="184" spans="1:24" ht="24" customHeight="1">
      <c r="A184" s="478"/>
      <c r="B184" s="467" t="s">
        <v>174</v>
      </c>
      <c r="C184" s="468"/>
      <c r="D184" s="195">
        <v>0</v>
      </c>
      <c r="E184" s="196">
        <v>0</v>
      </c>
      <c r="F184" s="196">
        <v>0</v>
      </c>
      <c r="G184" s="196">
        <v>0</v>
      </c>
      <c r="H184" s="196">
        <v>0</v>
      </c>
      <c r="I184" s="332">
        <v>0</v>
      </c>
      <c r="J184" s="332">
        <v>0</v>
      </c>
      <c r="K184" s="196">
        <v>0</v>
      </c>
      <c r="L184" s="196">
        <v>0</v>
      </c>
      <c r="M184" s="196">
        <v>0</v>
      </c>
      <c r="N184" s="196">
        <v>0</v>
      </c>
      <c r="O184" s="198">
        <v>0</v>
      </c>
      <c r="P184" s="373">
        <f t="shared" si="13"/>
        <v>0</v>
      </c>
      <c r="Q184" s="195">
        <v>0</v>
      </c>
      <c r="R184" s="196">
        <v>0</v>
      </c>
      <c r="S184" s="196">
        <v>0</v>
      </c>
      <c r="T184" s="196">
        <v>0</v>
      </c>
      <c r="U184" s="196">
        <v>0</v>
      </c>
      <c r="V184" s="198">
        <v>0</v>
      </c>
      <c r="W184" s="196">
        <v>100</v>
      </c>
      <c r="X184" s="97">
        <f t="shared" si="12"/>
        <v>100</v>
      </c>
    </row>
    <row r="185" spans="1:24" ht="24" customHeight="1">
      <c r="A185" s="476" t="s">
        <v>214</v>
      </c>
      <c r="B185" s="469" t="s">
        <v>173</v>
      </c>
      <c r="C185" s="470"/>
      <c r="D185" s="199">
        <v>0</v>
      </c>
      <c r="E185" s="200">
        <v>400</v>
      </c>
      <c r="F185" s="200">
        <v>0</v>
      </c>
      <c r="G185" s="200">
        <v>0</v>
      </c>
      <c r="H185" s="200">
        <v>0</v>
      </c>
      <c r="I185" s="200">
        <v>0</v>
      </c>
      <c r="J185" s="370">
        <v>300</v>
      </c>
      <c r="K185" s="200">
        <v>0</v>
      </c>
      <c r="L185" s="200">
        <v>100</v>
      </c>
      <c r="M185" s="200">
        <v>350</v>
      </c>
      <c r="N185" s="200">
        <v>0</v>
      </c>
      <c r="O185" s="371">
        <v>0</v>
      </c>
      <c r="P185" s="98">
        <f t="shared" si="13"/>
        <v>1150</v>
      </c>
      <c r="Q185" s="199">
        <v>0</v>
      </c>
      <c r="R185" s="200">
        <v>400</v>
      </c>
      <c r="S185" s="200">
        <v>0</v>
      </c>
      <c r="T185" s="200">
        <v>0</v>
      </c>
      <c r="U185" s="200">
        <v>0</v>
      </c>
      <c r="V185" s="201">
        <v>0</v>
      </c>
      <c r="W185" s="73">
        <v>100</v>
      </c>
      <c r="X185" s="98">
        <f t="shared" si="12"/>
        <v>500</v>
      </c>
    </row>
    <row r="186" spans="1:24" ht="24" customHeight="1">
      <c r="A186" s="477"/>
      <c r="B186" s="471" t="s">
        <v>172</v>
      </c>
      <c r="C186" s="472"/>
      <c r="D186" s="188">
        <v>100</v>
      </c>
      <c r="E186" s="189">
        <v>100</v>
      </c>
      <c r="F186" s="189">
        <v>100</v>
      </c>
      <c r="G186" s="189">
        <v>100</v>
      </c>
      <c r="H186" s="189">
        <v>100</v>
      </c>
      <c r="I186" s="189">
        <v>110</v>
      </c>
      <c r="J186" s="203">
        <v>100</v>
      </c>
      <c r="K186" s="189">
        <v>100</v>
      </c>
      <c r="L186" s="189">
        <v>100</v>
      </c>
      <c r="M186" s="189">
        <v>100</v>
      </c>
      <c r="N186" s="189">
        <v>140</v>
      </c>
      <c r="O186" s="191">
        <v>100</v>
      </c>
      <c r="P186" s="94">
        <f t="shared" si="13"/>
        <v>1250</v>
      </c>
      <c r="Q186" s="188">
        <v>100</v>
      </c>
      <c r="R186" s="189">
        <v>100</v>
      </c>
      <c r="S186" s="189">
        <v>100</v>
      </c>
      <c r="T186" s="189">
        <v>100</v>
      </c>
      <c r="U186" s="189">
        <v>100</v>
      </c>
      <c r="V186" s="189">
        <v>400</v>
      </c>
      <c r="W186" s="71">
        <v>600</v>
      </c>
      <c r="X186" s="94">
        <f t="shared" si="12"/>
        <v>1500</v>
      </c>
    </row>
    <row r="187" spans="1:24" ht="24" customHeight="1">
      <c r="A187" s="477"/>
      <c r="B187" s="473" t="s">
        <v>198</v>
      </c>
      <c r="C187" s="474"/>
      <c r="D187" s="188">
        <v>0</v>
      </c>
      <c r="E187" s="189">
        <v>0</v>
      </c>
      <c r="F187" s="189">
        <v>150</v>
      </c>
      <c r="G187" s="189">
        <v>0</v>
      </c>
      <c r="H187" s="189">
        <v>0</v>
      </c>
      <c r="I187" s="203">
        <v>0</v>
      </c>
      <c r="J187" s="203">
        <v>0</v>
      </c>
      <c r="K187" s="189">
        <v>250</v>
      </c>
      <c r="L187" s="189">
        <v>0</v>
      </c>
      <c r="M187" s="189">
        <v>0</v>
      </c>
      <c r="N187" s="189">
        <v>0</v>
      </c>
      <c r="O187" s="191">
        <v>0</v>
      </c>
      <c r="P187" s="94">
        <f t="shared" si="13"/>
        <v>400</v>
      </c>
      <c r="Q187" s="188">
        <f>SUM(Q188:Q191)</f>
        <v>0</v>
      </c>
      <c r="R187" s="189">
        <f t="shared" ref="R187:W187" si="17">SUM(R188:R191)</f>
        <v>0</v>
      </c>
      <c r="S187" s="189">
        <f t="shared" si="17"/>
        <v>200</v>
      </c>
      <c r="T187" s="189">
        <f t="shared" si="17"/>
        <v>0</v>
      </c>
      <c r="U187" s="189">
        <f t="shared" si="17"/>
        <v>0</v>
      </c>
      <c r="V187" s="191">
        <f t="shared" si="17"/>
        <v>0</v>
      </c>
      <c r="W187" s="71">
        <f t="shared" si="17"/>
        <v>100</v>
      </c>
      <c r="X187" s="94">
        <f t="shared" si="12"/>
        <v>300</v>
      </c>
    </row>
    <row r="188" spans="1:24" ht="24" customHeight="1">
      <c r="A188" s="477"/>
      <c r="B188" s="475"/>
      <c r="C188" s="95" t="s">
        <v>176</v>
      </c>
      <c r="D188" s="188">
        <v>0</v>
      </c>
      <c r="E188" s="189">
        <v>0</v>
      </c>
      <c r="F188" s="189">
        <v>0</v>
      </c>
      <c r="G188" s="189">
        <v>0</v>
      </c>
      <c r="H188" s="189">
        <v>0</v>
      </c>
      <c r="I188" s="203">
        <v>0</v>
      </c>
      <c r="J188" s="203">
        <v>0</v>
      </c>
      <c r="K188" s="189">
        <v>0</v>
      </c>
      <c r="L188" s="189">
        <v>0</v>
      </c>
      <c r="M188" s="189">
        <v>0</v>
      </c>
      <c r="N188" s="189">
        <v>0</v>
      </c>
      <c r="O188" s="191">
        <v>0</v>
      </c>
      <c r="P188" s="94">
        <f t="shared" si="13"/>
        <v>0</v>
      </c>
      <c r="Q188" s="188">
        <v>0</v>
      </c>
      <c r="R188" s="189">
        <v>0</v>
      </c>
      <c r="S188" s="189">
        <v>0</v>
      </c>
      <c r="T188" s="189">
        <v>0</v>
      </c>
      <c r="U188" s="189">
        <v>0</v>
      </c>
      <c r="V188" s="191">
        <v>0</v>
      </c>
      <c r="W188" s="71">
        <v>0</v>
      </c>
      <c r="X188" s="94">
        <f t="shared" si="12"/>
        <v>0</v>
      </c>
    </row>
    <row r="189" spans="1:24" ht="24" customHeight="1">
      <c r="A189" s="477"/>
      <c r="B189" s="475"/>
      <c r="C189" s="95" t="s">
        <v>171</v>
      </c>
      <c r="D189" s="188">
        <v>0</v>
      </c>
      <c r="E189" s="189">
        <v>0</v>
      </c>
      <c r="F189" s="189">
        <v>150</v>
      </c>
      <c r="G189" s="189">
        <v>0</v>
      </c>
      <c r="H189" s="189">
        <v>0</v>
      </c>
      <c r="I189" s="203">
        <v>0</v>
      </c>
      <c r="J189" s="203">
        <v>0</v>
      </c>
      <c r="K189" s="189">
        <v>250</v>
      </c>
      <c r="L189" s="189">
        <v>0</v>
      </c>
      <c r="M189" s="189">
        <v>0</v>
      </c>
      <c r="N189" s="189">
        <v>0</v>
      </c>
      <c r="O189" s="191">
        <v>0</v>
      </c>
      <c r="P189" s="94">
        <f t="shared" si="13"/>
        <v>400</v>
      </c>
      <c r="Q189" s="188">
        <v>0</v>
      </c>
      <c r="R189" s="189">
        <v>0</v>
      </c>
      <c r="S189" s="189">
        <v>200</v>
      </c>
      <c r="T189" s="189">
        <v>0</v>
      </c>
      <c r="U189" s="189">
        <v>0</v>
      </c>
      <c r="V189" s="191">
        <v>0</v>
      </c>
      <c r="W189" s="71">
        <v>100</v>
      </c>
      <c r="X189" s="94">
        <f t="shared" si="12"/>
        <v>300</v>
      </c>
    </row>
    <row r="190" spans="1:24" ht="24" customHeight="1">
      <c r="A190" s="477"/>
      <c r="B190" s="475"/>
      <c r="C190" s="95" t="s">
        <v>175</v>
      </c>
      <c r="D190" s="188">
        <v>0</v>
      </c>
      <c r="E190" s="189">
        <v>0</v>
      </c>
      <c r="F190" s="189">
        <v>0</v>
      </c>
      <c r="G190" s="189">
        <v>0</v>
      </c>
      <c r="H190" s="189">
        <v>0</v>
      </c>
      <c r="I190" s="203">
        <v>0</v>
      </c>
      <c r="J190" s="203">
        <v>0</v>
      </c>
      <c r="K190" s="189">
        <v>0</v>
      </c>
      <c r="L190" s="189">
        <v>0</v>
      </c>
      <c r="M190" s="189">
        <v>0</v>
      </c>
      <c r="N190" s="189">
        <v>0</v>
      </c>
      <c r="O190" s="191">
        <v>0</v>
      </c>
      <c r="P190" s="94">
        <f t="shared" si="13"/>
        <v>0</v>
      </c>
      <c r="Q190" s="188">
        <v>0</v>
      </c>
      <c r="R190" s="189">
        <v>0</v>
      </c>
      <c r="S190" s="189">
        <v>0</v>
      </c>
      <c r="T190" s="189">
        <v>0</v>
      </c>
      <c r="U190" s="189">
        <v>0</v>
      </c>
      <c r="V190" s="191">
        <v>0</v>
      </c>
      <c r="W190" s="71">
        <v>0</v>
      </c>
      <c r="X190" s="94">
        <f t="shared" si="12"/>
        <v>0</v>
      </c>
    </row>
    <row r="191" spans="1:24" ht="24" customHeight="1">
      <c r="A191" s="477"/>
      <c r="B191" s="475"/>
      <c r="C191" s="95" t="s">
        <v>170</v>
      </c>
      <c r="D191" s="188">
        <v>0</v>
      </c>
      <c r="E191" s="189">
        <v>0</v>
      </c>
      <c r="F191" s="189">
        <v>0</v>
      </c>
      <c r="G191" s="189">
        <v>0</v>
      </c>
      <c r="H191" s="189">
        <v>0</v>
      </c>
      <c r="I191" s="203">
        <v>0</v>
      </c>
      <c r="J191" s="203">
        <v>0</v>
      </c>
      <c r="K191" s="189">
        <v>0</v>
      </c>
      <c r="L191" s="189">
        <v>0</v>
      </c>
      <c r="M191" s="189">
        <v>0</v>
      </c>
      <c r="N191" s="189">
        <v>0</v>
      </c>
      <c r="O191" s="191">
        <v>0</v>
      </c>
      <c r="P191" s="94">
        <f t="shared" si="13"/>
        <v>0</v>
      </c>
      <c r="Q191" s="188">
        <v>0</v>
      </c>
      <c r="R191" s="189">
        <v>0</v>
      </c>
      <c r="S191" s="189">
        <v>0</v>
      </c>
      <c r="T191" s="189">
        <v>0</v>
      </c>
      <c r="U191" s="189">
        <v>0</v>
      </c>
      <c r="V191" s="191">
        <v>0</v>
      </c>
      <c r="W191" s="71">
        <v>0</v>
      </c>
      <c r="X191" s="94">
        <f t="shared" si="12"/>
        <v>0</v>
      </c>
    </row>
    <row r="192" spans="1:24" ht="24" customHeight="1">
      <c r="A192" s="477"/>
      <c r="B192" s="471" t="s">
        <v>197</v>
      </c>
      <c r="C192" s="472"/>
      <c r="D192" s="188">
        <v>0</v>
      </c>
      <c r="E192" s="189">
        <v>0</v>
      </c>
      <c r="F192" s="189">
        <v>0</v>
      </c>
      <c r="G192" s="189">
        <v>0</v>
      </c>
      <c r="H192" s="189">
        <v>0</v>
      </c>
      <c r="I192" s="203">
        <v>0</v>
      </c>
      <c r="J192" s="203">
        <v>0</v>
      </c>
      <c r="K192" s="189">
        <v>0</v>
      </c>
      <c r="L192" s="189">
        <v>0</v>
      </c>
      <c r="M192" s="189">
        <v>0</v>
      </c>
      <c r="N192" s="189">
        <v>0</v>
      </c>
      <c r="O192" s="191">
        <v>0</v>
      </c>
      <c r="P192" s="94">
        <f t="shared" si="13"/>
        <v>0</v>
      </c>
      <c r="Q192" s="188">
        <v>0</v>
      </c>
      <c r="R192" s="189">
        <v>0</v>
      </c>
      <c r="S192" s="189">
        <v>0</v>
      </c>
      <c r="T192" s="189">
        <v>0</v>
      </c>
      <c r="U192" s="189">
        <v>0</v>
      </c>
      <c r="V192" s="191">
        <v>0</v>
      </c>
      <c r="W192" s="71">
        <v>0</v>
      </c>
      <c r="X192" s="94">
        <f t="shared" si="12"/>
        <v>0</v>
      </c>
    </row>
    <row r="193" spans="1:24" ht="24" customHeight="1">
      <c r="A193" s="478"/>
      <c r="B193" s="467" t="s">
        <v>174</v>
      </c>
      <c r="C193" s="468"/>
      <c r="D193" s="195">
        <v>0</v>
      </c>
      <c r="E193" s="196">
        <v>0</v>
      </c>
      <c r="F193" s="196">
        <v>0</v>
      </c>
      <c r="G193" s="196">
        <v>0</v>
      </c>
      <c r="H193" s="196">
        <v>0</v>
      </c>
      <c r="I193" s="332">
        <v>0</v>
      </c>
      <c r="J193" s="332">
        <v>0</v>
      </c>
      <c r="K193" s="196">
        <v>0</v>
      </c>
      <c r="L193" s="196">
        <v>0</v>
      </c>
      <c r="M193" s="196">
        <v>0</v>
      </c>
      <c r="N193" s="196">
        <v>0</v>
      </c>
      <c r="O193" s="198">
        <v>0</v>
      </c>
      <c r="P193" s="373">
        <f t="shared" si="13"/>
        <v>0</v>
      </c>
      <c r="Q193" s="195">
        <v>0</v>
      </c>
      <c r="R193" s="196">
        <v>0</v>
      </c>
      <c r="S193" s="196">
        <v>0</v>
      </c>
      <c r="T193" s="196">
        <v>0</v>
      </c>
      <c r="U193" s="196">
        <v>0</v>
      </c>
      <c r="V193" s="198">
        <v>0</v>
      </c>
      <c r="W193" s="72">
        <v>550</v>
      </c>
      <c r="X193" s="97">
        <f t="shared" si="12"/>
        <v>550</v>
      </c>
    </row>
    <row r="194" spans="1:24" ht="24" customHeight="1">
      <c r="A194" s="476" t="s">
        <v>215</v>
      </c>
      <c r="B194" s="469" t="s">
        <v>173</v>
      </c>
      <c r="C194" s="470"/>
      <c r="D194" s="199">
        <v>0</v>
      </c>
      <c r="E194" s="200">
        <v>0</v>
      </c>
      <c r="F194" s="200">
        <v>0</v>
      </c>
      <c r="G194" s="200">
        <v>0</v>
      </c>
      <c r="H194" s="200">
        <v>0</v>
      </c>
      <c r="I194" s="200">
        <v>0</v>
      </c>
      <c r="J194" s="370">
        <v>0</v>
      </c>
      <c r="K194" s="200">
        <v>0</v>
      </c>
      <c r="L194" s="200">
        <v>0</v>
      </c>
      <c r="M194" s="200">
        <v>0</v>
      </c>
      <c r="N194" s="200">
        <v>0</v>
      </c>
      <c r="O194" s="371">
        <v>0</v>
      </c>
      <c r="P194" s="98">
        <f t="shared" si="13"/>
        <v>0</v>
      </c>
      <c r="Q194" s="199">
        <v>0</v>
      </c>
      <c r="R194" s="200">
        <v>0</v>
      </c>
      <c r="S194" s="200">
        <v>0</v>
      </c>
      <c r="T194" s="200">
        <v>0</v>
      </c>
      <c r="U194" s="200">
        <v>0</v>
      </c>
      <c r="V194" s="201">
        <v>0</v>
      </c>
      <c r="W194" s="73">
        <v>0</v>
      </c>
      <c r="X194" s="98">
        <f t="shared" si="12"/>
        <v>0</v>
      </c>
    </row>
    <row r="195" spans="1:24" ht="24" customHeight="1">
      <c r="A195" s="477"/>
      <c r="B195" s="471" t="s">
        <v>172</v>
      </c>
      <c r="C195" s="472"/>
      <c r="D195" s="188">
        <v>0</v>
      </c>
      <c r="E195" s="189">
        <v>0</v>
      </c>
      <c r="F195" s="189">
        <v>0</v>
      </c>
      <c r="G195" s="189">
        <v>0</v>
      </c>
      <c r="H195" s="189">
        <v>0</v>
      </c>
      <c r="I195" s="189">
        <v>0</v>
      </c>
      <c r="J195" s="203">
        <v>70</v>
      </c>
      <c r="K195" s="189">
        <v>0</v>
      </c>
      <c r="L195" s="189">
        <v>100</v>
      </c>
      <c r="M195" s="189">
        <v>0</v>
      </c>
      <c r="N195" s="189">
        <v>0</v>
      </c>
      <c r="O195" s="191">
        <v>0</v>
      </c>
      <c r="P195" s="94">
        <f t="shared" si="13"/>
        <v>170</v>
      </c>
      <c r="Q195" s="188">
        <v>0</v>
      </c>
      <c r="R195" s="189">
        <v>0</v>
      </c>
      <c r="S195" s="189">
        <v>0</v>
      </c>
      <c r="T195" s="189">
        <v>0</v>
      </c>
      <c r="U195" s="189">
        <v>0</v>
      </c>
      <c r="V195" s="189">
        <v>0</v>
      </c>
      <c r="W195" s="71">
        <v>180</v>
      </c>
      <c r="X195" s="94">
        <f t="shared" si="12"/>
        <v>180</v>
      </c>
    </row>
    <row r="196" spans="1:24" ht="24" customHeight="1">
      <c r="A196" s="477"/>
      <c r="B196" s="473" t="s">
        <v>198</v>
      </c>
      <c r="C196" s="474"/>
      <c r="D196" s="188">
        <v>0</v>
      </c>
      <c r="E196" s="189">
        <v>0</v>
      </c>
      <c r="F196" s="189">
        <v>0</v>
      </c>
      <c r="G196" s="189">
        <v>0</v>
      </c>
      <c r="H196" s="189">
        <v>0</v>
      </c>
      <c r="I196" s="203">
        <v>0</v>
      </c>
      <c r="J196" s="203">
        <v>0</v>
      </c>
      <c r="K196" s="189">
        <v>0</v>
      </c>
      <c r="L196" s="189">
        <v>0</v>
      </c>
      <c r="M196" s="189">
        <v>0</v>
      </c>
      <c r="N196" s="189">
        <v>0</v>
      </c>
      <c r="O196" s="191">
        <v>0</v>
      </c>
      <c r="P196" s="94">
        <f t="shared" si="13"/>
        <v>0</v>
      </c>
      <c r="Q196" s="188">
        <v>0</v>
      </c>
      <c r="R196" s="189">
        <v>0</v>
      </c>
      <c r="S196" s="189">
        <v>0</v>
      </c>
      <c r="T196" s="189">
        <v>0</v>
      </c>
      <c r="U196" s="189">
        <v>0</v>
      </c>
      <c r="V196" s="191">
        <v>0</v>
      </c>
      <c r="W196" s="71">
        <v>0</v>
      </c>
      <c r="X196" s="94">
        <f t="shared" si="12"/>
        <v>0</v>
      </c>
    </row>
    <row r="197" spans="1:24" ht="24" customHeight="1">
      <c r="A197" s="477"/>
      <c r="B197" s="475"/>
      <c r="C197" s="95" t="s">
        <v>176</v>
      </c>
      <c r="D197" s="188">
        <v>0</v>
      </c>
      <c r="E197" s="189">
        <v>0</v>
      </c>
      <c r="F197" s="189">
        <v>0</v>
      </c>
      <c r="G197" s="189">
        <v>0</v>
      </c>
      <c r="H197" s="189">
        <v>0</v>
      </c>
      <c r="I197" s="203">
        <v>0</v>
      </c>
      <c r="J197" s="203">
        <v>0</v>
      </c>
      <c r="K197" s="189">
        <v>0</v>
      </c>
      <c r="L197" s="189">
        <v>0</v>
      </c>
      <c r="M197" s="189">
        <v>0</v>
      </c>
      <c r="N197" s="189">
        <v>0</v>
      </c>
      <c r="O197" s="191">
        <v>0</v>
      </c>
      <c r="P197" s="94">
        <f t="shared" si="13"/>
        <v>0</v>
      </c>
      <c r="Q197" s="188">
        <v>0</v>
      </c>
      <c r="R197" s="189">
        <v>0</v>
      </c>
      <c r="S197" s="189">
        <v>0</v>
      </c>
      <c r="T197" s="189">
        <v>0</v>
      </c>
      <c r="U197" s="189">
        <v>0</v>
      </c>
      <c r="V197" s="191">
        <v>0</v>
      </c>
      <c r="W197" s="71">
        <v>0</v>
      </c>
      <c r="X197" s="94">
        <f t="shared" ref="X197:X260" si="18">SUM(Q197:W197)</f>
        <v>0</v>
      </c>
    </row>
    <row r="198" spans="1:24" ht="24" customHeight="1">
      <c r="A198" s="477"/>
      <c r="B198" s="475"/>
      <c r="C198" s="95" t="s">
        <v>171</v>
      </c>
      <c r="D198" s="188">
        <v>0</v>
      </c>
      <c r="E198" s="189">
        <v>0</v>
      </c>
      <c r="F198" s="189">
        <v>0</v>
      </c>
      <c r="G198" s="189">
        <v>0</v>
      </c>
      <c r="H198" s="189">
        <v>0</v>
      </c>
      <c r="I198" s="203">
        <v>0</v>
      </c>
      <c r="J198" s="203">
        <v>0</v>
      </c>
      <c r="K198" s="189">
        <v>0</v>
      </c>
      <c r="L198" s="189">
        <v>0</v>
      </c>
      <c r="M198" s="189">
        <v>0</v>
      </c>
      <c r="N198" s="189">
        <v>0</v>
      </c>
      <c r="O198" s="191">
        <v>0</v>
      </c>
      <c r="P198" s="94">
        <f t="shared" ref="P198:P261" si="19">SUM(D198:O198)</f>
        <v>0</v>
      </c>
      <c r="Q198" s="188">
        <v>0</v>
      </c>
      <c r="R198" s="189">
        <v>0</v>
      </c>
      <c r="S198" s="189">
        <v>0</v>
      </c>
      <c r="T198" s="189">
        <v>0</v>
      </c>
      <c r="U198" s="189">
        <v>0</v>
      </c>
      <c r="V198" s="191">
        <v>0</v>
      </c>
      <c r="W198" s="71">
        <v>0</v>
      </c>
      <c r="X198" s="94">
        <f t="shared" si="18"/>
        <v>0</v>
      </c>
    </row>
    <row r="199" spans="1:24" ht="24" customHeight="1">
      <c r="A199" s="477"/>
      <c r="B199" s="475"/>
      <c r="C199" s="95" t="s">
        <v>175</v>
      </c>
      <c r="D199" s="188">
        <v>0</v>
      </c>
      <c r="E199" s="189">
        <v>0</v>
      </c>
      <c r="F199" s="189">
        <v>0</v>
      </c>
      <c r="G199" s="189">
        <v>0</v>
      </c>
      <c r="H199" s="189">
        <v>0</v>
      </c>
      <c r="I199" s="203">
        <v>0</v>
      </c>
      <c r="J199" s="203">
        <v>0</v>
      </c>
      <c r="K199" s="189">
        <v>0</v>
      </c>
      <c r="L199" s="189">
        <v>0</v>
      </c>
      <c r="M199" s="189">
        <v>0</v>
      </c>
      <c r="N199" s="189">
        <v>0</v>
      </c>
      <c r="O199" s="191">
        <v>0</v>
      </c>
      <c r="P199" s="94">
        <f t="shared" si="19"/>
        <v>0</v>
      </c>
      <c r="Q199" s="188">
        <v>0</v>
      </c>
      <c r="R199" s="189">
        <v>0</v>
      </c>
      <c r="S199" s="189">
        <v>0</v>
      </c>
      <c r="T199" s="189">
        <v>0</v>
      </c>
      <c r="U199" s="189">
        <v>0</v>
      </c>
      <c r="V199" s="191">
        <v>0</v>
      </c>
      <c r="W199" s="71">
        <v>0</v>
      </c>
      <c r="X199" s="94">
        <f t="shared" si="18"/>
        <v>0</v>
      </c>
    </row>
    <row r="200" spans="1:24" ht="24" customHeight="1">
      <c r="A200" s="477"/>
      <c r="B200" s="475"/>
      <c r="C200" s="95" t="s">
        <v>170</v>
      </c>
      <c r="D200" s="188">
        <v>0</v>
      </c>
      <c r="E200" s="189">
        <v>0</v>
      </c>
      <c r="F200" s="189">
        <v>0</v>
      </c>
      <c r="G200" s="189">
        <v>0</v>
      </c>
      <c r="H200" s="189">
        <v>0</v>
      </c>
      <c r="I200" s="203">
        <v>0</v>
      </c>
      <c r="J200" s="203">
        <v>0</v>
      </c>
      <c r="K200" s="189">
        <v>0</v>
      </c>
      <c r="L200" s="189">
        <v>0</v>
      </c>
      <c r="M200" s="189">
        <v>0</v>
      </c>
      <c r="N200" s="189">
        <v>0</v>
      </c>
      <c r="O200" s="191">
        <v>0</v>
      </c>
      <c r="P200" s="94">
        <f t="shared" si="19"/>
        <v>0</v>
      </c>
      <c r="Q200" s="188">
        <v>0</v>
      </c>
      <c r="R200" s="189">
        <v>0</v>
      </c>
      <c r="S200" s="189">
        <v>0</v>
      </c>
      <c r="T200" s="189">
        <v>0</v>
      </c>
      <c r="U200" s="189">
        <v>0</v>
      </c>
      <c r="V200" s="191">
        <v>0</v>
      </c>
      <c r="W200" s="71">
        <v>0</v>
      </c>
      <c r="X200" s="94">
        <f t="shared" si="18"/>
        <v>0</v>
      </c>
    </row>
    <row r="201" spans="1:24" ht="24" customHeight="1">
      <c r="A201" s="477"/>
      <c r="B201" s="471" t="s">
        <v>197</v>
      </c>
      <c r="C201" s="472"/>
      <c r="D201" s="188">
        <v>0</v>
      </c>
      <c r="E201" s="189">
        <v>0</v>
      </c>
      <c r="F201" s="189">
        <v>0</v>
      </c>
      <c r="G201" s="189">
        <v>0</v>
      </c>
      <c r="H201" s="189">
        <v>0</v>
      </c>
      <c r="I201" s="203">
        <v>0</v>
      </c>
      <c r="J201" s="203">
        <v>0</v>
      </c>
      <c r="K201" s="189">
        <v>0</v>
      </c>
      <c r="L201" s="189">
        <v>0</v>
      </c>
      <c r="M201" s="189">
        <v>0</v>
      </c>
      <c r="N201" s="189">
        <v>0</v>
      </c>
      <c r="O201" s="191">
        <v>0</v>
      </c>
      <c r="P201" s="94">
        <f t="shared" si="19"/>
        <v>0</v>
      </c>
      <c r="Q201" s="188">
        <v>0</v>
      </c>
      <c r="R201" s="189">
        <v>0</v>
      </c>
      <c r="S201" s="189">
        <v>0</v>
      </c>
      <c r="T201" s="189">
        <v>0</v>
      </c>
      <c r="U201" s="189">
        <v>0</v>
      </c>
      <c r="V201" s="191">
        <v>0</v>
      </c>
      <c r="W201" s="71">
        <v>0</v>
      </c>
      <c r="X201" s="94">
        <f t="shared" si="18"/>
        <v>0</v>
      </c>
    </row>
    <row r="202" spans="1:24" ht="24" customHeight="1">
      <c r="A202" s="478"/>
      <c r="B202" s="467" t="s">
        <v>174</v>
      </c>
      <c r="C202" s="468"/>
      <c r="D202" s="195">
        <v>0</v>
      </c>
      <c r="E202" s="196">
        <v>0</v>
      </c>
      <c r="F202" s="196">
        <v>0</v>
      </c>
      <c r="G202" s="196">
        <v>0</v>
      </c>
      <c r="H202" s="196">
        <v>0</v>
      </c>
      <c r="I202" s="332">
        <v>0</v>
      </c>
      <c r="J202" s="332">
        <v>0</v>
      </c>
      <c r="K202" s="196">
        <v>0</v>
      </c>
      <c r="L202" s="196">
        <v>0</v>
      </c>
      <c r="M202" s="196">
        <v>0</v>
      </c>
      <c r="N202" s="196">
        <v>0</v>
      </c>
      <c r="O202" s="198">
        <v>0</v>
      </c>
      <c r="P202" s="373">
        <f t="shared" si="19"/>
        <v>0</v>
      </c>
      <c r="Q202" s="195">
        <v>0</v>
      </c>
      <c r="R202" s="196">
        <v>0</v>
      </c>
      <c r="S202" s="196">
        <v>0</v>
      </c>
      <c r="T202" s="196">
        <v>0</v>
      </c>
      <c r="U202" s="196">
        <v>0</v>
      </c>
      <c r="V202" s="198">
        <v>0</v>
      </c>
      <c r="W202" s="72">
        <v>0</v>
      </c>
      <c r="X202" s="97">
        <f t="shared" si="18"/>
        <v>0</v>
      </c>
    </row>
    <row r="203" spans="1:24" ht="24" customHeight="1">
      <c r="A203" s="476" t="s">
        <v>216</v>
      </c>
      <c r="B203" s="469" t="s">
        <v>173</v>
      </c>
      <c r="C203" s="470"/>
      <c r="D203" s="199">
        <v>0</v>
      </c>
      <c r="E203" s="200">
        <v>0</v>
      </c>
      <c r="F203" s="200">
        <v>0</v>
      </c>
      <c r="G203" s="200">
        <v>0</v>
      </c>
      <c r="H203" s="200">
        <v>0</v>
      </c>
      <c r="I203" s="200">
        <v>0</v>
      </c>
      <c r="J203" s="370">
        <v>0</v>
      </c>
      <c r="K203" s="200">
        <v>0</v>
      </c>
      <c r="L203" s="200">
        <v>0</v>
      </c>
      <c r="M203" s="200">
        <v>0</v>
      </c>
      <c r="N203" s="200">
        <v>0</v>
      </c>
      <c r="O203" s="371">
        <v>0</v>
      </c>
      <c r="P203" s="98">
        <f t="shared" si="19"/>
        <v>0</v>
      </c>
      <c r="Q203" s="199">
        <v>0</v>
      </c>
      <c r="R203" s="200">
        <v>0</v>
      </c>
      <c r="S203" s="200">
        <v>0</v>
      </c>
      <c r="T203" s="200">
        <v>0</v>
      </c>
      <c r="U203" s="200">
        <v>0</v>
      </c>
      <c r="V203" s="201">
        <v>0</v>
      </c>
      <c r="W203" s="73">
        <v>0</v>
      </c>
      <c r="X203" s="98">
        <f t="shared" si="18"/>
        <v>0</v>
      </c>
    </row>
    <row r="204" spans="1:24" ht="24" customHeight="1">
      <c r="A204" s="477"/>
      <c r="B204" s="471" t="s">
        <v>172</v>
      </c>
      <c r="C204" s="472"/>
      <c r="D204" s="188">
        <v>0</v>
      </c>
      <c r="E204" s="189">
        <v>50</v>
      </c>
      <c r="F204" s="189">
        <v>0</v>
      </c>
      <c r="G204" s="189">
        <v>0</v>
      </c>
      <c r="H204" s="189">
        <v>0</v>
      </c>
      <c r="I204" s="189">
        <v>0</v>
      </c>
      <c r="J204" s="203">
        <v>0</v>
      </c>
      <c r="K204" s="189">
        <v>100</v>
      </c>
      <c r="L204" s="189">
        <v>0</v>
      </c>
      <c r="M204" s="189">
        <v>0</v>
      </c>
      <c r="N204" s="189">
        <v>0</v>
      </c>
      <c r="O204" s="191">
        <v>0</v>
      </c>
      <c r="P204" s="94">
        <f t="shared" si="19"/>
        <v>150</v>
      </c>
      <c r="Q204" s="188">
        <v>0</v>
      </c>
      <c r="R204" s="189"/>
      <c r="S204" s="189">
        <v>0</v>
      </c>
      <c r="T204" s="189">
        <v>0</v>
      </c>
      <c r="U204" s="189">
        <v>0</v>
      </c>
      <c r="V204" s="189">
        <v>50</v>
      </c>
      <c r="W204" s="71">
        <v>100</v>
      </c>
      <c r="X204" s="94">
        <f t="shared" si="18"/>
        <v>150</v>
      </c>
    </row>
    <row r="205" spans="1:24" ht="24" customHeight="1">
      <c r="A205" s="477"/>
      <c r="B205" s="473" t="s">
        <v>198</v>
      </c>
      <c r="C205" s="474"/>
      <c r="D205" s="188">
        <v>0</v>
      </c>
      <c r="E205" s="189">
        <v>0</v>
      </c>
      <c r="F205" s="189">
        <v>0</v>
      </c>
      <c r="G205" s="189">
        <v>0</v>
      </c>
      <c r="H205" s="189">
        <v>0</v>
      </c>
      <c r="I205" s="203">
        <v>0</v>
      </c>
      <c r="J205" s="203">
        <v>0</v>
      </c>
      <c r="K205" s="189">
        <v>0</v>
      </c>
      <c r="L205" s="189">
        <v>0</v>
      </c>
      <c r="M205" s="189">
        <v>0</v>
      </c>
      <c r="N205" s="189">
        <v>0</v>
      </c>
      <c r="O205" s="191">
        <v>0</v>
      </c>
      <c r="P205" s="94">
        <f t="shared" si="19"/>
        <v>0</v>
      </c>
      <c r="Q205" s="188">
        <v>0</v>
      </c>
      <c r="R205" s="189">
        <v>0</v>
      </c>
      <c r="S205" s="189">
        <v>0</v>
      </c>
      <c r="T205" s="189">
        <v>0</v>
      </c>
      <c r="U205" s="189">
        <v>0</v>
      </c>
      <c r="V205" s="191">
        <v>0</v>
      </c>
      <c r="W205" s="71">
        <v>0</v>
      </c>
      <c r="X205" s="94">
        <f t="shared" si="18"/>
        <v>0</v>
      </c>
    </row>
    <row r="206" spans="1:24" ht="24" customHeight="1">
      <c r="A206" s="477"/>
      <c r="B206" s="475"/>
      <c r="C206" s="95" t="s">
        <v>176</v>
      </c>
      <c r="D206" s="188">
        <v>0</v>
      </c>
      <c r="E206" s="189">
        <v>0</v>
      </c>
      <c r="F206" s="189">
        <v>0</v>
      </c>
      <c r="G206" s="189">
        <v>0</v>
      </c>
      <c r="H206" s="189">
        <v>0</v>
      </c>
      <c r="I206" s="203">
        <v>0</v>
      </c>
      <c r="J206" s="203">
        <v>0</v>
      </c>
      <c r="K206" s="189">
        <v>0</v>
      </c>
      <c r="L206" s="189">
        <v>0</v>
      </c>
      <c r="M206" s="189">
        <v>0</v>
      </c>
      <c r="N206" s="189">
        <v>0</v>
      </c>
      <c r="O206" s="191">
        <v>0</v>
      </c>
      <c r="P206" s="94">
        <f t="shared" si="19"/>
        <v>0</v>
      </c>
      <c r="Q206" s="188">
        <v>0</v>
      </c>
      <c r="R206" s="189">
        <v>0</v>
      </c>
      <c r="S206" s="189">
        <v>0</v>
      </c>
      <c r="T206" s="189">
        <v>0</v>
      </c>
      <c r="U206" s="189">
        <v>0</v>
      </c>
      <c r="V206" s="191">
        <v>0</v>
      </c>
      <c r="W206" s="71">
        <v>0</v>
      </c>
      <c r="X206" s="94">
        <f t="shared" si="18"/>
        <v>0</v>
      </c>
    </row>
    <row r="207" spans="1:24" ht="24" customHeight="1">
      <c r="A207" s="477"/>
      <c r="B207" s="475"/>
      <c r="C207" s="95" t="s">
        <v>171</v>
      </c>
      <c r="D207" s="188">
        <v>0</v>
      </c>
      <c r="E207" s="189">
        <v>0</v>
      </c>
      <c r="F207" s="189">
        <v>0</v>
      </c>
      <c r="G207" s="189">
        <v>0</v>
      </c>
      <c r="H207" s="189">
        <v>0</v>
      </c>
      <c r="I207" s="203">
        <v>0</v>
      </c>
      <c r="J207" s="203">
        <v>0</v>
      </c>
      <c r="K207" s="189">
        <v>0</v>
      </c>
      <c r="L207" s="189">
        <v>0</v>
      </c>
      <c r="M207" s="189">
        <v>0</v>
      </c>
      <c r="N207" s="189">
        <v>0</v>
      </c>
      <c r="O207" s="191">
        <v>0</v>
      </c>
      <c r="P207" s="94">
        <f t="shared" si="19"/>
        <v>0</v>
      </c>
      <c r="Q207" s="188">
        <v>0</v>
      </c>
      <c r="R207" s="189">
        <v>0</v>
      </c>
      <c r="S207" s="189">
        <v>0</v>
      </c>
      <c r="T207" s="189">
        <v>0</v>
      </c>
      <c r="U207" s="189">
        <v>0</v>
      </c>
      <c r="V207" s="191">
        <v>0</v>
      </c>
      <c r="W207" s="71">
        <v>0</v>
      </c>
      <c r="X207" s="94">
        <f t="shared" si="18"/>
        <v>0</v>
      </c>
    </row>
    <row r="208" spans="1:24" ht="24" customHeight="1">
      <c r="A208" s="477"/>
      <c r="B208" s="475"/>
      <c r="C208" s="95" t="s">
        <v>175</v>
      </c>
      <c r="D208" s="188">
        <v>0</v>
      </c>
      <c r="E208" s="189">
        <v>0</v>
      </c>
      <c r="F208" s="189">
        <v>0</v>
      </c>
      <c r="G208" s="189">
        <v>0</v>
      </c>
      <c r="H208" s="189">
        <v>0</v>
      </c>
      <c r="I208" s="203">
        <v>0</v>
      </c>
      <c r="J208" s="203">
        <v>0</v>
      </c>
      <c r="K208" s="189">
        <v>0</v>
      </c>
      <c r="L208" s="189">
        <v>0</v>
      </c>
      <c r="M208" s="189">
        <v>0</v>
      </c>
      <c r="N208" s="189">
        <v>0</v>
      </c>
      <c r="O208" s="191">
        <v>0</v>
      </c>
      <c r="P208" s="94">
        <f t="shared" si="19"/>
        <v>0</v>
      </c>
      <c r="Q208" s="188">
        <v>0</v>
      </c>
      <c r="R208" s="189">
        <v>0</v>
      </c>
      <c r="S208" s="189">
        <v>0</v>
      </c>
      <c r="T208" s="189">
        <v>0</v>
      </c>
      <c r="U208" s="189">
        <v>0</v>
      </c>
      <c r="V208" s="191">
        <v>0</v>
      </c>
      <c r="W208" s="71">
        <v>0</v>
      </c>
      <c r="X208" s="94">
        <f t="shared" si="18"/>
        <v>0</v>
      </c>
    </row>
    <row r="209" spans="1:24" ht="24" customHeight="1">
      <c r="A209" s="477"/>
      <c r="B209" s="475"/>
      <c r="C209" s="95" t="s">
        <v>170</v>
      </c>
      <c r="D209" s="188">
        <v>0</v>
      </c>
      <c r="E209" s="189">
        <v>0</v>
      </c>
      <c r="F209" s="189">
        <v>0</v>
      </c>
      <c r="G209" s="189">
        <v>0</v>
      </c>
      <c r="H209" s="189">
        <v>0</v>
      </c>
      <c r="I209" s="203">
        <v>0</v>
      </c>
      <c r="J209" s="203">
        <v>0</v>
      </c>
      <c r="K209" s="189">
        <v>0</v>
      </c>
      <c r="L209" s="189">
        <v>0</v>
      </c>
      <c r="M209" s="189">
        <v>0</v>
      </c>
      <c r="N209" s="189">
        <v>0</v>
      </c>
      <c r="O209" s="191">
        <v>0</v>
      </c>
      <c r="P209" s="94">
        <f t="shared" si="19"/>
        <v>0</v>
      </c>
      <c r="Q209" s="188">
        <v>0</v>
      </c>
      <c r="R209" s="189">
        <v>0</v>
      </c>
      <c r="S209" s="189">
        <v>0</v>
      </c>
      <c r="T209" s="189">
        <v>0</v>
      </c>
      <c r="U209" s="189">
        <v>0</v>
      </c>
      <c r="V209" s="191">
        <v>0</v>
      </c>
      <c r="W209" s="71">
        <v>0</v>
      </c>
      <c r="X209" s="94">
        <f t="shared" si="18"/>
        <v>0</v>
      </c>
    </row>
    <row r="210" spans="1:24" ht="24" customHeight="1">
      <c r="A210" s="477"/>
      <c r="B210" s="471" t="s">
        <v>197</v>
      </c>
      <c r="C210" s="472"/>
      <c r="D210" s="188">
        <v>0</v>
      </c>
      <c r="E210" s="189">
        <v>0</v>
      </c>
      <c r="F210" s="189">
        <v>0</v>
      </c>
      <c r="G210" s="189">
        <v>0</v>
      </c>
      <c r="H210" s="189">
        <v>0</v>
      </c>
      <c r="I210" s="203">
        <v>0</v>
      </c>
      <c r="J210" s="203">
        <v>0</v>
      </c>
      <c r="K210" s="189">
        <v>0</v>
      </c>
      <c r="L210" s="189">
        <v>0</v>
      </c>
      <c r="M210" s="189">
        <v>0</v>
      </c>
      <c r="N210" s="189">
        <v>0</v>
      </c>
      <c r="O210" s="191">
        <v>0</v>
      </c>
      <c r="P210" s="94">
        <f t="shared" si="19"/>
        <v>0</v>
      </c>
      <c r="Q210" s="188">
        <v>0</v>
      </c>
      <c r="R210" s="189">
        <v>0</v>
      </c>
      <c r="S210" s="189">
        <v>0</v>
      </c>
      <c r="T210" s="189">
        <v>0</v>
      </c>
      <c r="U210" s="189">
        <v>0</v>
      </c>
      <c r="V210" s="191">
        <v>0</v>
      </c>
      <c r="W210" s="71">
        <v>0</v>
      </c>
      <c r="X210" s="94">
        <f t="shared" si="18"/>
        <v>0</v>
      </c>
    </row>
    <row r="211" spans="1:24" ht="24" customHeight="1">
      <c r="A211" s="478"/>
      <c r="B211" s="467" t="s">
        <v>174</v>
      </c>
      <c r="C211" s="468"/>
      <c r="D211" s="195">
        <v>0</v>
      </c>
      <c r="E211" s="196">
        <v>0</v>
      </c>
      <c r="F211" s="196">
        <v>0</v>
      </c>
      <c r="G211" s="196">
        <v>0</v>
      </c>
      <c r="H211" s="196">
        <v>0</v>
      </c>
      <c r="I211" s="332">
        <v>0</v>
      </c>
      <c r="J211" s="332">
        <v>0</v>
      </c>
      <c r="K211" s="196">
        <v>0</v>
      </c>
      <c r="L211" s="196">
        <v>0</v>
      </c>
      <c r="M211" s="196">
        <v>0</v>
      </c>
      <c r="N211" s="196">
        <v>0</v>
      </c>
      <c r="O211" s="198">
        <v>0</v>
      </c>
      <c r="P211" s="373">
        <f t="shared" si="19"/>
        <v>0</v>
      </c>
      <c r="Q211" s="195">
        <v>0</v>
      </c>
      <c r="R211" s="196">
        <v>0</v>
      </c>
      <c r="S211" s="196">
        <v>0</v>
      </c>
      <c r="T211" s="196">
        <v>0</v>
      </c>
      <c r="U211" s="196">
        <v>0</v>
      </c>
      <c r="V211" s="198">
        <v>0</v>
      </c>
      <c r="W211" s="72">
        <v>0</v>
      </c>
      <c r="X211" s="97">
        <f t="shared" si="18"/>
        <v>0</v>
      </c>
    </row>
    <row r="212" spans="1:24" ht="24" customHeight="1">
      <c r="A212" s="476" t="s">
        <v>283</v>
      </c>
      <c r="B212" s="469" t="s">
        <v>173</v>
      </c>
      <c r="C212" s="470"/>
      <c r="D212" s="199">
        <v>0</v>
      </c>
      <c r="E212" s="200">
        <v>0</v>
      </c>
      <c r="F212" s="200">
        <v>100</v>
      </c>
      <c r="G212" s="200">
        <v>0</v>
      </c>
      <c r="H212" s="200">
        <v>0</v>
      </c>
      <c r="I212" s="200">
        <v>100</v>
      </c>
      <c r="J212" s="370">
        <v>100</v>
      </c>
      <c r="K212" s="200">
        <v>0</v>
      </c>
      <c r="L212" s="200">
        <v>100</v>
      </c>
      <c r="M212" s="200">
        <v>0</v>
      </c>
      <c r="N212" s="200">
        <v>0</v>
      </c>
      <c r="O212" s="371">
        <v>0</v>
      </c>
      <c r="P212" s="98">
        <f t="shared" si="19"/>
        <v>400</v>
      </c>
      <c r="Q212" s="199">
        <v>150</v>
      </c>
      <c r="R212" s="200">
        <v>0</v>
      </c>
      <c r="S212" s="200">
        <v>100</v>
      </c>
      <c r="T212" s="200">
        <v>0</v>
      </c>
      <c r="U212" s="200">
        <v>0</v>
      </c>
      <c r="V212" s="201">
        <v>100</v>
      </c>
      <c r="W212" s="73">
        <v>200</v>
      </c>
      <c r="X212" s="98">
        <f t="shared" si="18"/>
        <v>550</v>
      </c>
    </row>
    <row r="213" spans="1:24" ht="24" customHeight="1">
      <c r="A213" s="477"/>
      <c r="B213" s="471" t="s">
        <v>172</v>
      </c>
      <c r="C213" s="472"/>
      <c r="D213" s="188">
        <v>100</v>
      </c>
      <c r="E213" s="189">
        <v>0</v>
      </c>
      <c r="F213" s="189">
        <v>100</v>
      </c>
      <c r="G213" s="189">
        <v>0</v>
      </c>
      <c r="H213" s="189">
        <v>0</v>
      </c>
      <c r="I213" s="189">
        <v>100</v>
      </c>
      <c r="J213" s="203">
        <v>0</v>
      </c>
      <c r="K213" s="189">
        <v>0</v>
      </c>
      <c r="L213" s="189">
        <v>100</v>
      </c>
      <c r="M213" s="189">
        <v>0</v>
      </c>
      <c r="N213" s="189">
        <v>0</v>
      </c>
      <c r="O213" s="191">
        <v>0</v>
      </c>
      <c r="P213" s="94">
        <f t="shared" si="19"/>
        <v>400</v>
      </c>
      <c r="Q213" s="188"/>
      <c r="R213" s="189">
        <v>0</v>
      </c>
      <c r="S213" s="189">
        <v>100</v>
      </c>
      <c r="T213" s="189">
        <v>0</v>
      </c>
      <c r="U213" s="189">
        <v>0</v>
      </c>
      <c r="V213" s="189">
        <v>100</v>
      </c>
      <c r="W213" s="71">
        <v>200</v>
      </c>
      <c r="X213" s="94">
        <f t="shared" si="18"/>
        <v>400</v>
      </c>
    </row>
    <row r="214" spans="1:24" ht="24" customHeight="1">
      <c r="A214" s="477"/>
      <c r="B214" s="473" t="s">
        <v>198</v>
      </c>
      <c r="C214" s="474"/>
      <c r="D214" s="188">
        <v>100</v>
      </c>
      <c r="E214" s="189">
        <v>0</v>
      </c>
      <c r="F214" s="189">
        <v>0</v>
      </c>
      <c r="G214" s="189">
        <v>0</v>
      </c>
      <c r="H214" s="189">
        <v>100</v>
      </c>
      <c r="I214" s="203">
        <v>0</v>
      </c>
      <c r="J214" s="203">
        <v>80</v>
      </c>
      <c r="K214" s="189">
        <v>0</v>
      </c>
      <c r="L214" s="189">
        <v>0</v>
      </c>
      <c r="M214" s="189">
        <v>0</v>
      </c>
      <c r="N214" s="189">
        <v>0</v>
      </c>
      <c r="O214" s="191">
        <v>0</v>
      </c>
      <c r="P214" s="94">
        <f t="shared" si="19"/>
        <v>280</v>
      </c>
      <c r="Q214" s="188">
        <f>SUM(Q215:Q218)</f>
        <v>0</v>
      </c>
      <c r="R214" s="189">
        <f t="shared" ref="R214:W214" si="20">SUM(R215:R218)</f>
        <v>0</v>
      </c>
      <c r="S214" s="189">
        <f t="shared" si="20"/>
        <v>0</v>
      </c>
      <c r="T214" s="189">
        <f t="shared" si="20"/>
        <v>0</v>
      </c>
      <c r="U214" s="189">
        <f t="shared" si="20"/>
        <v>100</v>
      </c>
      <c r="V214" s="191">
        <f t="shared" si="20"/>
        <v>0</v>
      </c>
      <c r="W214" s="71">
        <f t="shared" si="20"/>
        <v>0</v>
      </c>
      <c r="X214" s="94">
        <f t="shared" si="18"/>
        <v>100</v>
      </c>
    </row>
    <row r="215" spans="1:24" ht="24" customHeight="1">
      <c r="A215" s="477"/>
      <c r="B215" s="475"/>
      <c r="C215" s="95" t="s">
        <v>176</v>
      </c>
      <c r="D215" s="188">
        <v>0</v>
      </c>
      <c r="E215" s="189">
        <v>0</v>
      </c>
      <c r="F215" s="189">
        <v>0</v>
      </c>
      <c r="G215" s="189">
        <v>0</v>
      </c>
      <c r="H215" s="189">
        <v>0</v>
      </c>
      <c r="I215" s="203">
        <v>0</v>
      </c>
      <c r="J215" s="203">
        <v>0</v>
      </c>
      <c r="K215" s="189">
        <v>0</v>
      </c>
      <c r="L215" s="189">
        <v>0</v>
      </c>
      <c r="M215" s="189">
        <v>0</v>
      </c>
      <c r="N215" s="189">
        <v>0</v>
      </c>
      <c r="O215" s="191">
        <v>0</v>
      </c>
      <c r="P215" s="94">
        <f t="shared" si="19"/>
        <v>0</v>
      </c>
      <c r="Q215" s="188">
        <v>0</v>
      </c>
      <c r="R215" s="189">
        <v>0</v>
      </c>
      <c r="S215" s="189">
        <v>0</v>
      </c>
      <c r="T215" s="189">
        <v>0</v>
      </c>
      <c r="U215" s="189">
        <v>0</v>
      </c>
      <c r="V215" s="191">
        <v>0</v>
      </c>
      <c r="W215" s="71">
        <v>0</v>
      </c>
      <c r="X215" s="94">
        <f t="shared" si="18"/>
        <v>0</v>
      </c>
    </row>
    <row r="216" spans="1:24" ht="24" customHeight="1">
      <c r="A216" s="477"/>
      <c r="B216" s="475"/>
      <c r="C216" s="95" t="s">
        <v>171</v>
      </c>
      <c r="D216" s="188">
        <v>100</v>
      </c>
      <c r="E216" s="189">
        <v>0</v>
      </c>
      <c r="F216" s="189">
        <v>0</v>
      </c>
      <c r="G216" s="189">
        <v>0</v>
      </c>
      <c r="H216" s="189">
        <v>100</v>
      </c>
      <c r="I216" s="203">
        <v>0</v>
      </c>
      <c r="J216" s="203">
        <v>80</v>
      </c>
      <c r="K216" s="189">
        <v>0</v>
      </c>
      <c r="L216" s="189">
        <v>0</v>
      </c>
      <c r="M216" s="189">
        <v>0</v>
      </c>
      <c r="N216" s="189">
        <v>0</v>
      </c>
      <c r="O216" s="191">
        <v>0</v>
      </c>
      <c r="P216" s="94">
        <f t="shared" si="19"/>
        <v>280</v>
      </c>
      <c r="Q216" s="188"/>
      <c r="R216" s="189">
        <v>0</v>
      </c>
      <c r="S216" s="189">
        <v>0</v>
      </c>
      <c r="T216" s="189">
        <v>0</v>
      </c>
      <c r="U216" s="189">
        <v>100</v>
      </c>
      <c r="V216" s="191">
        <v>0</v>
      </c>
      <c r="W216" s="189">
        <v>0</v>
      </c>
      <c r="X216" s="94">
        <f t="shared" si="18"/>
        <v>100</v>
      </c>
    </row>
    <row r="217" spans="1:24" ht="24" customHeight="1">
      <c r="A217" s="477"/>
      <c r="B217" s="475"/>
      <c r="C217" s="95" t="s">
        <v>175</v>
      </c>
      <c r="D217" s="188">
        <v>0</v>
      </c>
      <c r="E217" s="189">
        <v>0</v>
      </c>
      <c r="F217" s="189">
        <v>0</v>
      </c>
      <c r="G217" s="189">
        <v>0</v>
      </c>
      <c r="H217" s="189">
        <v>0</v>
      </c>
      <c r="I217" s="203">
        <v>0</v>
      </c>
      <c r="J217" s="203">
        <v>0</v>
      </c>
      <c r="K217" s="189">
        <v>0</v>
      </c>
      <c r="L217" s="189">
        <v>0</v>
      </c>
      <c r="M217" s="189">
        <v>0</v>
      </c>
      <c r="N217" s="189">
        <v>0</v>
      </c>
      <c r="O217" s="191">
        <v>0</v>
      </c>
      <c r="P217" s="94">
        <f t="shared" si="19"/>
        <v>0</v>
      </c>
      <c r="Q217" s="188">
        <v>0</v>
      </c>
      <c r="R217" s="189">
        <v>0</v>
      </c>
      <c r="S217" s="189">
        <v>0</v>
      </c>
      <c r="T217" s="189">
        <v>0</v>
      </c>
      <c r="U217" s="189">
        <v>0</v>
      </c>
      <c r="V217" s="191">
        <v>0</v>
      </c>
      <c r="W217" s="189">
        <v>0</v>
      </c>
      <c r="X217" s="94">
        <f t="shared" si="18"/>
        <v>0</v>
      </c>
    </row>
    <row r="218" spans="1:24" ht="24" customHeight="1">
      <c r="A218" s="477"/>
      <c r="B218" s="475"/>
      <c r="C218" s="95" t="s">
        <v>170</v>
      </c>
      <c r="D218" s="188">
        <v>0</v>
      </c>
      <c r="E218" s="189">
        <v>0</v>
      </c>
      <c r="F218" s="189">
        <v>0</v>
      </c>
      <c r="G218" s="189">
        <v>0</v>
      </c>
      <c r="H218" s="189">
        <v>0</v>
      </c>
      <c r="I218" s="203">
        <v>0</v>
      </c>
      <c r="J218" s="203">
        <v>0</v>
      </c>
      <c r="K218" s="189">
        <v>0</v>
      </c>
      <c r="L218" s="189">
        <v>0</v>
      </c>
      <c r="M218" s="189">
        <v>0</v>
      </c>
      <c r="N218" s="189">
        <v>0</v>
      </c>
      <c r="O218" s="191">
        <v>0</v>
      </c>
      <c r="P218" s="94">
        <f t="shared" si="19"/>
        <v>0</v>
      </c>
      <c r="Q218" s="188">
        <v>0</v>
      </c>
      <c r="R218" s="189">
        <v>0</v>
      </c>
      <c r="S218" s="189">
        <v>0</v>
      </c>
      <c r="T218" s="189">
        <v>0</v>
      </c>
      <c r="U218" s="189">
        <v>0</v>
      </c>
      <c r="V218" s="191">
        <v>0</v>
      </c>
      <c r="W218" s="189">
        <v>0</v>
      </c>
      <c r="X218" s="94">
        <f t="shared" si="18"/>
        <v>0</v>
      </c>
    </row>
    <row r="219" spans="1:24" ht="24" customHeight="1">
      <c r="A219" s="477"/>
      <c r="B219" s="471" t="s">
        <v>197</v>
      </c>
      <c r="C219" s="472"/>
      <c r="D219" s="188">
        <v>0</v>
      </c>
      <c r="E219" s="189">
        <v>0</v>
      </c>
      <c r="F219" s="189">
        <v>0</v>
      </c>
      <c r="G219" s="189">
        <v>0</v>
      </c>
      <c r="H219" s="189">
        <v>0</v>
      </c>
      <c r="I219" s="203">
        <v>0</v>
      </c>
      <c r="J219" s="203">
        <v>0</v>
      </c>
      <c r="K219" s="189">
        <v>0</v>
      </c>
      <c r="L219" s="189">
        <v>0</v>
      </c>
      <c r="M219" s="189">
        <v>0</v>
      </c>
      <c r="N219" s="189">
        <v>0</v>
      </c>
      <c r="O219" s="191">
        <v>0</v>
      </c>
      <c r="P219" s="94">
        <f t="shared" si="19"/>
        <v>0</v>
      </c>
      <c r="Q219" s="188">
        <v>0</v>
      </c>
      <c r="R219" s="189">
        <v>0</v>
      </c>
      <c r="S219" s="189">
        <v>0</v>
      </c>
      <c r="T219" s="189">
        <v>0</v>
      </c>
      <c r="U219" s="189">
        <v>0</v>
      </c>
      <c r="V219" s="191">
        <v>0</v>
      </c>
      <c r="W219" s="71">
        <v>0</v>
      </c>
      <c r="X219" s="94">
        <f t="shared" si="18"/>
        <v>0</v>
      </c>
    </row>
    <row r="220" spans="1:24" ht="24" customHeight="1">
      <c r="A220" s="478"/>
      <c r="B220" s="467" t="s">
        <v>174</v>
      </c>
      <c r="C220" s="468"/>
      <c r="D220" s="195">
        <v>0</v>
      </c>
      <c r="E220" s="196">
        <v>0</v>
      </c>
      <c r="F220" s="196">
        <v>0</v>
      </c>
      <c r="G220" s="196">
        <v>0</v>
      </c>
      <c r="H220" s="196">
        <v>0</v>
      </c>
      <c r="I220" s="332">
        <v>0</v>
      </c>
      <c r="J220" s="332">
        <v>0</v>
      </c>
      <c r="K220" s="196">
        <v>0</v>
      </c>
      <c r="L220" s="196">
        <v>0</v>
      </c>
      <c r="M220" s="196">
        <v>0</v>
      </c>
      <c r="N220" s="196">
        <v>0</v>
      </c>
      <c r="O220" s="198">
        <v>0</v>
      </c>
      <c r="P220" s="373">
        <f t="shared" si="19"/>
        <v>0</v>
      </c>
      <c r="Q220" s="195">
        <v>0</v>
      </c>
      <c r="R220" s="196">
        <v>0</v>
      </c>
      <c r="S220" s="196">
        <v>0</v>
      </c>
      <c r="T220" s="196">
        <v>0</v>
      </c>
      <c r="U220" s="196">
        <v>0</v>
      </c>
      <c r="V220" s="198">
        <v>0</v>
      </c>
      <c r="W220" s="189">
        <v>150</v>
      </c>
      <c r="X220" s="97">
        <f t="shared" si="18"/>
        <v>150</v>
      </c>
    </row>
    <row r="221" spans="1:24" ht="24" customHeight="1">
      <c r="A221" s="476" t="s">
        <v>250</v>
      </c>
      <c r="B221" s="469" t="s">
        <v>173</v>
      </c>
      <c r="C221" s="470"/>
      <c r="D221" s="199">
        <v>200</v>
      </c>
      <c r="E221" s="200">
        <v>0</v>
      </c>
      <c r="F221" s="200">
        <v>200</v>
      </c>
      <c r="G221" s="200">
        <v>0</v>
      </c>
      <c r="H221" s="200">
        <v>200</v>
      </c>
      <c r="I221" s="200">
        <v>0</v>
      </c>
      <c r="J221" s="370">
        <v>200</v>
      </c>
      <c r="K221" s="200">
        <v>0</v>
      </c>
      <c r="L221" s="200">
        <v>200</v>
      </c>
      <c r="M221" s="200">
        <v>0</v>
      </c>
      <c r="N221" s="200">
        <v>200</v>
      </c>
      <c r="O221" s="371">
        <v>0</v>
      </c>
      <c r="P221" s="98">
        <f t="shared" si="19"/>
        <v>1200</v>
      </c>
      <c r="Q221" s="199">
        <v>100</v>
      </c>
      <c r="R221" s="200">
        <v>100</v>
      </c>
      <c r="S221" s="200">
        <v>100</v>
      </c>
      <c r="T221" s="200">
        <v>100</v>
      </c>
      <c r="U221" s="200">
        <v>100</v>
      </c>
      <c r="V221" s="201">
        <v>100</v>
      </c>
      <c r="W221" s="73">
        <v>600</v>
      </c>
      <c r="X221" s="98">
        <f t="shared" si="18"/>
        <v>1200</v>
      </c>
    </row>
    <row r="222" spans="1:24" ht="24" customHeight="1">
      <c r="A222" s="477"/>
      <c r="B222" s="471" t="s">
        <v>172</v>
      </c>
      <c r="C222" s="472"/>
      <c r="D222" s="188">
        <v>0</v>
      </c>
      <c r="E222" s="189">
        <v>200</v>
      </c>
      <c r="F222" s="189">
        <v>0</v>
      </c>
      <c r="G222" s="189">
        <v>200</v>
      </c>
      <c r="H222" s="189">
        <v>0</v>
      </c>
      <c r="I222" s="189">
        <v>200</v>
      </c>
      <c r="J222" s="203">
        <v>0</v>
      </c>
      <c r="K222" s="189">
        <v>200</v>
      </c>
      <c r="L222" s="189">
        <v>0</v>
      </c>
      <c r="M222" s="189">
        <v>200</v>
      </c>
      <c r="N222" s="189">
        <v>0</v>
      </c>
      <c r="O222" s="191">
        <v>200</v>
      </c>
      <c r="P222" s="94">
        <f t="shared" si="19"/>
        <v>1200</v>
      </c>
      <c r="Q222" s="188">
        <v>100</v>
      </c>
      <c r="R222" s="189">
        <v>100</v>
      </c>
      <c r="S222" s="189">
        <v>100</v>
      </c>
      <c r="T222" s="189">
        <v>100</v>
      </c>
      <c r="U222" s="189">
        <v>100</v>
      </c>
      <c r="V222" s="189">
        <v>100</v>
      </c>
      <c r="W222" s="71">
        <v>600</v>
      </c>
      <c r="X222" s="94">
        <f t="shared" si="18"/>
        <v>1200</v>
      </c>
    </row>
    <row r="223" spans="1:24" ht="24" customHeight="1">
      <c r="A223" s="477"/>
      <c r="B223" s="473" t="s">
        <v>198</v>
      </c>
      <c r="C223" s="474"/>
      <c r="D223" s="188">
        <v>0</v>
      </c>
      <c r="E223" s="189">
        <v>0</v>
      </c>
      <c r="F223" s="189">
        <v>0</v>
      </c>
      <c r="G223" s="189">
        <v>0</v>
      </c>
      <c r="H223" s="189">
        <v>0</v>
      </c>
      <c r="I223" s="203">
        <v>100</v>
      </c>
      <c r="J223" s="203">
        <v>50</v>
      </c>
      <c r="K223" s="189">
        <v>0</v>
      </c>
      <c r="L223" s="189">
        <v>250</v>
      </c>
      <c r="M223" s="189">
        <v>0</v>
      </c>
      <c r="N223" s="189">
        <v>0</v>
      </c>
      <c r="O223" s="191">
        <v>0</v>
      </c>
      <c r="P223" s="94">
        <f t="shared" si="19"/>
        <v>400</v>
      </c>
      <c r="Q223" s="188">
        <f>SUM(Q224:Q227)</f>
        <v>0</v>
      </c>
      <c r="R223" s="189">
        <f t="shared" ref="R223:W223" si="21">SUM(R224:R227)</f>
        <v>0</v>
      </c>
      <c r="S223" s="189">
        <f t="shared" si="21"/>
        <v>0</v>
      </c>
      <c r="T223" s="189">
        <f t="shared" si="21"/>
        <v>0</v>
      </c>
      <c r="U223" s="189">
        <f t="shared" si="21"/>
        <v>0</v>
      </c>
      <c r="V223" s="191">
        <f t="shared" si="21"/>
        <v>300</v>
      </c>
      <c r="W223" s="71">
        <f t="shared" si="21"/>
        <v>0</v>
      </c>
      <c r="X223" s="94">
        <f t="shared" si="18"/>
        <v>300</v>
      </c>
    </row>
    <row r="224" spans="1:24" ht="24" customHeight="1">
      <c r="A224" s="477"/>
      <c r="B224" s="475"/>
      <c r="C224" s="95" t="s">
        <v>176</v>
      </c>
      <c r="D224" s="188">
        <v>0</v>
      </c>
      <c r="E224" s="189">
        <v>0</v>
      </c>
      <c r="F224" s="189">
        <v>0</v>
      </c>
      <c r="G224" s="189">
        <v>0</v>
      </c>
      <c r="H224" s="189">
        <v>0</v>
      </c>
      <c r="I224" s="203">
        <v>40</v>
      </c>
      <c r="J224" s="203">
        <v>50</v>
      </c>
      <c r="K224" s="189">
        <v>0</v>
      </c>
      <c r="L224" s="189">
        <v>0</v>
      </c>
      <c r="M224" s="189">
        <v>0</v>
      </c>
      <c r="N224" s="189">
        <v>0</v>
      </c>
      <c r="O224" s="191">
        <v>0</v>
      </c>
      <c r="P224" s="94">
        <f t="shared" si="19"/>
        <v>90</v>
      </c>
      <c r="Q224" s="188">
        <v>0</v>
      </c>
      <c r="R224" s="189">
        <v>0</v>
      </c>
      <c r="S224" s="189">
        <v>0</v>
      </c>
      <c r="T224" s="189">
        <v>0</v>
      </c>
      <c r="U224" s="189">
        <v>0</v>
      </c>
      <c r="V224" s="191">
        <v>100</v>
      </c>
      <c r="W224" s="71">
        <v>0</v>
      </c>
      <c r="X224" s="94">
        <f t="shared" si="18"/>
        <v>100</v>
      </c>
    </row>
    <row r="225" spans="1:24" ht="24" customHeight="1">
      <c r="A225" s="477"/>
      <c r="B225" s="475"/>
      <c r="C225" s="95" t="s">
        <v>171</v>
      </c>
      <c r="D225" s="188">
        <v>0</v>
      </c>
      <c r="E225" s="189">
        <v>0</v>
      </c>
      <c r="F225" s="189">
        <v>0</v>
      </c>
      <c r="G225" s="189">
        <v>0</v>
      </c>
      <c r="H225" s="189">
        <v>0</v>
      </c>
      <c r="I225" s="203">
        <v>60</v>
      </c>
      <c r="J225" s="203">
        <v>0</v>
      </c>
      <c r="K225" s="189">
        <v>0</v>
      </c>
      <c r="L225" s="189">
        <v>250</v>
      </c>
      <c r="M225" s="189">
        <v>0</v>
      </c>
      <c r="N225" s="189">
        <v>0</v>
      </c>
      <c r="O225" s="191">
        <v>0</v>
      </c>
      <c r="P225" s="94">
        <f t="shared" si="19"/>
        <v>310</v>
      </c>
      <c r="Q225" s="188">
        <v>0</v>
      </c>
      <c r="R225" s="189">
        <v>0</v>
      </c>
      <c r="S225" s="189">
        <v>0</v>
      </c>
      <c r="T225" s="189">
        <v>0</v>
      </c>
      <c r="U225" s="189">
        <v>0</v>
      </c>
      <c r="V225" s="191">
        <v>200</v>
      </c>
      <c r="W225" s="71">
        <v>0</v>
      </c>
      <c r="X225" s="94">
        <f t="shared" si="18"/>
        <v>200</v>
      </c>
    </row>
    <row r="226" spans="1:24" ht="24" customHeight="1">
      <c r="A226" s="477"/>
      <c r="B226" s="475"/>
      <c r="C226" s="95" t="s">
        <v>175</v>
      </c>
      <c r="D226" s="188">
        <v>0</v>
      </c>
      <c r="E226" s="189">
        <v>0</v>
      </c>
      <c r="F226" s="189">
        <v>0</v>
      </c>
      <c r="G226" s="189">
        <v>0</v>
      </c>
      <c r="H226" s="189">
        <v>0</v>
      </c>
      <c r="I226" s="203">
        <v>0</v>
      </c>
      <c r="J226" s="203">
        <v>0</v>
      </c>
      <c r="K226" s="189">
        <v>0</v>
      </c>
      <c r="L226" s="189">
        <v>0</v>
      </c>
      <c r="M226" s="189">
        <v>0</v>
      </c>
      <c r="N226" s="189">
        <v>0</v>
      </c>
      <c r="O226" s="191">
        <v>0</v>
      </c>
      <c r="P226" s="94">
        <f t="shared" si="19"/>
        <v>0</v>
      </c>
      <c r="Q226" s="188">
        <v>0</v>
      </c>
      <c r="R226" s="189">
        <v>0</v>
      </c>
      <c r="S226" s="189">
        <v>0</v>
      </c>
      <c r="T226" s="189">
        <v>0</v>
      </c>
      <c r="U226" s="189">
        <v>0</v>
      </c>
      <c r="V226" s="191">
        <v>0</v>
      </c>
      <c r="W226" s="71">
        <v>0</v>
      </c>
      <c r="X226" s="94">
        <f t="shared" si="18"/>
        <v>0</v>
      </c>
    </row>
    <row r="227" spans="1:24" ht="24" customHeight="1">
      <c r="A227" s="477"/>
      <c r="B227" s="475"/>
      <c r="C227" s="95" t="s">
        <v>170</v>
      </c>
      <c r="D227" s="188">
        <v>0</v>
      </c>
      <c r="E227" s="189">
        <v>0</v>
      </c>
      <c r="F227" s="189">
        <v>0</v>
      </c>
      <c r="G227" s="189">
        <v>0</v>
      </c>
      <c r="H227" s="189">
        <v>0</v>
      </c>
      <c r="I227" s="203">
        <v>0</v>
      </c>
      <c r="J227" s="203">
        <v>0</v>
      </c>
      <c r="K227" s="189">
        <v>0</v>
      </c>
      <c r="L227" s="189">
        <v>0</v>
      </c>
      <c r="M227" s="189">
        <v>0</v>
      </c>
      <c r="N227" s="189">
        <v>0</v>
      </c>
      <c r="O227" s="191">
        <v>0</v>
      </c>
      <c r="P227" s="94">
        <f t="shared" si="19"/>
        <v>0</v>
      </c>
      <c r="Q227" s="188">
        <v>0</v>
      </c>
      <c r="R227" s="189">
        <v>0</v>
      </c>
      <c r="S227" s="189">
        <v>0</v>
      </c>
      <c r="T227" s="189">
        <v>0</v>
      </c>
      <c r="U227" s="189">
        <v>0</v>
      </c>
      <c r="V227" s="191">
        <v>0</v>
      </c>
      <c r="W227" s="71">
        <v>0</v>
      </c>
      <c r="X227" s="94">
        <f t="shared" si="18"/>
        <v>0</v>
      </c>
    </row>
    <row r="228" spans="1:24" ht="24" customHeight="1">
      <c r="A228" s="477"/>
      <c r="B228" s="471" t="s">
        <v>197</v>
      </c>
      <c r="C228" s="472"/>
      <c r="D228" s="188">
        <v>0</v>
      </c>
      <c r="E228" s="189">
        <v>0</v>
      </c>
      <c r="F228" s="189">
        <v>0</v>
      </c>
      <c r="G228" s="189">
        <v>0</v>
      </c>
      <c r="H228" s="189">
        <v>0</v>
      </c>
      <c r="I228" s="203">
        <v>0</v>
      </c>
      <c r="J228" s="203">
        <v>0</v>
      </c>
      <c r="K228" s="189">
        <v>0</v>
      </c>
      <c r="L228" s="189">
        <v>0</v>
      </c>
      <c r="M228" s="189">
        <v>0</v>
      </c>
      <c r="N228" s="189">
        <v>0</v>
      </c>
      <c r="O228" s="191">
        <v>0</v>
      </c>
      <c r="P228" s="94">
        <f t="shared" si="19"/>
        <v>0</v>
      </c>
      <c r="Q228" s="188">
        <v>0</v>
      </c>
      <c r="R228" s="189">
        <v>0</v>
      </c>
      <c r="S228" s="189">
        <v>0</v>
      </c>
      <c r="T228" s="189">
        <v>0</v>
      </c>
      <c r="U228" s="189">
        <v>0</v>
      </c>
      <c r="V228" s="191">
        <v>0</v>
      </c>
      <c r="W228" s="71">
        <v>0</v>
      </c>
      <c r="X228" s="94">
        <f t="shared" si="18"/>
        <v>0</v>
      </c>
    </row>
    <row r="229" spans="1:24" ht="24" customHeight="1">
      <c r="A229" s="478"/>
      <c r="B229" s="467" t="s">
        <v>174</v>
      </c>
      <c r="C229" s="468"/>
      <c r="D229" s="195">
        <v>0</v>
      </c>
      <c r="E229" s="196">
        <v>0</v>
      </c>
      <c r="F229" s="196">
        <v>0</v>
      </c>
      <c r="G229" s="196">
        <v>0</v>
      </c>
      <c r="H229" s="196">
        <v>0</v>
      </c>
      <c r="I229" s="332">
        <v>0</v>
      </c>
      <c r="J229" s="332">
        <v>0</v>
      </c>
      <c r="K229" s="196">
        <v>0</v>
      </c>
      <c r="L229" s="196">
        <v>0</v>
      </c>
      <c r="M229" s="196">
        <v>0</v>
      </c>
      <c r="N229" s="196">
        <v>0</v>
      </c>
      <c r="O229" s="198">
        <v>0</v>
      </c>
      <c r="P229" s="373">
        <f t="shared" si="19"/>
        <v>0</v>
      </c>
      <c r="Q229" s="195">
        <v>0</v>
      </c>
      <c r="R229" s="196">
        <v>0</v>
      </c>
      <c r="S229" s="196">
        <v>0</v>
      </c>
      <c r="T229" s="196">
        <v>0</v>
      </c>
      <c r="U229" s="196">
        <v>0</v>
      </c>
      <c r="V229" s="198">
        <v>0</v>
      </c>
      <c r="W229" s="72">
        <v>700</v>
      </c>
      <c r="X229" s="97">
        <f t="shared" si="18"/>
        <v>700</v>
      </c>
    </row>
    <row r="230" spans="1:24" ht="24" customHeight="1">
      <c r="A230" s="476" t="s">
        <v>217</v>
      </c>
      <c r="B230" s="469" t="s">
        <v>173</v>
      </c>
      <c r="C230" s="470"/>
      <c r="D230" s="199">
        <v>0</v>
      </c>
      <c r="E230" s="200">
        <v>0</v>
      </c>
      <c r="F230" s="200">
        <v>100</v>
      </c>
      <c r="G230" s="200">
        <v>0</v>
      </c>
      <c r="H230" s="200">
        <v>0</v>
      </c>
      <c r="I230" s="200">
        <v>0</v>
      </c>
      <c r="J230" s="370">
        <v>0</v>
      </c>
      <c r="K230" s="200">
        <v>0</v>
      </c>
      <c r="L230" s="200">
        <v>0</v>
      </c>
      <c r="M230" s="200">
        <v>0</v>
      </c>
      <c r="N230" s="200">
        <v>0</v>
      </c>
      <c r="O230" s="371">
        <v>0</v>
      </c>
      <c r="P230" s="98">
        <f t="shared" si="19"/>
        <v>100</v>
      </c>
      <c r="Q230" s="199">
        <v>200</v>
      </c>
      <c r="R230" s="200">
        <v>0</v>
      </c>
      <c r="S230" s="200">
        <v>110</v>
      </c>
      <c r="T230" s="200">
        <v>0</v>
      </c>
      <c r="U230" s="200">
        <v>0</v>
      </c>
      <c r="V230" s="201">
        <v>0</v>
      </c>
      <c r="W230" s="73">
        <v>0</v>
      </c>
      <c r="X230" s="98">
        <f t="shared" si="18"/>
        <v>310</v>
      </c>
    </row>
    <row r="231" spans="1:24" ht="24" customHeight="1">
      <c r="A231" s="477"/>
      <c r="B231" s="471" t="s">
        <v>172</v>
      </c>
      <c r="C231" s="472"/>
      <c r="D231" s="188">
        <v>100</v>
      </c>
      <c r="E231" s="189">
        <v>0</v>
      </c>
      <c r="F231" s="189">
        <v>0</v>
      </c>
      <c r="G231" s="189">
        <v>100</v>
      </c>
      <c r="H231" s="189">
        <v>0</v>
      </c>
      <c r="I231" s="189">
        <v>100</v>
      </c>
      <c r="J231" s="203">
        <v>0</v>
      </c>
      <c r="K231" s="189">
        <v>0</v>
      </c>
      <c r="L231" s="189">
        <v>130</v>
      </c>
      <c r="M231" s="189">
        <v>100</v>
      </c>
      <c r="N231" s="189">
        <v>0</v>
      </c>
      <c r="O231" s="191">
        <v>0</v>
      </c>
      <c r="P231" s="94">
        <f t="shared" si="19"/>
        <v>530</v>
      </c>
      <c r="Q231" s="188"/>
      <c r="R231" s="189">
        <v>200</v>
      </c>
      <c r="S231" s="189">
        <v>150</v>
      </c>
      <c r="T231" s="189"/>
      <c r="U231" s="189">
        <v>0</v>
      </c>
      <c r="V231" s="189">
        <v>100</v>
      </c>
      <c r="W231" s="71"/>
      <c r="X231" s="94">
        <f t="shared" si="18"/>
        <v>450</v>
      </c>
    </row>
    <row r="232" spans="1:24" ht="24" customHeight="1">
      <c r="A232" s="477"/>
      <c r="B232" s="473" t="s">
        <v>198</v>
      </c>
      <c r="C232" s="474"/>
      <c r="D232" s="188">
        <v>0</v>
      </c>
      <c r="E232" s="189">
        <v>0</v>
      </c>
      <c r="F232" s="189">
        <v>200</v>
      </c>
      <c r="G232" s="189">
        <v>0</v>
      </c>
      <c r="H232" s="189">
        <v>100</v>
      </c>
      <c r="I232" s="203">
        <v>100</v>
      </c>
      <c r="J232" s="203">
        <v>0</v>
      </c>
      <c r="K232" s="189">
        <v>0</v>
      </c>
      <c r="L232" s="189">
        <v>0</v>
      </c>
      <c r="M232" s="189">
        <v>0</v>
      </c>
      <c r="N232" s="189">
        <v>0</v>
      </c>
      <c r="O232" s="191">
        <v>0</v>
      </c>
      <c r="P232" s="94">
        <f t="shared" si="19"/>
        <v>400</v>
      </c>
      <c r="Q232" s="188">
        <f>SUM(Q233:Q236)</f>
        <v>0</v>
      </c>
      <c r="R232" s="189">
        <f t="shared" ref="R232:W232" si="22">SUM(R233:R236)</f>
        <v>0</v>
      </c>
      <c r="S232" s="189">
        <f t="shared" si="22"/>
        <v>200</v>
      </c>
      <c r="T232" s="189">
        <f t="shared" si="22"/>
        <v>0</v>
      </c>
      <c r="U232" s="189">
        <f t="shared" si="22"/>
        <v>0</v>
      </c>
      <c r="V232" s="191">
        <f t="shared" si="22"/>
        <v>0</v>
      </c>
      <c r="W232" s="71">
        <f t="shared" si="22"/>
        <v>0</v>
      </c>
      <c r="X232" s="94">
        <f t="shared" si="18"/>
        <v>200</v>
      </c>
    </row>
    <row r="233" spans="1:24" ht="24" customHeight="1">
      <c r="A233" s="477"/>
      <c r="B233" s="475"/>
      <c r="C233" s="95" t="s">
        <v>176</v>
      </c>
      <c r="D233" s="188">
        <v>0</v>
      </c>
      <c r="E233" s="189">
        <v>0</v>
      </c>
      <c r="F233" s="189">
        <v>0</v>
      </c>
      <c r="G233" s="189">
        <v>0</v>
      </c>
      <c r="H233" s="189">
        <v>0</v>
      </c>
      <c r="I233" s="203">
        <v>0</v>
      </c>
      <c r="J233" s="203">
        <v>0</v>
      </c>
      <c r="K233" s="189">
        <v>0</v>
      </c>
      <c r="L233" s="189">
        <v>0</v>
      </c>
      <c r="M233" s="189">
        <v>0</v>
      </c>
      <c r="N233" s="189">
        <v>0</v>
      </c>
      <c r="O233" s="191">
        <v>0</v>
      </c>
      <c r="P233" s="94">
        <f t="shared" si="19"/>
        <v>0</v>
      </c>
      <c r="Q233" s="188">
        <v>0</v>
      </c>
      <c r="R233" s="189">
        <v>0</v>
      </c>
      <c r="S233" s="189">
        <v>0</v>
      </c>
      <c r="T233" s="189">
        <v>0</v>
      </c>
      <c r="U233" s="189">
        <v>0</v>
      </c>
      <c r="V233" s="191">
        <v>0</v>
      </c>
      <c r="W233" s="71">
        <v>0</v>
      </c>
      <c r="X233" s="94">
        <f t="shared" si="18"/>
        <v>0</v>
      </c>
    </row>
    <row r="234" spans="1:24" ht="24" customHeight="1">
      <c r="A234" s="477"/>
      <c r="B234" s="475"/>
      <c r="C234" s="95" t="s">
        <v>171</v>
      </c>
      <c r="D234" s="188">
        <v>0</v>
      </c>
      <c r="E234" s="189">
        <v>0</v>
      </c>
      <c r="F234" s="189">
        <v>200</v>
      </c>
      <c r="G234" s="189">
        <v>0</v>
      </c>
      <c r="H234" s="189">
        <v>0</v>
      </c>
      <c r="I234" s="189">
        <v>100</v>
      </c>
      <c r="J234" s="203">
        <v>0</v>
      </c>
      <c r="K234" s="189">
        <v>0</v>
      </c>
      <c r="L234" s="189">
        <v>0</v>
      </c>
      <c r="M234" s="189">
        <v>0</v>
      </c>
      <c r="N234" s="189">
        <v>0</v>
      </c>
      <c r="O234" s="191">
        <v>0</v>
      </c>
      <c r="P234" s="94">
        <f t="shared" si="19"/>
        <v>300</v>
      </c>
      <c r="Q234" s="188">
        <v>0</v>
      </c>
      <c r="R234" s="189">
        <v>0</v>
      </c>
      <c r="S234" s="189">
        <v>200</v>
      </c>
      <c r="T234" s="189">
        <v>0</v>
      </c>
      <c r="U234" s="189">
        <v>0</v>
      </c>
      <c r="V234" s="205"/>
      <c r="W234" s="203"/>
      <c r="X234" s="94">
        <f t="shared" si="18"/>
        <v>200</v>
      </c>
    </row>
    <row r="235" spans="1:24" ht="24" customHeight="1">
      <c r="A235" s="477"/>
      <c r="B235" s="475"/>
      <c r="C235" s="95" t="s">
        <v>175</v>
      </c>
      <c r="D235" s="188">
        <v>0</v>
      </c>
      <c r="E235" s="189">
        <v>0</v>
      </c>
      <c r="F235" s="189">
        <v>0</v>
      </c>
      <c r="G235" s="189">
        <v>0</v>
      </c>
      <c r="H235" s="189">
        <v>0</v>
      </c>
      <c r="I235" s="203">
        <v>0</v>
      </c>
      <c r="J235" s="203">
        <v>0</v>
      </c>
      <c r="K235" s="189">
        <v>0</v>
      </c>
      <c r="L235" s="189">
        <v>0</v>
      </c>
      <c r="M235" s="189">
        <v>0</v>
      </c>
      <c r="N235" s="189">
        <v>0</v>
      </c>
      <c r="O235" s="191">
        <v>0</v>
      </c>
      <c r="P235" s="94">
        <f t="shared" si="19"/>
        <v>0</v>
      </c>
      <c r="Q235" s="188">
        <v>0</v>
      </c>
      <c r="R235" s="189">
        <v>0</v>
      </c>
      <c r="S235" s="189">
        <v>0</v>
      </c>
      <c r="T235" s="189">
        <v>0</v>
      </c>
      <c r="U235" s="189">
        <v>0</v>
      </c>
      <c r="V235" s="191">
        <v>0</v>
      </c>
      <c r="W235" s="71">
        <v>0</v>
      </c>
      <c r="X235" s="94">
        <f t="shared" si="18"/>
        <v>0</v>
      </c>
    </row>
    <row r="236" spans="1:24" ht="24" customHeight="1">
      <c r="A236" s="477"/>
      <c r="B236" s="475"/>
      <c r="C236" s="95" t="s">
        <v>170</v>
      </c>
      <c r="D236" s="188">
        <v>0</v>
      </c>
      <c r="E236" s="189">
        <v>0</v>
      </c>
      <c r="F236" s="189">
        <v>0</v>
      </c>
      <c r="G236" s="189">
        <v>0</v>
      </c>
      <c r="H236" s="189">
        <v>100</v>
      </c>
      <c r="I236" s="203">
        <v>0</v>
      </c>
      <c r="J236" s="203">
        <v>0</v>
      </c>
      <c r="K236" s="189">
        <v>0</v>
      </c>
      <c r="L236" s="189">
        <v>0</v>
      </c>
      <c r="M236" s="189">
        <v>0</v>
      </c>
      <c r="N236" s="189">
        <v>0</v>
      </c>
      <c r="O236" s="191">
        <v>0</v>
      </c>
      <c r="P236" s="94">
        <f t="shared" si="19"/>
        <v>100</v>
      </c>
      <c r="Q236" s="188">
        <v>0</v>
      </c>
      <c r="R236" s="189">
        <v>0</v>
      </c>
      <c r="S236" s="189">
        <v>0</v>
      </c>
      <c r="T236" s="189">
        <v>0</v>
      </c>
      <c r="U236" s="189"/>
      <c r="V236" s="191">
        <v>0</v>
      </c>
      <c r="W236" s="71"/>
      <c r="X236" s="94">
        <f t="shared" si="18"/>
        <v>0</v>
      </c>
    </row>
    <row r="237" spans="1:24" ht="24" customHeight="1">
      <c r="A237" s="477"/>
      <c r="B237" s="471" t="s">
        <v>197</v>
      </c>
      <c r="C237" s="472"/>
      <c r="D237" s="188">
        <v>0</v>
      </c>
      <c r="E237" s="189">
        <v>0</v>
      </c>
      <c r="F237" s="189">
        <v>0</v>
      </c>
      <c r="G237" s="189">
        <v>0</v>
      </c>
      <c r="H237" s="189">
        <v>0</v>
      </c>
      <c r="I237" s="203">
        <v>0</v>
      </c>
      <c r="J237" s="203">
        <v>0</v>
      </c>
      <c r="K237" s="189">
        <v>0</v>
      </c>
      <c r="L237" s="189">
        <v>0</v>
      </c>
      <c r="M237" s="189">
        <v>0</v>
      </c>
      <c r="N237" s="189">
        <v>0</v>
      </c>
      <c r="O237" s="191">
        <v>0</v>
      </c>
      <c r="P237" s="94">
        <f t="shared" si="19"/>
        <v>0</v>
      </c>
      <c r="Q237" s="188">
        <v>0</v>
      </c>
      <c r="R237" s="189">
        <v>0</v>
      </c>
      <c r="S237" s="189">
        <v>0</v>
      </c>
      <c r="T237" s="189">
        <v>0</v>
      </c>
      <c r="U237" s="189">
        <v>0</v>
      </c>
      <c r="V237" s="191">
        <v>0</v>
      </c>
      <c r="W237" s="71">
        <v>0</v>
      </c>
      <c r="X237" s="94">
        <f t="shared" si="18"/>
        <v>0</v>
      </c>
    </row>
    <row r="238" spans="1:24" ht="24" customHeight="1">
      <c r="A238" s="478"/>
      <c r="B238" s="467" t="s">
        <v>174</v>
      </c>
      <c r="C238" s="468"/>
      <c r="D238" s="195">
        <v>0</v>
      </c>
      <c r="E238" s="196">
        <v>0</v>
      </c>
      <c r="F238" s="196">
        <v>0</v>
      </c>
      <c r="G238" s="196">
        <v>0</v>
      </c>
      <c r="H238" s="196">
        <v>0</v>
      </c>
      <c r="I238" s="332">
        <v>0</v>
      </c>
      <c r="J238" s="332">
        <v>0</v>
      </c>
      <c r="K238" s="196">
        <v>0</v>
      </c>
      <c r="L238" s="196">
        <v>0</v>
      </c>
      <c r="M238" s="196">
        <v>0</v>
      </c>
      <c r="N238" s="196">
        <v>0</v>
      </c>
      <c r="O238" s="198">
        <v>0</v>
      </c>
      <c r="P238" s="373">
        <f t="shared" si="19"/>
        <v>0</v>
      </c>
      <c r="Q238" s="195">
        <v>0</v>
      </c>
      <c r="R238" s="196">
        <v>0</v>
      </c>
      <c r="S238" s="196">
        <v>0</v>
      </c>
      <c r="T238" s="196">
        <v>0</v>
      </c>
      <c r="U238" s="196">
        <v>0</v>
      </c>
      <c r="V238" s="198">
        <v>0</v>
      </c>
      <c r="W238" s="72"/>
      <c r="X238" s="97">
        <f t="shared" si="18"/>
        <v>0</v>
      </c>
    </row>
    <row r="239" spans="1:24" ht="24" customHeight="1">
      <c r="A239" s="476" t="s">
        <v>260</v>
      </c>
      <c r="B239" s="469" t="s">
        <v>173</v>
      </c>
      <c r="C239" s="470"/>
      <c r="D239" s="199">
        <v>0</v>
      </c>
      <c r="E239" s="200">
        <v>0</v>
      </c>
      <c r="F239" s="200">
        <v>0</v>
      </c>
      <c r="G239" s="200">
        <v>0</v>
      </c>
      <c r="H239" s="200">
        <v>0</v>
      </c>
      <c r="I239" s="200">
        <v>0</v>
      </c>
      <c r="J239" s="370">
        <v>0</v>
      </c>
      <c r="K239" s="200">
        <v>100</v>
      </c>
      <c r="L239" s="200">
        <v>0</v>
      </c>
      <c r="M239" s="200">
        <v>0</v>
      </c>
      <c r="N239" s="200">
        <v>0</v>
      </c>
      <c r="O239" s="371">
        <v>0</v>
      </c>
      <c r="P239" s="98">
        <f t="shared" si="19"/>
        <v>100</v>
      </c>
      <c r="Q239" s="199">
        <v>100</v>
      </c>
      <c r="R239" s="200">
        <v>0</v>
      </c>
      <c r="S239" s="200">
        <v>0</v>
      </c>
      <c r="T239" s="200">
        <v>0</v>
      </c>
      <c r="U239" s="200">
        <v>0</v>
      </c>
      <c r="V239" s="201">
        <v>0</v>
      </c>
      <c r="W239" s="73">
        <v>100</v>
      </c>
      <c r="X239" s="98">
        <f t="shared" si="18"/>
        <v>200</v>
      </c>
    </row>
    <row r="240" spans="1:24" ht="24" customHeight="1">
      <c r="A240" s="477"/>
      <c r="B240" s="471" t="s">
        <v>172</v>
      </c>
      <c r="C240" s="472"/>
      <c r="D240" s="188">
        <v>0</v>
      </c>
      <c r="E240" s="189">
        <v>0</v>
      </c>
      <c r="F240" s="189">
        <v>0</v>
      </c>
      <c r="G240" s="189">
        <v>0</v>
      </c>
      <c r="H240" s="189">
        <v>0</v>
      </c>
      <c r="I240" s="189">
        <v>0</v>
      </c>
      <c r="J240" s="203">
        <v>0</v>
      </c>
      <c r="K240" s="189">
        <v>0</v>
      </c>
      <c r="L240" s="189">
        <v>0</v>
      </c>
      <c r="M240" s="189">
        <v>0</v>
      </c>
      <c r="N240" s="189">
        <v>0</v>
      </c>
      <c r="O240" s="191">
        <v>0</v>
      </c>
      <c r="P240" s="94">
        <f t="shared" si="19"/>
        <v>0</v>
      </c>
      <c r="Q240" s="188">
        <v>0</v>
      </c>
      <c r="R240" s="189">
        <v>0</v>
      </c>
      <c r="S240" s="189">
        <v>0</v>
      </c>
      <c r="T240" s="189">
        <v>0</v>
      </c>
      <c r="U240" s="189">
        <v>0</v>
      </c>
      <c r="V240" s="189">
        <v>100</v>
      </c>
      <c r="W240" s="71">
        <v>0</v>
      </c>
      <c r="X240" s="94">
        <f t="shared" si="18"/>
        <v>100</v>
      </c>
    </row>
    <row r="241" spans="1:24" ht="24" customHeight="1">
      <c r="A241" s="477"/>
      <c r="B241" s="473" t="s">
        <v>198</v>
      </c>
      <c r="C241" s="474"/>
      <c r="D241" s="188">
        <v>200</v>
      </c>
      <c r="E241" s="189">
        <v>0</v>
      </c>
      <c r="F241" s="189">
        <v>0</v>
      </c>
      <c r="G241" s="189">
        <v>0</v>
      </c>
      <c r="H241" s="189">
        <v>0</v>
      </c>
      <c r="I241" s="203">
        <v>100</v>
      </c>
      <c r="J241" s="203">
        <v>0</v>
      </c>
      <c r="K241" s="189">
        <v>0</v>
      </c>
      <c r="L241" s="189">
        <v>0</v>
      </c>
      <c r="M241" s="189">
        <v>0</v>
      </c>
      <c r="N241" s="189">
        <v>0</v>
      </c>
      <c r="O241" s="191">
        <v>0</v>
      </c>
      <c r="P241" s="94">
        <f t="shared" si="19"/>
        <v>300</v>
      </c>
      <c r="Q241" s="188">
        <f>SUM(Q242:Q245)</f>
        <v>0</v>
      </c>
      <c r="R241" s="189">
        <f t="shared" ref="R241:W241" si="23">SUM(R242:R245)</f>
        <v>0</v>
      </c>
      <c r="S241" s="189">
        <f t="shared" si="23"/>
        <v>0</v>
      </c>
      <c r="T241" s="189">
        <f t="shared" si="23"/>
        <v>0</v>
      </c>
      <c r="U241" s="189">
        <f t="shared" si="23"/>
        <v>0</v>
      </c>
      <c r="V241" s="191">
        <f t="shared" si="23"/>
        <v>100</v>
      </c>
      <c r="W241" s="71">
        <f t="shared" si="23"/>
        <v>0</v>
      </c>
      <c r="X241" s="94">
        <f t="shared" si="18"/>
        <v>100</v>
      </c>
    </row>
    <row r="242" spans="1:24" ht="24" customHeight="1">
      <c r="A242" s="477"/>
      <c r="B242" s="475"/>
      <c r="C242" s="95" t="s">
        <v>176</v>
      </c>
      <c r="D242" s="188">
        <v>0</v>
      </c>
      <c r="E242" s="189">
        <v>0</v>
      </c>
      <c r="F242" s="189">
        <v>0</v>
      </c>
      <c r="G242" s="189">
        <v>0</v>
      </c>
      <c r="H242" s="189">
        <v>0</v>
      </c>
      <c r="I242" s="203">
        <v>0</v>
      </c>
      <c r="J242" s="203">
        <v>0</v>
      </c>
      <c r="K242" s="189">
        <v>0</v>
      </c>
      <c r="L242" s="189">
        <v>0</v>
      </c>
      <c r="M242" s="189">
        <v>0</v>
      </c>
      <c r="N242" s="189">
        <v>0</v>
      </c>
      <c r="O242" s="191">
        <v>0</v>
      </c>
      <c r="P242" s="94">
        <f t="shared" si="19"/>
        <v>0</v>
      </c>
      <c r="Q242" s="188">
        <v>0</v>
      </c>
      <c r="R242" s="189">
        <v>0</v>
      </c>
      <c r="S242" s="189">
        <v>0</v>
      </c>
      <c r="T242" s="189">
        <v>0</v>
      </c>
      <c r="U242" s="189">
        <v>0</v>
      </c>
      <c r="V242" s="191">
        <v>0</v>
      </c>
      <c r="W242" s="71">
        <v>0</v>
      </c>
      <c r="X242" s="94">
        <f t="shared" si="18"/>
        <v>0</v>
      </c>
    </row>
    <row r="243" spans="1:24" ht="24" customHeight="1">
      <c r="A243" s="477"/>
      <c r="B243" s="475"/>
      <c r="C243" s="95" t="s">
        <v>171</v>
      </c>
      <c r="D243" s="188">
        <v>200</v>
      </c>
      <c r="E243" s="189">
        <v>0</v>
      </c>
      <c r="F243" s="189">
        <v>0</v>
      </c>
      <c r="G243" s="189">
        <v>0</v>
      </c>
      <c r="H243" s="202">
        <v>0</v>
      </c>
      <c r="I243" s="189">
        <v>100</v>
      </c>
      <c r="J243" s="203">
        <v>0</v>
      </c>
      <c r="K243" s="189">
        <v>0</v>
      </c>
      <c r="L243" s="189">
        <v>0</v>
      </c>
      <c r="M243" s="189">
        <v>0</v>
      </c>
      <c r="N243" s="189">
        <v>0</v>
      </c>
      <c r="O243" s="191">
        <v>0</v>
      </c>
      <c r="P243" s="94">
        <f t="shared" si="19"/>
        <v>300</v>
      </c>
      <c r="Q243" s="188"/>
      <c r="R243" s="189">
        <v>0</v>
      </c>
      <c r="S243" s="189">
        <v>0</v>
      </c>
      <c r="T243" s="189">
        <v>0</v>
      </c>
      <c r="U243" s="202">
        <v>0</v>
      </c>
      <c r="V243" s="205">
        <v>100</v>
      </c>
      <c r="W243" s="71">
        <v>0</v>
      </c>
      <c r="X243" s="94">
        <f t="shared" si="18"/>
        <v>100</v>
      </c>
    </row>
    <row r="244" spans="1:24" ht="24" customHeight="1">
      <c r="A244" s="477"/>
      <c r="B244" s="475"/>
      <c r="C244" s="95" t="s">
        <v>175</v>
      </c>
      <c r="D244" s="188">
        <v>0</v>
      </c>
      <c r="E244" s="189">
        <v>0</v>
      </c>
      <c r="F244" s="189">
        <v>0</v>
      </c>
      <c r="G244" s="189">
        <v>0</v>
      </c>
      <c r="H244" s="189">
        <v>0</v>
      </c>
      <c r="I244" s="203">
        <v>0</v>
      </c>
      <c r="J244" s="203">
        <v>0</v>
      </c>
      <c r="K244" s="189">
        <v>0</v>
      </c>
      <c r="L244" s="189">
        <v>0</v>
      </c>
      <c r="M244" s="189">
        <v>0</v>
      </c>
      <c r="N244" s="189">
        <v>0</v>
      </c>
      <c r="O244" s="191">
        <v>0</v>
      </c>
      <c r="P244" s="94">
        <f t="shared" si="19"/>
        <v>0</v>
      </c>
      <c r="Q244" s="188">
        <v>0</v>
      </c>
      <c r="R244" s="189">
        <v>0</v>
      </c>
      <c r="S244" s="189">
        <v>0</v>
      </c>
      <c r="T244" s="189">
        <v>0</v>
      </c>
      <c r="U244" s="189">
        <v>0</v>
      </c>
      <c r="V244" s="191">
        <v>0</v>
      </c>
      <c r="W244" s="71">
        <v>0</v>
      </c>
      <c r="X244" s="94">
        <f t="shared" si="18"/>
        <v>0</v>
      </c>
    </row>
    <row r="245" spans="1:24" ht="24" customHeight="1">
      <c r="A245" s="477"/>
      <c r="B245" s="475"/>
      <c r="C245" s="95" t="s">
        <v>170</v>
      </c>
      <c r="D245" s="188">
        <v>0</v>
      </c>
      <c r="E245" s="189">
        <v>0</v>
      </c>
      <c r="F245" s="189">
        <v>0</v>
      </c>
      <c r="G245" s="189">
        <v>0</v>
      </c>
      <c r="H245" s="189">
        <v>0</v>
      </c>
      <c r="I245" s="203">
        <v>0</v>
      </c>
      <c r="J245" s="203">
        <v>0</v>
      </c>
      <c r="K245" s="189">
        <v>0</v>
      </c>
      <c r="L245" s="189">
        <v>0</v>
      </c>
      <c r="M245" s="189">
        <v>0</v>
      </c>
      <c r="N245" s="189">
        <v>0</v>
      </c>
      <c r="O245" s="191">
        <v>0</v>
      </c>
      <c r="P245" s="94">
        <f t="shared" si="19"/>
        <v>0</v>
      </c>
      <c r="Q245" s="188">
        <v>0</v>
      </c>
      <c r="R245" s="189">
        <v>0</v>
      </c>
      <c r="S245" s="189">
        <v>0</v>
      </c>
      <c r="T245" s="189">
        <v>0</v>
      </c>
      <c r="U245" s="189">
        <v>0</v>
      </c>
      <c r="V245" s="191">
        <v>0</v>
      </c>
      <c r="W245" s="71">
        <v>0</v>
      </c>
      <c r="X245" s="94">
        <f t="shared" si="18"/>
        <v>0</v>
      </c>
    </row>
    <row r="246" spans="1:24" ht="24" customHeight="1">
      <c r="A246" s="477"/>
      <c r="B246" s="471" t="s">
        <v>197</v>
      </c>
      <c r="C246" s="472"/>
      <c r="D246" s="188">
        <v>0</v>
      </c>
      <c r="E246" s="189">
        <v>0</v>
      </c>
      <c r="F246" s="189">
        <v>0</v>
      </c>
      <c r="G246" s="189">
        <v>0</v>
      </c>
      <c r="H246" s="189">
        <v>0</v>
      </c>
      <c r="I246" s="203">
        <v>0</v>
      </c>
      <c r="J246" s="203">
        <v>0</v>
      </c>
      <c r="K246" s="189">
        <v>0</v>
      </c>
      <c r="L246" s="189">
        <v>0</v>
      </c>
      <c r="M246" s="189">
        <v>0</v>
      </c>
      <c r="N246" s="189">
        <v>0</v>
      </c>
      <c r="O246" s="191">
        <v>0</v>
      </c>
      <c r="P246" s="94">
        <f t="shared" si="19"/>
        <v>0</v>
      </c>
      <c r="Q246" s="188">
        <v>0</v>
      </c>
      <c r="R246" s="189">
        <v>0</v>
      </c>
      <c r="S246" s="189">
        <v>0</v>
      </c>
      <c r="T246" s="189">
        <v>0</v>
      </c>
      <c r="U246" s="189">
        <v>0</v>
      </c>
      <c r="V246" s="191">
        <v>0</v>
      </c>
      <c r="W246" s="71">
        <v>0</v>
      </c>
      <c r="X246" s="94">
        <f t="shared" si="18"/>
        <v>0</v>
      </c>
    </row>
    <row r="247" spans="1:24" ht="24" customHeight="1">
      <c r="A247" s="478"/>
      <c r="B247" s="467" t="s">
        <v>174</v>
      </c>
      <c r="C247" s="468"/>
      <c r="D247" s="195">
        <v>0</v>
      </c>
      <c r="E247" s="196">
        <v>0</v>
      </c>
      <c r="F247" s="196">
        <v>0</v>
      </c>
      <c r="G247" s="196">
        <v>0</v>
      </c>
      <c r="H247" s="196">
        <v>0</v>
      </c>
      <c r="I247" s="332">
        <v>0</v>
      </c>
      <c r="J247" s="332">
        <v>0</v>
      </c>
      <c r="K247" s="196">
        <v>0</v>
      </c>
      <c r="L247" s="196">
        <v>0</v>
      </c>
      <c r="M247" s="196">
        <v>0</v>
      </c>
      <c r="N247" s="196">
        <v>0</v>
      </c>
      <c r="O247" s="198">
        <v>0</v>
      </c>
      <c r="P247" s="373">
        <f t="shared" si="19"/>
        <v>0</v>
      </c>
      <c r="Q247" s="195">
        <v>0</v>
      </c>
      <c r="R247" s="196">
        <v>0</v>
      </c>
      <c r="S247" s="196">
        <v>0</v>
      </c>
      <c r="T247" s="196">
        <v>0</v>
      </c>
      <c r="U247" s="196">
        <v>0</v>
      </c>
      <c r="V247" s="198">
        <v>0</v>
      </c>
      <c r="W247" s="72"/>
      <c r="X247" s="97">
        <f t="shared" si="18"/>
        <v>0</v>
      </c>
    </row>
    <row r="248" spans="1:24" ht="24" customHeight="1">
      <c r="A248" s="476" t="s">
        <v>256</v>
      </c>
      <c r="B248" s="469" t="s">
        <v>173</v>
      </c>
      <c r="C248" s="470"/>
      <c r="D248" s="199">
        <v>0</v>
      </c>
      <c r="E248" s="200">
        <v>0</v>
      </c>
      <c r="F248" s="200">
        <v>0</v>
      </c>
      <c r="G248" s="200">
        <v>0</v>
      </c>
      <c r="H248" s="200">
        <v>0</v>
      </c>
      <c r="I248" s="200">
        <v>0</v>
      </c>
      <c r="J248" s="370">
        <v>0</v>
      </c>
      <c r="K248" s="200">
        <v>0</v>
      </c>
      <c r="L248" s="200">
        <v>0</v>
      </c>
      <c r="M248" s="200">
        <v>0</v>
      </c>
      <c r="N248" s="200">
        <v>0</v>
      </c>
      <c r="O248" s="371">
        <v>0</v>
      </c>
      <c r="P248" s="98">
        <f t="shared" si="19"/>
        <v>0</v>
      </c>
      <c r="Q248" s="199">
        <v>0</v>
      </c>
      <c r="R248" s="200">
        <v>0</v>
      </c>
      <c r="S248" s="200">
        <v>0</v>
      </c>
      <c r="T248" s="200">
        <v>0</v>
      </c>
      <c r="U248" s="200">
        <v>0</v>
      </c>
      <c r="V248" s="201">
        <v>0</v>
      </c>
      <c r="W248" s="73">
        <v>0</v>
      </c>
      <c r="X248" s="98">
        <f t="shared" si="18"/>
        <v>0</v>
      </c>
    </row>
    <row r="249" spans="1:24" ht="24" customHeight="1">
      <c r="A249" s="477"/>
      <c r="B249" s="471" t="s">
        <v>172</v>
      </c>
      <c r="C249" s="472"/>
      <c r="D249" s="188">
        <v>0</v>
      </c>
      <c r="E249" s="189">
        <v>0</v>
      </c>
      <c r="F249" s="189">
        <v>0</v>
      </c>
      <c r="G249" s="189">
        <v>0</v>
      </c>
      <c r="H249" s="189">
        <v>0</v>
      </c>
      <c r="I249" s="189">
        <v>0</v>
      </c>
      <c r="J249" s="203">
        <v>0</v>
      </c>
      <c r="K249" s="189">
        <v>100</v>
      </c>
      <c r="L249" s="189">
        <v>0</v>
      </c>
      <c r="M249" s="189">
        <v>0</v>
      </c>
      <c r="N249" s="189">
        <v>0</v>
      </c>
      <c r="O249" s="191">
        <v>0</v>
      </c>
      <c r="P249" s="94">
        <f t="shared" si="19"/>
        <v>100</v>
      </c>
      <c r="Q249" s="188">
        <v>0</v>
      </c>
      <c r="R249" s="189">
        <v>0</v>
      </c>
      <c r="S249" s="189">
        <v>0</v>
      </c>
      <c r="T249" s="189">
        <v>0</v>
      </c>
      <c r="U249" s="189">
        <v>0</v>
      </c>
      <c r="V249" s="189">
        <v>0</v>
      </c>
      <c r="W249" s="71">
        <v>100</v>
      </c>
      <c r="X249" s="94">
        <f t="shared" si="18"/>
        <v>100</v>
      </c>
    </row>
    <row r="250" spans="1:24" ht="24" customHeight="1">
      <c r="A250" s="477"/>
      <c r="B250" s="473" t="s">
        <v>198</v>
      </c>
      <c r="C250" s="474"/>
      <c r="D250" s="188">
        <v>0</v>
      </c>
      <c r="E250" s="189">
        <v>0</v>
      </c>
      <c r="F250" s="189">
        <v>0</v>
      </c>
      <c r="G250" s="189">
        <v>0</v>
      </c>
      <c r="H250" s="189">
        <v>0</v>
      </c>
      <c r="I250" s="203">
        <v>0</v>
      </c>
      <c r="J250" s="203">
        <v>0</v>
      </c>
      <c r="K250" s="189">
        <v>0</v>
      </c>
      <c r="L250" s="189">
        <v>0</v>
      </c>
      <c r="M250" s="189">
        <v>0</v>
      </c>
      <c r="N250" s="189">
        <v>0</v>
      </c>
      <c r="O250" s="191">
        <v>0</v>
      </c>
      <c r="P250" s="94">
        <f t="shared" si="19"/>
        <v>0</v>
      </c>
      <c r="Q250" s="188">
        <v>0</v>
      </c>
      <c r="R250" s="189">
        <v>0</v>
      </c>
      <c r="S250" s="189">
        <v>0</v>
      </c>
      <c r="T250" s="189">
        <v>0</v>
      </c>
      <c r="U250" s="189">
        <v>0</v>
      </c>
      <c r="V250" s="191">
        <v>0</v>
      </c>
      <c r="W250" s="71">
        <v>0</v>
      </c>
      <c r="X250" s="94">
        <f t="shared" si="18"/>
        <v>0</v>
      </c>
    </row>
    <row r="251" spans="1:24" ht="24" customHeight="1">
      <c r="A251" s="477"/>
      <c r="B251" s="475"/>
      <c r="C251" s="95" t="s">
        <v>176</v>
      </c>
      <c r="D251" s="188">
        <v>0</v>
      </c>
      <c r="E251" s="189">
        <v>0</v>
      </c>
      <c r="F251" s="189">
        <v>0</v>
      </c>
      <c r="G251" s="189">
        <v>0</v>
      </c>
      <c r="H251" s="189">
        <v>0</v>
      </c>
      <c r="I251" s="203">
        <v>0</v>
      </c>
      <c r="J251" s="203">
        <v>0</v>
      </c>
      <c r="K251" s="189">
        <v>0</v>
      </c>
      <c r="L251" s="189">
        <v>0</v>
      </c>
      <c r="M251" s="189">
        <v>0</v>
      </c>
      <c r="N251" s="189">
        <v>0</v>
      </c>
      <c r="O251" s="191">
        <v>0</v>
      </c>
      <c r="P251" s="94">
        <f t="shared" si="19"/>
        <v>0</v>
      </c>
      <c r="Q251" s="188">
        <v>0</v>
      </c>
      <c r="R251" s="189">
        <v>0</v>
      </c>
      <c r="S251" s="189">
        <v>0</v>
      </c>
      <c r="T251" s="189">
        <v>0</v>
      </c>
      <c r="U251" s="189">
        <v>0</v>
      </c>
      <c r="V251" s="191">
        <v>0</v>
      </c>
      <c r="W251" s="71">
        <v>0</v>
      </c>
      <c r="X251" s="94">
        <f t="shared" si="18"/>
        <v>0</v>
      </c>
    </row>
    <row r="252" spans="1:24" ht="24" customHeight="1">
      <c r="A252" s="477"/>
      <c r="B252" s="475"/>
      <c r="C252" s="95" t="s">
        <v>171</v>
      </c>
      <c r="D252" s="188">
        <v>0</v>
      </c>
      <c r="E252" s="189">
        <v>0</v>
      </c>
      <c r="F252" s="189">
        <v>0</v>
      </c>
      <c r="G252" s="189">
        <v>0</v>
      </c>
      <c r="H252" s="189">
        <v>0</v>
      </c>
      <c r="I252" s="203">
        <v>0</v>
      </c>
      <c r="J252" s="203">
        <v>0</v>
      </c>
      <c r="K252" s="189">
        <v>0</v>
      </c>
      <c r="L252" s="189">
        <v>0</v>
      </c>
      <c r="M252" s="189">
        <v>0</v>
      </c>
      <c r="N252" s="189">
        <v>0</v>
      </c>
      <c r="O252" s="191">
        <v>0</v>
      </c>
      <c r="P252" s="94">
        <f t="shared" si="19"/>
        <v>0</v>
      </c>
      <c r="Q252" s="188">
        <v>0</v>
      </c>
      <c r="R252" s="189">
        <v>0</v>
      </c>
      <c r="S252" s="189">
        <v>0</v>
      </c>
      <c r="T252" s="189">
        <v>0</v>
      </c>
      <c r="U252" s="189">
        <v>0</v>
      </c>
      <c r="V252" s="191">
        <v>0</v>
      </c>
      <c r="W252" s="71">
        <v>0</v>
      </c>
      <c r="X252" s="94">
        <f t="shared" si="18"/>
        <v>0</v>
      </c>
    </row>
    <row r="253" spans="1:24" ht="24" customHeight="1">
      <c r="A253" s="477"/>
      <c r="B253" s="475"/>
      <c r="C253" s="95" t="s">
        <v>175</v>
      </c>
      <c r="D253" s="188">
        <v>0</v>
      </c>
      <c r="E253" s="189">
        <v>0</v>
      </c>
      <c r="F253" s="189">
        <v>0</v>
      </c>
      <c r="G253" s="189">
        <v>0</v>
      </c>
      <c r="H253" s="189">
        <v>0</v>
      </c>
      <c r="I253" s="203">
        <v>0</v>
      </c>
      <c r="J253" s="203">
        <v>0</v>
      </c>
      <c r="K253" s="189">
        <v>0</v>
      </c>
      <c r="L253" s="189">
        <v>0</v>
      </c>
      <c r="M253" s="189">
        <v>0</v>
      </c>
      <c r="N253" s="189">
        <v>0</v>
      </c>
      <c r="O253" s="191">
        <v>0</v>
      </c>
      <c r="P253" s="94">
        <f t="shared" si="19"/>
        <v>0</v>
      </c>
      <c r="Q253" s="188">
        <v>0</v>
      </c>
      <c r="R253" s="189">
        <v>0</v>
      </c>
      <c r="S253" s="189">
        <v>0</v>
      </c>
      <c r="T253" s="189">
        <v>0</v>
      </c>
      <c r="U253" s="189">
        <v>0</v>
      </c>
      <c r="V253" s="191">
        <v>0</v>
      </c>
      <c r="W253" s="71">
        <v>0</v>
      </c>
      <c r="X253" s="94">
        <f t="shared" si="18"/>
        <v>0</v>
      </c>
    </row>
    <row r="254" spans="1:24" ht="24" customHeight="1">
      <c r="A254" s="477"/>
      <c r="B254" s="475"/>
      <c r="C254" s="95" t="s">
        <v>170</v>
      </c>
      <c r="D254" s="188">
        <v>0</v>
      </c>
      <c r="E254" s="189">
        <v>0</v>
      </c>
      <c r="F254" s="189">
        <v>0</v>
      </c>
      <c r="G254" s="189">
        <v>0</v>
      </c>
      <c r="H254" s="189">
        <v>0</v>
      </c>
      <c r="I254" s="203">
        <v>0</v>
      </c>
      <c r="J254" s="203">
        <v>0</v>
      </c>
      <c r="K254" s="189">
        <v>0</v>
      </c>
      <c r="L254" s="189">
        <v>0</v>
      </c>
      <c r="M254" s="189">
        <v>0</v>
      </c>
      <c r="N254" s="189">
        <v>0</v>
      </c>
      <c r="O254" s="191">
        <v>0</v>
      </c>
      <c r="P254" s="94">
        <f t="shared" si="19"/>
        <v>0</v>
      </c>
      <c r="Q254" s="188">
        <v>0</v>
      </c>
      <c r="R254" s="189">
        <v>0</v>
      </c>
      <c r="S254" s="189">
        <v>0</v>
      </c>
      <c r="T254" s="189">
        <v>0</v>
      </c>
      <c r="U254" s="189">
        <v>0</v>
      </c>
      <c r="V254" s="191">
        <v>0</v>
      </c>
      <c r="W254" s="71">
        <v>0</v>
      </c>
      <c r="X254" s="94">
        <f t="shared" si="18"/>
        <v>0</v>
      </c>
    </row>
    <row r="255" spans="1:24" ht="24" customHeight="1">
      <c r="A255" s="477"/>
      <c r="B255" s="471" t="s">
        <v>197</v>
      </c>
      <c r="C255" s="472"/>
      <c r="D255" s="188">
        <v>0</v>
      </c>
      <c r="E255" s="189">
        <v>0</v>
      </c>
      <c r="F255" s="189">
        <v>0</v>
      </c>
      <c r="G255" s="189">
        <v>0</v>
      </c>
      <c r="H255" s="189">
        <v>0</v>
      </c>
      <c r="I255" s="203">
        <v>0</v>
      </c>
      <c r="J255" s="203">
        <v>0</v>
      </c>
      <c r="K255" s="189">
        <v>0</v>
      </c>
      <c r="L255" s="189">
        <v>0</v>
      </c>
      <c r="M255" s="189">
        <v>0</v>
      </c>
      <c r="N255" s="189">
        <v>0</v>
      </c>
      <c r="O255" s="191">
        <v>0</v>
      </c>
      <c r="P255" s="94">
        <f t="shared" si="19"/>
        <v>0</v>
      </c>
      <c r="Q255" s="188">
        <v>0</v>
      </c>
      <c r="R255" s="189">
        <v>0</v>
      </c>
      <c r="S255" s="189">
        <v>0</v>
      </c>
      <c r="T255" s="189">
        <v>0</v>
      </c>
      <c r="U255" s="189">
        <v>0</v>
      </c>
      <c r="V255" s="191">
        <v>0</v>
      </c>
      <c r="W255" s="71">
        <v>0</v>
      </c>
      <c r="X255" s="94">
        <f t="shared" si="18"/>
        <v>0</v>
      </c>
    </row>
    <row r="256" spans="1:24" ht="24" customHeight="1">
      <c r="A256" s="478"/>
      <c r="B256" s="467" t="s">
        <v>174</v>
      </c>
      <c r="C256" s="468"/>
      <c r="D256" s="195">
        <v>0</v>
      </c>
      <c r="E256" s="196">
        <v>0</v>
      </c>
      <c r="F256" s="196">
        <v>0</v>
      </c>
      <c r="G256" s="196">
        <v>0</v>
      </c>
      <c r="H256" s="196">
        <v>0</v>
      </c>
      <c r="I256" s="332">
        <v>0</v>
      </c>
      <c r="J256" s="332">
        <v>0</v>
      </c>
      <c r="K256" s="196">
        <v>0</v>
      </c>
      <c r="L256" s="196">
        <v>0</v>
      </c>
      <c r="M256" s="196">
        <v>0</v>
      </c>
      <c r="N256" s="196">
        <v>0</v>
      </c>
      <c r="O256" s="198">
        <v>0</v>
      </c>
      <c r="P256" s="373">
        <f t="shared" si="19"/>
        <v>0</v>
      </c>
      <c r="Q256" s="195">
        <v>0</v>
      </c>
      <c r="R256" s="196">
        <v>0</v>
      </c>
      <c r="S256" s="196">
        <v>0</v>
      </c>
      <c r="T256" s="196">
        <v>0</v>
      </c>
      <c r="U256" s="196">
        <v>0</v>
      </c>
      <c r="V256" s="198">
        <v>0</v>
      </c>
      <c r="W256" s="72">
        <v>0</v>
      </c>
      <c r="X256" s="97">
        <f t="shared" si="18"/>
        <v>0</v>
      </c>
    </row>
    <row r="257" spans="1:24" ht="24" customHeight="1">
      <c r="A257" s="476" t="s">
        <v>261</v>
      </c>
      <c r="B257" s="469" t="s">
        <v>173</v>
      </c>
      <c r="C257" s="470"/>
      <c r="D257" s="199">
        <v>0</v>
      </c>
      <c r="E257" s="200">
        <v>0</v>
      </c>
      <c r="F257" s="200">
        <v>0</v>
      </c>
      <c r="G257" s="200">
        <v>0</v>
      </c>
      <c r="H257" s="200">
        <v>0</v>
      </c>
      <c r="I257" s="200">
        <v>0</v>
      </c>
      <c r="J257" s="370">
        <v>0</v>
      </c>
      <c r="K257" s="200">
        <v>0</v>
      </c>
      <c r="L257" s="200">
        <v>0</v>
      </c>
      <c r="M257" s="200">
        <v>0</v>
      </c>
      <c r="N257" s="200">
        <v>0</v>
      </c>
      <c r="O257" s="371">
        <v>0</v>
      </c>
      <c r="P257" s="98">
        <f t="shared" si="19"/>
        <v>0</v>
      </c>
      <c r="Q257" s="199">
        <v>0</v>
      </c>
      <c r="R257" s="200">
        <v>0</v>
      </c>
      <c r="S257" s="200">
        <v>0</v>
      </c>
      <c r="T257" s="200">
        <v>0</v>
      </c>
      <c r="U257" s="200">
        <v>0</v>
      </c>
      <c r="V257" s="201">
        <v>0</v>
      </c>
      <c r="W257" s="73">
        <v>0</v>
      </c>
      <c r="X257" s="98">
        <f t="shared" si="18"/>
        <v>0</v>
      </c>
    </row>
    <row r="258" spans="1:24" ht="24" customHeight="1">
      <c r="A258" s="477"/>
      <c r="B258" s="471" t="s">
        <v>172</v>
      </c>
      <c r="C258" s="472"/>
      <c r="D258" s="188">
        <v>0</v>
      </c>
      <c r="E258" s="189">
        <v>0</v>
      </c>
      <c r="F258" s="189">
        <v>0</v>
      </c>
      <c r="G258" s="189">
        <v>0</v>
      </c>
      <c r="H258" s="189">
        <v>0</v>
      </c>
      <c r="I258" s="189">
        <v>0</v>
      </c>
      <c r="J258" s="203">
        <v>0</v>
      </c>
      <c r="K258" s="189">
        <v>0</v>
      </c>
      <c r="L258" s="189">
        <v>100</v>
      </c>
      <c r="M258" s="189">
        <v>0</v>
      </c>
      <c r="N258" s="189">
        <v>0</v>
      </c>
      <c r="O258" s="191">
        <v>0</v>
      </c>
      <c r="P258" s="94">
        <f t="shared" si="19"/>
        <v>100</v>
      </c>
      <c r="Q258" s="188">
        <v>0</v>
      </c>
      <c r="R258" s="189">
        <v>0</v>
      </c>
      <c r="S258" s="189">
        <v>0</v>
      </c>
      <c r="T258" s="189">
        <v>0</v>
      </c>
      <c r="U258" s="189">
        <v>0</v>
      </c>
      <c r="V258" s="189">
        <v>0</v>
      </c>
      <c r="W258" s="71">
        <v>100</v>
      </c>
      <c r="X258" s="94">
        <f t="shared" si="18"/>
        <v>100</v>
      </c>
    </row>
    <row r="259" spans="1:24" ht="24" customHeight="1">
      <c r="A259" s="477"/>
      <c r="B259" s="473" t="s">
        <v>198</v>
      </c>
      <c r="C259" s="474"/>
      <c r="D259" s="188">
        <v>0</v>
      </c>
      <c r="E259" s="189">
        <v>0</v>
      </c>
      <c r="F259" s="189">
        <v>0</v>
      </c>
      <c r="G259" s="189">
        <v>0</v>
      </c>
      <c r="H259" s="189">
        <v>0</v>
      </c>
      <c r="I259" s="203">
        <v>0</v>
      </c>
      <c r="J259" s="203">
        <v>0</v>
      </c>
      <c r="K259" s="189">
        <v>0</v>
      </c>
      <c r="L259" s="189">
        <v>0</v>
      </c>
      <c r="M259" s="189">
        <v>0</v>
      </c>
      <c r="N259" s="189">
        <v>0</v>
      </c>
      <c r="O259" s="191">
        <v>0</v>
      </c>
      <c r="P259" s="94">
        <f t="shared" si="19"/>
        <v>0</v>
      </c>
      <c r="Q259" s="188">
        <v>0</v>
      </c>
      <c r="R259" s="189">
        <v>0</v>
      </c>
      <c r="S259" s="189">
        <v>0</v>
      </c>
      <c r="T259" s="189">
        <v>0</v>
      </c>
      <c r="U259" s="189">
        <v>0</v>
      </c>
      <c r="V259" s="191">
        <v>0</v>
      </c>
      <c r="W259" s="71">
        <v>0</v>
      </c>
      <c r="X259" s="94">
        <f t="shared" si="18"/>
        <v>0</v>
      </c>
    </row>
    <row r="260" spans="1:24" ht="24" customHeight="1">
      <c r="A260" s="477"/>
      <c r="B260" s="475"/>
      <c r="C260" s="95" t="s">
        <v>176</v>
      </c>
      <c r="D260" s="188">
        <v>0</v>
      </c>
      <c r="E260" s="189">
        <v>0</v>
      </c>
      <c r="F260" s="189">
        <v>0</v>
      </c>
      <c r="G260" s="189">
        <v>0</v>
      </c>
      <c r="H260" s="189">
        <v>0</v>
      </c>
      <c r="I260" s="203">
        <v>0</v>
      </c>
      <c r="J260" s="203">
        <v>0</v>
      </c>
      <c r="K260" s="189">
        <v>0</v>
      </c>
      <c r="L260" s="189">
        <v>0</v>
      </c>
      <c r="M260" s="189">
        <v>0</v>
      </c>
      <c r="N260" s="189">
        <v>0</v>
      </c>
      <c r="O260" s="191">
        <v>0</v>
      </c>
      <c r="P260" s="94">
        <f t="shared" si="19"/>
        <v>0</v>
      </c>
      <c r="Q260" s="188">
        <v>0</v>
      </c>
      <c r="R260" s="189">
        <v>0</v>
      </c>
      <c r="S260" s="189">
        <v>0</v>
      </c>
      <c r="T260" s="189">
        <v>0</v>
      </c>
      <c r="U260" s="189">
        <v>0</v>
      </c>
      <c r="V260" s="191">
        <v>0</v>
      </c>
      <c r="W260" s="71">
        <v>0</v>
      </c>
      <c r="X260" s="94">
        <f t="shared" si="18"/>
        <v>0</v>
      </c>
    </row>
    <row r="261" spans="1:24" ht="24" customHeight="1">
      <c r="A261" s="477"/>
      <c r="B261" s="475"/>
      <c r="C261" s="95" t="s">
        <v>171</v>
      </c>
      <c r="D261" s="188">
        <v>0</v>
      </c>
      <c r="E261" s="189">
        <v>0</v>
      </c>
      <c r="F261" s="189">
        <v>0</v>
      </c>
      <c r="G261" s="189">
        <v>0</v>
      </c>
      <c r="H261" s="189">
        <v>0</v>
      </c>
      <c r="I261" s="203">
        <v>0</v>
      </c>
      <c r="J261" s="203">
        <v>0</v>
      </c>
      <c r="K261" s="189">
        <v>0</v>
      </c>
      <c r="L261" s="189">
        <v>0</v>
      </c>
      <c r="M261" s="189">
        <v>0</v>
      </c>
      <c r="N261" s="189">
        <v>0</v>
      </c>
      <c r="O261" s="191">
        <v>0</v>
      </c>
      <c r="P261" s="94">
        <f t="shared" si="19"/>
        <v>0</v>
      </c>
      <c r="Q261" s="188">
        <v>0</v>
      </c>
      <c r="R261" s="189">
        <v>0</v>
      </c>
      <c r="S261" s="189">
        <v>0</v>
      </c>
      <c r="T261" s="189">
        <v>0</v>
      </c>
      <c r="U261" s="189">
        <v>0</v>
      </c>
      <c r="V261" s="191">
        <v>0</v>
      </c>
      <c r="W261" s="71">
        <v>0</v>
      </c>
      <c r="X261" s="94">
        <f t="shared" ref="X261:X310" si="24">SUM(Q261:W261)</f>
        <v>0</v>
      </c>
    </row>
    <row r="262" spans="1:24" ht="24" customHeight="1">
      <c r="A262" s="477"/>
      <c r="B262" s="475"/>
      <c r="C262" s="95" t="s">
        <v>175</v>
      </c>
      <c r="D262" s="188">
        <v>0</v>
      </c>
      <c r="E262" s="189">
        <v>0</v>
      </c>
      <c r="F262" s="189">
        <v>0</v>
      </c>
      <c r="G262" s="189">
        <v>0</v>
      </c>
      <c r="H262" s="189">
        <v>0</v>
      </c>
      <c r="I262" s="203">
        <v>0</v>
      </c>
      <c r="J262" s="203">
        <v>0</v>
      </c>
      <c r="K262" s="189">
        <v>0</v>
      </c>
      <c r="L262" s="189">
        <v>0</v>
      </c>
      <c r="M262" s="189">
        <v>0</v>
      </c>
      <c r="N262" s="189">
        <v>0</v>
      </c>
      <c r="O262" s="191">
        <v>0</v>
      </c>
      <c r="P262" s="94">
        <f t="shared" ref="P262:P325" si="25">SUM(D262:O262)</f>
        <v>0</v>
      </c>
      <c r="Q262" s="188">
        <v>0</v>
      </c>
      <c r="R262" s="189">
        <v>0</v>
      </c>
      <c r="S262" s="189">
        <v>0</v>
      </c>
      <c r="T262" s="189">
        <v>0</v>
      </c>
      <c r="U262" s="189">
        <v>0</v>
      </c>
      <c r="V262" s="191">
        <v>0</v>
      </c>
      <c r="W262" s="71">
        <v>0</v>
      </c>
      <c r="X262" s="94">
        <f t="shared" si="24"/>
        <v>0</v>
      </c>
    </row>
    <row r="263" spans="1:24" ht="24" customHeight="1">
      <c r="A263" s="477"/>
      <c r="B263" s="475"/>
      <c r="C263" s="95" t="s">
        <v>170</v>
      </c>
      <c r="D263" s="188">
        <v>0</v>
      </c>
      <c r="E263" s="189">
        <v>0</v>
      </c>
      <c r="F263" s="189">
        <v>0</v>
      </c>
      <c r="G263" s="189">
        <v>0</v>
      </c>
      <c r="H263" s="189">
        <v>0</v>
      </c>
      <c r="I263" s="203">
        <v>0</v>
      </c>
      <c r="J263" s="203">
        <v>0</v>
      </c>
      <c r="K263" s="189">
        <v>0</v>
      </c>
      <c r="L263" s="189">
        <v>0</v>
      </c>
      <c r="M263" s="189">
        <v>0</v>
      </c>
      <c r="N263" s="189">
        <v>0</v>
      </c>
      <c r="O263" s="191">
        <v>0</v>
      </c>
      <c r="P263" s="94">
        <f t="shared" si="25"/>
        <v>0</v>
      </c>
      <c r="Q263" s="188">
        <v>0</v>
      </c>
      <c r="R263" s="189">
        <v>0</v>
      </c>
      <c r="S263" s="189">
        <v>0</v>
      </c>
      <c r="T263" s="189">
        <v>0</v>
      </c>
      <c r="U263" s="189">
        <v>0</v>
      </c>
      <c r="V263" s="191">
        <v>0</v>
      </c>
      <c r="W263" s="71">
        <v>0</v>
      </c>
      <c r="X263" s="94">
        <f t="shared" si="24"/>
        <v>0</v>
      </c>
    </row>
    <row r="264" spans="1:24" ht="24" customHeight="1">
      <c r="A264" s="477"/>
      <c r="B264" s="471" t="s">
        <v>197</v>
      </c>
      <c r="C264" s="472"/>
      <c r="D264" s="188">
        <v>0</v>
      </c>
      <c r="E264" s="189">
        <v>0</v>
      </c>
      <c r="F264" s="189">
        <v>0</v>
      </c>
      <c r="G264" s="189">
        <v>0</v>
      </c>
      <c r="H264" s="189">
        <v>0</v>
      </c>
      <c r="I264" s="203">
        <v>0</v>
      </c>
      <c r="J264" s="203">
        <v>0</v>
      </c>
      <c r="K264" s="189">
        <v>0</v>
      </c>
      <c r="L264" s="189">
        <v>0</v>
      </c>
      <c r="M264" s="189">
        <v>0</v>
      </c>
      <c r="N264" s="189">
        <v>0</v>
      </c>
      <c r="O264" s="191">
        <v>0</v>
      </c>
      <c r="P264" s="94">
        <f t="shared" si="25"/>
        <v>0</v>
      </c>
      <c r="Q264" s="188">
        <v>0</v>
      </c>
      <c r="R264" s="189">
        <v>0</v>
      </c>
      <c r="S264" s="189">
        <v>0</v>
      </c>
      <c r="T264" s="189">
        <v>0</v>
      </c>
      <c r="U264" s="189">
        <v>0</v>
      </c>
      <c r="V264" s="191">
        <v>0</v>
      </c>
      <c r="W264" s="71">
        <v>0</v>
      </c>
      <c r="X264" s="94">
        <f t="shared" si="24"/>
        <v>0</v>
      </c>
    </row>
    <row r="265" spans="1:24" ht="24" customHeight="1">
      <c r="A265" s="478"/>
      <c r="B265" s="467" t="s">
        <v>174</v>
      </c>
      <c r="C265" s="468"/>
      <c r="D265" s="195">
        <v>0</v>
      </c>
      <c r="E265" s="196">
        <v>0</v>
      </c>
      <c r="F265" s="196">
        <v>0</v>
      </c>
      <c r="G265" s="196">
        <v>0</v>
      </c>
      <c r="H265" s="196">
        <v>0</v>
      </c>
      <c r="I265" s="332">
        <v>0</v>
      </c>
      <c r="J265" s="332">
        <v>0</v>
      </c>
      <c r="K265" s="196">
        <v>0</v>
      </c>
      <c r="L265" s="196">
        <v>0</v>
      </c>
      <c r="M265" s="196">
        <v>0</v>
      </c>
      <c r="N265" s="196">
        <v>0</v>
      </c>
      <c r="O265" s="198">
        <v>0</v>
      </c>
      <c r="P265" s="373">
        <f t="shared" si="25"/>
        <v>0</v>
      </c>
      <c r="Q265" s="195">
        <v>0</v>
      </c>
      <c r="R265" s="196">
        <v>0</v>
      </c>
      <c r="S265" s="196">
        <v>0</v>
      </c>
      <c r="T265" s="196">
        <v>0</v>
      </c>
      <c r="U265" s="196">
        <v>0</v>
      </c>
      <c r="V265" s="198">
        <v>0</v>
      </c>
      <c r="W265" s="72">
        <v>0</v>
      </c>
      <c r="X265" s="97">
        <f t="shared" si="24"/>
        <v>0</v>
      </c>
    </row>
    <row r="266" spans="1:24" ht="24" customHeight="1">
      <c r="A266" s="476" t="s">
        <v>262</v>
      </c>
      <c r="B266" s="469" t="s">
        <v>173</v>
      </c>
      <c r="C266" s="470"/>
      <c r="D266" s="199">
        <v>0</v>
      </c>
      <c r="E266" s="200">
        <v>0</v>
      </c>
      <c r="F266" s="200">
        <v>0</v>
      </c>
      <c r="G266" s="200">
        <v>0</v>
      </c>
      <c r="H266" s="200">
        <v>0</v>
      </c>
      <c r="I266" s="200">
        <v>0</v>
      </c>
      <c r="J266" s="370">
        <v>0</v>
      </c>
      <c r="K266" s="200">
        <v>100</v>
      </c>
      <c r="L266" s="200">
        <v>0</v>
      </c>
      <c r="M266" s="200">
        <v>0</v>
      </c>
      <c r="N266" s="200">
        <v>0</v>
      </c>
      <c r="O266" s="371">
        <v>0</v>
      </c>
      <c r="P266" s="98">
        <f t="shared" si="25"/>
        <v>100</v>
      </c>
      <c r="Q266" s="199">
        <v>0</v>
      </c>
      <c r="R266" s="200">
        <v>0</v>
      </c>
      <c r="S266" s="200">
        <v>0</v>
      </c>
      <c r="T266" s="200">
        <v>0</v>
      </c>
      <c r="U266" s="200">
        <v>0</v>
      </c>
      <c r="V266" s="201">
        <v>50</v>
      </c>
      <c r="W266" s="73">
        <v>100</v>
      </c>
      <c r="X266" s="98">
        <f t="shared" si="24"/>
        <v>150</v>
      </c>
    </row>
    <row r="267" spans="1:24" ht="24" customHeight="1">
      <c r="A267" s="477"/>
      <c r="B267" s="471" t="s">
        <v>172</v>
      </c>
      <c r="C267" s="472"/>
      <c r="D267" s="188">
        <v>0</v>
      </c>
      <c r="E267" s="189">
        <v>0</v>
      </c>
      <c r="F267" s="189">
        <v>0</v>
      </c>
      <c r="G267" s="189">
        <v>0</v>
      </c>
      <c r="H267" s="189">
        <v>0</v>
      </c>
      <c r="I267" s="189">
        <v>0</v>
      </c>
      <c r="J267" s="203">
        <v>0</v>
      </c>
      <c r="K267" s="189">
        <v>0</v>
      </c>
      <c r="L267" s="189">
        <v>0</v>
      </c>
      <c r="M267" s="189">
        <v>0</v>
      </c>
      <c r="N267" s="189">
        <v>0</v>
      </c>
      <c r="O267" s="191">
        <v>0</v>
      </c>
      <c r="P267" s="94">
        <f t="shared" si="25"/>
        <v>0</v>
      </c>
      <c r="Q267" s="188">
        <v>0</v>
      </c>
      <c r="R267" s="189">
        <v>0</v>
      </c>
      <c r="S267" s="189">
        <v>0</v>
      </c>
      <c r="T267" s="189">
        <v>0</v>
      </c>
      <c r="U267" s="189">
        <v>0</v>
      </c>
      <c r="V267" s="189">
        <v>0</v>
      </c>
      <c r="W267" s="71">
        <v>0</v>
      </c>
      <c r="X267" s="94">
        <f t="shared" si="24"/>
        <v>0</v>
      </c>
    </row>
    <row r="268" spans="1:24" ht="24" customHeight="1">
      <c r="A268" s="477"/>
      <c r="B268" s="473" t="s">
        <v>198</v>
      </c>
      <c r="C268" s="474"/>
      <c r="D268" s="188">
        <v>0</v>
      </c>
      <c r="E268" s="189">
        <v>0</v>
      </c>
      <c r="F268" s="189">
        <v>0</v>
      </c>
      <c r="G268" s="189">
        <v>0</v>
      </c>
      <c r="H268" s="189">
        <v>0</v>
      </c>
      <c r="I268" s="203">
        <v>196</v>
      </c>
      <c r="J268" s="203">
        <v>0</v>
      </c>
      <c r="K268" s="189">
        <v>0</v>
      </c>
      <c r="L268" s="189">
        <v>0</v>
      </c>
      <c r="M268" s="189">
        <v>0</v>
      </c>
      <c r="N268" s="189">
        <v>0</v>
      </c>
      <c r="O268" s="191">
        <v>0</v>
      </c>
      <c r="P268" s="94">
        <f t="shared" si="25"/>
        <v>196</v>
      </c>
      <c r="Q268" s="188">
        <f>SUM(Q269:Q272)</f>
        <v>0</v>
      </c>
      <c r="R268" s="189">
        <f t="shared" ref="R268:W268" si="26">SUM(R269:R272)</f>
        <v>0</v>
      </c>
      <c r="S268" s="189">
        <f t="shared" si="26"/>
        <v>0</v>
      </c>
      <c r="T268" s="189">
        <f t="shared" si="26"/>
        <v>0</v>
      </c>
      <c r="U268" s="189">
        <f t="shared" si="26"/>
        <v>0</v>
      </c>
      <c r="V268" s="191">
        <f t="shared" si="26"/>
        <v>100</v>
      </c>
      <c r="W268" s="71">
        <f t="shared" si="26"/>
        <v>0</v>
      </c>
      <c r="X268" s="94">
        <f t="shared" si="24"/>
        <v>100</v>
      </c>
    </row>
    <row r="269" spans="1:24" ht="24" customHeight="1">
      <c r="A269" s="477"/>
      <c r="B269" s="475"/>
      <c r="C269" s="95" t="s">
        <v>176</v>
      </c>
      <c r="D269" s="188">
        <v>0</v>
      </c>
      <c r="E269" s="189">
        <v>0</v>
      </c>
      <c r="F269" s="189">
        <v>0</v>
      </c>
      <c r="G269" s="189">
        <v>0</v>
      </c>
      <c r="H269" s="189">
        <v>0</v>
      </c>
      <c r="I269" s="203">
        <v>0</v>
      </c>
      <c r="J269" s="203">
        <v>0</v>
      </c>
      <c r="K269" s="189">
        <v>0</v>
      </c>
      <c r="L269" s="189">
        <v>0</v>
      </c>
      <c r="M269" s="189">
        <v>0</v>
      </c>
      <c r="N269" s="189">
        <v>0</v>
      </c>
      <c r="O269" s="191">
        <v>0</v>
      </c>
      <c r="P269" s="94">
        <f t="shared" si="25"/>
        <v>0</v>
      </c>
      <c r="Q269" s="188">
        <v>0</v>
      </c>
      <c r="R269" s="189">
        <v>0</v>
      </c>
      <c r="S269" s="189">
        <v>0</v>
      </c>
      <c r="T269" s="189">
        <v>0</v>
      </c>
      <c r="U269" s="189">
        <v>0</v>
      </c>
      <c r="V269" s="191">
        <v>0</v>
      </c>
      <c r="W269" s="71">
        <v>0</v>
      </c>
      <c r="X269" s="94">
        <f t="shared" si="24"/>
        <v>0</v>
      </c>
    </row>
    <row r="270" spans="1:24" ht="24" customHeight="1">
      <c r="A270" s="477"/>
      <c r="B270" s="475"/>
      <c r="C270" s="95" t="s">
        <v>171</v>
      </c>
      <c r="D270" s="188">
        <v>0</v>
      </c>
      <c r="E270" s="189">
        <v>0</v>
      </c>
      <c r="F270" s="189">
        <v>0</v>
      </c>
      <c r="G270" s="189">
        <v>0</v>
      </c>
      <c r="H270" s="189">
        <v>0</v>
      </c>
      <c r="I270" s="203">
        <v>102</v>
      </c>
      <c r="J270" s="203">
        <v>0</v>
      </c>
      <c r="K270" s="189">
        <v>0</v>
      </c>
      <c r="L270" s="189">
        <v>0</v>
      </c>
      <c r="M270" s="189">
        <v>0</v>
      </c>
      <c r="N270" s="189">
        <v>0</v>
      </c>
      <c r="O270" s="191">
        <v>0</v>
      </c>
      <c r="P270" s="94">
        <f t="shared" si="25"/>
        <v>102</v>
      </c>
      <c r="Q270" s="188">
        <v>0</v>
      </c>
      <c r="R270" s="189">
        <v>0</v>
      </c>
      <c r="S270" s="189">
        <v>0</v>
      </c>
      <c r="T270" s="189">
        <v>0</v>
      </c>
      <c r="U270" s="189">
        <v>0</v>
      </c>
      <c r="V270" s="191">
        <v>100</v>
      </c>
      <c r="W270" s="71">
        <v>0</v>
      </c>
      <c r="X270" s="94">
        <f t="shared" si="24"/>
        <v>100</v>
      </c>
    </row>
    <row r="271" spans="1:24" ht="24" customHeight="1">
      <c r="A271" s="477"/>
      <c r="B271" s="475"/>
      <c r="C271" s="95" t="s">
        <v>175</v>
      </c>
      <c r="D271" s="188">
        <v>0</v>
      </c>
      <c r="E271" s="189">
        <v>0</v>
      </c>
      <c r="F271" s="189">
        <v>0</v>
      </c>
      <c r="G271" s="189">
        <v>0</v>
      </c>
      <c r="H271" s="189">
        <v>0</v>
      </c>
      <c r="I271" s="203">
        <v>0</v>
      </c>
      <c r="J271" s="203">
        <v>0</v>
      </c>
      <c r="K271" s="189">
        <v>0</v>
      </c>
      <c r="L271" s="189">
        <v>0</v>
      </c>
      <c r="M271" s="189">
        <v>0</v>
      </c>
      <c r="N271" s="189">
        <v>0</v>
      </c>
      <c r="O271" s="191">
        <v>0</v>
      </c>
      <c r="P271" s="94">
        <f t="shared" si="25"/>
        <v>0</v>
      </c>
      <c r="Q271" s="188">
        <v>0</v>
      </c>
      <c r="R271" s="189">
        <v>0</v>
      </c>
      <c r="S271" s="189">
        <v>0</v>
      </c>
      <c r="T271" s="189">
        <v>0</v>
      </c>
      <c r="U271" s="189">
        <v>0</v>
      </c>
      <c r="V271" s="191">
        <v>0</v>
      </c>
      <c r="W271" s="71">
        <v>0</v>
      </c>
      <c r="X271" s="94">
        <f t="shared" si="24"/>
        <v>0</v>
      </c>
    </row>
    <row r="272" spans="1:24" ht="24" customHeight="1">
      <c r="A272" s="477"/>
      <c r="B272" s="475"/>
      <c r="C272" s="95" t="s">
        <v>170</v>
      </c>
      <c r="D272" s="188">
        <v>0</v>
      </c>
      <c r="E272" s="189">
        <v>0</v>
      </c>
      <c r="F272" s="189">
        <v>0</v>
      </c>
      <c r="G272" s="189">
        <v>0</v>
      </c>
      <c r="H272" s="189">
        <v>0</v>
      </c>
      <c r="I272" s="189">
        <v>94</v>
      </c>
      <c r="J272" s="203">
        <v>0</v>
      </c>
      <c r="K272" s="189">
        <v>0</v>
      </c>
      <c r="L272" s="189">
        <v>0</v>
      </c>
      <c r="M272" s="189">
        <v>0</v>
      </c>
      <c r="N272" s="189">
        <v>0</v>
      </c>
      <c r="O272" s="191">
        <v>0</v>
      </c>
      <c r="P272" s="94">
        <f t="shared" si="25"/>
        <v>94</v>
      </c>
      <c r="Q272" s="188">
        <v>0</v>
      </c>
      <c r="R272" s="189">
        <v>0</v>
      </c>
      <c r="S272" s="189">
        <v>0</v>
      </c>
      <c r="T272" s="189">
        <v>0</v>
      </c>
      <c r="U272" s="189">
        <v>0</v>
      </c>
      <c r="V272" s="205"/>
      <c r="W272" s="71">
        <v>0</v>
      </c>
      <c r="X272" s="94">
        <f t="shared" si="24"/>
        <v>0</v>
      </c>
    </row>
    <row r="273" spans="1:24" ht="24" customHeight="1">
      <c r="A273" s="477"/>
      <c r="B273" s="471" t="s">
        <v>197</v>
      </c>
      <c r="C273" s="472"/>
      <c r="D273" s="188">
        <v>0</v>
      </c>
      <c r="E273" s="189">
        <v>0</v>
      </c>
      <c r="F273" s="189">
        <v>0</v>
      </c>
      <c r="G273" s="189">
        <v>0</v>
      </c>
      <c r="H273" s="189">
        <v>0</v>
      </c>
      <c r="I273" s="203">
        <v>0</v>
      </c>
      <c r="J273" s="203">
        <v>0</v>
      </c>
      <c r="K273" s="189">
        <v>0</v>
      </c>
      <c r="L273" s="189">
        <v>0</v>
      </c>
      <c r="M273" s="189">
        <v>0</v>
      </c>
      <c r="N273" s="189">
        <v>0</v>
      </c>
      <c r="O273" s="191">
        <v>0</v>
      </c>
      <c r="P273" s="94">
        <f t="shared" si="25"/>
        <v>0</v>
      </c>
      <c r="Q273" s="188">
        <v>0</v>
      </c>
      <c r="R273" s="189">
        <v>0</v>
      </c>
      <c r="S273" s="189">
        <v>0</v>
      </c>
      <c r="T273" s="189">
        <v>0</v>
      </c>
      <c r="U273" s="189">
        <v>0</v>
      </c>
      <c r="V273" s="191">
        <v>0</v>
      </c>
      <c r="W273" s="71">
        <v>0</v>
      </c>
      <c r="X273" s="94">
        <f t="shared" si="24"/>
        <v>0</v>
      </c>
    </row>
    <row r="274" spans="1:24" ht="24" customHeight="1">
      <c r="A274" s="478"/>
      <c r="B274" s="467" t="s">
        <v>174</v>
      </c>
      <c r="C274" s="468"/>
      <c r="D274" s="195">
        <v>0</v>
      </c>
      <c r="E274" s="196">
        <v>0</v>
      </c>
      <c r="F274" s="196">
        <v>0</v>
      </c>
      <c r="G274" s="196">
        <v>0</v>
      </c>
      <c r="H274" s="196">
        <v>0</v>
      </c>
      <c r="I274" s="332">
        <v>0</v>
      </c>
      <c r="J274" s="332">
        <v>0</v>
      </c>
      <c r="K274" s="196">
        <v>0</v>
      </c>
      <c r="L274" s="196">
        <v>0</v>
      </c>
      <c r="M274" s="196">
        <v>0</v>
      </c>
      <c r="N274" s="196">
        <v>0</v>
      </c>
      <c r="O274" s="198">
        <v>0</v>
      </c>
      <c r="P274" s="373">
        <f t="shared" si="25"/>
        <v>0</v>
      </c>
      <c r="Q274" s="195">
        <v>0</v>
      </c>
      <c r="R274" s="196">
        <v>0</v>
      </c>
      <c r="S274" s="196">
        <v>0</v>
      </c>
      <c r="T274" s="196">
        <v>0</v>
      </c>
      <c r="U274" s="196">
        <v>0</v>
      </c>
      <c r="V274" s="198">
        <v>0</v>
      </c>
      <c r="W274" s="72"/>
      <c r="X274" s="97">
        <f t="shared" si="24"/>
        <v>0</v>
      </c>
    </row>
    <row r="275" spans="1:24" ht="24" customHeight="1">
      <c r="A275" s="476" t="s">
        <v>218</v>
      </c>
      <c r="B275" s="469" t="s">
        <v>173</v>
      </c>
      <c r="C275" s="470"/>
      <c r="D275" s="199">
        <v>0</v>
      </c>
      <c r="E275" s="200">
        <v>0</v>
      </c>
      <c r="F275" s="200">
        <v>0</v>
      </c>
      <c r="G275" s="200">
        <v>0</v>
      </c>
      <c r="H275" s="200">
        <v>0</v>
      </c>
      <c r="I275" s="200">
        <v>0</v>
      </c>
      <c r="J275" s="370">
        <v>0</v>
      </c>
      <c r="K275" s="200">
        <v>0</v>
      </c>
      <c r="L275" s="200">
        <v>0</v>
      </c>
      <c r="M275" s="200">
        <v>0</v>
      </c>
      <c r="N275" s="200">
        <v>0</v>
      </c>
      <c r="O275" s="371">
        <v>0</v>
      </c>
      <c r="P275" s="98">
        <f t="shared" si="25"/>
        <v>0</v>
      </c>
      <c r="Q275" s="199">
        <v>0</v>
      </c>
      <c r="R275" s="200">
        <v>0</v>
      </c>
      <c r="S275" s="200">
        <v>0</v>
      </c>
      <c r="T275" s="200">
        <v>0</v>
      </c>
      <c r="U275" s="200">
        <v>0</v>
      </c>
      <c r="V275" s="201">
        <v>0</v>
      </c>
      <c r="W275" s="73">
        <v>0</v>
      </c>
      <c r="X275" s="98">
        <f t="shared" si="24"/>
        <v>0</v>
      </c>
    </row>
    <row r="276" spans="1:24" ht="24" customHeight="1">
      <c r="A276" s="477"/>
      <c r="B276" s="471" t="s">
        <v>172</v>
      </c>
      <c r="C276" s="472"/>
      <c r="D276" s="188">
        <v>0</v>
      </c>
      <c r="E276" s="189">
        <v>0</v>
      </c>
      <c r="F276" s="189">
        <v>0</v>
      </c>
      <c r="G276" s="189">
        <v>0</v>
      </c>
      <c r="H276" s="189">
        <v>0</v>
      </c>
      <c r="I276" s="189">
        <v>0</v>
      </c>
      <c r="J276" s="203">
        <v>0</v>
      </c>
      <c r="K276" s="189">
        <v>0</v>
      </c>
      <c r="L276" s="189">
        <v>0</v>
      </c>
      <c r="M276" s="189">
        <v>0</v>
      </c>
      <c r="N276" s="189">
        <v>0</v>
      </c>
      <c r="O276" s="191">
        <v>100</v>
      </c>
      <c r="P276" s="94">
        <f t="shared" si="25"/>
        <v>100</v>
      </c>
      <c r="Q276" s="188">
        <v>0</v>
      </c>
      <c r="R276" s="189">
        <v>0</v>
      </c>
      <c r="S276" s="189">
        <v>0</v>
      </c>
      <c r="T276" s="189">
        <v>0</v>
      </c>
      <c r="U276" s="189">
        <v>0</v>
      </c>
      <c r="V276" s="189">
        <v>0</v>
      </c>
      <c r="W276" s="71">
        <v>100</v>
      </c>
      <c r="X276" s="94">
        <f t="shared" si="24"/>
        <v>100</v>
      </c>
    </row>
    <row r="277" spans="1:24" ht="24" customHeight="1">
      <c r="A277" s="477"/>
      <c r="B277" s="473" t="s">
        <v>198</v>
      </c>
      <c r="C277" s="474"/>
      <c r="D277" s="188">
        <v>0</v>
      </c>
      <c r="E277" s="189">
        <v>0</v>
      </c>
      <c r="F277" s="189">
        <v>0</v>
      </c>
      <c r="G277" s="189">
        <v>0</v>
      </c>
      <c r="H277" s="189">
        <v>100</v>
      </c>
      <c r="I277" s="203">
        <v>0</v>
      </c>
      <c r="J277" s="203">
        <v>0</v>
      </c>
      <c r="K277" s="189">
        <v>0</v>
      </c>
      <c r="L277" s="189">
        <v>0</v>
      </c>
      <c r="M277" s="189">
        <v>0</v>
      </c>
      <c r="N277" s="189">
        <v>0</v>
      </c>
      <c r="O277" s="191">
        <v>0</v>
      </c>
      <c r="P277" s="94">
        <f t="shared" si="25"/>
        <v>100</v>
      </c>
      <c r="Q277" s="188">
        <f>SUM(Q278:Q281)</f>
        <v>0</v>
      </c>
      <c r="R277" s="189">
        <f t="shared" ref="R277:W277" si="27">SUM(R278:R281)</f>
        <v>0</v>
      </c>
      <c r="S277" s="189">
        <f t="shared" si="27"/>
        <v>0</v>
      </c>
      <c r="T277" s="189">
        <f t="shared" si="27"/>
        <v>100</v>
      </c>
      <c r="U277" s="189">
        <f t="shared" si="27"/>
        <v>0</v>
      </c>
      <c r="V277" s="191">
        <f t="shared" si="27"/>
        <v>0</v>
      </c>
      <c r="W277" s="71">
        <f t="shared" si="27"/>
        <v>0</v>
      </c>
      <c r="X277" s="94">
        <f t="shared" si="24"/>
        <v>100</v>
      </c>
    </row>
    <row r="278" spans="1:24" ht="24" customHeight="1">
      <c r="A278" s="477"/>
      <c r="B278" s="475"/>
      <c r="C278" s="95" t="s">
        <v>176</v>
      </c>
      <c r="D278" s="188">
        <v>0</v>
      </c>
      <c r="E278" s="189">
        <v>0</v>
      </c>
      <c r="F278" s="189">
        <v>0</v>
      </c>
      <c r="G278" s="189">
        <v>0</v>
      </c>
      <c r="H278" s="189">
        <v>0</v>
      </c>
      <c r="I278" s="203">
        <v>0</v>
      </c>
      <c r="J278" s="203">
        <v>0</v>
      </c>
      <c r="K278" s="189">
        <v>0</v>
      </c>
      <c r="L278" s="189">
        <v>0</v>
      </c>
      <c r="M278" s="189">
        <v>0</v>
      </c>
      <c r="N278" s="189">
        <v>0</v>
      </c>
      <c r="O278" s="191">
        <v>0</v>
      </c>
      <c r="P278" s="94">
        <f t="shared" si="25"/>
        <v>0</v>
      </c>
      <c r="Q278" s="188">
        <v>0</v>
      </c>
      <c r="R278" s="189">
        <v>0</v>
      </c>
      <c r="S278" s="189">
        <v>0</v>
      </c>
      <c r="T278" s="189">
        <v>0</v>
      </c>
      <c r="U278" s="189">
        <v>0</v>
      </c>
      <c r="V278" s="191">
        <v>0</v>
      </c>
      <c r="W278" s="71">
        <v>0</v>
      </c>
      <c r="X278" s="94">
        <f t="shared" si="24"/>
        <v>0</v>
      </c>
    </row>
    <row r="279" spans="1:24" ht="24" customHeight="1">
      <c r="A279" s="477"/>
      <c r="B279" s="475"/>
      <c r="C279" s="95" t="s">
        <v>171</v>
      </c>
      <c r="D279" s="188">
        <v>0</v>
      </c>
      <c r="E279" s="189">
        <v>0</v>
      </c>
      <c r="F279" s="189">
        <v>0</v>
      </c>
      <c r="G279" s="189">
        <v>0</v>
      </c>
      <c r="H279" s="202">
        <v>100</v>
      </c>
      <c r="I279" s="189">
        <v>0</v>
      </c>
      <c r="J279" s="203">
        <v>0</v>
      </c>
      <c r="K279" s="189">
        <v>0</v>
      </c>
      <c r="L279" s="189">
        <v>0</v>
      </c>
      <c r="M279" s="189">
        <v>0</v>
      </c>
      <c r="N279" s="189">
        <v>0</v>
      </c>
      <c r="O279" s="191">
        <v>0</v>
      </c>
      <c r="P279" s="94">
        <f t="shared" si="25"/>
        <v>100</v>
      </c>
      <c r="Q279" s="188">
        <v>0</v>
      </c>
      <c r="R279" s="189">
        <v>0</v>
      </c>
      <c r="S279" s="189">
        <v>0</v>
      </c>
      <c r="T279" s="189">
        <v>100</v>
      </c>
      <c r="U279" s="202"/>
      <c r="V279" s="205">
        <v>0</v>
      </c>
      <c r="W279" s="71">
        <v>0</v>
      </c>
      <c r="X279" s="94">
        <f t="shared" si="24"/>
        <v>100</v>
      </c>
    </row>
    <row r="280" spans="1:24" ht="24" customHeight="1">
      <c r="A280" s="477"/>
      <c r="B280" s="475"/>
      <c r="C280" s="95" t="s">
        <v>175</v>
      </c>
      <c r="D280" s="188">
        <v>0</v>
      </c>
      <c r="E280" s="189">
        <v>0</v>
      </c>
      <c r="F280" s="189">
        <v>0</v>
      </c>
      <c r="G280" s="189">
        <v>0</v>
      </c>
      <c r="H280" s="189">
        <v>0</v>
      </c>
      <c r="I280" s="203">
        <v>0</v>
      </c>
      <c r="J280" s="203">
        <v>0</v>
      </c>
      <c r="K280" s="189">
        <v>0</v>
      </c>
      <c r="L280" s="189">
        <v>0</v>
      </c>
      <c r="M280" s="189">
        <v>0</v>
      </c>
      <c r="N280" s="189">
        <v>0</v>
      </c>
      <c r="O280" s="191">
        <v>0</v>
      </c>
      <c r="P280" s="94">
        <f t="shared" si="25"/>
        <v>0</v>
      </c>
      <c r="Q280" s="188">
        <v>0</v>
      </c>
      <c r="R280" s="189">
        <v>0</v>
      </c>
      <c r="S280" s="189">
        <v>0</v>
      </c>
      <c r="T280" s="189">
        <v>0</v>
      </c>
      <c r="U280" s="189">
        <v>0</v>
      </c>
      <c r="V280" s="191">
        <v>0</v>
      </c>
      <c r="W280" s="71">
        <v>0</v>
      </c>
      <c r="X280" s="94">
        <f t="shared" si="24"/>
        <v>0</v>
      </c>
    </row>
    <row r="281" spans="1:24" ht="24" customHeight="1">
      <c r="A281" s="477"/>
      <c r="B281" s="475"/>
      <c r="C281" s="95" t="s">
        <v>170</v>
      </c>
      <c r="D281" s="188">
        <v>0</v>
      </c>
      <c r="E281" s="189">
        <v>0</v>
      </c>
      <c r="F281" s="189">
        <v>0</v>
      </c>
      <c r="G281" s="189">
        <v>0</v>
      </c>
      <c r="H281" s="189">
        <v>0</v>
      </c>
      <c r="I281" s="203">
        <v>0</v>
      </c>
      <c r="J281" s="203">
        <v>0</v>
      </c>
      <c r="K281" s="189">
        <v>0</v>
      </c>
      <c r="L281" s="189">
        <v>0</v>
      </c>
      <c r="M281" s="189">
        <v>0</v>
      </c>
      <c r="N281" s="189">
        <v>0</v>
      </c>
      <c r="O281" s="191">
        <v>0</v>
      </c>
      <c r="P281" s="94">
        <f t="shared" si="25"/>
        <v>0</v>
      </c>
      <c r="Q281" s="188">
        <v>0</v>
      </c>
      <c r="R281" s="189">
        <v>0</v>
      </c>
      <c r="S281" s="189">
        <v>0</v>
      </c>
      <c r="T281" s="189">
        <v>0</v>
      </c>
      <c r="U281" s="189">
        <v>0</v>
      </c>
      <c r="V281" s="191">
        <v>0</v>
      </c>
      <c r="W281" s="71">
        <v>0</v>
      </c>
      <c r="X281" s="94">
        <f t="shared" si="24"/>
        <v>0</v>
      </c>
    </row>
    <row r="282" spans="1:24" ht="24" customHeight="1">
      <c r="A282" s="477"/>
      <c r="B282" s="471" t="s">
        <v>197</v>
      </c>
      <c r="C282" s="472"/>
      <c r="D282" s="188">
        <v>0</v>
      </c>
      <c r="E282" s="189">
        <v>0</v>
      </c>
      <c r="F282" s="189">
        <v>0</v>
      </c>
      <c r="G282" s="189">
        <v>0</v>
      </c>
      <c r="H282" s="189">
        <v>0</v>
      </c>
      <c r="I282" s="203">
        <v>0</v>
      </c>
      <c r="J282" s="203">
        <v>0</v>
      </c>
      <c r="K282" s="189">
        <v>0</v>
      </c>
      <c r="L282" s="189">
        <v>0</v>
      </c>
      <c r="M282" s="189">
        <v>0</v>
      </c>
      <c r="N282" s="189">
        <v>0</v>
      </c>
      <c r="O282" s="191">
        <v>0</v>
      </c>
      <c r="P282" s="94">
        <f t="shared" si="25"/>
        <v>0</v>
      </c>
      <c r="Q282" s="188">
        <v>0</v>
      </c>
      <c r="R282" s="189">
        <v>0</v>
      </c>
      <c r="S282" s="189">
        <v>0</v>
      </c>
      <c r="T282" s="189">
        <v>0</v>
      </c>
      <c r="U282" s="189">
        <v>0</v>
      </c>
      <c r="V282" s="191">
        <v>0</v>
      </c>
      <c r="W282" s="71">
        <v>0</v>
      </c>
      <c r="X282" s="94">
        <f t="shared" si="24"/>
        <v>0</v>
      </c>
    </row>
    <row r="283" spans="1:24" ht="24" customHeight="1">
      <c r="A283" s="478"/>
      <c r="B283" s="467" t="s">
        <v>174</v>
      </c>
      <c r="C283" s="468"/>
      <c r="D283" s="195">
        <v>0</v>
      </c>
      <c r="E283" s="196">
        <v>0</v>
      </c>
      <c r="F283" s="196">
        <v>0</v>
      </c>
      <c r="G283" s="196">
        <v>0</v>
      </c>
      <c r="H283" s="196">
        <v>0</v>
      </c>
      <c r="I283" s="332">
        <v>0</v>
      </c>
      <c r="J283" s="332">
        <v>0</v>
      </c>
      <c r="K283" s="196">
        <v>0</v>
      </c>
      <c r="L283" s="196">
        <v>0</v>
      </c>
      <c r="M283" s="196">
        <v>0</v>
      </c>
      <c r="N283" s="196">
        <v>0</v>
      </c>
      <c r="O283" s="198">
        <v>0</v>
      </c>
      <c r="P283" s="373">
        <f t="shared" si="25"/>
        <v>0</v>
      </c>
      <c r="Q283" s="195">
        <v>0</v>
      </c>
      <c r="R283" s="196">
        <v>0</v>
      </c>
      <c r="S283" s="196">
        <v>0</v>
      </c>
      <c r="T283" s="196">
        <v>0</v>
      </c>
      <c r="U283" s="196">
        <v>0</v>
      </c>
      <c r="V283" s="198">
        <v>0</v>
      </c>
      <c r="W283" s="72">
        <v>0</v>
      </c>
      <c r="X283" s="97">
        <f t="shared" si="24"/>
        <v>0</v>
      </c>
    </row>
    <row r="284" spans="1:24" ht="24" customHeight="1">
      <c r="A284" s="476" t="s">
        <v>219</v>
      </c>
      <c r="B284" s="469" t="s">
        <v>173</v>
      </c>
      <c r="C284" s="470"/>
      <c r="D284" s="199">
        <v>0</v>
      </c>
      <c r="E284" s="200">
        <v>0</v>
      </c>
      <c r="F284" s="200">
        <v>0</v>
      </c>
      <c r="G284" s="200">
        <v>0</v>
      </c>
      <c r="H284" s="200">
        <v>0</v>
      </c>
      <c r="I284" s="200">
        <v>0</v>
      </c>
      <c r="J284" s="370">
        <v>0</v>
      </c>
      <c r="K284" s="200">
        <v>0</v>
      </c>
      <c r="L284" s="200">
        <v>0</v>
      </c>
      <c r="M284" s="200">
        <v>0</v>
      </c>
      <c r="N284" s="200">
        <v>80</v>
      </c>
      <c r="O284" s="371">
        <v>0</v>
      </c>
      <c r="P284" s="98">
        <f t="shared" si="25"/>
        <v>80</v>
      </c>
      <c r="Q284" s="199">
        <v>0</v>
      </c>
      <c r="R284" s="200">
        <v>0</v>
      </c>
      <c r="S284" s="200">
        <v>0</v>
      </c>
      <c r="T284" s="200">
        <v>0</v>
      </c>
      <c r="U284" s="200">
        <v>0</v>
      </c>
      <c r="V284" s="201">
        <v>0</v>
      </c>
      <c r="W284" s="73">
        <v>100</v>
      </c>
      <c r="X284" s="98">
        <f t="shared" si="24"/>
        <v>100</v>
      </c>
    </row>
    <row r="285" spans="1:24" ht="24" customHeight="1">
      <c r="A285" s="477"/>
      <c r="B285" s="471" t="s">
        <v>172</v>
      </c>
      <c r="C285" s="472"/>
      <c r="D285" s="188">
        <v>0</v>
      </c>
      <c r="E285" s="189">
        <v>100</v>
      </c>
      <c r="F285" s="189">
        <v>0</v>
      </c>
      <c r="G285" s="189">
        <v>100</v>
      </c>
      <c r="H285" s="189">
        <v>0</v>
      </c>
      <c r="I285" s="189">
        <v>100</v>
      </c>
      <c r="J285" s="203">
        <v>0</v>
      </c>
      <c r="K285" s="189">
        <v>100</v>
      </c>
      <c r="L285" s="189">
        <v>0</v>
      </c>
      <c r="M285" s="189">
        <v>100</v>
      </c>
      <c r="N285" s="189">
        <v>100</v>
      </c>
      <c r="O285" s="191">
        <v>100</v>
      </c>
      <c r="P285" s="94">
        <f t="shared" si="25"/>
        <v>700</v>
      </c>
      <c r="Q285" s="188">
        <v>0</v>
      </c>
      <c r="R285" s="189">
        <v>100</v>
      </c>
      <c r="S285" s="189">
        <v>0</v>
      </c>
      <c r="T285" s="189">
        <v>100</v>
      </c>
      <c r="U285" s="189">
        <v>0</v>
      </c>
      <c r="V285" s="189">
        <v>200</v>
      </c>
      <c r="W285" s="71">
        <v>300</v>
      </c>
      <c r="X285" s="94">
        <f t="shared" si="24"/>
        <v>700</v>
      </c>
    </row>
    <row r="286" spans="1:24" ht="24" customHeight="1">
      <c r="A286" s="477"/>
      <c r="B286" s="473" t="s">
        <v>198</v>
      </c>
      <c r="C286" s="474"/>
      <c r="D286" s="188">
        <v>0</v>
      </c>
      <c r="E286" s="189">
        <v>100</v>
      </c>
      <c r="F286" s="189">
        <v>0</v>
      </c>
      <c r="G286" s="189">
        <v>0</v>
      </c>
      <c r="H286" s="189">
        <v>0</v>
      </c>
      <c r="I286" s="203">
        <v>0</v>
      </c>
      <c r="J286" s="203">
        <v>0</v>
      </c>
      <c r="K286" s="189">
        <v>0</v>
      </c>
      <c r="L286" s="189">
        <v>0</v>
      </c>
      <c r="M286" s="189">
        <v>0</v>
      </c>
      <c r="N286" s="189">
        <v>0</v>
      </c>
      <c r="O286" s="191">
        <v>0</v>
      </c>
      <c r="P286" s="94">
        <f t="shared" si="25"/>
        <v>100</v>
      </c>
      <c r="Q286" s="188">
        <f>SUM(Q287:Q290)</f>
        <v>0</v>
      </c>
      <c r="R286" s="189">
        <f t="shared" ref="R286:W286" si="28">SUM(R287:R290)</f>
        <v>0</v>
      </c>
      <c r="S286" s="189">
        <f t="shared" si="28"/>
        <v>0</v>
      </c>
      <c r="T286" s="189">
        <f t="shared" si="28"/>
        <v>0</v>
      </c>
      <c r="U286" s="189">
        <f t="shared" si="28"/>
        <v>0</v>
      </c>
      <c r="V286" s="191">
        <f t="shared" si="28"/>
        <v>100</v>
      </c>
      <c r="W286" s="71">
        <f t="shared" si="28"/>
        <v>0</v>
      </c>
      <c r="X286" s="94">
        <f t="shared" si="24"/>
        <v>100</v>
      </c>
    </row>
    <row r="287" spans="1:24" ht="24" customHeight="1">
      <c r="A287" s="477"/>
      <c r="B287" s="475"/>
      <c r="C287" s="95" t="s">
        <v>176</v>
      </c>
      <c r="D287" s="188">
        <v>0</v>
      </c>
      <c r="E287" s="189">
        <v>0</v>
      </c>
      <c r="F287" s="189">
        <v>0</v>
      </c>
      <c r="G287" s="189">
        <v>0</v>
      </c>
      <c r="H287" s="189">
        <v>0</v>
      </c>
      <c r="I287" s="203">
        <v>0</v>
      </c>
      <c r="J287" s="203">
        <v>0</v>
      </c>
      <c r="K287" s="189">
        <v>0</v>
      </c>
      <c r="L287" s="189">
        <v>0</v>
      </c>
      <c r="M287" s="189">
        <v>0</v>
      </c>
      <c r="N287" s="189">
        <v>0</v>
      </c>
      <c r="O287" s="191">
        <v>0</v>
      </c>
      <c r="P287" s="94">
        <f t="shared" si="25"/>
        <v>0</v>
      </c>
      <c r="Q287" s="188">
        <v>0</v>
      </c>
      <c r="R287" s="189"/>
      <c r="S287" s="189">
        <v>0</v>
      </c>
      <c r="T287" s="189">
        <v>0</v>
      </c>
      <c r="U287" s="189">
        <v>0</v>
      </c>
      <c r="V287" s="191">
        <v>0</v>
      </c>
      <c r="W287" s="71">
        <v>0</v>
      </c>
      <c r="X287" s="94">
        <f t="shared" si="24"/>
        <v>0</v>
      </c>
    </row>
    <row r="288" spans="1:24" ht="24" customHeight="1">
      <c r="A288" s="477"/>
      <c r="B288" s="475"/>
      <c r="C288" s="95" t="s">
        <v>171</v>
      </c>
      <c r="D288" s="188">
        <v>0</v>
      </c>
      <c r="E288" s="189">
        <v>100</v>
      </c>
      <c r="F288" s="189">
        <v>0</v>
      </c>
      <c r="G288" s="189">
        <v>0</v>
      </c>
      <c r="H288" s="189">
        <v>0</v>
      </c>
      <c r="I288" s="203">
        <v>0</v>
      </c>
      <c r="J288" s="203">
        <v>0</v>
      </c>
      <c r="K288" s="189">
        <v>0</v>
      </c>
      <c r="L288" s="189">
        <v>0</v>
      </c>
      <c r="M288" s="189">
        <v>0</v>
      </c>
      <c r="N288" s="189">
        <v>0</v>
      </c>
      <c r="O288" s="191">
        <v>0</v>
      </c>
      <c r="P288" s="94">
        <f t="shared" si="25"/>
        <v>100</v>
      </c>
      <c r="Q288" s="188">
        <v>0</v>
      </c>
      <c r="R288" s="189"/>
      <c r="S288" s="189">
        <v>0</v>
      </c>
      <c r="T288" s="189">
        <v>0</v>
      </c>
      <c r="U288" s="189">
        <v>0</v>
      </c>
      <c r="V288" s="191">
        <v>100</v>
      </c>
      <c r="W288" s="71">
        <v>0</v>
      </c>
      <c r="X288" s="94">
        <f t="shared" si="24"/>
        <v>100</v>
      </c>
    </row>
    <row r="289" spans="1:24" ht="24" customHeight="1">
      <c r="A289" s="477"/>
      <c r="B289" s="475"/>
      <c r="C289" s="95" t="s">
        <v>175</v>
      </c>
      <c r="D289" s="188">
        <v>0</v>
      </c>
      <c r="E289" s="189">
        <v>0</v>
      </c>
      <c r="F289" s="189">
        <v>0</v>
      </c>
      <c r="G289" s="189">
        <v>0</v>
      </c>
      <c r="H289" s="189">
        <v>0</v>
      </c>
      <c r="I289" s="203">
        <v>0</v>
      </c>
      <c r="J289" s="203">
        <v>0</v>
      </c>
      <c r="K289" s="189">
        <v>0</v>
      </c>
      <c r="L289" s="189">
        <v>0</v>
      </c>
      <c r="M289" s="189">
        <v>0</v>
      </c>
      <c r="N289" s="189">
        <v>0</v>
      </c>
      <c r="O289" s="191">
        <v>0</v>
      </c>
      <c r="P289" s="94">
        <f t="shared" si="25"/>
        <v>0</v>
      </c>
      <c r="Q289" s="188">
        <v>0</v>
      </c>
      <c r="R289" s="189">
        <v>0</v>
      </c>
      <c r="S289" s="189">
        <v>0</v>
      </c>
      <c r="T289" s="189">
        <v>0</v>
      </c>
      <c r="U289" s="189">
        <v>0</v>
      </c>
      <c r="V289" s="191">
        <v>0</v>
      </c>
      <c r="W289" s="71">
        <v>0</v>
      </c>
      <c r="X289" s="94">
        <f t="shared" si="24"/>
        <v>0</v>
      </c>
    </row>
    <row r="290" spans="1:24" ht="24" customHeight="1">
      <c r="A290" s="477"/>
      <c r="B290" s="475"/>
      <c r="C290" s="95" t="s">
        <v>170</v>
      </c>
      <c r="D290" s="188">
        <v>0</v>
      </c>
      <c r="E290" s="189">
        <v>0</v>
      </c>
      <c r="F290" s="189">
        <v>0</v>
      </c>
      <c r="G290" s="189">
        <v>0</v>
      </c>
      <c r="H290" s="189">
        <v>0</v>
      </c>
      <c r="I290" s="203">
        <v>0</v>
      </c>
      <c r="J290" s="203">
        <v>0</v>
      </c>
      <c r="K290" s="189">
        <v>0</v>
      </c>
      <c r="L290" s="189">
        <v>0</v>
      </c>
      <c r="M290" s="189">
        <v>0</v>
      </c>
      <c r="N290" s="189">
        <v>0</v>
      </c>
      <c r="O290" s="191">
        <v>0</v>
      </c>
      <c r="P290" s="94">
        <f t="shared" si="25"/>
        <v>0</v>
      </c>
      <c r="Q290" s="188">
        <v>0</v>
      </c>
      <c r="R290" s="189">
        <v>0</v>
      </c>
      <c r="S290" s="189">
        <v>0</v>
      </c>
      <c r="T290" s="189">
        <v>0</v>
      </c>
      <c r="U290" s="189">
        <v>0</v>
      </c>
      <c r="V290" s="191">
        <v>0</v>
      </c>
      <c r="W290" s="71">
        <v>0</v>
      </c>
      <c r="X290" s="94">
        <f t="shared" si="24"/>
        <v>0</v>
      </c>
    </row>
    <row r="291" spans="1:24" ht="24" customHeight="1">
      <c r="A291" s="477"/>
      <c r="B291" s="471" t="s">
        <v>197</v>
      </c>
      <c r="C291" s="472"/>
      <c r="D291" s="188">
        <v>0</v>
      </c>
      <c r="E291" s="189">
        <v>0</v>
      </c>
      <c r="F291" s="189">
        <v>0</v>
      </c>
      <c r="G291" s="189">
        <v>0</v>
      </c>
      <c r="H291" s="189">
        <v>0</v>
      </c>
      <c r="I291" s="203">
        <v>0</v>
      </c>
      <c r="J291" s="203">
        <v>0</v>
      </c>
      <c r="K291" s="189">
        <v>0</v>
      </c>
      <c r="L291" s="189">
        <v>0</v>
      </c>
      <c r="M291" s="189">
        <v>0</v>
      </c>
      <c r="N291" s="189">
        <v>0</v>
      </c>
      <c r="O291" s="191">
        <v>0</v>
      </c>
      <c r="P291" s="94">
        <f t="shared" si="25"/>
        <v>0</v>
      </c>
      <c r="Q291" s="188">
        <v>0</v>
      </c>
      <c r="R291" s="189">
        <v>0</v>
      </c>
      <c r="S291" s="189">
        <v>0</v>
      </c>
      <c r="T291" s="189">
        <v>0</v>
      </c>
      <c r="U291" s="189">
        <v>0</v>
      </c>
      <c r="V291" s="191">
        <v>0</v>
      </c>
      <c r="W291" s="71">
        <v>0</v>
      </c>
      <c r="X291" s="94">
        <f t="shared" si="24"/>
        <v>0</v>
      </c>
    </row>
    <row r="292" spans="1:24" ht="24" customHeight="1">
      <c r="A292" s="478"/>
      <c r="B292" s="467" t="s">
        <v>174</v>
      </c>
      <c r="C292" s="468"/>
      <c r="D292" s="195">
        <v>0</v>
      </c>
      <c r="E292" s="196">
        <v>0</v>
      </c>
      <c r="F292" s="196">
        <v>0</v>
      </c>
      <c r="G292" s="196">
        <v>0</v>
      </c>
      <c r="H292" s="196">
        <v>0</v>
      </c>
      <c r="I292" s="332">
        <v>0</v>
      </c>
      <c r="J292" s="332">
        <v>0</v>
      </c>
      <c r="K292" s="196">
        <v>0</v>
      </c>
      <c r="L292" s="196">
        <v>0</v>
      </c>
      <c r="M292" s="196">
        <v>0</v>
      </c>
      <c r="N292" s="196">
        <v>0</v>
      </c>
      <c r="O292" s="198">
        <v>0</v>
      </c>
      <c r="P292" s="373">
        <f t="shared" si="25"/>
        <v>0</v>
      </c>
      <c r="Q292" s="195">
        <v>0</v>
      </c>
      <c r="R292" s="196">
        <v>0</v>
      </c>
      <c r="S292" s="196">
        <v>0</v>
      </c>
      <c r="T292" s="196">
        <v>0</v>
      </c>
      <c r="U292" s="196">
        <v>0</v>
      </c>
      <c r="V292" s="198">
        <v>0</v>
      </c>
      <c r="W292" s="72">
        <v>200</v>
      </c>
      <c r="X292" s="97">
        <f t="shared" si="24"/>
        <v>200</v>
      </c>
    </row>
    <row r="293" spans="1:24" ht="24" customHeight="1">
      <c r="A293" s="476" t="s">
        <v>220</v>
      </c>
      <c r="B293" s="469" t="s">
        <v>173</v>
      </c>
      <c r="C293" s="470"/>
      <c r="D293" s="199">
        <v>0</v>
      </c>
      <c r="E293" s="200">
        <v>0</v>
      </c>
      <c r="F293" s="200">
        <v>0</v>
      </c>
      <c r="G293" s="200">
        <v>0</v>
      </c>
      <c r="H293" s="200">
        <v>0</v>
      </c>
      <c r="I293" s="200">
        <v>0</v>
      </c>
      <c r="J293" s="370">
        <v>0</v>
      </c>
      <c r="K293" s="200">
        <v>0</v>
      </c>
      <c r="L293" s="200">
        <v>0</v>
      </c>
      <c r="M293" s="200">
        <v>0</v>
      </c>
      <c r="N293" s="200">
        <v>0</v>
      </c>
      <c r="O293" s="371">
        <v>0</v>
      </c>
      <c r="P293" s="98">
        <f t="shared" si="25"/>
        <v>0</v>
      </c>
      <c r="Q293" s="199">
        <v>0</v>
      </c>
      <c r="R293" s="200">
        <v>0</v>
      </c>
      <c r="S293" s="200">
        <v>0</v>
      </c>
      <c r="T293" s="200">
        <v>0</v>
      </c>
      <c r="U293" s="200">
        <v>0</v>
      </c>
      <c r="V293" s="201">
        <v>0</v>
      </c>
      <c r="W293" s="73">
        <v>0</v>
      </c>
      <c r="X293" s="214">
        <f t="shared" si="24"/>
        <v>0</v>
      </c>
    </row>
    <row r="294" spans="1:24" ht="24" customHeight="1">
      <c r="A294" s="477"/>
      <c r="B294" s="471" t="s">
        <v>172</v>
      </c>
      <c r="C294" s="472"/>
      <c r="D294" s="188">
        <v>0</v>
      </c>
      <c r="E294" s="189">
        <v>0</v>
      </c>
      <c r="F294" s="189">
        <v>0</v>
      </c>
      <c r="G294" s="189">
        <v>0</v>
      </c>
      <c r="H294" s="189">
        <v>0</v>
      </c>
      <c r="I294" s="189">
        <v>0</v>
      </c>
      <c r="J294" s="203">
        <v>0</v>
      </c>
      <c r="K294" s="189">
        <v>100</v>
      </c>
      <c r="L294" s="189">
        <v>0</v>
      </c>
      <c r="M294" s="189">
        <v>0</v>
      </c>
      <c r="N294" s="189">
        <v>0</v>
      </c>
      <c r="O294" s="191">
        <v>0</v>
      </c>
      <c r="P294" s="94">
        <f t="shared" si="25"/>
        <v>100</v>
      </c>
      <c r="Q294" s="188">
        <v>0</v>
      </c>
      <c r="R294" s="189">
        <v>0</v>
      </c>
      <c r="S294" s="189">
        <v>0</v>
      </c>
      <c r="T294" s="189">
        <v>0</v>
      </c>
      <c r="U294" s="189">
        <v>0</v>
      </c>
      <c r="V294" s="189">
        <v>50</v>
      </c>
      <c r="W294" s="71">
        <v>100</v>
      </c>
      <c r="X294" s="94">
        <f t="shared" si="24"/>
        <v>150</v>
      </c>
    </row>
    <row r="295" spans="1:24" ht="24" customHeight="1">
      <c r="A295" s="477"/>
      <c r="B295" s="473" t="s">
        <v>198</v>
      </c>
      <c r="C295" s="474"/>
      <c r="D295" s="188">
        <v>0</v>
      </c>
      <c r="E295" s="189">
        <v>0</v>
      </c>
      <c r="F295" s="189">
        <v>0</v>
      </c>
      <c r="G295" s="189">
        <v>100</v>
      </c>
      <c r="H295" s="189">
        <v>0</v>
      </c>
      <c r="I295" s="203">
        <v>0</v>
      </c>
      <c r="J295" s="203">
        <v>0</v>
      </c>
      <c r="K295" s="189">
        <v>0</v>
      </c>
      <c r="L295" s="189">
        <v>0</v>
      </c>
      <c r="M295" s="189">
        <v>0</v>
      </c>
      <c r="N295" s="189">
        <v>0</v>
      </c>
      <c r="O295" s="191">
        <v>0</v>
      </c>
      <c r="P295" s="94">
        <f t="shared" si="25"/>
        <v>100</v>
      </c>
      <c r="Q295" s="188">
        <f>SUM(Q296:Q299)</f>
        <v>0</v>
      </c>
      <c r="R295" s="189">
        <f t="shared" ref="R295:W295" si="29">SUM(R296:R299)</f>
        <v>0</v>
      </c>
      <c r="S295" s="189">
        <f t="shared" si="29"/>
        <v>0</v>
      </c>
      <c r="T295" s="189">
        <f t="shared" si="29"/>
        <v>0</v>
      </c>
      <c r="U295" s="189">
        <f t="shared" si="29"/>
        <v>0</v>
      </c>
      <c r="V295" s="191">
        <f t="shared" si="29"/>
        <v>0</v>
      </c>
      <c r="W295" s="71">
        <f t="shared" si="29"/>
        <v>0</v>
      </c>
      <c r="X295" s="212">
        <f t="shared" si="24"/>
        <v>0</v>
      </c>
    </row>
    <row r="296" spans="1:24" ht="24" customHeight="1">
      <c r="A296" s="477"/>
      <c r="B296" s="475"/>
      <c r="C296" s="95" t="s">
        <v>176</v>
      </c>
      <c r="D296" s="188">
        <v>0</v>
      </c>
      <c r="E296" s="189">
        <v>0</v>
      </c>
      <c r="F296" s="189">
        <v>0</v>
      </c>
      <c r="G296" s="189">
        <v>0</v>
      </c>
      <c r="H296" s="189">
        <v>0</v>
      </c>
      <c r="I296" s="203">
        <v>0</v>
      </c>
      <c r="J296" s="203">
        <v>0</v>
      </c>
      <c r="K296" s="189">
        <v>0</v>
      </c>
      <c r="L296" s="189">
        <v>0</v>
      </c>
      <c r="M296" s="189">
        <v>0</v>
      </c>
      <c r="N296" s="189">
        <v>0</v>
      </c>
      <c r="O296" s="191">
        <v>0</v>
      </c>
      <c r="P296" s="94">
        <f t="shared" si="25"/>
        <v>0</v>
      </c>
      <c r="Q296" s="188">
        <v>0</v>
      </c>
      <c r="R296" s="189">
        <v>0</v>
      </c>
      <c r="S296" s="189">
        <v>0</v>
      </c>
      <c r="T296" s="189"/>
      <c r="U296" s="189">
        <v>0</v>
      </c>
      <c r="V296" s="191">
        <v>0</v>
      </c>
      <c r="W296" s="71">
        <v>0</v>
      </c>
      <c r="X296" s="212">
        <f t="shared" si="24"/>
        <v>0</v>
      </c>
    </row>
    <row r="297" spans="1:24" ht="24" customHeight="1">
      <c r="A297" s="477"/>
      <c r="B297" s="475"/>
      <c r="C297" s="95" t="s">
        <v>171</v>
      </c>
      <c r="D297" s="188">
        <v>0</v>
      </c>
      <c r="E297" s="189">
        <v>0</v>
      </c>
      <c r="F297" s="189">
        <v>0</v>
      </c>
      <c r="G297" s="202">
        <v>100</v>
      </c>
      <c r="H297" s="189">
        <v>0</v>
      </c>
      <c r="I297" s="203">
        <v>0</v>
      </c>
      <c r="J297" s="203">
        <v>0</v>
      </c>
      <c r="K297" s="189">
        <v>0</v>
      </c>
      <c r="L297" s="189">
        <v>0</v>
      </c>
      <c r="M297" s="189">
        <v>0</v>
      </c>
      <c r="N297" s="189">
        <v>0</v>
      </c>
      <c r="O297" s="191">
        <v>0</v>
      </c>
      <c r="P297" s="94">
        <f t="shared" si="25"/>
        <v>100</v>
      </c>
      <c r="Q297" s="188">
        <v>0</v>
      </c>
      <c r="R297" s="189">
        <v>0</v>
      </c>
      <c r="S297" s="189">
        <v>0</v>
      </c>
      <c r="T297" s="202"/>
      <c r="U297" s="189">
        <v>0</v>
      </c>
      <c r="V297" s="191">
        <v>0</v>
      </c>
      <c r="W297" s="71">
        <v>0</v>
      </c>
      <c r="X297" s="212">
        <f t="shared" si="24"/>
        <v>0</v>
      </c>
    </row>
    <row r="298" spans="1:24" ht="24" customHeight="1">
      <c r="A298" s="477"/>
      <c r="B298" s="475"/>
      <c r="C298" s="95" t="s">
        <v>175</v>
      </c>
      <c r="D298" s="188">
        <v>0</v>
      </c>
      <c r="E298" s="189">
        <v>0</v>
      </c>
      <c r="F298" s="189">
        <v>0</v>
      </c>
      <c r="G298" s="189">
        <v>0</v>
      </c>
      <c r="H298" s="189">
        <v>0</v>
      </c>
      <c r="I298" s="203">
        <v>0</v>
      </c>
      <c r="J298" s="203">
        <v>0</v>
      </c>
      <c r="K298" s="189">
        <v>0</v>
      </c>
      <c r="L298" s="189">
        <v>0</v>
      </c>
      <c r="M298" s="189">
        <v>0</v>
      </c>
      <c r="N298" s="189">
        <v>0</v>
      </c>
      <c r="O298" s="191">
        <v>0</v>
      </c>
      <c r="P298" s="94">
        <f t="shared" si="25"/>
        <v>0</v>
      </c>
      <c r="Q298" s="188">
        <v>0</v>
      </c>
      <c r="R298" s="189">
        <v>0</v>
      </c>
      <c r="S298" s="189">
        <v>0</v>
      </c>
      <c r="T298" s="189">
        <v>0</v>
      </c>
      <c r="U298" s="189">
        <v>0</v>
      </c>
      <c r="V298" s="191">
        <v>0</v>
      </c>
      <c r="W298" s="71">
        <v>0</v>
      </c>
      <c r="X298" s="212">
        <f t="shared" si="24"/>
        <v>0</v>
      </c>
    </row>
    <row r="299" spans="1:24" ht="24" customHeight="1">
      <c r="A299" s="477"/>
      <c r="B299" s="475"/>
      <c r="C299" s="95" t="s">
        <v>170</v>
      </c>
      <c r="D299" s="188">
        <v>0</v>
      </c>
      <c r="E299" s="189">
        <v>0</v>
      </c>
      <c r="F299" s="189">
        <v>0</v>
      </c>
      <c r="G299" s="189">
        <v>0</v>
      </c>
      <c r="H299" s="189">
        <v>0</v>
      </c>
      <c r="I299" s="203">
        <v>0</v>
      </c>
      <c r="J299" s="203">
        <v>0</v>
      </c>
      <c r="K299" s="189">
        <v>0</v>
      </c>
      <c r="L299" s="189">
        <v>0</v>
      </c>
      <c r="M299" s="189">
        <v>0</v>
      </c>
      <c r="N299" s="189">
        <v>0</v>
      </c>
      <c r="O299" s="191">
        <v>0</v>
      </c>
      <c r="P299" s="94">
        <f t="shared" si="25"/>
        <v>0</v>
      </c>
      <c r="Q299" s="188">
        <v>0</v>
      </c>
      <c r="R299" s="189">
        <v>0</v>
      </c>
      <c r="S299" s="189">
        <v>0</v>
      </c>
      <c r="T299" s="189">
        <v>0</v>
      </c>
      <c r="U299" s="189">
        <v>0</v>
      </c>
      <c r="V299" s="191">
        <v>0</v>
      </c>
      <c r="W299" s="71">
        <v>0</v>
      </c>
      <c r="X299" s="212">
        <f t="shared" si="24"/>
        <v>0</v>
      </c>
    </row>
    <row r="300" spans="1:24" ht="24" customHeight="1">
      <c r="A300" s="477"/>
      <c r="B300" s="471" t="s">
        <v>197</v>
      </c>
      <c r="C300" s="472"/>
      <c r="D300" s="188">
        <v>0</v>
      </c>
      <c r="E300" s="189">
        <v>0</v>
      </c>
      <c r="F300" s="189">
        <v>0</v>
      </c>
      <c r="G300" s="189">
        <v>0</v>
      </c>
      <c r="H300" s="189">
        <v>0</v>
      </c>
      <c r="I300" s="203">
        <v>0</v>
      </c>
      <c r="J300" s="203">
        <v>0</v>
      </c>
      <c r="K300" s="189">
        <v>0</v>
      </c>
      <c r="L300" s="189">
        <v>0</v>
      </c>
      <c r="M300" s="189">
        <v>0</v>
      </c>
      <c r="N300" s="189">
        <v>0</v>
      </c>
      <c r="O300" s="191">
        <v>0</v>
      </c>
      <c r="P300" s="94">
        <f t="shared" si="25"/>
        <v>0</v>
      </c>
      <c r="Q300" s="188">
        <v>0</v>
      </c>
      <c r="R300" s="189">
        <v>0</v>
      </c>
      <c r="S300" s="189">
        <v>0</v>
      </c>
      <c r="T300" s="189">
        <v>0</v>
      </c>
      <c r="U300" s="189">
        <v>0</v>
      </c>
      <c r="V300" s="191">
        <v>0</v>
      </c>
      <c r="W300" s="71">
        <v>0</v>
      </c>
      <c r="X300" s="212">
        <f t="shared" si="24"/>
        <v>0</v>
      </c>
    </row>
    <row r="301" spans="1:24" ht="24" customHeight="1">
      <c r="A301" s="478"/>
      <c r="B301" s="467" t="s">
        <v>174</v>
      </c>
      <c r="C301" s="468"/>
      <c r="D301" s="195">
        <v>0</v>
      </c>
      <c r="E301" s="196">
        <v>0</v>
      </c>
      <c r="F301" s="196">
        <v>0</v>
      </c>
      <c r="G301" s="196">
        <v>0</v>
      </c>
      <c r="H301" s="196">
        <v>0</v>
      </c>
      <c r="I301" s="332">
        <v>0</v>
      </c>
      <c r="J301" s="332">
        <v>0</v>
      </c>
      <c r="K301" s="196">
        <v>0</v>
      </c>
      <c r="L301" s="196">
        <v>0</v>
      </c>
      <c r="M301" s="196">
        <v>0</v>
      </c>
      <c r="N301" s="196">
        <v>0</v>
      </c>
      <c r="O301" s="198">
        <v>0</v>
      </c>
      <c r="P301" s="373">
        <f t="shared" si="25"/>
        <v>0</v>
      </c>
      <c r="Q301" s="195">
        <v>0</v>
      </c>
      <c r="R301" s="196">
        <v>0</v>
      </c>
      <c r="S301" s="196">
        <v>0</v>
      </c>
      <c r="T301" s="196">
        <v>0</v>
      </c>
      <c r="U301" s="196">
        <v>0</v>
      </c>
      <c r="V301" s="198">
        <v>0</v>
      </c>
      <c r="W301" s="72">
        <v>0</v>
      </c>
      <c r="X301" s="215">
        <f t="shared" si="24"/>
        <v>0</v>
      </c>
    </row>
    <row r="302" spans="1:24" ht="24" customHeight="1">
      <c r="A302" s="476" t="s">
        <v>221</v>
      </c>
      <c r="B302" s="469" t="s">
        <v>173</v>
      </c>
      <c r="C302" s="470"/>
      <c r="D302" s="199">
        <v>0</v>
      </c>
      <c r="E302" s="200">
        <v>0</v>
      </c>
      <c r="F302" s="200">
        <v>0</v>
      </c>
      <c r="G302" s="200">
        <v>0</v>
      </c>
      <c r="H302" s="200">
        <v>0</v>
      </c>
      <c r="I302" s="200">
        <v>0</v>
      </c>
      <c r="J302" s="370">
        <v>0</v>
      </c>
      <c r="K302" s="200">
        <v>0</v>
      </c>
      <c r="L302" s="200">
        <v>0</v>
      </c>
      <c r="M302" s="200">
        <v>0</v>
      </c>
      <c r="N302" s="200">
        <v>0</v>
      </c>
      <c r="O302" s="371">
        <v>50</v>
      </c>
      <c r="P302" s="98">
        <f t="shared" si="25"/>
        <v>50</v>
      </c>
      <c r="Q302" s="199">
        <v>0</v>
      </c>
      <c r="R302" s="200">
        <v>0</v>
      </c>
      <c r="S302" s="200">
        <v>0</v>
      </c>
      <c r="T302" s="200">
        <v>0</v>
      </c>
      <c r="U302" s="200">
        <v>0</v>
      </c>
      <c r="V302" s="201">
        <v>0</v>
      </c>
      <c r="W302" s="73">
        <v>50</v>
      </c>
      <c r="X302" s="98">
        <f t="shared" si="24"/>
        <v>50</v>
      </c>
    </row>
    <row r="303" spans="1:24" ht="24" customHeight="1">
      <c r="A303" s="477"/>
      <c r="B303" s="471" t="s">
        <v>172</v>
      </c>
      <c r="C303" s="472"/>
      <c r="D303" s="188">
        <v>0</v>
      </c>
      <c r="E303" s="189">
        <v>0</v>
      </c>
      <c r="F303" s="189">
        <v>0</v>
      </c>
      <c r="G303" s="189">
        <v>0</v>
      </c>
      <c r="H303" s="189">
        <v>0</v>
      </c>
      <c r="I303" s="189">
        <v>0</v>
      </c>
      <c r="J303" s="203">
        <v>0</v>
      </c>
      <c r="K303" s="189">
        <v>100</v>
      </c>
      <c r="L303" s="189">
        <v>0</v>
      </c>
      <c r="M303" s="189">
        <v>0</v>
      </c>
      <c r="N303" s="189">
        <v>0</v>
      </c>
      <c r="O303" s="191">
        <v>0</v>
      </c>
      <c r="P303" s="94">
        <f t="shared" si="25"/>
        <v>100</v>
      </c>
      <c r="Q303" s="188">
        <v>0</v>
      </c>
      <c r="R303" s="189">
        <v>0</v>
      </c>
      <c r="S303" s="189">
        <v>0</v>
      </c>
      <c r="T303" s="189">
        <v>0</v>
      </c>
      <c r="U303" s="189">
        <v>0</v>
      </c>
      <c r="V303" s="189">
        <v>0</v>
      </c>
      <c r="W303" s="71">
        <v>100</v>
      </c>
      <c r="X303" s="94">
        <f t="shared" si="24"/>
        <v>100</v>
      </c>
    </row>
    <row r="304" spans="1:24" ht="24" customHeight="1">
      <c r="A304" s="477"/>
      <c r="B304" s="473" t="s">
        <v>198</v>
      </c>
      <c r="C304" s="474"/>
      <c r="D304" s="188">
        <v>0</v>
      </c>
      <c r="E304" s="189">
        <v>0</v>
      </c>
      <c r="F304" s="189">
        <v>0</v>
      </c>
      <c r="G304" s="189">
        <v>0</v>
      </c>
      <c r="H304" s="189">
        <v>0</v>
      </c>
      <c r="I304" s="203">
        <v>0</v>
      </c>
      <c r="J304" s="203">
        <v>0</v>
      </c>
      <c r="K304" s="189">
        <v>0</v>
      </c>
      <c r="L304" s="189">
        <v>0</v>
      </c>
      <c r="M304" s="189">
        <v>0</v>
      </c>
      <c r="N304" s="189">
        <v>0</v>
      </c>
      <c r="O304" s="191">
        <v>0</v>
      </c>
      <c r="P304" s="94">
        <f t="shared" si="25"/>
        <v>0</v>
      </c>
      <c r="Q304" s="188">
        <v>0</v>
      </c>
      <c r="R304" s="189">
        <v>0</v>
      </c>
      <c r="S304" s="189">
        <v>0</v>
      </c>
      <c r="T304" s="189">
        <v>0</v>
      </c>
      <c r="U304" s="189">
        <v>0</v>
      </c>
      <c r="V304" s="191">
        <v>0</v>
      </c>
      <c r="W304" s="71">
        <v>0</v>
      </c>
      <c r="X304" s="94">
        <f t="shared" si="24"/>
        <v>0</v>
      </c>
    </row>
    <row r="305" spans="1:24" ht="24" customHeight="1">
      <c r="A305" s="477"/>
      <c r="B305" s="475"/>
      <c r="C305" s="95" t="s">
        <v>176</v>
      </c>
      <c r="D305" s="188">
        <v>0</v>
      </c>
      <c r="E305" s="189">
        <v>0</v>
      </c>
      <c r="F305" s="189">
        <v>0</v>
      </c>
      <c r="G305" s="189">
        <v>0</v>
      </c>
      <c r="H305" s="189">
        <v>0</v>
      </c>
      <c r="I305" s="203">
        <v>0</v>
      </c>
      <c r="J305" s="203">
        <v>0</v>
      </c>
      <c r="K305" s="189">
        <v>0</v>
      </c>
      <c r="L305" s="189">
        <v>0</v>
      </c>
      <c r="M305" s="189">
        <v>0</v>
      </c>
      <c r="N305" s="189">
        <v>0</v>
      </c>
      <c r="O305" s="191">
        <v>0</v>
      </c>
      <c r="P305" s="94">
        <f t="shared" si="25"/>
        <v>0</v>
      </c>
      <c r="Q305" s="188">
        <v>0</v>
      </c>
      <c r="R305" s="189">
        <v>0</v>
      </c>
      <c r="S305" s="189">
        <v>0</v>
      </c>
      <c r="T305" s="189">
        <v>0</v>
      </c>
      <c r="U305" s="189">
        <v>0</v>
      </c>
      <c r="V305" s="191">
        <v>0</v>
      </c>
      <c r="W305" s="71">
        <v>0</v>
      </c>
      <c r="X305" s="94">
        <f t="shared" si="24"/>
        <v>0</v>
      </c>
    </row>
    <row r="306" spans="1:24" ht="24" customHeight="1">
      <c r="A306" s="477"/>
      <c r="B306" s="475"/>
      <c r="C306" s="95" t="s">
        <v>171</v>
      </c>
      <c r="D306" s="188">
        <v>0</v>
      </c>
      <c r="E306" s="189">
        <v>0</v>
      </c>
      <c r="F306" s="189">
        <v>0</v>
      </c>
      <c r="G306" s="189">
        <v>0</v>
      </c>
      <c r="H306" s="189">
        <v>0</v>
      </c>
      <c r="I306" s="203">
        <v>0</v>
      </c>
      <c r="J306" s="203">
        <v>0</v>
      </c>
      <c r="K306" s="189">
        <v>0</v>
      </c>
      <c r="L306" s="189">
        <v>0</v>
      </c>
      <c r="M306" s="189">
        <v>0</v>
      </c>
      <c r="N306" s="189">
        <v>0</v>
      </c>
      <c r="O306" s="191">
        <v>0</v>
      </c>
      <c r="P306" s="94">
        <f t="shared" si="25"/>
        <v>0</v>
      </c>
      <c r="Q306" s="188">
        <v>0</v>
      </c>
      <c r="R306" s="189">
        <v>0</v>
      </c>
      <c r="S306" s="189">
        <v>0</v>
      </c>
      <c r="T306" s="189">
        <v>0</v>
      </c>
      <c r="U306" s="189">
        <v>0</v>
      </c>
      <c r="V306" s="191">
        <v>0</v>
      </c>
      <c r="W306" s="71">
        <v>0</v>
      </c>
      <c r="X306" s="94">
        <f t="shared" si="24"/>
        <v>0</v>
      </c>
    </row>
    <row r="307" spans="1:24" ht="24" customHeight="1">
      <c r="A307" s="477"/>
      <c r="B307" s="475"/>
      <c r="C307" s="95" t="s">
        <v>175</v>
      </c>
      <c r="D307" s="188">
        <v>0</v>
      </c>
      <c r="E307" s="189">
        <v>0</v>
      </c>
      <c r="F307" s="189">
        <v>0</v>
      </c>
      <c r="G307" s="189">
        <v>0</v>
      </c>
      <c r="H307" s="189">
        <v>0</v>
      </c>
      <c r="I307" s="203">
        <v>0</v>
      </c>
      <c r="J307" s="203">
        <v>0</v>
      </c>
      <c r="K307" s="189">
        <v>0</v>
      </c>
      <c r="L307" s="189">
        <v>0</v>
      </c>
      <c r="M307" s="189">
        <v>0</v>
      </c>
      <c r="N307" s="189">
        <v>0</v>
      </c>
      <c r="O307" s="191">
        <v>0</v>
      </c>
      <c r="P307" s="94">
        <f t="shared" si="25"/>
        <v>0</v>
      </c>
      <c r="Q307" s="188">
        <v>0</v>
      </c>
      <c r="R307" s="189">
        <v>0</v>
      </c>
      <c r="S307" s="189">
        <v>0</v>
      </c>
      <c r="T307" s="189">
        <v>0</v>
      </c>
      <c r="U307" s="189">
        <v>0</v>
      </c>
      <c r="V307" s="191">
        <v>0</v>
      </c>
      <c r="W307" s="71">
        <v>0</v>
      </c>
      <c r="X307" s="94">
        <f t="shared" si="24"/>
        <v>0</v>
      </c>
    </row>
    <row r="308" spans="1:24" ht="24" customHeight="1">
      <c r="A308" s="477"/>
      <c r="B308" s="475"/>
      <c r="C308" s="95" t="s">
        <v>170</v>
      </c>
      <c r="D308" s="188">
        <v>0</v>
      </c>
      <c r="E308" s="189">
        <v>0</v>
      </c>
      <c r="F308" s="189">
        <v>0</v>
      </c>
      <c r="G308" s="189">
        <v>0</v>
      </c>
      <c r="H308" s="189">
        <v>0</v>
      </c>
      <c r="I308" s="203">
        <v>0</v>
      </c>
      <c r="J308" s="203">
        <v>0</v>
      </c>
      <c r="K308" s="189">
        <v>0</v>
      </c>
      <c r="L308" s="189">
        <v>0</v>
      </c>
      <c r="M308" s="189">
        <v>0</v>
      </c>
      <c r="N308" s="189">
        <v>0</v>
      </c>
      <c r="O308" s="191">
        <v>0</v>
      </c>
      <c r="P308" s="94">
        <f t="shared" si="25"/>
        <v>0</v>
      </c>
      <c r="Q308" s="188">
        <v>0</v>
      </c>
      <c r="R308" s="189">
        <v>0</v>
      </c>
      <c r="S308" s="189">
        <v>0</v>
      </c>
      <c r="T308" s="189">
        <v>0</v>
      </c>
      <c r="U308" s="189">
        <v>0</v>
      </c>
      <c r="V308" s="191">
        <v>0</v>
      </c>
      <c r="W308" s="71">
        <v>0</v>
      </c>
      <c r="X308" s="94">
        <f t="shared" si="24"/>
        <v>0</v>
      </c>
    </row>
    <row r="309" spans="1:24" ht="24" customHeight="1">
      <c r="A309" s="477"/>
      <c r="B309" s="471" t="s">
        <v>197</v>
      </c>
      <c r="C309" s="472"/>
      <c r="D309" s="188">
        <v>0</v>
      </c>
      <c r="E309" s="189">
        <v>0</v>
      </c>
      <c r="F309" s="189">
        <v>0</v>
      </c>
      <c r="G309" s="189">
        <v>0</v>
      </c>
      <c r="H309" s="189">
        <v>0</v>
      </c>
      <c r="I309" s="203">
        <v>0</v>
      </c>
      <c r="J309" s="203">
        <v>0</v>
      </c>
      <c r="K309" s="189">
        <v>0</v>
      </c>
      <c r="L309" s="189">
        <v>0</v>
      </c>
      <c r="M309" s="189">
        <v>0</v>
      </c>
      <c r="N309" s="189">
        <v>0</v>
      </c>
      <c r="O309" s="191">
        <v>0</v>
      </c>
      <c r="P309" s="94">
        <f t="shared" si="25"/>
        <v>0</v>
      </c>
      <c r="Q309" s="188">
        <v>0</v>
      </c>
      <c r="R309" s="189">
        <v>0</v>
      </c>
      <c r="S309" s="189">
        <v>0</v>
      </c>
      <c r="T309" s="189">
        <v>0</v>
      </c>
      <c r="U309" s="189">
        <v>0</v>
      </c>
      <c r="V309" s="191">
        <v>0</v>
      </c>
      <c r="W309" s="71">
        <v>0</v>
      </c>
      <c r="X309" s="94">
        <f t="shared" si="24"/>
        <v>0</v>
      </c>
    </row>
    <row r="310" spans="1:24" ht="24" customHeight="1">
      <c r="A310" s="478"/>
      <c r="B310" s="467" t="s">
        <v>174</v>
      </c>
      <c r="C310" s="468"/>
      <c r="D310" s="195">
        <v>0</v>
      </c>
      <c r="E310" s="196">
        <v>0</v>
      </c>
      <c r="F310" s="196">
        <v>0</v>
      </c>
      <c r="G310" s="196">
        <v>0</v>
      </c>
      <c r="H310" s="196">
        <v>0</v>
      </c>
      <c r="I310" s="332">
        <v>0</v>
      </c>
      <c r="J310" s="332">
        <v>0</v>
      </c>
      <c r="K310" s="196">
        <v>0</v>
      </c>
      <c r="L310" s="196">
        <v>0</v>
      </c>
      <c r="M310" s="196">
        <v>0</v>
      </c>
      <c r="N310" s="196">
        <v>0</v>
      </c>
      <c r="O310" s="198">
        <v>0</v>
      </c>
      <c r="P310" s="373">
        <f t="shared" si="25"/>
        <v>0</v>
      </c>
      <c r="Q310" s="195">
        <v>0</v>
      </c>
      <c r="R310" s="196">
        <v>0</v>
      </c>
      <c r="S310" s="196">
        <v>0</v>
      </c>
      <c r="T310" s="196">
        <v>0</v>
      </c>
      <c r="U310" s="196">
        <v>0</v>
      </c>
      <c r="V310" s="198">
        <v>0</v>
      </c>
      <c r="W310" s="72">
        <v>0</v>
      </c>
      <c r="X310" s="97">
        <f t="shared" si="24"/>
        <v>0</v>
      </c>
    </row>
    <row r="311" spans="1:24" ht="24" customHeight="1">
      <c r="A311" s="476" t="s">
        <v>222</v>
      </c>
      <c r="B311" s="469" t="s">
        <v>173</v>
      </c>
      <c r="C311" s="470"/>
      <c r="D311" s="199">
        <v>0</v>
      </c>
      <c r="E311" s="200">
        <v>0</v>
      </c>
      <c r="F311" s="200">
        <v>250</v>
      </c>
      <c r="G311" s="200">
        <v>0</v>
      </c>
      <c r="H311" s="200">
        <v>0</v>
      </c>
      <c r="I311" s="200">
        <v>200</v>
      </c>
      <c r="J311" s="370">
        <v>0</v>
      </c>
      <c r="K311" s="200">
        <v>150</v>
      </c>
      <c r="L311" s="200">
        <v>0</v>
      </c>
      <c r="M311" s="200">
        <v>0</v>
      </c>
      <c r="N311" s="200">
        <v>0</v>
      </c>
      <c r="O311" s="371">
        <v>0</v>
      </c>
      <c r="P311" s="98">
        <f t="shared" si="25"/>
        <v>600</v>
      </c>
      <c r="Q311" s="199">
        <v>0</v>
      </c>
      <c r="R311" s="200">
        <v>0</v>
      </c>
      <c r="S311" s="200">
        <v>300</v>
      </c>
      <c r="T311" s="200"/>
      <c r="U311" s="200">
        <v>0</v>
      </c>
      <c r="V311" s="201">
        <v>200</v>
      </c>
      <c r="W311" s="73">
        <v>0</v>
      </c>
      <c r="X311" s="98">
        <f>SUM(Q311:W311)</f>
        <v>500</v>
      </c>
    </row>
    <row r="312" spans="1:24" ht="24" customHeight="1">
      <c r="A312" s="477"/>
      <c r="B312" s="471" t="s">
        <v>172</v>
      </c>
      <c r="C312" s="472"/>
      <c r="D312" s="188">
        <v>0</v>
      </c>
      <c r="E312" s="189">
        <v>300</v>
      </c>
      <c r="F312" s="189">
        <v>0</v>
      </c>
      <c r="G312" s="189">
        <v>0</v>
      </c>
      <c r="H312" s="189">
        <v>0</v>
      </c>
      <c r="I312" s="189">
        <v>0</v>
      </c>
      <c r="J312" s="203">
        <v>150</v>
      </c>
      <c r="K312" s="189">
        <v>0</v>
      </c>
      <c r="L312" s="189">
        <v>0</v>
      </c>
      <c r="M312" s="189">
        <v>0</v>
      </c>
      <c r="N312" s="189">
        <v>0</v>
      </c>
      <c r="O312" s="191">
        <v>0</v>
      </c>
      <c r="P312" s="94">
        <f t="shared" si="25"/>
        <v>450</v>
      </c>
      <c r="Q312" s="188">
        <v>0</v>
      </c>
      <c r="R312" s="189">
        <v>200</v>
      </c>
      <c r="S312" s="189">
        <v>300</v>
      </c>
      <c r="T312" s="189"/>
      <c r="U312" s="189">
        <v>0</v>
      </c>
      <c r="V312" s="189">
        <v>300</v>
      </c>
      <c r="W312" s="71"/>
      <c r="X312" s="94">
        <f t="shared" ref="X312:X373" si="30">SUM(Q312:W312)</f>
        <v>800</v>
      </c>
    </row>
    <row r="313" spans="1:24" ht="24" customHeight="1">
      <c r="A313" s="477"/>
      <c r="B313" s="473" t="s">
        <v>198</v>
      </c>
      <c r="C313" s="474"/>
      <c r="D313" s="188">
        <v>0</v>
      </c>
      <c r="E313" s="189">
        <v>0</v>
      </c>
      <c r="F313" s="189">
        <v>0</v>
      </c>
      <c r="G313" s="189">
        <v>0</v>
      </c>
      <c r="H313" s="189">
        <v>0</v>
      </c>
      <c r="I313" s="203">
        <v>0</v>
      </c>
      <c r="J313" s="203">
        <v>150</v>
      </c>
      <c r="K313" s="189">
        <v>50</v>
      </c>
      <c r="L313" s="189">
        <v>100</v>
      </c>
      <c r="M313" s="189">
        <v>0</v>
      </c>
      <c r="N313" s="189">
        <v>0</v>
      </c>
      <c r="O313" s="191">
        <v>0</v>
      </c>
      <c r="P313" s="94">
        <f t="shared" si="25"/>
        <v>300</v>
      </c>
      <c r="Q313" s="188">
        <f>SUM(Q314:Q317)</f>
        <v>0</v>
      </c>
      <c r="R313" s="189">
        <f t="shared" ref="R313:W313" si="31">SUM(R314:R317)</f>
        <v>200</v>
      </c>
      <c r="S313" s="189">
        <f t="shared" si="31"/>
        <v>0</v>
      </c>
      <c r="T313" s="189">
        <f t="shared" si="31"/>
        <v>200</v>
      </c>
      <c r="U313" s="189">
        <f t="shared" si="31"/>
        <v>0</v>
      </c>
      <c r="V313" s="191">
        <f t="shared" si="31"/>
        <v>0</v>
      </c>
      <c r="W313" s="71">
        <f t="shared" si="31"/>
        <v>0</v>
      </c>
      <c r="X313" s="94">
        <f>SUM(Q313:W313)</f>
        <v>400</v>
      </c>
    </row>
    <row r="314" spans="1:24" ht="24" customHeight="1">
      <c r="A314" s="477"/>
      <c r="B314" s="475"/>
      <c r="C314" s="95" t="s">
        <v>176</v>
      </c>
      <c r="D314" s="188">
        <v>0</v>
      </c>
      <c r="E314" s="189">
        <v>0</v>
      </c>
      <c r="F314" s="189">
        <v>0</v>
      </c>
      <c r="G314" s="189">
        <v>0</v>
      </c>
      <c r="H314" s="189">
        <v>0</v>
      </c>
      <c r="I314" s="203">
        <v>0</v>
      </c>
      <c r="J314" s="203">
        <v>0</v>
      </c>
      <c r="K314" s="189">
        <v>0</v>
      </c>
      <c r="L314" s="189">
        <v>0</v>
      </c>
      <c r="M314" s="189">
        <v>0</v>
      </c>
      <c r="N314" s="189">
        <v>0</v>
      </c>
      <c r="O314" s="191">
        <v>0</v>
      </c>
      <c r="P314" s="94">
        <f t="shared" si="25"/>
        <v>0</v>
      </c>
      <c r="Q314" s="188">
        <v>0</v>
      </c>
      <c r="R314" s="189">
        <v>0</v>
      </c>
      <c r="S314" s="189">
        <v>0</v>
      </c>
      <c r="T314" s="189">
        <v>0</v>
      </c>
      <c r="U314" s="189">
        <v>0</v>
      </c>
      <c r="V314" s="191">
        <v>0</v>
      </c>
      <c r="W314" s="71">
        <v>0</v>
      </c>
      <c r="X314" s="94">
        <f t="shared" si="30"/>
        <v>0</v>
      </c>
    </row>
    <row r="315" spans="1:24" ht="24" customHeight="1">
      <c r="A315" s="477"/>
      <c r="B315" s="475"/>
      <c r="C315" s="95" t="s">
        <v>171</v>
      </c>
      <c r="D315" s="188">
        <v>0</v>
      </c>
      <c r="E315" s="189">
        <v>0</v>
      </c>
      <c r="F315" s="189">
        <v>0</v>
      </c>
      <c r="G315" s="189">
        <v>0</v>
      </c>
      <c r="H315" s="189">
        <v>0</v>
      </c>
      <c r="I315" s="203">
        <v>0</v>
      </c>
      <c r="J315" s="203">
        <v>150</v>
      </c>
      <c r="K315" s="203">
        <v>50</v>
      </c>
      <c r="L315" s="189">
        <v>100</v>
      </c>
      <c r="M315" s="190">
        <v>0</v>
      </c>
      <c r="N315" s="189">
        <v>0</v>
      </c>
      <c r="O315" s="191">
        <v>0</v>
      </c>
      <c r="P315" s="94">
        <f t="shared" si="25"/>
        <v>300</v>
      </c>
      <c r="Q315" s="188">
        <v>0</v>
      </c>
      <c r="R315" s="189">
        <v>200</v>
      </c>
      <c r="S315" s="189">
        <v>0</v>
      </c>
      <c r="T315" s="189">
        <v>200</v>
      </c>
      <c r="U315" s="189">
        <v>0</v>
      </c>
      <c r="V315" s="191">
        <v>0</v>
      </c>
      <c r="W315" s="71">
        <v>0</v>
      </c>
      <c r="X315" s="94">
        <f t="shared" si="30"/>
        <v>400</v>
      </c>
    </row>
    <row r="316" spans="1:24" ht="24" customHeight="1">
      <c r="A316" s="477"/>
      <c r="B316" s="475"/>
      <c r="C316" s="95" t="s">
        <v>175</v>
      </c>
      <c r="D316" s="188">
        <v>0</v>
      </c>
      <c r="E316" s="189">
        <v>0</v>
      </c>
      <c r="F316" s="189">
        <v>0</v>
      </c>
      <c r="G316" s="189">
        <v>0</v>
      </c>
      <c r="H316" s="189">
        <v>0</v>
      </c>
      <c r="I316" s="203">
        <v>0</v>
      </c>
      <c r="J316" s="203">
        <v>0</v>
      </c>
      <c r="K316" s="189">
        <v>0</v>
      </c>
      <c r="L316" s="189">
        <v>0</v>
      </c>
      <c r="M316" s="189">
        <v>0</v>
      </c>
      <c r="N316" s="189">
        <v>0</v>
      </c>
      <c r="O316" s="191">
        <v>0</v>
      </c>
      <c r="P316" s="94">
        <f t="shared" si="25"/>
        <v>0</v>
      </c>
      <c r="Q316" s="188">
        <v>0</v>
      </c>
      <c r="R316" s="189">
        <v>0</v>
      </c>
      <c r="S316" s="189">
        <v>0</v>
      </c>
      <c r="T316" s="189">
        <v>0</v>
      </c>
      <c r="U316" s="189">
        <v>0</v>
      </c>
      <c r="V316" s="191">
        <v>0</v>
      </c>
      <c r="W316" s="71">
        <v>0</v>
      </c>
      <c r="X316" s="94">
        <f t="shared" si="30"/>
        <v>0</v>
      </c>
    </row>
    <row r="317" spans="1:24" ht="24" customHeight="1">
      <c r="A317" s="477"/>
      <c r="B317" s="475"/>
      <c r="C317" s="95" t="s">
        <v>170</v>
      </c>
      <c r="D317" s="188">
        <v>0</v>
      </c>
      <c r="E317" s="189">
        <v>0</v>
      </c>
      <c r="F317" s="189">
        <v>0</v>
      </c>
      <c r="G317" s="189">
        <v>0</v>
      </c>
      <c r="H317" s="189">
        <v>0</v>
      </c>
      <c r="I317" s="203">
        <v>0</v>
      </c>
      <c r="J317" s="203">
        <v>0</v>
      </c>
      <c r="K317" s="189">
        <v>0</v>
      </c>
      <c r="L317" s="189">
        <v>0</v>
      </c>
      <c r="M317" s="189">
        <v>0</v>
      </c>
      <c r="N317" s="189">
        <v>0</v>
      </c>
      <c r="O317" s="191">
        <v>0</v>
      </c>
      <c r="P317" s="94">
        <f t="shared" si="25"/>
        <v>0</v>
      </c>
      <c r="Q317" s="188">
        <v>0</v>
      </c>
      <c r="R317" s="189">
        <v>0</v>
      </c>
      <c r="S317" s="189">
        <v>0</v>
      </c>
      <c r="T317" s="189">
        <v>0</v>
      </c>
      <c r="U317" s="189">
        <v>0</v>
      </c>
      <c r="V317" s="191">
        <v>0</v>
      </c>
      <c r="W317" s="71">
        <v>0</v>
      </c>
      <c r="X317" s="94">
        <f t="shared" si="30"/>
        <v>0</v>
      </c>
    </row>
    <row r="318" spans="1:24" ht="24" customHeight="1">
      <c r="A318" s="477"/>
      <c r="B318" s="471" t="s">
        <v>197</v>
      </c>
      <c r="C318" s="472"/>
      <c r="D318" s="188">
        <v>0</v>
      </c>
      <c r="E318" s="189">
        <v>0</v>
      </c>
      <c r="F318" s="189">
        <v>0</v>
      </c>
      <c r="G318" s="189">
        <v>200</v>
      </c>
      <c r="H318" s="189">
        <v>0</v>
      </c>
      <c r="I318" s="203">
        <v>0</v>
      </c>
      <c r="J318" s="203">
        <v>0</v>
      </c>
      <c r="K318" s="189">
        <v>0</v>
      </c>
      <c r="L318" s="189">
        <v>0</v>
      </c>
      <c r="M318" s="189">
        <v>0</v>
      </c>
      <c r="N318" s="189">
        <v>0</v>
      </c>
      <c r="O318" s="191">
        <v>0</v>
      </c>
      <c r="P318" s="94">
        <f t="shared" si="25"/>
        <v>200</v>
      </c>
      <c r="Q318" s="188">
        <v>0</v>
      </c>
      <c r="R318" s="189">
        <v>0</v>
      </c>
      <c r="S318" s="189">
        <v>0</v>
      </c>
      <c r="T318" s="189"/>
      <c r="U318" s="189">
        <v>0</v>
      </c>
      <c r="V318" s="191">
        <v>0</v>
      </c>
      <c r="W318" s="71">
        <v>0</v>
      </c>
      <c r="X318" s="94">
        <f t="shared" si="30"/>
        <v>0</v>
      </c>
    </row>
    <row r="319" spans="1:24" ht="24" customHeight="1">
      <c r="A319" s="478"/>
      <c r="B319" s="467" t="s">
        <v>174</v>
      </c>
      <c r="C319" s="468"/>
      <c r="D319" s="195">
        <v>0</v>
      </c>
      <c r="E319" s="196">
        <v>0</v>
      </c>
      <c r="F319" s="196">
        <v>0</v>
      </c>
      <c r="G319" s="196">
        <v>0</v>
      </c>
      <c r="H319" s="196">
        <v>0</v>
      </c>
      <c r="I319" s="332">
        <v>0</v>
      </c>
      <c r="J319" s="332">
        <v>0</v>
      </c>
      <c r="K319" s="196">
        <v>0</v>
      </c>
      <c r="L319" s="196">
        <v>0</v>
      </c>
      <c r="M319" s="196">
        <v>0</v>
      </c>
      <c r="N319" s="196">
        <v>0</v>
      </c>
      <c r="O319" s="198">
        <v>0</v>
      </c>
      <c r="P319" s="373">
        <f t="shared" si="25"/>
        <v>0</v>
      </c>
      <c r="Q319" s="195">
        <v>0</v>
      </c>
      <c r="R319" s="196">
        <v>0</v>
      </c>
      <c r="S319" s="196">
        <v>0</v>
      </c>
      <c r="T319" s="196">
        <v>0</v>
      </c>
      <c r="U319" s="196">
        <v>0</v>
      </c>
      <c r="V319" s="198">
        <v>0</v>
      </c>
      <c r="W319" s="72">
        <v>400</v>
      </c>
      <c r="X319" s="97">
        <f t="shared" si="30"/>
        <v>400</v>
      </c>
    </row>
    <row r="320" spans="1:24" ht="24" customHeight="1">
      <c r="A320" s="476" t="s">
        <v>223</v>
      </c>
      <c r="B320" s="469" t="s">
        <v>173</v>
      </c>
      <c r="C320" s="470"/>
      <c r="D320" s="199">
        <v>0</v>
      </c>
      <c r="E320" s="200">
        <v>0</v>
      </c>
      <c r="F320" s="200">
        <v>0</v>
      </c>
      <c r="G320" s="200">
        <v>0</v>
      </c>
      <c r="H320" s="200">
        <v>0</v>
      </c>
      <c r="I320" s="200">
        <v>0</v>
      </c>
      <c r="J320" s="370">
        <v>0</v>
      </c>
      <c r="K320" s="200">
        <v>0</v>
      </c>
      <c r="L320" s="200">
        <v>0</v>
      </c>
      <c r="M320" s="200">
        <v>0</v>
      </c>
      <c r="N320" s="200">
        <v>0</v>
      </c>
      <c r="O320" s="371">
        <v>0</v>
      </c>
      <c r="P320" s="98">
        <f t="shared" si="25"/>
        <v>0</v>
      </c>
      <c r="Q320" s="199">
        <v>0</v>
      </c>
      <c r="R320" s="200">
        <v>0</v>
      </c>
      <c r="S320" s="200">
        <v>0</v>
      </c>
      <c r="T320" s="200">
        <v>0</v>
      </c>
      <c r="U320" s="200">
        <v>0</v>
      </c>
      <c r="V320" s="201">
        <v>0</v>
      </c>
      <c r="W320" s="73">
        <v>0</v>
      </c>
      <c r="X320" s="98">
        <f t="shared" si="30"/>
        <v>0</v>
      </c>
    </row>
    <row r="321" spans="1:24" ht="24" customHeight="1">
      <c r="A321" s="477"/>
      <c r="B321" s="471" t="s">
        <v>172</v>
      </c>
      <c r="C321" s="472"/>
      <c r="D321" s="188">
        <v>0</v>
      </c>
      <c r="E321" s="189">
        <v>0</v>
      </c>
      <c r="F321" s="189">
        <v>0</v>
      </c>
      <c r="G321" s="189">
        <v>0</v>
      </c>
      <c r="H321" s="189">
        <v>0</v>
      </c>
      <c r="I321" s="189">
        <v>0</v>
      </c>
      <c r="J321" s="203">
        <v>0</v>
      </c>
      <c r="K321" s="189">
        <v>100</v>
      </c>
      <c r="L321" s="189">
        <v>0</v>
      </c>
      <c r="M321" s="189">
        <v>0</v>
      </c>
      <c r="N321" s="189">
        <v>0</v>
      </c>
      <c r="O321" s="191">
        <v>0</v>
      </c>
      <c r="P321" s="94">
        <f t="shared" si="25"/>
        <v>100</v>
      </c>
      <c r="Q321" s="188">
        <v>0</v>
      </c>
      <c r="R321" s="189">
        <v>0</v>
      </c>
      <c r="S321" s="189">
        <v>0</v>
      </c>
      <c r="T321" s="189">
        <v>0</v>
      </c>
      <c r="U321" s="189">
        <v>0</v>
      </c>
      <c r="V321" s="189">
        <v>0</v>
      </c>
      <c r="W321" s="71">
        <v>100</v>
      </c>
      <c r="X321" s="94">
        <f t="shared" si="30"/>
        <v>100</v>
      </c>
    </row>
    <row r="322" spans="1:24" ht="24" customHeight="1">
      <c r="A322" s="477"/>
      <c r="B322" s="473" t="s">
        <v>198</v>
      </c>
      <c r="C322" s="474"/>
      <c r="D322" s="188">
        <v>0</v>
      </c>
      <c r="E322" s="189">
        <v>0</v>
      </c>
      <c r="F322" s="189">
        <v>0</v>
      </c>
      <c r="G322" s="189">
        <v>0</v>
      </c>
      <c r="H322" s="189">
        <v>0</v>
      </c>
      <c r="I322" s="203">
        <v>0</v>
      </c>
      <c r="J322" s="203">
        <v>0</v>
      </c>
      <c r="K322" s="189">
        <v>0</v>
      </c>
      <c r="L322" s="189">
        <v>0</v>
      </c>
      <c r="M322" s="189">
        <v>0</v>
      </c>
      <c r="N322" s="189">
        <v>0</v>
      </c>
      <c r="O322" s="191">
        <v>0</v>
      </c>
      <c r="P322" s="94">
        <f t="shared" si="25"/>
        <v>0</v>
      </c>
      <c r="Q322" s="188">
        <v>0</v>
      </c>
      <c r="R322" s="189">
        <v>0</v>
      </c>
      <c r="S322" s="189">
        <v>0</v>
      </c>
      <c r="T322" s="189">
        <v>0</v>
      </c>
      <c r="U322" s="189">
        <v>0</v>
      </c>
      <c r="V322" s="191">
        <v>0</v>
      </c>
      <c r="W322" s="71">
        <v>0</v>
      </c>
      <c r="X322" s="94">
        <f t="shared" si="30"/>
        <v>0</v>
      </c>
    </row>
    <row r="323" spans="1:24" ht="24" customHeight="1">
      <c r="A323" s="477"/>
      <c r="B323" s="475"/>
      <c r="C323" s="95" t="s">
        <v>176</v>
      </c>
      <c r="D323" s="188">
        <v>0</v>
      </c>
      <c r="E323" s="189">
        <v>0</v>
      </c>
      <c r="F323" s="189">
        <v>0</v>
      </c>
      <c r="G323" s="189">
        <v>0</v>
      </c>
      <c r="H323" s="189">
        <v>0</v>
      </c>
      <c r="I323" s="203">
        <v>0</v>
      </c>
      <c r="J323" s="203">
        <v>0</v>
      </c>
      <c r="K323" s="189">
        <v>0</v>
      </c>
      <c r="L323" s="189">
        <v>0</v>
      </c>
      <c r="M323" s="189">
        <v>0</v>
      </c>
      <c r="N323" s="189">
        <v>0</v>
      </c>
      <c r="O323" s="191">
        <v>0</v>
      </c>
      <c r="P323" s="94">
        <f t="shared" si="25"/>
        <v>0</v>
      </c>
      <c r="Q323" s="188">
        <v>0</v>
      </c>
      <c r="R323" s="189">
        <v>0</v>
      </c>
      <c r="S323" s="189">
        <v>0</v>
      </c>
      <c r="T323" s="189">
        <v>0</v>
      </c>
      <c r="U323" s="189">
        <v>0</v>
      </c>
      <c r="V323" s="191">
        <v>0</v>
      </c>
      <c r="W323" s="71">
        <v>0</v>
      </c>
      <c r="X323" s="94">
        <f t="shared" si="30"/>
        <v>0</v>
      </c>
    </row>
    <row r="324" spans="1:24" ht="24" customHeight="1">
      <c r="A324" s="477"/>
      <c r="B324" s="475"/>
      <c r="C324" s="95" t="s">
        <v>171</v>
      </c>
      <c r="D324" s="188">
        <v>0</v>
      </c>
      <c r="E324" s="189">
        <v>0</v>
      </c>
      <c r="F324" s="189">
        <v>0</v>
      </c>
      <c r="G324" s="189">
        <v>0</v>
      </c>
      <c r="H324" s="189">
        <v>0</v>
      </c>
      <c r="I324" s="203">
        <v>0</v>
      </c>
      <c r="J324" s="203">
        <v>0</v>
      </c>
      <c r="K324" s="189">
        <v>0</v>
      </c>
      <c r="L324" s="189">
        <v>0</v>
      </c>
      <c r="M324" s="189">
        <v>0</v>
      </c>
      <c r="N324" s="189">
        <v>0</v>
      </c>
      <c r="O324" s="191">
        <v>0</v>
      </c>
      <c r="P324" s="94">
        <f t="shared" si="25"/>
        <v>0</v>
      </c>
      <c r="Q324" s="188">
        <v>0</v>
      </c>
      <c r="R324" s="189">
        <v>0</v>
      </c>
      <c r="S324" s="189">
        <v>0</v>
      </c>
      <c r="T324" s="189">
        <v>0</v>
      </c>
      <c r="U324" s="189">
        <v>0</v>
      </c>
      <c r="V324" s="191">
        <v>0</v>
      </c>
      <c r="W324" s="71">
        <v>0</v>
      </c>
      <c r="X324" s="94">
        <f t="shared" si="30"/>
        <v>0</v>
      </c>
    </row>
    <row r="325" spans="1:24" ht="24" customHeight="1">
      <c r="A325" s="477"/>
      <c r="B325" s="475"/>
      <c r="C325" s="95" t="s">
        <v>175</v>
      </c>
      <c r="D325" s="188">
        <v>0</v>
      </c>
      <c r="E325" s="189">
        <v>0</v>
      </c>
      <c r="F325" s="189">
        <v>0</v>
      </c>
      <c r="G325" s="189">
        <v>0</v>
      </c>
      <c r="H325" s="189">
        <v>0</v>
      </c>
      <c r="I325" s="203">
        <v>0</v>
      </c>
      <c r="J325" s="203">
        <v>0</v>
      </c>
      <c r="K325" s="189">
        <v>0</v>
      </c>
      <c r="L325" s="189">
        <v>0</v>
      </c>
      <c r="M325" s="189">
        <v>0</v>
      </c>
      <c r="N325" s="189">
        <v>0</v>
      </c>
      <c r="O325" s="191">
        <v>0</v>
      </c>
      <c r="P325" s="94">
        <f t="shared" si="25"/>
        <v>0</v>
      </c>
      <c r="Q325" s="188">
        <v>0</v>
      </c>
      <c r="R325" s="189">
        <v>0</v>
      </c>
      <c r="S325" s="189">
        <v>0</v>
      </c>
      <c r="T325" s="189">
        <v>0</v>
      </c>
      <c r="U325" s="189">
        <v>0</v>
      </c>
      <c r="V325" s="191">
        <v>0</v>
      </c>
      <c r="W325" s="71">
        <v>0</v>
      </c>
      <c r="X325" s="94">
        <f t="shared" si="30"/>
        <v>0</v>
      </c>
    </row>
    <row r="326" spans="1:24" ht="24" customHeight="1">
      <c r="A326" s="477"/>
      <c r="B326" s="475"/>
      <c r="C326" s="95" t="s">
        <v>170</v>
      </c>
      <c r="D326" s="188">
        <v>0</v>
      </c>
      <c r="E326" s="189">
        <v>0</v>
      </c>
      <c r="F326" s="189">
        <v>0</v>
      </c>
      <c r="G326" s="189">
        <v>0</v>
      </c>
      <c r="H326" s="189">
        <v>0</v>
      </c>
      <c r="I326" s="203">
        <v>0</v>
      </c>
      <c r="J326" s="203">
        <v>0</v>
      </c>
      <c r="K326" s="189">
        <v>0</v>
      </c>
      <c r="L326" s="189">
        <v>0</v>
      </c>
      <c r="M326" s="189">
        <v>0</v>
      </c>
      <c r="N326" s="189">
        <v>0</v>
      </c>
      <c r="O326" s="191">
        <v>0</v>
      </c>
      <c r="P326" s="94">
        <f t="shared" ref="P326:P373" si="32">SUM(D326:O326)</f>
        <v>0</v>
      </c>
      <c r="Q326" s="188">
        <v>0</v>
      </c>
      <c r="R326" s="189">
        <v>0</v>
      </c>
      <c r="S326" s="189">
        <v>0</v>
      </c>
      <c r="T326" s="189">
        <v>0</v>
      </c>
      <c r="U326" s="189">
        <v>0</v>
      </c>
      <c r="V326" s="191">
        <v>0</v>
      </c>
      <c r="W326" s="71">
        <v>0</v>
      </c>
      <c r="X326" s="94">
        <f t="shared" si="30"/>
        <v>0</v>
      </c>
    </row>
    <row r="327" spans="1:24" ht="24" customHeight="1">
      <c r="A327" s="477"/>
      <c r="B327" s="471" t="s">
        <v>197</v>
      </c>
      <c r="C327" s="472"/>
      <c r="D327" s="188">
        <v>0</v>
      </c>
      <c r="E327" s="189">
        <v>0</v>
      </c>
      <c r="F327" s="189">
        <v>0</v>
      </c>
      <c r="G327" s="189">
        <v>0</v>
      </c>
      <c r="H327" s="189">
        <v>0</v>
      </c>
      <c r="I327" s="203">
        <v>0</v>
      </c>
      <c r="J327" s="203">
        <v>0</v>
      </c>
      <c r="K327" s="189">
        <v>0</v>
      </c>
      <c r="L327" s="189">
        <v>0</v>
      </c>
      <c r="M327" s="189">
        <v>0</v>
      </c>
      <c r="N327" s="189">
        <v>0</v>
      </c>
      <c r="O327" s="191">
        <v>0</v>
      </c>
      <c r="P327" s="99">
        <f t="shared" si="32"/>
        <v>0</v>
      </c>
      <c r="Q327" s="188">
        <v>0</v>
      </c>
      <c r="R327" s="189">
        <v>0</v>
      </c>
      <c r="S327" s="189">
        <v>0</v>
      </c>
      <c r="T327" s="189">
        <v>0</v>
      </c>
      <c r="U327" s="189">
        <v>0</v>
      </c>
      <c r="V327" s="191">
        <v>0</v>
      </c>
      <c r="W327" s="71">
        <v>0</v>
      </c>
      <c r="X327" s="94">
        <f t="shared" si="30"/>
        <v>0</v>
      </c>
    </row>
    <row r="328" spans="1:24" ht="24" customHeight="1">
      <c r="A328" s="478"/>
      <c r="B328" s="467" t="s">
        <v>174</v>
      </c>
      <c r="C328" s="468"/>
      <c r="D328" s="195">
        <v>0</v>
      </c>
      <c r="E328" s="196">
        <v>0</v>
      </c>
      <c r="F328" s="196">
        <v>0</v>
      </c>
      <c r="G328" s="196">
        <v>0</v>
      </c>
      <c r="H328" s="196">
        <v>0</v>
      </c>
      <c r="I328" s="332">
        <v>0</v>
      </c>
      <c r="J328" s="332">
        <v>0</v>
      </c>
      <c r="K328" s="196">
        <v>0</v>
      </c>
      <c r="L328" s="196">
        <v>0</v>
      </c>
      <c r="M328" s="196">
        <v>0</v>
      </c>
      <c r="N328" s="196">
        <v>0</v>
      </c>
      <c r="O328" s="198">
        <v>0</v>
      </c>
      <c r="P328" s="373">
        <f t="shared" si="32"/>
        <v>0</v>
      </c>
      <c r="Q328" s="195">
        <v>0</v>
      </c>
      <c r="R328" s="196">
        <v>0</v>
      </c>
      <c r="S328" s="196">
        <v>0</v>
      </c>
      <c r="T328" s="196">
        <v>0</v>
      </c>
      <c r="U328" s="196">
        <v>0</v>
      </c>
      <c r="V328" s="198">
        <v>0</v>
      </c>
      <c r="W328" s="72">
        <v>0</v>
      </c>
      <c r="X328" s="97">
        <f t="shared" si="30"/>
        <v>0</v>
      </c>
    </row>
    <row r="329" spans="1:24" ht="24" customHeight="1">
      <c r="A329" s="476" t="s">
        <v>224</v>
      </c>
      <c r="B329" s="469" t="s">
        <v>173</v>
      </c>
      <c r="C329" s="470"/>
      <c r="D329" s="199">
        <v>0</v>
      </c>
      <c r="E329" s="200">
        <v>0</v>
      </c>
      <c r="F329" s="200">
        <v>100</v>
      </c>
      <c r="G329" s="200">
        <v>0</v>
      </c>
      <c r="H329" s="200">
        <v>0</v>
      </c>
      <c r="I329" s="200">
        <v>0</v>
      </c>
      <c r="J329" s="370">
        <v>0</v>
      </c>
      <c r="K329" s="200">
        <v>0</v>
      </c>
      <c r="L329" s="200">
        <v>0</v>
      </c>
      <c r="M329" s="200">
        <v>0</v>
      </c>
      <c r="N329" s="200">
        <v>0</v>
      </c>
      <c r="O329" s="371">
        <v>0</v>
      </c>
      <c r="P329" s="98">
        <f t="shared" si="32"/>
        <v>100</v>
      </c>
      <c r="Q329" s="199">
        <v>0</v>
      </c>
      <c r="R329" s="200">
        <v>0</v>
      </c>
      <c r="S329" s="200">
        <v>100</v>
      </c>
      <c r="T329" s="200">
        <v>0</v>
      </c>
      <c r="U329" s="200">
        <v>0</v>
      </c>
      <c r="V329" s="201">
        <v>0</v>
      </c>
      <c r="W329" s="73">
        <v>0</v>
      </c>
      <c r="X329" s="98">
        <f t="shared" si="30"/>
        <v>100</v>
      </c>
    </row>
    <row r="330" spans="1:24" ht="24" customHeight="1">
      <c r="A330" s="477"/>
      <c r="B330" s="471" t="s">
        <v>172</v>
      </c>
      <c r="C330" s="472"/>
      <c r="D330" s="188">
        <v>0</v>
      </c>
      <c r="E330" s="189">
        <v>0</v>
      </c>
      <c r="F330" s="189">
        <v>0</v>
      </c>
      <c r="G330" s="189">
        <v>0</v>
      </c>
      <c r="H330" s="189">
        <v>0</v>
      </c>
      <c r="I330" s="189">
        <v>100</v>
      </c>
      <c r="J330" s="203">
        <v>0</v>
      </c>
      <c r="K330" s="189">
        <v>0</v>
      </c>
      <c r="L330" s="189">
        <v>0</v>
      </c>
      <c r="M330" s="189">
        <v>0</v>
      </c>
      <c r="N330" s="189">
        <v>0</v>
      </c>
      <c r="O330" s="191">
        <v>0</v>
      </c>
      <c r="P330" s="94">
        <f t="shared" si="32"/>
        <v>100</v>
      </c>
      <c r="Q330" s="188">
        <v>0</v>
      </c>
      <c r="R330" s="189">
        <v>0</v>
      </c>
      <c r="S330" s="189">
        <v>0</v>
      </c>
      <c r="T330" s="189">
        <v>0</v>
      </c>
      <c r="U330" s="189">
        <v>0</v>
      </c>
      <c r="V330" s="189">
        <v>100</v>
      </c>
      <c r="W330" s="71">
        <v>0</v>
      </c>
      <c r="X330" s="94">
        <f t="shared" si="30"/>
        <v>100</v>
      </c>
    </row>
    <row r="331" spans="1:24" ht="24" customHeight="1">
      <c r="A331" s="477"/>
      <c r="B331" s="473" t="s">
        <v>198</v>
      </c>
      <c r="C331" s="474"/>
      <c r="D331" s="188">
        <v>0</v>
      </c>
      <c r="E331" s="189">
        <v>0</v>
      </c>
      <c r="F331" s="189">
        <v>0</v>
      </c>
      <c r="G331" s="189">
        <v>0</v>
      </c>
      <c r="H331" s="189">
        <v>100</v>
      </c>
      <c r="I331" s="203">
        <v>0</v>
      </c>
      <c r="J331" s="203">
        <v>0</v>
      </c>
      <c r="K331" s="189">
        <v>0</v>
      </c>
      <c r="L331" s="189">
        <v>0</v>
      </c>
      <c r="M331" s="189">
        <v>0</v>
      </c>
      <c r="N331" s="189">
        <v>0</v>
      </c>
      <c r="O331" s="191">
        <v>0</v>
      </c>
      <c r="P331" s="94">
        <f t="shared" si="32"/>
        <v>100</v>
      </c>
      <c r="Q331" s="188">
        <f>SUM(Q332:Q335)</f>
        <v>0</v>
      </c>
      <c r="R331" s="189">
        <f t="shared" ref="R331:W331" si="33">SUM(R332:R335)</f>
        <v>0</v>
      </c>
      <c r="S331" s="189">
        <f t="shared" si="33"/>
        <v>100</v>
      </c>
      <c r="T331" s="189">
        <f t="shared" si="33"/>
        <v>0</v>
      </c>
      <c r="U331" s="189">
        <f t="shared" si="33"/>
        <v>100</v>
      </c>
      <c r="V331" s="191">
        <f t="shared" si="33"/>
        <v>0</v>
      </c>
      <c r="W331" s="71">
        <f t="shared" si="33"/>
        <v>0</v>
      </c>
      <c r="X331" s="94">
        <f t="shared" si="30"/>
        <v>200</v>
      </c>
    </row>
    <row r="332" spans="1:24" ht="24" customHeight="1">
      <c r="A332" s="477"/>
      <c r="B332" s="475"/>
      <c r="C332" s="95" t="s">
        <v>176</v>
      </c>
      <c r="D332" s="188">
        <v>0</v>
      </c>
      <c r="E332" s="189">
        <v>0</v>
      </c>
      <c r="F332" s="189">
        <v>0</v>
      </c>
      <c r="G332" s="189">
        <v>0</v>
      </c>
      <c r="H332" s="189">
        <v>0</v>
      </c>
      <c r="I332" s="203">
        <v>0</v>
      </c>
      <c r="J332" s="203">
        <v>0</v>
      </c>
      <c r="K332" s="189">
        <v>0</v>
      </c>
      <c r="L332" s="189">
        <v>0</v>
      </c>
      <c r="M332" s="189">
        <v>0</v>
      </c>
      <c r="N332" s="189">
        <v>0</v>
      </c>
      <c r="O332" s="191">
        <v>0</v>
      </c>
      <c r="P332" s="94">
        <f t="shared" si="32"/>
        <v>0</v>
      </c>
      <c r="Q332" s="188">
        <v>0</v>
      </c>
      <c r="R332" s="189">
        <v>0</v>
      </c>
      <c r="S332" s="189">
        <v>0</v>
      </c>
      <c r="T332" s="189">
        <v>0</v>
      </c>
      <c r="U332" s="189">
        <v>0</v>
      </c>
      <c r="V332" s="191">
        <v>0</v>
      </c>
      <c r="W332" s="71">
        <v>0</v>
      </c>
      <c r="X332" s="94">
        <f t="shared" si="30"/>
        <v>0</v>
      </c>
    </row>
    <row r="333" spans="1:24" ht="24" customHeight="1">
      <c r="A333" s="477"/>
      <c r="B333" s="475"/>
      <c r="C333" s="95" t="s">
        <v>171</v>
      </c>
      <c r="D333" s="188">
        <v>0</v>
      </c>
      <c r="E333" s="189">
        <v>0</v>
      </c>
      <c r="F333" s="189">
        <v>0</v>
      </c>
      <c r="G333" s="189">
        <v>0</v>
      </c>
      <c r="H333" s="189">
        <v>100</v>
      </c>
      <c r="I333" s="203">
        <v>0</v>
      </c>
      <c r="J333" s="203">
        <v>0</v>
      </c>
      <c r="K333" s="189">
        <v>0</v>
      </c>
      <c r="L333" s="189">
        <v>0</v>
      </c>
      <c r="M333" s="189">
        <v>0</v>
      </c>
      <c r="N333" s="189">
        <v>0</v>
      </c>
      <c r="O333" s="191">
        <v>0</v>
      </c>
      <c r="P333" s="94">
        <f t="shared" si="32"/>
        <v>100</v>
      </c>
      <c r="Q333" s="188">
        <v>0</v>
      </c>
      <c r="R333" s="189">
        <v>0</v>
      </c>
      <c r="S333" s="189">
        <v>100</v>
      </c>
      <c r="T333" s="189">
        <v>0</v>
      </c>
      <c r="U333" s="189">
        <v>100</v>
      </c>
      <c r="V333" s="191">
        <v>0</v>
      </c>
      <c r="W333" s="71">
        <v>0</v>
      </c>
      <c r="X333" s="94">
        <f t="shared" si="30"/>
        <v>200</v>
      </c>
    </row>
    <row r="334" spans="1:24" ht="24" customHeight="1">
      <c r="A334" s="477"/>
      <c r="B334" s="475"/>
      <c r="C334" s="95" t="s">
        <v>175</v>
      </c>
      <c r="D334" s="188">
        <v>0</v>
      </c>
      <c r="E334" s="189">
        <v>0</v>
      </c>
      <c r="F334" s="189">
        <v>0</v>
      </c>
      <c r="G334" s="189">
        <v>0</v>
      </c>
      <c r="H334" s="189">
        <v>0</v>
      </c>
      <c r="I334" s="203">
        <v>0</v>
      </c>
      <c r="J334" s="203">
        <v>0</v>
      </c>
      <c r="K334" s="189">
        <v>0</v>
      </c>
      <c r="L334" s="189">
        <v>0</v>
      </c>
      <c r="M334" s="189">
        <v>0</v>
      </c>
      <c r="N334" s="189">
        <v>0</v>
      </c>
      <c r="O334" s="191">
        <v>0</v>
      </c>
      <c r="P334" s="94">
        <f t="shared" si="32"/>
        <v>0</v>
      </c>
      <c r="Q334" s="188">
        <v>0</v>
      </c>
      <c r="R334" s="189">
        <v>0</v>
      </c>
      <c r="S334" s="189">
        <v>0</v>
      </c>
      <c r="T334" s="189">
        <v>0</v>
      </c>
      <c r="U334" s="189">
        <v>0</v>
      </c>
      <c r="V334" s="191">
        <v>0</v>
      </c>
      <c r="W334" s="71">
        <v>0</v>
      </c>
      <c r="X334" s="94">
        <f t="shared" si="30"/>
        <v>0</v>
      </c>
    </row>
    <row r="335" spans="1:24" ht="24" customHeight="1">
      <c r="A335" s="477"/>
      <c r="B335" s="475"/>
      <c r="C335" s="95" t="s">
        <v>170</v>
      </c>
      <c r="D335" s="188">
        <v>0</v>
      </c>
      <c r="E335" s="189">
        <v>0</v>
      </c>
      <c r="F335" s="189">
        <v>0</v>
      </c>
      <c r="G335" s="189">
        <v>0</v>
      </c>
      <c r="H335" s="189">
        <v>0</v>
      </c>
      <c r="I335" s="203">
        <v>0</v>
      </c>
      <c r="J335" s="203">
        <v>0</v>
      </c>
      <c r="K335" s="189">
        <v>0</v>
      </c>
      <c r="L335" s="189">
        <v>0</v>
      </c>
      <c r="M335" s="189">
        <v>0</v>
      </c>
      <c r="N335" s="189">
        <v>0</v>
      </c>
      <c r="O335" s="191">
        <v>0</v>
      </c>
      <c r="P335" s="94">
        <f t="shared" si="32"/>
        <v>0</v>
      </c>
      <c r="Q335" s="188">
        <v>0</v>
      </c>
      <c r="R335" s="189">
        <v>0</v>
      </c>
      <c r="S335" s="189">
        <v>0</v>
      </c>
      <c r="T335" s="189">
        <v>0</v>
      </c>
      <c r="U335" s="189">
        <v>0</v>
      </c>
      <c r="V335" s="191">
        <v>0</v>
      </c>
      <c r="W335" s="71">
        <v>0</v>
      </c>
      <c r="X335" s="94">
        <f t="shared" si="30"/>
        <v>0</v>
      </c>
    </row>
    <row r="336" spans="1:24" ht="24" customHeight="1">
      <c r="A336" s="477"/>
      <c r="B336" s="471" t="s">
        <v>197</v>
      </c>
      <c r="C336" s="472"/>
      <c r="D336" s="188">
        <v>0</v>
      </c>
      <c r="E336" s="189">
        <v>0</v>
      </c>
      <c r="F336" s="189">
        <v>0</v>
      </c>
      <c r="G336" s="189">
        <v>0</v>
      </c>
      <c r="H336" s="189">
        <v>0</v>
      </c>
      <c r="I336" s="203">
        <v>0</v>
      </c>
      <c r="J336" s="203">
        <v>0</v>
      </c>
      <c r="K336" s="189">
        <v>0</v>
      </c>
      <c r="L336" s="189">
        <v>0</v>
      </c>
      <c r="M336" s="189">
        <v>0</v>
      </c>
      <c r="N336" s="189">
        <v>0</v>
      </c>
      <c r="O336" s="191">
        <v>0</v>
      </c>
      <c r="P336" s="94">
        <f t="shared" si="32"/>
        <v>0</v>
      </c>
      <c r="Q336" s="188">
        <v>0</v>
      </c>
      <c r="R336" s="189">
        <v>0</v>
      </c>
      <c r="S336" s="189">
        <v>0</v>
      </c>
      <c r="T336" s="189">
        <v>0</v>
      </c>
      <c r="U336" s="189">
        <v>0</v>
      </c>
      <c r="V336" s="191">
        <v>0</v>
      </c>
      <c r="W336" s="71">
        <v>0</v>
      </c>
      <c r="X336" s="94">
        <f t="shared" si="30"/>
        <v>0</v>
      </c>
    </row>
    <row r="337" spans="1:24" ht="24" customHeight="1">
      <c r="A337" s="478"/>
      <c r="B337" s="467" t="s">
        <v>174</v>
      </c>
      <c r="C337" s="468"/>
      <c r="D337" s="195">
        <v>0</v>
      </c>
      <c r="E337" s="196">
        <v>0</v>
      </c>
      <c r="F337" s="196">
        <v>0</v>
      </c>
      <c r="G337" s="196">
        <v>0</v>
      </c>
      <c r="H337" s="196">
        <v>0</v>
      </c>
      <c r="I337" s="332">
        <v>0</v>
      </c>
      <c r="J337" s="332">
        <v>0</v>
      </c>
      <c r="K337" s="196">
        <v>0</v>
      </c>
      <c r="L337" s="196">
        <v>0</v>
      </c>
      <c r="M337" s="196">
        <v>0</v>
      </c>
      <c r="N337" s="196">
        <v>0</v>
      </c>
      <c r="O337" s="198">
        <v>0</v>
      </c>
      <c r="P337" s="373">
        <f t="shared" si="32"/>
        <v>0</v>
      </c>
      <c r="Q337" s="195">
        <v>0</v>
      </c>
      <c r="R337" s="196">
        <v>0</v>
      </c>
      <c r="S337" s="196">
        <v>0</v>
      </c>
      <c r="T337" s="196">
        <v>0</v>
      </c>
      <c r="U337" s="196">
        <v>0</v>
      </c>
      <c r="V337" s="198">
        <v>0</v>
      </c>
      <c r="W337" s="72"/>
      <c r="X337" s="97">
        <f t="shared" si="30"/>
        <v>0</v>
      </c>
    </row>
    <row r="338" spans="1:24" ht="24" customHeight="1">
      <c r="A338" s="476" t="s">
        <v>225</v>
      </c>
      <c r="B338" s="469" t="s">
        <v>173</v>
      </c>
      <c r="C338" s="470"/>
      <c r="D338" s="199">
        <v>0</v>
      </c>
      <c r="E338" s="200">
        <v>0</v>
      </c>
      <c r="F338" s="200">
        <v>0</v>
      </c>
      <c r="G338" s="200">
        <v>100</v>
      </c>
      <c r="H338" s="200">
        <v>0</v>
      </c>
      <c r="I338" s="200">
        <v>0</v>
      </c>
      <c r="J338" s="370">
        <v>0</v>
      </c>
      <c r="K338" s="200">
        <v>0</v>
      </c>
      <c r="L338" s="200">
        <v>0</v>
      </c>
      <c r="M338" s="200">
        <v>0</v>
      </c>
      <c r="N338" s="200">
        <v>0</v>
      </c>
      <c r="O338" s="371">
        <v>0</v>
      </c>
      <c r="P338" s="98">
        <f t="shared" si="32"/>
        <v>100</v>
      </c>
      <c r="Q338" s="199">
        <v>0</v>
      </c>
      <c r="R338" s="200">
        <v>0</v>
      </c>
      <c r="S338" s="200">
        <v>0</v>
      </c>
      <c r="T338" s="200">
        <v>100</v>
      </c>
      <c r="U338" s="200">
        <v>0</v>
      </c>
      <c r="V338" s="201">
        <v>0</v>
      </c>
      <c r="W338" s="73">
        <v>0</v>
      </c>
      <c r="X338" s="98">
        <f t="shared" si="30"/>
        <v>100</v>
      </c>
    </row>
    <row r="339" spans="1:24" ht="24" customHeight="1">
      <c r="A339" s="477"/>
      <c r="B339" s="471" t="s">
        <v>172</v>
      </c>
      <c r="C339" s="472"/>
      <c r="D339" s="188">
        <v>0</v>
      </c>
      <c r="E339" s="189">
        <v>0</v>
      </c>
      <c r="F339" s="189">
        <v>0</v>
      </c>
      <c r="G339" s="189">
        <v>0</v>
      </c>
      <c r="H339" s="189">
        <v>0</v>
      </c>
      <c r="I339" s="189">
        <v>0</v>
      </c>
      <c r="J339" s="203">
        <v>100</v>
      </c>
      <c r="K339" s="189">
        <v>0</v>
      </c>
      <c r="L339" s="189">
        <v>0</v>
      </c>
      <c r="M339" s="189">
        <v>0</v>
      </c>
      <c r="N339" s="189">
        <v>0</v>
      </c>
      <c r="O339" s="191">
        <v>0</v>
      </c>
      <c r="P339" s="94">
        <f t="shared" si="32"/>
        <v>100</v>
      </c>
      <c r="Q339" s="188">
        <v>0</v>
      </c>
      <c r="R339" s="189">
        <v>0</v>
      </c>
      <c r="S339" s="189">
        <v>0</v>
      </c>
      <c r="T339" s="189">
        <v>0</v>
      </c>
      <c r="U339" s="189">
        <v>0</v>
      </c>
      <c r="V339" s="189">
        <v>0</v>
      </c>
      <c r="W339" s="71">
        <v>100</v>
      </c>
      <c r="X339" s="94">
        <f t="shared" si="30"/>
        <v>100</v>
      </c>
    </row>
    <row r="340" spans="1:24" ht="24" customHeight="1">
      <c r="A340" s="477"/>
      <c r="B340" s="473" t="s">
        <v>198</v>
      </c>
      <c r="C340" s="474"/>
      <c r="D340" s="188">
        <v>0</v>
      </c>
      <c r="E340" s="189">
        <v>0</v>
      </c>
      <c r="F340" s="189">
        <v>100</v>
      </c>
      <c r="G340" s="189">
        <v>0</v>
      </c>
      <c r="H340" s="189">
        <v>0</v>
      </c>
      <c r="I340" s="203">
        <v>0</v>
      </c>
      <c r="J340" s="203">
        <v>0</v>
      </c>
      <c r="K340" s="189">
        <v>0</v>
      </c>
      <c r="L340" s="189">
        <v>0</v>
      </c>
      <c r="M340" s="189">
        <v>0</v>
      </c>
      <c r="N340" s="189">
        <v>0</v>
      </c>
      <c r="O340" s="191">
        <v>0</v>
      </c>
      <c r="P340" s="94">
        <f t="shared" si="32"/>
        <v>100</v>
      </c>
      <c r="Q340" s="188">
        <f>SUM(Q341:Q344)</f>
        <v>0</v>
      </c>
      <c r="R340" s="189">
        <f t="shared" ref="R340:W340" si="34">SUM(R341:R344)</f>
        <v>0</v>
      </c>
      <c r="S340" s="189">
        <f t="shared" si="34"/>
        <v>100</v>
      </c>
      <c r="T340" s="189">
        <f t="shared" si="34"/>
        <v>0</v>
      </c>
      <c r="U340" s="189">
        <f t="shared" si="34"/>
        <v>0</v>
      </c>
      <c r="V340" s="191">
        <f t="shared" si="34"/>
        <v>0</v>
      </c>
      <c r="W340" s="71">
        <f t="shared" si="34"/>
        <v>0</v>
      </c>
      <c r="X340" s="94">
        <f t="shared" si="30"/>
        <v>100</v>
      </c>
    </row>
    <row r="341" spans="1:24" ht="24" customHeight="1">
      <c r="A341" s="477"/>
      <c r="B341" s="475"/>
      <c r="C341" s="95" t="s">
        <v>176</v>
      </c>
      <c r="D341" s="188">
        <v>0</v>
      </c>
      <c r="E341" s="189">
        <v>0</v>
      </c>
      <c r="F341" s="189">
        <v>0</v>
      </c>
      <c r="G341" s="189">
        <v>0</v>
      </c>
      <c r="H341" s="189">
        <v>0</v>
      </c>
      <c r="I341" s="203">
        <v>0</v>
      </c>
      <c r="J341" s="203">
        <v>0</v>
      </c>
      <c r="K341" s="189">
        <v>0</v>
      </c>
      <c r="L341" s="189">
        <v>0</v>
      </c>
      <c r="M341" s="189">
        <v>0</v>
      </c>
      <c r="N341" s="189">
        <v>0</v>
      </c>
      <c r="O341" s="191">
        <v>0</v>
      </c>
      <c r="P341" s="94">
        <f t="shared" si="32"/>
        <v>0</v>
      </c>
      <c r="Q341" s="188">
        <v>0</v>
      </c>
      <c r="R341" s="189">
        <v>0</v>
      </c>
      <c r="S341" s="189">
        <v>0</v>
      </c>
      <c r="T341" s="189">
        <v>0</v>
      </c>
      <c r="U341" s="189">
        <v>0</v>
      </c>
      <c r="V341" s="191">
        <v>0</v>
      </c>
      <c r="W341" s="71">
        <v>0</v>
      </c>
      <c r="X341" s="94">
        <f t="shared" si="30"/>
        <v>0</v>
      </c>
    </row>
    <row r="342" spans="1:24" ht="24" customHeight="1">
      <c r="A342" s="477"/>
      <c r="B342" s="475"/>
      <c r="C342" s="95" t="s">
        <v>171</v>
      </c>
      <c r="D342" s="188">
        <v>0</v>
      </c>
      <c r="E342" s="189">
        <v>0</v>
      </c>
      <c r="F342" s="189">
        <v>100</v>
      </c>
      <c r="G342" s="189">
        <v>0</v>
      </c>
      <c r="H342" s="189">
        <v>0</v>
      </c>
      <c r="I342" s="189">
        <v>0</v>
      </c>
      <c r="J342" s="203">
        <v>0</v>
      </c>
      <c r="K342" s="189">
        <v>0</v>
      </c>
      <c r="L342" s="189">
        <v>0</v>
      </c>
      <c r="M342" s="189">
        <v>0</v>
      </c>
      <c r="N342" s="189">
        <v>0</v>
      </c>
      <c r="O342" s="191">
        <v>0</v>
      </c>
      <c r="P342" s="94">
        <f t="shared" si="32"/>
        <v>100</v>
      </c>
      <c r="Q342" s="188">
        <v>0</v>
      </c>
      <c r="R342" s="189">
        <v>0</v>
      </c>
      <c r="S342" s="189">
        <v>100</v>
      </c>
      <c r="T342" s="189">
        <v>0</v>
      </c>
      <c r="U342" s="189">
        <v>0</v>
      </c>
      <c r="V342" s="189">
        <v>0</v>
      </c>
      <c r="W342" s="71">
        <v>0</v>
      </c>
      <c r="X342" s="94">
        <f t="shared" si="30"/>
        <v>100</v>
      </c>
    </row>
    <row r="343" spans="1:24" ht="24" customHeight="1">
      <c r="A343" s="477"/>
      <c r="B343" s="475"/>
      <c r="C343" s="95" t="s">
        <v>175</v>
      </c>
      <c r="D343" s="188">
        <v>0</v>
      </c>
      <c r="E343" s="189">
        <v>0</v>
      </c>
      <c r="F343" s="189">
        <v>0</v>
      </c>
      <c r="G343" s="189">
        <v>0</v>
      </c>
      <c r="H343" s="189">
        <v>0</v>
      </c>
      <c r="I343" s="203">
        <v>0</v>
      </c>
      <c r="J343" s="203">
        <v>0</v>
      </c>
      <c r="K343" s="189">
        <v>0</v>
      </c>
      <c r="L343" s="189">
        <v>0</v>
      </c>
      <c r="M343" s="189">
        <v>0</v>
      </c>
      <c r="N343" s="189">
        <v>0</v>
      </c>
      <c r="O343" s="191">
        <v>0</v>
      </c>
      <c r="P343" s="94">
        <f t="shared" si="32"/>
        <v>0</v>
      </c>
      <c r="Q343" s="188">
        <v>0</v>
      </c>
      <c r="R343" s="189">
        <v>0</v>
      </c>
      <c r="S343" s="189">
        <v>0</v>
      </c>
      <c r="T343" s="189">
        <v>0</v>
      </c>
      <c r="U343" s="189">
        <v>0</v>
      </c>
      <c r="V343" s="191">
        <v>0</v>
      </c>
      <c r="W343" s="71">
        <v>0</v>
      </c>
      <c r="X343" s="94">
        <f t="shared" si="30"/>
        <v>0</v>
      </c>
    </row>
    <row r="344" spans="1:24" ht="24" customHeight="1">
      <c r="A344" s="477"/>
      <c r="B344" s="475"/>
      <c r="C344" s="95" t="s">
        <v>170</v>
      </c>
      <c r="D344" s="188">
        <v>0</v>
      </c>
      <c r="E344" s="189">
        <v>0</v>
      </c>
      <c r="F344" s="189">
        <v>0</v>
      </c>
      <c r="G344" s="189">
        <v>0</v>
      </c>
      <c r="H344" s="189">
        <v>0</v>
      </c>
      <c r="I344" s="189">
        <v>0</v>
      </c>
      <c r="J344" s="203">
        <v>0</v>
      </c>
      <c r="K344" s="189">
        <v>0</v>
      </c>
      <c r="L344" s="189">
        <v>0</v>
      </c>
      <c r="M344" s="189">
        <v>0</v>
      </c>
      <c r="N344" s="189">
        <v>0</v>
      </c>
      <c r="O344" s="191">
        <v>0</v>
      </c>
      <c r="P344" s="94">
        <f t="shared" si="32"/>
        <v>0</v>
      </c>
      <c r="Q344" s="188">
        <v>0</v>
      </c>
      <c r="R344" s="189">
        <v>0</v>
      </c>
      <c r="S344" s="189">
        <v>0</v>
      </c>
      <c r="T344" s="189">
        <v>0</v>
      </c>
      <c r="U344" s="189">
        <v>0</v>
      </c>
      <c r="V344" s="189">
        <v>0</v>
      </c>
      <c r="W344" s="71">
        <v>0</v>
      </c>
      <c r="X344" s="94">
        <f t="shared" si="30"/>
        <v>0</v>
      </c>
    </row>
    <row r="345" spans="1:24" ht="24" customHeight="1">
      <c r="A345" s="477"/>
      <c r="B345" s="471" t="s">
        <v>197</v>
      </c>
      <c r="C345" s="472"/>
      <c r="D345" s="188">
        <v>0</v>
      </c>
      <c r="E345" s="189">
        <v>0</v>
      </c>
      <c r="F345" s="189">
        <v>0</v>
      </c>
      <c r="G345" s="189">
        <v>0</v>
      </c>
      <c r="H345" s="189">
        <v>0</v>
      </c>
      <c r="I345" s="203">
        <v>0</v>
      </c>
      <c r="J345" s="203">
        <v>0</v>
      </c>
      <c r="K345" s="189">
        <v>0</v>
      </c>
      <c r="L345" s="189">
        <v>0</v>
      </c>
      <c r="M345" s="189">
        <v>0</v>
      </c>
      <c r="N345" s="189">
        <v>0</v>
      </c>
      <c r="O345" s="191">
        <v>0</v>
      </c>
      <c r="P345" s="94">
        <f t="shared" si="32"/>
        <v>0</v>
      </c>
      <c r="Q345" s="188">
        <v>0</v>
      </c>
      <c r="R345" s="189">
        <v>0</v>
      </c>
      <c r="S345" s="189">
        <v>0</v>
      </c>
      <c r="T345" s="189">
        <v>0</v>
      </c>
      <c r="U345" s="189">
        <v>0</v>
      </c>
      <c r="V345" s="191">
        <v>0</v>
      </c>
      <c r="W345" s="71">
        <v>0</v>
      </c>
      <c r="X345" s="94">
        <f t="shared" si="30"/>
        <v>0</v>
      </c>
    </row>
    <row r="346" spans="1:24" ht="24" customHeight="1">
      <c r="A346" s="478"/>
      <c r="B346" s="467" t="s">
        <v>174</v>
      </c>
      <c r="C346" s="468"/>
      <c r="D346" s="195">
        <v>0</v>
      </c>
      <c r="E346" s="196">
        <v>0</v>
      </c>
      <c r="F346" s="196">
        <v>0</v>
      </c>
      <c r="G346" s="196">
        <v>0</v>
      </c>
      <c r="H346" s="196">
        <v>0</v>
      </c>
      <c r="I346" s="332">
        <v>0</v>
      </c>
      <c r="J346" s="332">
        <v>0</v>
      </c>
      <c r="K346" s="196">
        <v>0</v>
      </c>
      <c r="L346" s="196">
        <v>0</v>
      </c>
      <c r="M346" s="196">
        <v>0</v>
      </c>
      <c r="N346" s="196">
        <v>0</v>
      </c>
      <c r="O346" s="198">
        <v>0</v>
      </c>
      <c r="P346" s="373">
        <f t="shared" si="32"/>
        <v>0</v>
      </c>
      <c r="Q346" s="195">
        <v>0</v>
      </c>
      <c r="R346" s="196">
        <v>0</v>
      </c>
      <c r="S346" s="196">
        <v>0</v>
      </c>
      <c r="T346" s="196">
        <v>0</v>
      </c>
      <c r="U346" s="196">
        <v>0</v>
      </c>
      <c r="V346" s="198">
        <v>0</v>
      </c>
      <c r="W346" s="72">
        <v>0</v>
      </c>
      <c r="X346" s="97">
        <f t="shared" si="30"/>
        <v>0</v>
      </c>
    </row>
    <row r="347" spans="1:24" ht="24" customHeight="1">
      <c r="A347" s="476" t="s">
        <v>226</v>
      </c>
      <c r="B347" s="469" t="s">
        <v>173</v>
      </c>
      <c r="C347" s="470"/>
      <c r="D347" s="199">
        <v>0</v>
      </c>
      <c r="E347" s="200">
        <v>0</v>
      </c>
      <c r="F347" s="200">
        <v>0</v>
      </c>
      <c r="G347" s="200">
        <v>0</v>
      </c>
      <c r="H347" s="200">
        <v>0</v>
      </c>
      <c r="I347" s="200">
        <v>0</v>
      </c>
      <c r="J347" s="370">
        <v>0</v>
      </c>
      <c r="K347" s="200">
        <v>0</v>
      </c>
      <c r="L347" s="200">
        <v>0</v>
      </c>
      <c r="M347" s="200">
        <v>0</v>
      </c>
      <c r="N347" s="200">
        <v>0</v>
      </c>
      <c r="O347" s="371">
        <v>0</v>
      </c>
      <c r="P347" s="98">
        <f t="shared" si="32"/>
        <v>0</v>
      </c>
      <c r="Q347" s="199">
        <v>0</v>
      </c>
      <c r="R347" s="200">
        <v>0</v>
      </c>
      <c r="S347" s="200">
        <v>0</v>
      </c>
      <c r="T347" s="200">
        <v>0</v>
      </c>
      <c r="U347" s="200">
        <v>0</v>
      </c>
      <c r="V347" s="201">
        <v>0</v>
      </c>
      <c r="W347" s="73">
        <v>0</v>
      </c>
      <c r="X347" s="98">
        <f t="shared" si="30"/>
        <v>0</v>
      </c>
    </row>
    <row r="348" spans="1:24" ht="24" customHeight="1">
      <c r="A348" s="477"/>
      <c r="B348" s="471" t="s">
        <v>172</v>
      </c>
      <c r="C348" s="472"/>
      <c r="D348" s="188">
        <v>0</v>
      </c>
      <c r="E348" s="189">
        <v>0</v>
      </c>
      <c r="F348" s="189">
        <v>0</v>
      </c>
      <c r="G348" s="189">
        <v>0</v>
      </c>
      <c r="H348" s="189">
        <v>0</v>
      </c>
      <c r="I348" s="189">
        <v>0</v>
      </c>
      <c r="J348" s="203">
        <v>100</v>
      </c>
      <c r="K348" s="189">
        <v>0</v>
      </c>
      <c r="L348" s="189">
        <v>0</v>
      </c>
      <c r="M348" s="189">
        <v>0</v>
      </c>
      <c r="N348" s="189">
        <v>0</v>
      </c>
      <c r="O348" s="191">
        <v>0</v>
      </c>
      <c r="P348" s="94">
        <f t="shared" si="32"/>
        <v>100</v>
      </c>
      <c r="Q348" s="188">
        <v>0</v>
      </c>
      <c r="R348" s="189">
        <v>0</v>
      </c>
      <c r="S348" s="189">
        <v>0</v>
      </c>
      <c r="T348" s="189">
        <v>0</v>
      </c>
      <c r="U348" s="189">
        <v>0</v>
      </c>
      <c r="V348" s="189">
        <v>0</v>
      </c>
      <c r="W348" s="71">
        <v>100</v>
      </c>
      <c r="X348" s="94">
        <f t="shared" si="30"/>
        <v>100</v>
      </c>
    </row>
    <row r="349" spans="1:24" ht="24" customHeight="1">
      <c r="A349" s="477"/>
      <c r="B349" s="473" t="s">
        <v>198</v>
      </c>
      <c r="C349" s="474"/>
      <c r="D349" s="188">
        <v>0</v>
      </c>
      <c r="E349" s="189">
        <v>0</v>
      </c>
      <c r="F349" s="189">
        <v>0</v>
      </c>
      <c r="G349" s="189">
        <v>100</v>
      </c>
      <c r="H349" s="189">
        <v>0</v>
      </c>
      <c r="I349" s="203">
        <v>0</v>
      </c>
      <c r="J349" s="203">
        <v>0</v>
      </c>
      <c r="K349" s="189">
        <v>0</v>
      </c>
      <c r="L349" s="189">
        <v>0</v>
      </c>
      <c r="M349" s="189">
        <v>0</v>
      </c>
      <c r="N349" s="189">
        <v>0</v>
      </c>
      <c r="O349" s="191">
        <v>0</v>
      </c>
      <c r="P349" s="94">
        <f t="shared" si="32"/>
        <v>100</v>
      </c>
      <c r="Q349" s="188">
        <v>0</v>
      </c>
      <c r="R349" s="189">
        <v>0</v>
      </c>
      <c r="S349" s="189">
        <v>0</v>
      </c>
      <c r="T349" s="189"/>
      <c r="U349" s="189">
        <v>0</v>
      </c>
      <c r="V349" s="191">
        <v>0</v>
      </c>
      <c r="W349" s="71">
        <v>0</v>
      </c>
      <c r="X349" s="94">
        <f t="shared" si="30"/>
        <v>0</v>
      </c>
    </row>
    <row r="350" spans="1:24" ht="24" customHeight="1">
      <c r="A350" s="477"/>
      <c r="B350" s="475"/>
      <c r="C350" s="95" t="s">
        <v>176</v>
      </c>
      <c r="D350" s="188">
        <v>0</v>
      </c>
      <c r="E350" s="189">
        <v>0</v>
      </c>
      <c r="F350" s="189">
        <v>0</v>
      </c>
      <c r="G350" s="189">
        <v>0</v>
      </c>
      <c r="H350" s="189">
        <v>0</v>
      </c>
      <c r="I350" s="203">
        <v>0</v>
      </c>
      <c r="J350" s="203">
        <v>0</v>
      </c>
      <c r="K350" s="189">
        <v>0</v>
      </c>
      <c r="L350" s="189">
        <v>0</v>
      </c>
      <c r="M350" s="189">
        <v>0</v>
      </c>
      <c r="N350" s="189">
        <v>0</v>
      </c>
      <c r="O350" s="191">
        <v>0</v>
      </c>
      <c r="P350" s="94">
        <f t="shared" si="32"/>
        <v>0</v>
      </c>
      <c r="Q350" s="188">
        <v>0</v>
      </c>
      <c r="R350" s="189">
        <v>0</v>
      </c>
      <c r="S350" s="189">
        <v>0</v>
      </c>
      <c r="T350" s="189">
        <v>0</v>
      </c>
      <c r="U350" s="189">
        <v>0</v>
      </c>
      <c r="V350" s="191">
        <v>0</v>
      </c>
      <c r="W350" s="71">
        <v>0</v>
      </c>
      <c r="X350" s="94">
        <f t="shared" si="30"/>
        <v>0</v>
      </c>
    </row>
    <row r="351" spans="1:24" ht="24" customHeight="1">
      <c r="A351" s="477"/>
      <c r="B351" s="475"/>
      <c r="C351" s="95" t="s">
        <v>171</v>
      </c>
      <c r="D351" s="188">
        <v>0</v>
      </c>
      <c r="E351" s="189">
        <v>0</v>
      </c>
      <c r="F351" s="189">
        <v>0</v>
      </c>
      <c r="G351" s="189">
        <v>100</v>
      </c>
      <c r="H351" s="189">
        <v>0</v>
      </c>
      <c r="I351" s="203">
        <v>0</v>
      </c>
      <c r="J351" s="203">
        <v>0</v>
      </c>
      <c r="K351" s="189">
        <v>0</v>
      </c>
      <c r="L351" s="189">
        <v>0</v>
      </c>
      <c r="M351" s="189">
        <v>0</v>
      </c>
      <c r="N351" s="189">
        <v>0</v>
      </c>
      <c r="O351" s="191">
        <v>0</v>
      </c>
      <c r="P351" s="94">
        <f t="shared" si="32"/>
        <v>100</v>
      </c>
      <c r="Q351" s="188">
        <v>0</v>
      </c>
      <c r="R351" s="189">
        <v>0</v>
      </c>
      <c r="S351" s="189">
        <v>0</v>
      </c>
      <c r="T351" s="189"/>
      <c r="U351" s="189">
        <v>0</v>
      </c>
      <c r="V351" s="191">
        <v>0</v>
      </c>
      <c r="W351" s="71">
        <v>0</v>
      </c>
      <c r="X351" s="94">
        <f t="shared" si="30"/>
        <v>0</v>
      </c>
    </row>
    <row r="352" spans="1:24" ht="24" customHeight="1">
      <c r="A352" s="477"/>
      <c r="B352" s="475"/>
      <c r="C352" s="95" t="s">
        <v>175</v>
      </c>
      <c r="D352" s="188">
        <v>0</v>
      </c>
      <c r="E352" s="189">
        <v>0</v>
      </c>
      <c r="F352" s="189">
        <v>0</v>
      </c>
      <c r="G352" s="189">
        <v>0</v>
      </c>
      <c r="H352" s="189">
        <v>0</v>
      </c>
      <c r="I352" s="203">
        <v>0</v>
      </c>
      <c r="J352" s="203">
        <v>0</v>
      </c>
      <c r="K352" s="189">
        <v>0</v>
      </c>
      <c r="L352" s="189">
        <v>0</v>
      </c>
      <c r="M352" s="189">
        <v>0</v>
      </c>
      <c r="N352" s="189">
        <v>0</v>
      </c>
      <c r="O352" s="191">
        <v>0</v>
      </c>
      <c r="P352" s="94">
        <f t="shared" si="32"/>
        <v>0</v>
      </c>
      <c r="Q352" s="188">
        <v>0</v>
      </c>
      <c r="R352" s="189">
        <v>0</v>
      </c>
      <c r="S352" s="189">
        <v>0</v>
      </c>
      <c r="T352" s="189">
        <v>0</v>
      </c>
      <c r="U352" s="189">
        <v>0</v>
      </c>
      <c r="V352" s="191">
        <v>0</v>
      </c>
      <c r="W352" s="71">
        <v>0</v>
      </c>
      <c r="X352" s="94">
        <f t="shared" si="30"/>
        <v>0</v>
      </c>
    </row>
    <row r="353" spans="1:24" ht="24" customHeight="1">
      <c r="A353" s="477"/>
      <c r="B353" s="475"/>
      <c r="C353" s="95" t="s">
        <v>170</v>
      </c>
      <c r="D353" s="188">
        <v>0</v>
      </c>
      <c r="E353" s="189">
        <v>0</v>
      </c>
      <c r="F353" s="189">
        <v>0</v>
      </c>
      <c r="G353" s="189">
        <v>0</v>
      </c>
      <c r="H353" s="189">
        <v>0</v>
      </c>
      <c r="I353" s="203">
        <v>0</v>
      </c>
      <c r="J353" s="203">
        <v>0</v>
      </c>
      <c r="K353" s="189">
        <v>0</v>
      </c>
      <c r="L353" s="189">
        <v>0</v>
      </c>
      <c r="M353" s="189">
        <v>0</v>
      </c>
      <c r="N353" s="189">
        <v>0</v>
      </c>
      <c r="O353" s="191">
        <v>0</v>
      </c>
      <c r="P353" s="94">
        <f t="shared" si="32"/>
        <v>0</v>
      </c>
      <c r="Q353" s="188">
        <v>0</v>
      </c>
      <c r="R353" s="189">
        <v>0</v>
      </c>
      <c r="S353" s="189">
        <v>0</v>
      </c>
      <c r="T353" s="189">
        <v>0</v>
      </c>
      <c r="U353" s="189">
        <v>0</v>
      </c>
      <c r="V353" s="191">
        <v>0</v>
      </c>
      <c r="W353" s="71">
        <v>0</v>
      </c>
      <c r="X353" s="94">
        <f t="shared" si="30"/>
        <v>0</v>
      </c>
    </row>
    <row r="354" spans="1:24" ht="24" customHeight="1">
      <c r="A354" s="477"/>
      <c r="B354" s="471" t="s">
        <v>197</v>
      </c>
      <c r="C354" s="472"/>
      <c r="D354" s="188">
        <v>0</v>
      </c>
      <c r="E354" s="189">
        <v>0</v>
      </c>
      <c r="F354" s="189">
        <v>0</v>
      </c>
      <c r="G354" s="189">
        <v>0</v>
      </c>
      <c r="H354" s="189">
        <v>0</v>
      </c>
      <c r="I354" s="203">
        <v>0</v>
      </c>
      <c r="J354" s="203">
        <v>0</v>
      </c>
      <c r="K354" s="189">
        <v>0</v>
      </c>
      <c r="L354" s="189">
        <v>0</v>
      </c>
      <c r="M354" s="189">
        <v>0</v>
      </c>
      <c r="N354" s="189">
        <v>0</v>
      </c>
      <c r="O354" s="191">
        <v>0</v>
      </c>
      <c r="P354" s="94">
        <f t="shared" si="32"/>
        <v>0</v>
      </c>
      <c r="Q354" s="188">
        <v>0</v>
      </c>
      <c r="R354" s="189">
        <v>0</v>
      </c>
      <c r="S354" s="189">
        <v>0</v>
      </c>
      <c r="T354" s="189">
        <v>0</v>
      </c>
      <c r="U354" s="189">
        <v>0</v>
      </c>
      <c r="V354" s="191">
        <v>0</v>
      </c>
      <c r="W354" s="71">
        <v>0</v>
      </c>
      <c r="X354" s="94">
        <f t="shared" si="30"/>
        <v>0</v>
      </c>
    </row>
    <row r="355" spans="1:24" ht="24" customHeight="1">
      <c r="A355" s="478"/>
      <c r="B355" s="467" t="s">
        <v>174</v>
      </c>
      <c r="C355" s="468"/>
      <c r="D355" s="195">
        <v>0</v>
      </c>
      <c r="E355" s="196">
        <v>0</v>
      </c>
      <c r="F355" s="196">
        <v>0</v>
      </c>
      <c r="G355" s="196">
        <v>0</v>
      </c>
      <c r="H355" s="196">
        <v>0</v>
      </c>
      <c r="I355" s="332">
        <v>0</v>
      </c>
      <c r="J355" s="332">
        <v>0</v>
      </c>
      <c r="K355" s="196">
        <v>0</v>
      </c>
      <c r="L355" s="196">
        <v>0</v>
      </c>
      <c r="M355" s="196">
        <v>0</v>
      </c>
      <c r="N355" s="196">
        <v>0</v>
      </c>
      <c r="O355" s="198">
        <v>0</v>
      </c>
      <c r="P355" s="373">
        <f t="shared" si="32"/>
        <v>0</v>
      </c>
      <c r="Q355" s="195">
        <v>0</v>
      </c>
      <c r="R355" s="196">
        <v>0</v>
      </c>
      <c r="S355" s="196">
        <v>0</v>
      </c>
      <c r="T355" s="196">
        <v>0</v>
      </c>
      <c r="U355" s="196">
        <v>0</v>
      </c>
      <c r="V355" s="198">
        <v>0</v>
      </c>
      <c r="W355" s="72">
        <v>0</v>
      </c>
      <c r="X355" s="97">
        <f t="shared" si="30"/>
        <v>0</v>
      </c>
    </row>
    <row r="356" spans="1:24" ht="24" customHeight="1">
      <c r="A356" s="476" t="s">
        <v>228</v>
      </c>
      <c r="B356" s="469" t="s">
        <v>173</v>
      </c>
      <c r="C356" s="470"/>
      <c r="D356" s="199">
        <v>0</v>
      </c>
      <c r="E356" s="200">
        <v>0</v>
      </c>
      <c r="F356" s="200">
        <v>0</v>
      </c>
      <c r="G356" s="200">
        <v>0</v>
      </c>
      <c r="H356" s="200">
        <v>0</v>
      </c>
      <c r="I356" s="200">
        <v>0</v>
      </c>
      <c r="J356" s="370">
        <v>0</v>
      </c>
      <c r="K356" s="200">
        <v>100</v>
      </c>
      <c r="L356" s="200">
        <v>0</v>
      </c>
      <c r="M356" s="200">
        <v>0</v>
      </c>
      <c r="N356" s="200">
        <v>0</v>
      </c>
      <c r="O356" s="371">
        <v>0</v>
      </c>
      <c r="P356" s="98">
        <f t="shared" si="32"/>
        <v>100</v>
      </c>
      <c r="Q356" s="199">
        <v>0</v>
      </c>
      <c r="R356" s="200">
        <v>0</v>
      </c>
      <c r="S356" s="200">
        <v>0</v>
      </c>
      <c r="T356" s="200">
        <v>0</v>
      </c>
      <c r="U356" s="200">
        <v>0</v>
      </c>
      <c r="V356" s="201">
        <v>0</v>
      </c>
      <c r="W356" s="73">
        <v>100</v>
      </c>
      <c r="X356" s="98">
        <f t="shared" si="30"/>
        <v>100</v>
      </c>
    </row>
    <row r="357" spans="1:24" ht="24" customHeight="1">
      <c r="A357" s="477"/>
      <c r="B357" s="471" t="s">
        <v>172</v>
      </c>
      <c r="C357" s="472"/>
      <c r="D357" s="188">
        <v>0</v>
      </c>
      <c r="E357" s="189">
        <v>0</v>
      </c>
      <c r="F357" s="189">
        <v>0</v>
      </c>
      <c r="G357" s="189">
        <v>0</v>
      </c>
      <c r="H357" s="189">
        <v>0</v>
      </c>
      <c r="I357" s="189">
        <v>0</v>
      </c>
      <c r="J357" s="203">
        <v>0</v>
      </c>
      <c r="K357" s="189">
        <v>0</v>
      </c>
      <c r="L357" s="189">
        <v>0</v>
      </c>
      <c r="M357" s="189">
        <v>0</v>
      </c>
      <c r="N357" s="189">
        <v>0</v>
      </c>
      <c r="O357" s="191">
        <v>0</v>
      </c>
      <c r="P357" s="94">
        <f t="shared" si="32"/>
        <v>0</v>
      </c>
      <c r="Q357" s="188">
        <v>0</v>
      </c>
      <c r="R357" s="189">
        <v>0</v>
      </c>
      <c r="S357" s="189">
        <v>0</v>
      </c>
      <c r="T357" s="189">
        <v>0</v>
      </c>
      <c r="U357" s="189">
        <v>0</v>
      </c>
      <c r="V357" s="189">
        <v>0</v>
      </c>
      <c r="W357" s="71"/>
      <c r="X357" s="94">
        <f t="shared" si="30"/>
        <v>0</v>
      </c>
    </row>
    <row r="358" spans="1:24" ht="24" customHeight="1">
      <c r="A358" s="477"/>
      <c r="B358" s="473" t="s">
        <v>198</v>
      </c>
      <c r="C358" s="474"/>
      <c r="D358" s="188">
        <v>0</v>
      </c>
      <c r="E358" s="189">
        <v>0</v>
      </c>
      <c r="F358" s="189">
        <v>0</v>
      </c>
      <c r="G358" s="189">
        <v>0</v>
      </c>
      <c r="H358" s="189">
        <v>0</v>
      </c>
      <c r="I358" s="203">
        <v>0</v>
      </c>
      <c r="J358" s="203">
        <v>0</v>
      </c>
      <c r="K358" s="189">
        <v>0</v>
      </c>
      <c r="L358" s="189">
        <v>0</v>
      </c>
      <c r="M358" s="189">
        <v>0</v>
      </c>
      <c r="N358" s="189">
        <v>0</v>
      </c>
      <c r="O358" s="191">
        <v>0</v>
      </c>
      <c r="P358" s="94">
        <f t="shared" si="32"/>
        <v>0</v>
      </c>
      <c r="Q358" s="188">
        <v>0</v>
      </c>
      <c r="R358" s="189">
        <v>0</v>
      </c>
      <c r="S358" s="189">
        <v>0</v>
      </c>
      <c r="T358" s="189">
        <v>0</v>
      </c>
      <c r="U358" s="189">
        <v>0</v>
      </c>
      <c r="V358" s="191">
        <v>0</v>
      </c>
      <c r="W358" s="71">
        <v>0</v>
      </c>
      <c r="X358" s="94">
        <f t="shared" si="30"/>
        <v>0</v>
      </c>
    </row>
    <row r="359" spans="1:24" ht="24" customHeight="1">
      <c r="A359" s="477"/>
      <c r="B359" s="475"/>
      <c r="C359" s="95" t="s">
        <v>176</v>
      </c>
      <c r="D359" s="188">
        <v>0</v>
      </c>
      <c r="E359" s="189">
        <v>0</v>
      </c>
      <c r="F359" s="189">
        <v>0</v>
      </c>
      <c r="G359" s="189">
        <v>0</v>
      </c>
      <c r="H359" s="189">
        <v>0</v>
      </c>
      <c r="I359" s="203">
        <v>0</v>
      </c>
      <c r="J359" s="203">
        <v>0</v>
      </c>
      <c r="K359" s="189">
        <v>0</v>
      </c>
      <c r="L359" s="189">
        <v>0</v>
      </c>
      <c r="M359" s="189">
        <v>0</v>
      </c>
      <c r="N359" s="189">
        <v>0</v>
      </c>
      <c r="O359" s="191">
        <v>0</v>
      </c>
      <c r="P359" s="94">
        <f t="shared" si="32"/>
        <v>0</v>
      </c>
      <c r="Q359" s="188">
        <v>0</v>
      </c>
      <c r="R359" s="189">
        <v>0</v>
      </c>
      <c r="S359" s="189">
        <v>0</v>
      </c>
      <c r="T359" s="189">
        <v>0</v>
      </c>
      <c r="U359" s="189">
        <v>0</v>
      </c>
      <c r="V359" s="191">
        <v>0</v>
      </c>
      <c r="W359" s="71">
        <v>0</v>
      </c>
      <c r="X359" s="94">
        <f t="shared" si="30"/>
        <v>0</v>
      </c>
    </row>
    <row r="360" spans="1:24" ht="24" customHeight="1">
      <c r="A360" s="477"/>
      <c r="B360" s="475"/>
      <c r="C360" s="95" t="s">
        <v>171</v>
      </c>
      <c r="D360" s="188">
        <v>0</v>
      </c>
      <c r="E360" s="189">
        <v>0</v>
      </c>
      <c r="F360" s="189">
        <v>0</v>
      </c>
      <c r="G360" s="189">
        <v>0</v>
      </c>
      <c r="H360" s="189">
        <v>0</v>
      </c>
      <c r="I360" s="203">
        <v>0</v>
      </c>
      <c r="J360" s="203">
        <v>0</v>
      </c>
      <c r="K360" s="189">
        <v>0</v>
      </c>
      <c r="L360" s="189">
        <v>0</v>
      </c>
      <c r="M360" s="189">
        <v>0</v>
      </c>
      <c r="N360" s="189">
        <v>0</v>
      </c>
      <c r="O360" s="191">
        <v>0</v>
      </c>
      <c r="P360" s="94">
        <f t="shared" si="32"/>
        <v>0</v>
      </c>
      <c r="Q360" s="188">
        <v>0</v>
      </c>
      <c r="R360" s="189">
        <v>0</v>
      </c>
      <c r="S360" s="189">
        <v>0</v>
      </c>
      <c r="T360" s="189">
        <v>0</v>
      </c>
      <c r="U360" s="189">
        <v>0</v>
      </c>
      <c r="V360" s="191">
        <v>0</v>
      </c>
      <c r="W360" s="71">
        <v>0</v>
      </c>
      <c r="X360" s="94">
        <f t="shared" si="30"/>
        <v>0</v>
      </c>
    </row>
    <row r="361" spans="1:24" ht="24" customHeight="1">
      <c r="A361" s="477"/>
      <c r="B361" s="475"/>
      <c r="C361" s="95" t="s">
        <v>175</v>
      </c>
      <c r="D361" s="188">
        <v>0</v>
      </c>
      <c r="E361" s="189">
        <v>0</v>
      </c>
      <c r="F361" s="189">
        <v>0</v>
      </c>
      <c r="G361" s="189">
        <v>0</v>
      </c>
      <c r="H361" s="189">
        <v>0</v>
      </c>
      <c r="I361" s="203">
        <v>0</v>
      </c>
      <c r="J361" s="203">
        <v>0</v>
      </c>
      <c r="K361" s="189">
        <v>0</v>
      </c>
      <c r="L361" s="189">
        <v>0</v>
      </c>
      <c r="M361" s="189">
        <v>0</v>
      </c>
      <c r="N361" s="189">
        <v>0</v>
      </c>
      <c r="O361" s="191">
        <v>0</v>
      </c>
      <c r="P361" s="94">
        <f t="shared" si="32"/>
        <v>0</v>
      </c>
      <c r="Q361" s="188">
        <v>0</v>
      </c>
      <c r="R361" s="189">
        <v>0</v>
      </c>
      <c r="S361" s="189">
        <v>0</v>
      </c>
      <c r="T361" s="189">
        <v>0</v>
      </c>
      <c r="U361" s="189">
        <v>0</v>
      </c>
      <c r="V361" s="191">
        <v>0</v>
      </c>
      <c r="W361" s="71">
        <v>0</v>
      </c>
      <c r="X361" s="94">
        <f t="shared" si="30"/>
        <v>0</v>
      </c>
    </row>
    <row r="362" spans="1:24" ht="24" customHeight="1">
      <c r="A362" s="477"/>
      <c r="B362" s="475"/>
      <c r="C362" s="95" t="s">
        <v>170</v>
      </c>
      <c r="D362" s="188">
        <v>0</v>
      </c>
      <c r="E362" s="189">
        <v>0</v>
      </c>
      <c r="F362" s="189">
        <v>0</v>
      </c>
      <c r="G362" s="189">
        <v>0</v>
      </c>
      <c r="H362" s="189">
        <v>0</v>
      </c>
      <c r="I362" s="203">
        <v>0</v>
      </c>
      <c r="J362" s="203">
        <v>0</v>
      </c>
      <c r="K362" s="189">
        <v>0</v>
      </c>
      <c r="L362" s="189">
        <v>0</v>
      </c>
      <c r="M362" s="189">
        <v>0</v>
      </c>
      <c r="N362" s="189">
        <v>0</v>
      </c>
      <c r="O362" s="191">
        <v>0</v>
      </c>
      <c r="P362" s="94">
        <f t="shared" si="32"/>
        <v>0</v>
      </c>
      <c r="Q362" s="188">
        <v>0</v>
      </c>
      <c r="R362" s="189">
        <v>0</v>
      </c>
      <c r="S362" s="189">
        <v>0</v>
      </c>
      <c r="T362" s="189">
        <v>0</v>
      </c>
      <c r="U362" s="189">
        <v>0</v>
      </c>
      <c r="V362" s="191">
        <v>0</v>
      </c>
      <c r="W362" s="71">
        <v>0</v>
      </c>
      <c r="X362" s="94">
        <f t="shared" si="30"/>
        <v>0</v>
      </c>
    </row>
    <row r="363" spans="1:24" ht="24" customHeight="1">
      <c r="A363" s="477"/>
      <c r="B363" s="471" t="s">
        <v>197</v>
      </c>
      <c r="C363" s="472"/>
      <c r="D363" s="188">
        <v>0</v>
      </c>
      <c r="E363" s="189">
        <v>0</v>
      </c>
      <c r="F363" s="189">
        <v>0</v>
      </c>
      <c r="G363" s="189">
        <v>0</v>
      </c>
      <c r="H363" s="189">
        <v>0</v>
      </c>
      <c r="I363" s="203">
        <v>0</v>
      </c>
      <c r="J363" s="203">
        <v>0</v>
      </c>
      <c r="K363" s="189">
        <v>0</v>
      </c>
      <c r="L363" s="189">
        <v>0</v>
      </c>
      <c r="M363" s="189">
        <v>0</v>
      </c>
      <c r="N363" s="189">
        <v>0</v>
      </c>
      <c r="O363" s="191">
        <v>0</v>
      </c>
      <c r="P363" s="94">
        <f t="shared" si="32"/>
        <v>0</v>
      </c>
      <c r="Q363" s="188">
        <v>0</v>
      </c>
      <c r="R363" s="189">
        <v>0</v>
      </c>
      <c r="S363" s="189">
        <v>0</v>
      </c>
      <c r="T363" s="189">
        <v>0</v>
      </c>
      <c r="U363" s="189">
        <v>0</v>
      </c>
      <c r="V363" s="191">
        <v>0</v>
      </c>
      <c r="W363" s="71">
        <v>0</v>
      </c>
      <c r="X363" s="94">
        <f t="shared" si="30"/>
        <v>0</v>
      </c>
    </row>
    <row r="364" spans="1:24" ht="24" customHeight="1">
      <c r="A364" s="478"/>
      <c r="B364" s="467" t="s">
        <v>174</v>
      </c>
      <c r="C364" s="468"/>
      <c r="D364" s="195">
        <v>0</v>
      </c>
      <c r="E364" s="196">
        <v>0</v>
      </c>
      <c r="F364" s="196">
        <v>0</v>
      </c>
      <c r="G364" s="196">
        <v>0</v>
      </c>
      <c r="H364" s="196">
        <v>0</v>
      </c>
      <c r="I364" s="332">
        <v>0</v>
      </c>
      <c r="J364" s="332">
        <v>0</v>
      </c>
      <c r="K364" s="196">
        <v>0</v>
      </c>
      <c r="L364" s="196">
        <v>0</v>
      </c>
      <c r="M364" s="196">
        <v>0</v>
      </c>
      <c r="N364" s="196">
        <v>0</v>
      </c>
      <c r="O364" s="198">
        <v>0</v>
      </c>
      <c r="P364" s="373">
        <f t="shared" si="32"/>
        <v>0</v>
      </c>
      <c r="Q364" s="195">
        <v>0</v>
      </c>
      <c r="R364" s="196">
        <v>0</v>
      </c>
      <c r="S364" s="196">
        <v>0</v>
      </c>
      <c r="T364" s="196">
        <v>0</v>
      </c>
      <c r="U364" s="196">
        <v>0</v>
      </c>
      <c r="V364" s="198">
        <v>0</v>
      </c>
      <c r="W364" s="72">
        <v>0</v>
      </c>
      <c r="X364" s="97">
        <f t="shared" si="30"/>
        <v>0</v>
      </c>
    </row>
    <row r="365" spans="1:24" ht="24" customHeight="1">
      <c r="A365" s="477" t="s">
        <v>227</v>
      </c>
      <c r="B365" s="481" t="s">
        <v>173</v>
      </c>
      <c r="C365" s="482"/>
      <c r="D365" s="206">
        <v>0</v>
      </c>
      <c r="E365" s="207">
        <v>0</v>
      </c>
      <c r="F365" s="207">
        <v>0</v>
      </c>
      <c r="G365" s="207">
        <v>0</v>
      </c>
      <c r="H365" s="207">
        <v>0</v>
      </c>
      <c r="I365" s="207">
        <v>0</v>
      </c>
      <c r="J365" s="374">
        <v>100</v>
      </c>
      <c r="K365" s="207">
        <v>0</v>
      </c>
      <c r="L365" s="207">
        <v>0</v>
      </c>
      <c r="M365" s="207">
        <v>0</v>
      </c>
      <c r="N365" s="207">
        <v>0</v>
      </c>
      <c r="O365" s="375">
        <v>0</v>
      </c>
      <c r="P365" s="216">
        <f t="shared" si="32"/>
        <v>100</v>
      </c>
      <c r="Q365" s="206">
        <v>0</v>
      </c>
      <c r="R365" s="207">
        <v>0</v>
      </c>
      <c r="S365" s="207">
        <v>0</v>
      </c>
      <c r="T365" s="207">
        <v>0</v>
      </c>
      <c r="U365" s="207">
        <v>0</v>
      </c>
      <c r="V365" s="364">
        <v>0</v>
      </c>
      <c r="W365" s="365">
        <v>100</v>
      </c>
      <c r="X365" s="366">
        <f t="shared" si="30"/>
        <v>100</v>
      </c>
    </row>
    <row r="366" spans="1:24" ht="24" customHeight="1">
      <c r="A366" s="477"/>
      <c r="B366" s="471" t="s">
        <v>172</v>
      </c>
      <c r="C366" s="472"/>
      <c r="D366" s="188">
        <v>0</v>
      </c>
      <c r="E366" s="189">
        <v>0</v>
      </c>
      <c r="F366" s="189">
        <v>0</v>
      </c>
      <c r="G366" s="189">
        <v>0</v>
      </c>
      <c r="H366" s="189">
        <v>0</v>
      </c>
      <c r="I366" s="189">
        <v>0</v>
      </c>
      <c r="J366" s="203">
        <v>0</v>
      </c>
      <c r="K366" s="189">
        <v>0</v>
      </c>
      <c r="L366" s="189">
        <v>0</v>
      </c>
      <c r="M366" s="189">
        <v>0</v>
      </c>
      <c r="N366" s="189">
        <v>0</v>
      </c>
      <c r="O366" s="191">
        <v>0</v>
      </c>
      <c r="P366" s="212">
        <f t="shared" si="32"/>
        <v>0</v>
      </c>
      <c r="Q366" s="188">
        <v>0</v>
      </c>
      <c r="R366" s="189">
        <v>0</v>
      </c>
      <c r="S366" s="189">
        <v>0</v>
      </c>
      <c r="T366" s="189">
        <v>0</v>
      </c>
      <c r="U366" s="189">
        <v>0</v>
      </c>
      <c r="V366" s="189">
        <v>0</v>
      </c>
      <c r="W366" s="71">
        <v>0</v>
      </c>
      <c r="X366" s="94">
        <f t="shared" si="30"/>
        <v>0</v>
      </c>
    </row>
    <row r="367" spans="1:24" ht="24" customHeight="1">
      <c r="A367" s="477"/>
      <c r="B367" s="473" t="s">
        <v>198</v>
      </c>
      <c r="C367" s="474"/>
      <c r="D367" s="188">
        <v>0</v>
      </c>
      <c r="E367" s="189">
        <v>0</v>
      </c>
      <c r="F367" s="189">
        <v>0</v>
      </c>
      <c r="G367" s="189">
        <v>0</v>
      </c>
      <c r="H367" s="189">
        <v>0</v>
      </c>
      <c r="I367" s="203">
        <v>0</v>
      </c>
      <c r="J367" s="203">
        <v>0</v>
      </c>
      <c r="K367" s="189">
        <v>0</v>
      </c>
      <c r="L367" s="189">
        <v>0</v>
      </c>
      <c r="M367" s="189">
        <v>0</v>
      </c>
      <c r="N367" s="189">
        <v>0</v>
      </c>
      <c r="O367" s="191">
        <v>0</v>
      </c>
      <c r="P367" s="212">
        <f t="shared" si="32"/>
        <v>0</v>
      </c>
      <c r="Q367" s="188">
        <v>0</v>
      </c>
      <c r="R367" s="189">
        <v>0</v>
      </c>
      <c r="S367" s="189">
        <v>0</v>
      </c>
      <c r="T367" s="189">
        <v>0</v>
      </c>
      <c r="U367" s="189">
        <v>0</v>
      </c>
      <c r="V367" s="191">
        <v>0</v>
      </c>
      <c r="W367" s="71">
        <v>0</v>
      </c>
      <c r="X367" s="94">
        <f t="shared" si="30"/>
        <v>0</v>
      </c>
    </row>
    <row r="368" spans="1:24" ht="24" customHeight="1">
      <c r="A368" s="477"/>
      <c r="B368" s="475"/>
      <c r="C368" s="95" t="s">
        <v>176</v>
      </c>
      <c r="D368" s="188">
        <v>0</v>
      </c>
      <c r="E368" s="189">
        <v>0</v>
      </c>
      <c r="F368" s="189">
        <v>0</v>
      </c>
      <c r="G368" s="189">
        <v>0</v>
      </c>
      <c r="H368" s="189">
        <v>0</v>
      </c>
      <c r="I368" s="203">
        <v>0</v>
      </c>
      <c r="J368" s="203">
        <v>0</v>
      </c>
      <c r="K368" s="189">
        <v>0</v>
      </c>
      <c r="L368" s="189">
        <v>0</v>
      </c>
      <c r="M368" s="189">
        <v>0</v>
      </c>
      <c r="N368" s="189">
        <v>0</v>
      </c>
      <c r="O368" s="191">
        <v>0</v>
      </c>
      <c r="P368" s="212">
        <f t="shared" si="32"/>
        <v>0</v>
      </c>
      <c r="Q368" s="188">
        <v>0</v>
      </c>
      <c r="R368" s="189">
        <v>0</v>
      </c>
      <c r="S368" s="189">
        <v>0</v>
      </c>
      <c r="T368" s="189">
        <v>0</v>
      </c>
      <c r="U368" s="189">
        <v>0</v>
      </c>
      <c r="V368" s="191">
        <v>0</v>
      </c>
      <c r="W368" s="71">
        <v>0</v>
      </c>
      <c r="X368" s="94">
        <f t="shared" si="30"/>
        <v>0</v>
      </c>
    </row>
    <row r="369" spans="1:24" ht="24" customHeight="1">
      <c r="A369" s="477"/>
      <c r="B369" s="475"/>
      <c r="C369" s="95" t="s">
        <v>171</v>
      </c>
      <c r="D369" s="188">
        <v>0</v>
      </c>
      <c r="E369" s="189">
        <v>0</v>
      </c>
      <c r="F369" s="189">
        <v>0</v>
      </c>
      <c r="G369" s="189">
        <v>0</v>
      </c>
      <c r="H369" s="189">
        <v>0</v>
      </c>
      <c r="I369" s="203">
        <v>0</v>
      </c>
      <c r="J369" s="203">
        <v>0</v>
      </c>
      <c r="K369" s="189">
        <v>0</v>
      </c>
      <c r="L369" s="189">
        <v>0</v>
      </c>
      <c r="M369" s="189">
        <v>0</v>
      </c>
      <c r="N369" s="189">
        <v>0</v>
      </c>
      <c r="O369" s="191">
        <v>0</v>
      </c>
      <c r="P369" s="212">
        <f t="shared" si="32"/>
        <v>0</v>
      </c>
      <c r="Q369" s="188">
        <v>0</v>
      </c>
      <c r="R369" s="189">
        <v>0</v>
      </c>
      <c r="S369" s="189">
        <v>0</v>
      </c>
      <c r="T369" s="189">
        <v>0</v>
      </c>
      <c r="U369" s="189">
        <v>0</v>
      </c>
      <c r="V369" s="191">
        <v>0</v>
      </c>
      <c r="W369" s="71">
        <v>0</v>
      </c>
      <c r="X369" s="94">
        <f t="shared" si="30"/>
        <v>0</v>
      </c>
    </row>
    <row r="370" spans="1:24" ht="24" customHeight="1">
      <c r="A370" s="477"/>
      <c r="B370" s="475"/>
      <c r="C370" s="95" t="s">
        <v>175</v>
      </c>
      <c r="D370" s="188">
        <v>0</v>
      </c>
      <c r="E370" s="189">
        <v>0</v>
      </c>
      <c r="F370" s="189">
        <v>0</v>
      </c>
      <c r="G370" s="189">
        <v>0</v>
      </c>
      <c r="H370" s="189">
        <v>0</v>
      </c>
      <c r="I370" s="203">
        <v>0</v>
      </c>
      <c r="J370" s="203">
        <v>0</v>
      </c>
      <c r="K370" s="189">
        <v>0</v>
      </c>
      <c r="L370" s="189">
        <v>0</v>
      </c>
      <c r="M370" s="189">
        <v>0</v>
      </c>
      <c r="N370" s="189">
        <v>0</v>
      </c>
      <c r="O370" s="191">
        <v>0</v>
      </c>
      <c r="P370" s="212">
        <f t="shared" si="32"/>
        <v>0</v>
      </c>
      <c r="Q370" s="188">
        <v>0</v>
      </c>
      <c r="R370" s="189">
        <v>0</v>
      </c>
      <c r="S370" s="189">
        <v>0</v>
      </c>
      <c r="T370" s="189">
        <v>0</v>
      </c>
      <c r="U370" s="189">
        <v>0</v>
      </c>
      <c r="V370" s="191">
        <v>0</v>
      </c>
      <c r="W370" s="71">
        <v>0</v>
      </c>
      <c r="X370" s="94">
        <f t="shared" si="30"/>
        <v>0</v>
      </c>
    </row>
    <row r="371" spans="1:24" ht="24" customHeight="1">
      <c r="A371" s="477"/>
      <c r="B371" s="475"/>
      <c r="C371" s="95" t="s">
        <v>170</v>
      </c>
      <c r="D371" s="188">
        <v>0</v>
      </c>
      <c r="E371" s="189">
        <v>0</v>
      </c>
      <c r="F371" s="189">
        <v>0</v>
      </c>
      <c r="G371" s="189">
        <v>0</v>
      </c>
      <c r="H371" s="189">
        <v>0</v>
      </c>
      <c r="I371" s="203">
        <v>0</v>
      </c>
      <c r="J371" s="203">
        <v>0</v>
      </c>
      <c r="K371" s="189">
        <v>0</v>
      </c>
      <c r="L371" s="189">
        <v>0</v>
      </c>
      <c r="M371" s="189">
        <v>0</v>
      </c>
      <c r="N371" s="189">
        <v>0</v>
      </c>
      <c r="O371" s="191">
        <v>0</v>
      </c>
      <c r="P371" s="212">
        <f t="shared" si="32"/>
        <v>0</v>
      </c>
      <c r="Q371" s="188">
        <v>0</v>
      </c>
      <c r="R371" s="189">
        <v>0</v>
      </c>
      <c r="S371" s="189">
        <v>0</v>
      </c>
      <c r="T371" s="189">
        <v>0</v>
      </c>
      <c r="U371" s="189">
        <v>0</v>
      </c>
      <c r="V371" s="191">
        <v>0</v>
      </c>
      <c r="W371" s="71">
        <v>0</v>
      </c>
      <c r="X371" s="94">
        <f t="shared" si="30"/>
        <v>0</v>
      </c>
    </row>
    <row r="372" spans="1:24" ht="24" customHeight="1">
      <c r="A372" s="477"/>
      <c r="B372" s="471" t="s">
        <v>197</v>
      </c>
      <c r="C372" s="472"/>
      <c r="D372" s="188">
        <v>0</v>
      </c>
      <c r="E372" s="189">
        <v>0</v>
      </c>
      <c r="F372" s="189">
        <v>0</v>
      </c>
      <c r="G372" s="189">
        <v>0</v>
      </c>
      <c r="H372" s="189">
        <v>0</v>
      </c>
      <c r="I372" s="203">
        <v>0</v>
      </c>
      <c r="J372" s="203">
        <v>0</v>
      </c>
      <c r="K372" s="189">
        <v>0</v>
      </c>
      <c r="L372" s="189">
        <v>0</v>
      </c>
      <c r="M372" s="189">
        <v>0</v>
      </c>
      <c r="N372" s="189">
        <v>0</v>
      </c>
      <c r="O372" s="191">
        <v>0</v>
      </c>
      <c r="P372" s="212">
        <f t="shared" si="32"/>
        <v>0</v>
      </c>
      <c r="Q372" s="188">
        <v>0</v>
      </c>
      <c r="R372" s="189">
        <v>0</v>
      </c>
      <c r="S372" s="189">
        <v>0</v>
      </c>
      <c r="T372" s="189">
        <v>0</v>
      </c>
      <c r="U372" s="189">
        <v>0</v>
      </c>
      <c r="V372" s="191">
        <v>0</v>
      </c>
      <c r="W372" s="71">
        <v>0</v>
      </c>
      <c r="X372" s="94">
        <f t="shared" si="30"/>
        <v>0</v>
      </c>
    </row>
    <row r="373" spans="1:24" ht="24" customHeight="1">
      <c r="A373" s="478"/>
      <c r="B373" s="467" t="s">
        <v>174</v>
      </c>
      <c r="C373" s="468"/>
      <c r="D373" s="192">
        <v>0</v>
      </c>
      <c r="E373" s="193">
        <v>0</v>
      </c>
      <c r="F373" s="193">
        <v>0</v>
      </c>
      <c r="G373" s="193">
        <v>0</v>
      </c>
      <c r="H373" s="193">
        <v>0</v>
      </c>
      <c r="I373" s="331">
        <v>0</v>
      </c>
      <c r="J373" s="331">
        <v>0</v>
      </c>
      <c r="K373" s="193">
        <v>0</v>
      </c>
      <c r="L373" s="193">
        <v>0</v>
      </c>
      <c r="M373" s="193">
        <v>0</v>
      </c>
      <c r="N373" s="193">
        <v>0</v>
      </c>
      <c r="O373" s="194">
        <v>0</v>
      </c>
      <c r="P373" s="213">
        <f t="shared" si="32"/>
        <v>0</v>
      </c>
      <c r="Q373" s="192">
        <v>0</v>
      </c>
      <c r="R373" s="193">
        <v>0</v>
      </c>
      <c r="S373" s="193">
        <v>0</v>
      </c>
      <c r="T373" s="193">
        <v>0</v>
      </c>
      <c r="U373" s="193">
        <v>0</v>
      </c>
      <c r="V373" s="194">
        <v>0</v>
      </c>
      <c r="W373" s="367">
        <v>50</v>
      </c>
      <c r="X373" s="96">
        <f t="shared" si="30"/>
        <v>50</v>
      </c>
    </row>
    <row r="374" spans="1:24" ht="81" customHeight="1">
      <c r="A374" s="483" t="s">
        <v>296</v>
      </c>
      <c r="B374" s="483"/>
      <c r="C374" s="483"/>
      <c r="D374" s="483"/>
      <c r="E374" s="483"/>
      <c r="F374" s="483"/>
      <c r="G374" s="483"/>
      <c r="H374" s="483"/>
      <c r="I374" s="483"/>
      <c r="J374" s="483"/>
      <c r="K374" s="483"/>
      <c r="L374" s="483"/>
      <c r="M374" s="483"/>
      <c r="N374" s="483"/>
      <c r="O374" s="483"/>
      <c r="P374" s="483"/>
      <c r="Q374" s="483"/>
      <c r="R374" s="483"/>
      <c r="S374" s="483"/>
      <c r="T374" s="483"/>
      <c r="U374" s="483"/>
      <c r="V374" s="483"/>
      <c r="W374" s="483"/>
      <c r="X374" s="483"/>
    </row>
    <row r="375" spans="1:24">
      <c r="A375" s="41"/>
      <c r="B375" s="43"/>
      <c r="C375" s="43"/>
      <c r="W375" s="42"/>
    </row>
    <row r="376" spans="1:24">
      <c r="A376" s="44"/>
    </row>
    <row r="377" spans="1:24">
      <c r="A377" s="44"/>
    </row>
    <row r="378" spans="1:24">
      <c r="A378" s="44"/>
      <c r="B378" s="45"/>
      <c r="C378" s="45"/>
      <c r="D378" s="46" t="s">
        <v>177</v>
      </c>
      <c r="E378" s="46" t="s">
        <v>166</v>
      </c>
      <c r="F378" s="46" t="s">
        <v>167</v>
      </c>
      <c r="G378" s="46" t="s">
        <v>168</v>
      </c>
      <c r="H378" s="46" t="s">
        <v>155</v>
      </c>
      <c r="I378" s="46" t="s">
        <v>156</v>
      </c>
      <c r="J378" s="46" t="s">
        <v>157</v>
      </c>
      <c r="K378" s="46" t="s">
        <v>158</v>
      </c>
      <c r="L378" s="46" t="s">
        <v>159</v>
      </c>
      <c r="M378" s="46" t="s">
        <v>160</v>
      </c>
      <c r="N378" s="46" t="s">
        <v>161</v>
      </c>
      <c r="O378" s="46" t="s">
        <v>178</v>
      </c>
      <c r="P378" s="46" t="s">
        <v>164</v>
      </c>
      <c r="Q378" s="46" t="s">
        <v>165</v>
      </c>
      <c r="R378" s="46" t="s">
        <v>166</v>
      </c>
      <c r="S378" s="46" t="s">
        <v>167</v>
      </c>
      <c r="T378" s="46" t="s">
        <v>168</v>
      </c>
      <c r="U378" s="46" t="s">
        <v>155</v>
      </c>
      <c r="V378" s="46" t="s">
        <v>156</v>
      </c>
      <c r="W378" s="47" t="s">
        <v>169</v>
      </c>
      <c r="X378" s="46" t="s">
        <v>164</v>
      </c>
    </row>
    <row r="379" spans="1:24">
      <c r="B379" s="465" t="s">
        <v>173</v>
      </c>
      <c r="C379" s="465"/>
      <c r="D379" s="100">
        <f t="shared" ref="D379:M381" si="35">SUMIF($B$5:$B$373,$B379,D$5:D$373)</f>
        <v>400</v>
      </c>
      <c r="E379" s="100">
        <f t="shared" si="35"/>
        <v>1000</v>
      </c>
      <c r="F379" s="100">
        <f t="shared" si="35"/>
        <v>950</v>
      </c>
      <c r="G379" s="100">
        <f t="shared" si="35"/>
        <v>830</v>
      </c>
      <c r="H379" s="100">
        <f t="shared" si="35"/>
        <v>500</v>
      </c>
      <c r="I379" s="100">
        <f t="shared" si="35"/>
        <v>450</v>
      </c>
      <c r="J379" s="100">
        <f t="shared" si="35"/>
        <v>1110</v>
      </c>
      <c r="K379" s="100">
        <f t="shared" si="35"/>
        <v>1300</v>
      </c>
      <c r="L379" s="100">
        <f t="shared" si="35"/>
        <v>1650</v>
      </c>
      <c r="M379" s="100">
        <f t="shared" si="35"/>
        <v>450</v>
      </c>
      <c r="N379" s="100">
        <f t="shared" ref="N379:X381" si="36">SUMIF($B$5:$B$373,$B379,N$5:N$373)</f>
        <v>580</v>
      </c>
      <c r="O379" s="100">
        <f t="shared" si="36"/>
        <v>550</v>
      </c>
      <c r="P379" s="100">
        <f t="shared" si="36"/>
        <v>9770</v>
      </c>
      <c r="Q379" s="100">
        <f t="shared" si="36"/>
        <v>1500</v>
      </c>
      <c r="R379" s="100">
        <f t="shared" si="36"/>
        <v>1900</v>
      </c>
      <c r="S379" s="100">
        <f t="shared" si="36"/>
        <v>1340</v>
      </c>
      <c r="T379" s="100">
        <f t="shared" si="36"/>
        <v>950</v>
      </c>
      <c r="U379" s="100">
        <f t="shared" si="36"/>
        <v>300</v>
      </c>
      <c r="V379" s="100">
        <f t="shared" si="36"/>
        <v>850</v>
      </c>
      <c r="W379" s="100">
        <f t="shared" si="36"/>
        <v>3050</v>
      </c>
      <c r="X379" s="100">
        <f t="shared" si="36"/>
        <v>9890</v>
      </c>
    </row>
    <row r="380" spans="1:24">
      <c r="B380" s="465" t="s">
        <v>172</v>
      </c>
      <c r="C380" s="465"/>
      <c r="D380" s="100">
        <f t="shared" si="35"/>
        <v>1400</v>
      </c>
      <c r="E380" s="100">
        <f t="shared" si="35"/>
        <v>1350</v>
      </c>
      <c r="F380" s="100">
        <f t="shared" si="35"/>
        <v>1000</v>
      </c>
      <c r="G380" s="100">
        <f t="shared" si="35"/>
        <v>1580</v>
      </c>
      <c r="H380" s="100">
        <f t="shared" si="35"/>
        <v>800</v>
      </c>
      <c r="I380" s="100">
        <f t="shared" si="35"/>
        <v>1460</v>
      </c>
      <c r="J380" s="100">
        <f t="shared" si="35"/>
        <v>1870</v>
      </c>
      <c r="K380" s="100">
        <f t="shared" si="35"/>
        <v>1900</v>
      </c>
      <c r="L380" s="100">
        <f t="shared" si="35"/>
        <v>1330</v>
      </c>
      <c r="M380" s="100">
        <f t="shared" si="35"/>
        <v>700</v>
      </c>
      <c r="N380" s="100">
        <f t="shared" si="36"/>
        <v>1040</v>
      </c>
      <c r="O380" s="100">
        <f t="shared" si="36"/>
        <v>1200</v>
      </c>
      <c r="P380" s="100">
        <f t="shared" si="36"/>
        <v>15630</v>
      </c>
      <c r="Q380" s="100">
        <f t="shared" si="36"/>
        <v>1500</v>
      </c>
      <c r="R380" s="100">
        <f t="shared" si="36"/>
        <v>1400</v>
      </c>
      <c r="S380" s="100">
        <f t="shared" si="36"/>
        <v>1610</v>
      </c>
      <c r="T380" s="100">
        <f t="shared" si="36"/>
        <v>1100</v>
      </c>
      <c r="U380" s="100">
        <f t="shared" si="36"/>
        <v>1200</v>
      </c>
      <c r="V380" s="100">
        <f t="shared" si="36"/>
        <v>2250</v>
      </c>
      <c r="W380" s="100">
        <f t="shared" si="36"/>
        <v>7630</v>
      </c>
      <c r="X380" s="100">
        <f t="shared" si="36"/>
        <v>16690</v>
      </c>
    </row>
    <row r="381" spans="1:24">
      <c r="B381" s="465" t="s">
        <v>198</v>
      </c>
      <c r="C381" s="465"/>
      <c r="D381" s="100">
        <f t="shared" si="35"/>
        <v>600</v>
      </c>
      <c r="E381" s="100">
        <f t="shared" si="35"/>
        <v>400</v>
      </c>
      <c r="F381" s="100">
        <f t="shared" si="35"/>
        <v>750</v>
      </c>
      <c r="G381" s="100">
        <f t="shared" si="35"/>
        <v>831</v>
      </c>
      <c r="H381" s="100">
        <f t="shared" si="35"/>
        <v>900</v>
      </c>
      <c r="I381" s="100">
        <f t="shared" si="35"/>
        <v>756</v>
      </c>
      <c r="J381" s="100">
        <f t="shared" si="35"/>
        <v>878</v>
      </c>
      <c r="K381" s="100">
        <f t="shared" si="35"/>
        <v>300</v>
      </c>
      <c r="L381" s="100">
        <f t="shared" si="35"/>
        <v>580</v>
      </c>
      <c r="M381" s="100">
        <f t="shared" si="35"/>
        <v>0</v>
      </c>
      <c r="N381" s="100">
        <f t="shared" si="36"/>
        <v>0</v>
      </c>
      <c r="O381" s="100">
        <f t="shared" si="36"/>
        <v>0</v>
      </c>
      <c r="P381" s="100">
        <f t="shared" si="36"/>
        <v>5995</v>
      </c>
      <c r="Q381" s="100">
        <f t="shared" si="36"/>
        <v>0</v>
      </c>
      <c r="R381" s="100">
        <f t="shared" si="36"/>
        <v>300</v>
      </c>
      <c r="S381" s="100">
        <f t="shared" si="36"/>
        <v>950</v>
      </c>
      <c r="T381" s="100">
        <f t="shared" si="36"/>
        <v>700</v>
      </c>
      <c r="U381" s="100">
        <f t="shared" si="36"/>
        <v>350</v>
      </c>
      <c r="V381" s="100">
        <f t="shared" si="36"/>
        <v>800</v>
      </c>
      <c r="W381" s="100">
        <f t="shared" si="36"/>
        <v>600</v>
      </c>
      <c r="X381" s="100">
        <f t="shared" si="36"/>
        <v>3700</v>
      </c>
    </row>
    <row r="382" spans="1:24">
      <c r="B382" s="466"/>
      <c r="C382" s="101" t="s">
        <v>176</v>
      </c>
      <c r="D382" s="100">
        <f t="shared" ref="D382:M385" si="37">SUMIF($C$5:$C$373,$C382,D$5:D$373)</f>
        <v>0</v>
      </c>
      <c r="E382" s="100">
        <f t="shared" si="37"/>
        <v>0</v>
      </c>
      <c r="F382" s="100">
        <f t="shared" si="37"/>
        <v>0</v>
      </c>
      <c r="G382" s="100">
        <f t="shared" si="37"/>
        <v>0</v>
      </c>
      <c r="H382" s="100">
        <f t="shared" si="37"/>
        <v>0</v>
      </c>
      <c r="I382" s="100">
        <f t="shared" si="37"/>
        <v>40</v>
      </c>
      <c r="J382" s="100">
        <f t="shared" si="37"/>
        <v>50</v>
      </c>
      <c r="K382" s="100">
        <f t="shared" si="37"/>
        <v>0</v>
      </c>
      <c r="L382" s="100">
        <f t="shared" si="37"/>
        <v>0</v>
      </c>
      <c r="M382" s="100">
        <f t="shared" si="37"/>
        <v>0</v>
      </c>
      <c r="N382" s="100">
        <f t="shared" ref="N382:X385" si="38">SUMIF($C$5:$C$373,$C382,N$5:N$373)</f>
        <v>0</v>
      </c>
      <c r="O382" s="100">
        <f t="shared" si="38"/>
        <v>0</v>
      </c>
      <c r="P382" s="100">
        <f t="shared" si="38"/>
        <v>90</v>
      </c>
      <c r="Q382" s="100">
        <f t="shared" si="38"/>
        <v>0</v>
      </c>
      <c r="R382" s="100">
        <f t="shared" si="38"/>
        <v>0</v>
      </c>
      <c r="S382" s="100">
        <f t="shared" si="38"/>
        <v>0</v>
      </c>
      <c r="T382" s="100">
        <f t="shared" si="38"/>
        <v>0</v>
      </c>
      <c r="U382" s="100">
        <f t="shared" si="38"/>
        <v>0</v>
      </c>
      <c r="V382" s="100">
        <f t="shared" si="38"/>
        <v>100</v>
      </c>
      <c r="W382" s="100">
        <f t="shared" si="38"/>
        <v>0</v>
      </c>
      <c r="X382" s="100">
        <f t="shared" si="38"/>
        <v>100</v>
      </c>
    </row>
    <row r="383" spans="1:24">
      <c r="B383" s="466"/>
      <c r="C383" s="101" t="s">
        <v>171</v>
      </c>
      <c r="D383" s="100">
        <f t="shared" si="37"/>
        <v>600</v>
      </c>
      <c r="E383" s="100">
        <f t="shared" si="37"/>
        <v>400</v>
      </c>
      <c r="F383" s="100">
        <f t="shared" si="37"/>
        <v>750</v>
      </c>
      <c r="G383" s="100">
        <f t="shared" si="37"/>
        <v>731</v>
      </c>
      <c r="H383" s="100">
        <f t="shared" si="37"/>
        <v>700</v>
      </c>
      <c r="I383" s="100">
        <f t="shared" si="37"/>
        <v>522</v>
      </c>
      <c r="J383" s="100">
        <f t="shared" si="37"/>
        <v>578</v>
      </c>
      <c r="K383" s="100">
        <f t="shared" si="37"/>
        <v>300</v>
      </c>
      <c r="L383" s="100">
        <f t="shared" si="37"/>
        <v>430</v>
      </c>
      <c r="M383" s="100">
        <f t="shared" si="37"/>
        <v>0</v>
      </c>
      <c r="N383" s="100">
        <f t="shared" si="38"/>
        <v>0</v>
      </c>
      <c r="O383" s="100">
        <f t="shared" si="38"/>
        <v>0</v>
      </c>
      <c r="P383" s="100">
        <f t="shared" si="38"/>
        <v>5011</v>
      </c>
      <c r="Q383" s="100">
        <f t="shared" si="38"/>
        <v>0</v>
      </c>
      <c r="R383" s="100">
        <f t="shared" si="38"/>
        <v>300</v>
      </c>
      <c r="S383" s="100">
        <f t="shared" si="38"/>
        <v>950</v>
      </c>
      <c r="T383" s="100">
        <f t="shared" si="38"/>
        <v>700</v>
      </c>
      <c r="U383" s="100">
        <f t="shared" si="38"/>
        <v>300</v>
      </c>
      <c r="V383" s="100">
        <f t="shared" si="38"/>
        <v>700</v>
      </c>
      <c r="W383" s="100">
        <f t="shared" si="38"/>
        <v>600</v>
      </c>
      <c r="X383" s="100">
        <f t="shared" si="38"/>
        <v>3550</v>
      </c>
    </row>
    <row r="384" spans="1:24">
      <c r="B384" s="466"/>
      <c r="C384" s="101" t="s">
        <v>175</v>
      </c>
      <c r="D384" s="100">
        <f t="shared" si="37"/>
        <v>0</v>
      </c>
      <c r="E384" s="100">
        <f t="shared" si="37"/>
        <v>0</v>
      </c>
      <c r="F384" s="100">
        <f t="shared" si="37"/>
        <v>0</v>
      </c>
      <c r="G384" s="100">
        <f t="shared" si="37"/>
        <v>0</v>
      </c>
      <c r="H384" s="100">
        <f t="shared" si="37"/>
        <v>0</v>
      </c>
      <c r="I384" s="100">
        <f t="shared" si="37"/>
        <v>0</v>
      </c>
      <c r="J384" s="100">
        <f t="shared" si="37"/>
        <v>0</v>
      </c>
      <c r="K384" s="100">
        <f t="shared" si="37"/>
        <v>0</v>
      </c>
      <c r="L384" s="100">
        <f t="shared" si="37"/>
        <v>0</v>
      </c>
      <c r="M384" s="100">
        <f t="shared" si="37"/>
        <v>0</v>
      </c>
      <c r="N384" s="100">
        <f t="shared" si="38"/>
        <v>0</v>
      </c>
      <c r="O384" s="100">
        <f t="shared" si="38"/>
        <v>0</v>
      </c>
      <c r="P384" s="100">
        <f t="shared" si="38"/>
        <v>0</v>
      </c>
      <c r="Q384" s="100">
        <f t="shared" si="38"/>
        <v>0</v>
      </c>
      <c r="R384" s="100">
        <f t="shared" si="38"/>
        <v>0</v>
      </c>
      <c r="S384" s="100">
        <f t="shared" si="38"/>
        <v>0</v>
      </c>
      <c r="T384" s="100">
        <f t="shared" si="38"/>
        <v>0</v>
      </c>
      <c r="U384" s="100">
        <f t="shared" si="38"/>
        <v>0</v>
      </c>
      <c r="V384" s="100">
        <f t="shared" si="38"/>
        <v>0</v>
      </c>
      <c r="W384" s="100">
        <f t="shared" si="38"/>
        <v>0</v>
      </c>
      <c r="X384" s="100">
        <f t="shared" si="38"/>
        <v>0</v>
      </c>
    </row>
    <row r="385" spans="2:24">
      <c r="B385" s="466"/>
      <c r="C385" s="101" t="s">
        <v>170</v>
      </c>
      <c r="D385" s="100">
        <f t="shared" si="37"/>
        <v>0</v>
      </c>
      <c r="E385" s="100">
        <f t="shared" si="37"/>
        <v>0</v>
      </c>
      <c r="F385" s="100">
        <f t="shared" si="37"/>
        <v>0</v>
      </c>
      <c r="G385" s="100">
        <f t="shared" si="37"/>
        <v>100</v>
      </c>
      <c r="H385" s="100">
        <f t="shared" si="37"/>
        <v>200</v>
      </c>
      <c r="I385" s="100">
        <f t="shared" si="37"/>
        <v>194</v>
      </c>
      <c r="J385" s="100">
        <f t="shared" si="37"/>
        <v>250</v>
      </c>
      <c r="K385" s="100">
        <f t="shared" si="37"/>
        <v>0</v>
      </c>
      <c r="L385" s="100">
        <f t="shared" si="37"/>
        <v>150</v>
      </c>
      <c r="M385" s="100">
        <f t="shared" si="37"/>
        <v>0</v>
      </c>
      <c r="N385" s="100">
        <f t="shared" si="38"/>
        <v>0</v>
      </c>
      <c r="O385" s="100">
        <f t="shared" si="38"/>
        <v>0</v>
      </c>
      <c r="P385" s="100">
        <f t="shared" si="38"/>
        <v>894</v>
      </c>
      <c r="Q385" s="100">
        <f t="shared" si="38"/>
        <v>0</v>
      </c>
      <c r="R385" s="100">
        <f t="shared" si="38"/>
        <v>0</v>
      </c>
      <c r="S385" s="100">
        <f t="shared" si="38"/>
        <v>0</v>
      </c>
      <c r="T385" s="100">
        <f t="shared" si="38"/>
        <v>0</v>
      </c>
      <c r="U385" s="100">
        <f t="shared" si="38"/>
        <v>50</v>
      </c>
      <c r="V385" s="100">
        <f t="shared" si="38"/>
        <v>0</v>
      </c>
      <c r="W385" s="100">
        <f t="shared" si="38"/>
        <v>0</v>
      </c>
      <c r="X385" s="100">
        <f t="shared" si="38"/>
        <v>50</v>
      </c>
    </row>
    <row r="386" spans="2:24">
      <c r="B386" s="465" t="s">
        <v>252</v>
      </c>
      <c r="C386" s="465"/>
      <c r="D386" s="100">
        <f t="shared" ref="D386:M387" si="39">SUMIF($B$5:$B$373,$B386,D$5:D$373)</f>
        <v>0</v>
      </c>
      <c r="E386" s="100">
        <f t="shared" si="39"/>
        <v>661</v>
      </c>
      <c r="F386" s="100">
        <f t="shared" si="39"/>
        <v>0</v>
      </c>
      <c r="G386" s="100">
        <f t="shared" si="39"/>
        <v>0</v>
      </c>
      <c r="H386" s="100">
        <f t="shared" si="39"/>
        <v>0</v>
      </c>
      <c r="I386" s="100">
        <f t="shared" si="39"/>
        <v>0</v>
      </c>
      <c r="J386" s="100">
        <f t="shared" si="39"/>
        <v>0</v>
      </c>
      <c r="K386" s="100">
        <f t="shared" si="39"/>
        <v>0</v>
      </c>
      <c r="L386" s="100">
        <f t="shared" si="39"/>
        <v>0</v>
      </c>
      <c r="M386" s="100">
        <f t="shared" si="39"/>
        <v>0</v>
      </c>
      <c r="N386" s="100">
        <f t="shared" ref="N386:X387" si="40">SUMIF($B$5:$B$373,$B386,N$5:N$373)</f>
        <v>0</v>
      </c>
      <c r="O386" s="100">
        <f t="shared" si="40"/>
        <v>0</v>
      </c>
      <c r="P386" s="100">
        <f t="shared" si="40"/>
        <v>661</v>
      </c>
      <c r="Q386" s="100">
        <f t="shared" si="40"/>
        <v>0</v>
      </c>
      <c r="R386" s="100">
        <f t="shared" si="40"/>
        <v>0</v>
      </c>
      <c r="S386" s="100">
        <f t="shared" si="40"/>
        <v>692.4</v>
      </c>
      <c r="T386" s="100">
        <f t="shared" si="40"/>
        <v>0</v>
      </c>
      <c r="U386" s="102">
        <f t="shared" si="40"/>
        <v>0</v>
      </c>
      <c r="V386" s="100">
        <f t="shared" si="40"/>
        <v>0</v>
      </c>
      <c r="W386" s="100">
        <f t="shared" si="40"/>
        <v>0</v>
      </c>
      <c r="X386" s="100">
        <f t="shared" si="40"/>
        <v>692.4</v>
      </c>
    </row>
    <row r="387" spans="2:24">
      <c r="B387" s="465" t="s">
        <v>174</v>
      </c>
      <c r="C387" s="465"/>
      <c r="D387" s="100">
        <f t="shared" si="39"/>
        <v>0</v>
      </c>
      <c r="E387" s="100">
        <f t="shared" si="39"/>
        <v>0</v>
      </c>
      <c r="F387" s="100">
        <f t="shared" si="39"/>
        <v>0</v>
      </c>
      <c r="G387" s="100">
        <f t="shared" si="39"/>
        <v>0</v>
      </c>
      <c r="H387" s="100">
        <f t="shared" si="39"/>
        <v>0</v>
      </c>
      <c r="I387" s="100">
        <f t="shared" si="39"/>
        <v>0</v>
      </c>
      <c r="J387" s="100">
        <f t="shared" si="39"/>
        <v>0</v>
      </c>
      <c r="K387" s="100">
        <f t="shared" si="39"/>
        <v>0</v>
      </c>
      <c r="L387" s="100">
        <f t="shared" si="39"/>
        <v>0</v>
      </c>
      <c r="M387" s="100">
        <f t="shared" si="39"/>
        <v>0</v>
      </c>
      <c r="N387" s="100">
        <f t="shared" si="40"/>
        <v>0</v>
      </c>
      <c r="O387" s="100">
        <f t="shared" si="40"/>
        <v>0</v>
      </c>
      <c r="P387" s="100">
        <f t="shared" si="40"/>
        <v>0</v>
      </c>
      <c r="Q387" s="100">
        <f t="shared" si="40"/>
        <v>0</v>
      </c>
      <c r="R387" s="100">
        <f t="shared" si="40"/>
        <v>0</v>
      </c>
      <c r="S387" s="100">
        <f t="shared" si="40"/>
        <v>0</v>
      </c>
      <c r="T387" s="100">
        <f t="shared" si="40"/>
        <v>0</v>
      </c>
      <c r="U387" s="100">
        <f t="shared" si="40"/>
        <v>0</v>
      </c>
      <c r="V387" s="100">
        <f t="shared" si="40"/>
        <v>0</v>
      </c>
      <c r="W387" s="100">
        <f t="shared" si="40"/>
        <v>4240</v>
      </c>
      <c r="X387" s="100">
        <f t="shared" si="40"/>
        <v>4240</v>
      </c>
    </row>
    <row r="391" spans="2:24">
      <c r="X391" s="117"/>
    </row>
    <row r="392" spans="2:24">
      <c r="X392" s="117"/>
    </row>
    <row r="393" spans="2:24">
      <c r="X393" s="117"/>
    </row>
    <row r="394" spans="2:24">
      <c r="P394" s="117"/>
      <c r="X394" s="117"/>
    </row>
    <row r="395" spans="2:24">
      <c r="P395" s="117"/>
      <c r="X395" s="117"/>
    </row>
    <row r="396" spans="2:24">
      <c r="P396" s="117"/>
      <c r="X396" s="117"/>
    </row>
    <row r="397" spans="2:24">
      <c r="P397" s="117"/>
      <c r="X397" s="117"/>
    </row>
    <row r="398" spans="2:24">
      <c r="P398" s="117"/>
      <c r="X398" s="117"/>
    </row>
    <row r="399" spans="2:24">
      <c r="P399" s="117"/>
      <c r="X399" s="117"/>
    </row>
    <row r="400" spans="2:24">
      <c r="P400" s="117"/>
      <c r="X400" s="117"/>
    </row>
    <row r="401" spans="16:24">
      <c r="P401" s="117"/>
      <c r="X401" s="117"/>
    </row>
    <row r="402" spans="16:24">
      <c r="P402" s="117"/>
      <c r="X402" s="117"/>
    </row>
    <row r="403" spans="16:24">
      <c r="P403" s="117"/>
    </row>
    <row r="404" spans="16:24">
      <c r="P404" s="117"/>
    </row>
    <row r="405" spans="16:24">
      <c r="P405" s="117"/>
    </row>
    <row r="406" spans="16:24">
      <c r="P406" s="117"/>
    </row>
    <row r="407" spans="16:24">
      <c r="P407" s="117">
        <f t="shared" ref="P407" si="41">SUM(D389:O389)</f>
        <v>0</v>
      </c>
    </row>
  </sheetData>
  <dataConsolidate/>
  <mergeCells count="299">
    <mergeCell ref="A374:X374"/>
    <mergeCell ref="W2:X2"/>
    <mergeCell ref="A3:A4"/>
    <mergeCell ref="D3:P3"/>
    <mergeCell ref="Q3:X3"/>
    <mergeCell ref="A167:A175"/>
    <mergeCell ref="A185:A193"/>
    <mergeCell ref="A113:A121"/>
    <mergeCell ref="A149:A157"/>
    <mergeCell ref="A95:A103"/>
    <mergeCell ref="A77:A85"/>
    <mergeCell ref="A50:A58"/>
    <mergeCell ref="B50:C50"/>
    <mergeCell ref="B51:C51"/>
    <mergeCell ref="B52:C52"/>
    <mergeCell ref="B53:B56"/>
    <mergeCell ref="B57:C57"/>
    <mergeCell ref="B58:C58"/>
    <mergeCell ref="A41:A49"/>
    <mergeCell ref="B41:C41"/>
    <mergeCell ref="B42:C42"/>
    <mergeCell ref="B43:C43"/>
    <mergeCell ref="B44:B47"/>
    <mergeCell ref="B48:C48"/>
    <mergeCell ref="A293:A301"/>
    <mergeCell ref="B293:C293"/>
    <mergeCell ref="B294:C294"/>
    <mergeCell ref="B295:C295"/>
    <mergeCell ref="B296:B299"/>
    <mergeCell ref="B300:C300"/>
    <mergeCell ref="B301:C301"/>
    <mergeCell ref="B319:C319"/>
    <mergeCell ref="A320:A328"/>
    <mergeCell ref="B318:C318"/>
    <mergeCell ref="A311:A319"/>
    <mergeCell ref="A329:A337"/>
    <mergeCell ref="B329:C329"/>
    <mergeCell ref="B330:C330"/>
    <mergeCell ref="B331:C331"/>
    <mergeCell ref="B332:B335"/>
    <mergeCell ref="B336:C336"/>
    <mergeCell ref="B337:C337"/>
    <mergeCell ref="A302:A310"/>
    <mergeCell ref="B302:C302"/>
    <mergeCell ref="B303:C303"/>
    <mergeCell ref="B304:C304"/>
    <mergeCell ref="B305:B308"/>
    <mergeCell ref="B309:C309"/>
    <mergeCell ref="B310:C310"/>
    <mergeCell ref="B320:C320"/>
    <mergeCell ref="B321:C321"/>
    <mergeCell ref="B322:C322"/>
    <mergeCell ref="B323:B326"/>
    <mergeCell ref="B327:C327"/>
    <mergeCell ref="B328:C328"/>
    <mergeCell ref="B311:C311"/>
    <mergeCell ref="B312:C312"/>
    <mergeCell ref="B313:C313"/>
    <mergeCell ref="B314:B317"/>
    <mergeCell ref="B372:C372"/>
    <mergeCell ref="B373:C373"/>
    <mergeCell ref="B365:C365"/>
    <mergeCell ref="B366:C366"/>
    <mergeCell ref="B367:C367"/>
    <mergeCell ref="B368:B371"/>
    <mergeCell ref="A365:A373"/>
    <mergeCell ref="A338:A346"/>
    <mergeCell ref="B338:C338"/>
    <mergeCell ref="B339:C339"/>
    <mergeCell ref="B340:C340"/>
    <mergeCell ref="B341:B344"/>
    <mergeCell ref="B345:C345"/>
    <mergeCell ref="B346:C346"/>
    <mergeCell ref="A347:A355"/>
    <mergeCell ref="B347:C347"/>
    <mergeCell ref="B348:C348"/>
    <mergeCell ref="B349:C349"/>
    <mergeCell ref="B350:B353"/>
    <mergeCell ref="B354:C354"/>
    <mergeCell ref="B355:C355"/>
    <mergeCell ref="A356:A364"/>
    <mergeCell ref="B356:C356"/>
    <mergeCell ref="B357:C357"/>
    <mergeCell ref="A266:A274"/>
    <mergeCell ref="B266:C266"/>
    <mergeCell ref="B267:C267"/>
    <mergeCell ref="B268:C268"/>
    <mergeCell ref="B269:B272"/>
    <mergeCell ref="B273:C273"/>
    <mergeCell ref="B274:C274"/>
    <mergeCell ref="A257:A265"/>
    <mergeCell ref="B257:C257"/>
    <mergeCell ref="B258:C258"/>
    <mergeCell ref="B259:C259"/>
    <mergeCell ref="B260:B263"/>
    <mergeCell ref="B264:C264"/>
    <mergeCell ref="B265:C265"/>
    <mergeCell ref="B283:C283"/>
    <mergeCell ref="A284:A292"/>
    <mergeCell ref="B284:C284"/>
    <mergeCell ref="B285:C285"/>
    <mergeCell ref="B286:C286"/>
    <mergeCell ref="B287:B290"/>
    <mergeCell ref="B291:C291"/>
    <mergeCell ref="B292:C292"/>
    <mergeCell ref="B275:C275"/>
    <mergeCell ref="B276:C276"/>
    <mergeCell ref="B277:C277"/>
    <mergeCell ref="B278:B281"/>
    <mergeCell ref="B282:C282"/>
    <mergeCell ref="A275:A283"/>
    <mergeCell ref="A212:A220"/>
    <mergeCell ref="B212:C212"/>
    <mergeCell ref="B213:C213"/>
    <mergeCell ref="B214:C214"/>
    <mergeCell ref="B215:B218"/>
    <mergeCell ref="B219:C219"/>
    <mergeCell ref="B220:C220"/>
    <mergeCell ref="A239:A247"/>
    <mergeCell ref="B239:C239"/>
    <mergeCell ref="B240:C240"/>
    <mergeCell ref="B241:C241"/>
    <mergeCell ref="B242:B245"/>
    <mergeCell ref="B246:C246"/>
    <mergeCell ref="B247:C247"/>
    <mergeCell ref="B228:C228"/>
    <mergeCell ref="A221:A229"/>
    <mergeCell ref="B78:C78"/>
    <mergeCell ref="B79:C79"/>
    <mergeCell ref="B80:B83"/>
    <mergeCell ref="B84:C84"/>
    <mergeCell ref="B49:C49"/>
    <mergeCell ref="B67:C67"/>
    <mergeCell ref="A68:A76"/>
    <mergeCell ref="B68:C68"/>
    <mergeCell ref="B69:C69"/>
    <mergeCell ref="B70:C70"/>
    <mergeCell ref="B71:B74"/>
    <mergeCell ref="B75:C75"/>
    <mergeCell ref="B76:C76"/>
    <mergeCell ref="B59:C59"/>
    <mergeCell ref="B60:C60"/>
    <mergeCell ref="B61:C61"/>
    <mergeCell ref="B62:B65"/>
    <mergeCell ref="B66:C66"/>
    <mergeCell ref="A59:A67"/>
    <mergeCell ref="B77:C77"/>
    <mergeCell ref="B95:C95"/>
    <mergeCell ref="B96:C96"/>
    <mergeCell ref="B97:C97"/>
    <mergeCell ref="B98:B101"/>
    <mergeCell ref="B102:C102"/>
    <mergeCell ref="B85:C85"/>
    <mergeCell ref="A86:A94"/>
    <mergeCell ref="B86:C86"/>
    <mergeCell ref="B87:C87"/>
    <mergeCell ref="B88:C88"/>
    <mergeCell ref="B89:B92"/>
    <mergeCell ref="B93:C93"/>
    <mergeCell ref="B94:C94"/>
    <mergeCell ref="B103:C103"/>
    <mergeCell ref="A104:A112"/>
    <mergeCell ref="B104:C104"/>
    <mergeCell ref="B105:C105"/>
    <mergeCell ref="B106:C106"/>
    <mergeCell ref="B107:B110"/>
    <mergeCell ref="B111:C111"/>
    <mergeCell ref="B112:C112"/>
    <mergeCell ref="A140:A148"/>
    <mergeCell ref="B140:C140"/>
    <mergeCell ref="B141:C141"/>
    <mergeCell ref="B142:C142"/>
    <mergeCell ref="B143:B146"/>
    <mergeCell ref="B147:C147"/>
    <mergeCell ref="B148:C148"/>
    <mergeCell ref="B113:C113"/>
    <mergeCell ref="B114:C114"/>
    <mergeCell ref="B115:C115"/>
    <mergeCell ref="B116:B119"/>
    <mergeCell ref="B120:C120"/>
    <mergeCell ref="A122:A130"/>
    <mergeCell ref="B122:C122"/>
    <mergeCell ref="B123:C123"/>
    <mergeCell ref="B124:C124"/>
    <mergeCell ref="A23:A31"/>
    <mergeCell ref="B23:C23"/>
    <mergeCell ref="B24:C24"/>
    <mergeCell ref="B25:C25"/>
    <mergeCell ref="B26:B29"/>
    <mergeCell ref="B30:C30"/>
    <mergeCell ref="B31:C31"/>
    <mergeCell ref="A32:A40"/>
    <mergeCell ref="A5:A13"/>
    <mergeCell ref="B5:C5"/>
    <mergeCell ref="B6:C6"/>
    <mergeCell ref="B7:C7"/>
    <mergeCell ref="B8:B11"/>
    <mergeCell ref="B12:C12"/>
    <mergeCell ref="B13:C13"/>
    <mergeCell ref="A14:A22"/>
    <mergeCell ref="B14:C14"/>
    <mergeCell ref="B15:C15"/>
    <mergeCell ref="B16:C16"/>
    <mergeCell ref="B17:B20"/>
    <mergeCell ref="B21:C21"/>
    <mergeCell ref="B22:C22"/>
    <mergeCell ref="B358:C358"/>
    <mergeCell ref="B359:B362"/>
    <mergeCell ref="B363:C363"/>
    <mergeCell ref="B364:C364"/>
    <mergeCell ref="B178:C178"/>
    <mergeCell ref="B179:B182"/>
    <mergeCell ref="B183:C183"/>
    <mergeCell ref="B184:C184"/>
    <mergeCell ref="B193:C193"/>
    <mergeCell ref="B251:B254"/>
    <mergeCell ref="B203:C203"/>
    <mergeCell ref="B204:C204"/>
    <mergeCell ref="B205:C205"/>
    <mergeCell ref="B206:B209"/>
    <mergeCell ref="B210:C210"/>
    <mergeCell ref="B211:C211"/>
    <mergeCell ref="B229:C229"/>
    <mergeCell ref="B230:C230"/>
    <mergeCell ref="B231:C231"/>
    <mergeCell ref="B232:C232"/>
    <mergeCell ref="B233:B236"/>
    <mergeCell ref="B237:C237"/>
    <mergeCell ref="B238:C238"/>
    <mergeCell ref="B221:C221"/>
    <mergeCell ref="A194:A202"/>
    <mergeCell ref="B194:C194"/>
    <mergeCell ref="B195:C195"/>
    <mergeCell ref="B196:C196"/>
    <mergeCell ref="B197:B200"/>
    <mergeCell ref="A176:A184"/>
    <mergeCell ref="B176:C176"/>
    <mergeCell ref="B177:C177"/>
    <mergeCell ref="A248:A256"/>
    <mergeCell ref="B248:C248"/>
    <mergeCell ref="B249:C249"/>
    <mergeCell ref="B250:C250"/>
    <mergeCell ref="B185:C185"/>
    <mergeCell ref="B186:C186"/>
    <mergeCell ref="B187:C187"/>
    <mergeCell ref="B188:B191"/>
    <mergeCell ref="B192:C192"/>
    <mergeCell ref="B255:C255"/>
    <mergeCell ref="B256:C256"/>
    <mergeCell ref="A203:A211"/>
    <mergeCell ref="A230:A238"/>
    <mergeCell ref="B222:C222"/>
    <mergeCell ref="B223:C223"/>
    <mergeCell ref="B224:B227"/>
    <mergeCell ref="B125:B128"/>
    <mergeCell ref="B129:C129"/>
    <mergeCell ref="B130:C130"/>
    <mergeCell ref="A158:A166"/>
    <mergeCell ref="B158:C158"/>
    <mergeCell ref="B159:C159"/>
    <mergeCell ref="B160:C160"/>
    <mergeCell ref="B161:B164"/>
    <mergeCell ref="B165:C165"/>
    <mergeCell ref="B166:C166"/>
    <mergeCell ref="B151:C151"/>
    <mergeCell ref="B152:B155"/>
    <mergeCell ref="B156:C156"/>
    <mergeCell ref="B157:C157"/>
    <mergeCell ref="A131:A139"/>
    <mergeCell ref="B131:C131"/>
    <mergeCell ref="B132:C132"/>
    <mergeCell ref="B133:C133"/>
    <mergeCell ref="B134:B137"/>
    <mergeCell ref="B138:C138"/>
    <mergeCell ref="B139:C139"/>
    <mergeCell ref="B3:C4"/>
    <mergeCell ref="B387:C387"/>
    <mergeCell ref="B379:C379"/>
    <mergeCell ref="B380:C380"/>
    <mergeCell ref="B381:C381"/>
    <mergeCell ref="B382:B385"/>
    <mergeCell ref="B386:C386"/>
    <mergeCell ref="B40:C40"/>
    <mergeCell ref="B167:C167"/>
    <mergeCell ref="B168:C168"/>
    <mergeCell ref="B169:C169"/>
    <mergeCell ref="B170:B173"/>
    <mergeCell ref="B174:C174"/>
    <mergeCell ref="B121:C121"/>
    <mergeCell ref="B32:C32"/>
    <mergeCell ref="B33:C33"/>
    <mergeCell ref="B34:C34"/>
    <mergeCell ref="B35:B38"/>
    <mergeCell ref="B39:C39"/>
    <mergeCell ref="B175:C175"/>
    <mergeCell ref="B149:C149"/>
    <mergeCell ref="B150:C150"/>
    <mergeCell ref="B201:C201"/>
    <mergeCell ref="B202:C202"/>
  </mergeCells>
  <phoneticPr fontId="3"/>
  <printOptions horizontalCentered="1"/>
  <pageMargins left="0.19685039370078741" right="0.19685039370078741" top="0.27559055118110237" bottom="0.11811023622047245" header="0.19685039370078741" footer="0"/>
  <pageSetup paperSize="9" scale="44" firstPageNumber="10" fitToHeight="0" orientation="landscape" cellComments="asDisplayed" useFirstPageNumber="1" r:id="rId1"/>
  <headerFooter alignWithMargins="0"/>
  <rowBreaks count="6" manualBreakCount="6">
    <brk id="58" max="23" man="1"/>
    <brk id="112" max="23" man="1"/>
    <brk id="166" max="23" man="1"/>
    <brk id="220" max="23" man="1"/>
    <brk id="274" max="23" man="1"/>
    <brk id="328" max="2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X230"/>
  <sheetViews>
    <sheetView showGridLines="0" showZeros="0" view="pageBreakPreview" zoomScale="60" zoomScaleNormal="70" workbookViewId="0">
      <pane xSplit="3" ySplit="4" topLeftCell="D5" activePane="bottomRight" state="frozen"/>
      <selection activeCell="E59" sqref="E59"/>
      <selection pane="topRight" activeCell="E59" sqref="E59"/>
      <selection pane="bottomLeft" activeCell="E59" sqref="E59"/>
      <selection pane="bottomRight" activeCell="D2" sqref="D2"/>
    </sheetView>
  </sheetViews>
  <sheetFormatPr defaultColWidth="9" defaultRowHeight="17.25"/>
  <cols>
    <col min="1" max="1" width="14.625" style="34" customWidth="1"/>
    <col min="2" max="2" width="12.125" style="34" customWidth="1"/>
    <col min="3" max="3" width="7.75" style="34" bestFit="1" customWidth="1"/>
    <col min="4" max="24" width="14.125" style="34" customWidth="1"/>
    <col min="25" max="16384" width="9" style="34"/>
  </cols>
  <sheetData>
    <row r="1" spans="1:24" ht="18.75" customHeight="1">
      <c r="A1" s="41"/>
    </row>
    <row r="2" spans="1:24" ht="17.25" customHeight="1">
      <c r="A2" s="62" t="s">
        <v>2</v>
      </c>
      <c r="D2" s="62"/>
      <c r="E2" s="62"/>
      <c r="F2" s="62"/>
      <c r="G2" s="62"/>
      <c r="H2" s="62"/>
      <c r="I2" s="62"/>
      <c r="J2" s="62"/>
      <c r="K2" s="62"/>
      <c r="L2" s="62"/>
      <c r="M2" s="62"/>
      <c r="N2" s="62"/>
      <c r="O2" s="62"/>
      <c r="P2" s="62"/>
      <c r="Q2" s="62"/>
      <c r="R2" s="62"/>
      <c r="S2" s="62"/>
      <c r="T2" s="62"/>
      <c r="U2" s="63"/>
      <c r="V2" s="62"/>
      <c r="W2" s="484" t="s">
        <v>149</v>
      </c>
      <c r="X2" s="484"/>
    </row>
    <row r="3" spans="1:24" ht="17.25" customHeight="1">
      <c r="A3" s="494" t="s">
        <v>7</v>
      </c>
      <c r="B3" s="461" t="s">
        <v>255</v>
      </c>
      <c r="C3" s="462"/>
      <c r="D3" s="487" t="s">
        <v>323</v>
      </c>
      <c r="E3" s="488"/>
      <c r="F3" s="488"/>
      <c r="G3" s="488"/>
      <c r="H3" s="488"/>
      <c r="I3" s="488"/>
      <c r="J3" s="488"/>
      <c r="K3" s="488"/>
      <c r="L3" s="488"/>
      <c r="M3" s="488"/>
      <c r="N3" s="488"/>
      <c r="O3" s="488"/>
      <c r="P3" s="489"/>
      <c r="Q3" s="487" t="s">
        <v>324</v>
      </c>
      <c r="R3" s="488"/>
      <c r="S3" s="488"/>
      <c r="T3" s="488"/>
      <c r="U3" s="488"/>
      <c r="V3" s="488"/>
      <c r="W3" s="488"/>
      <c r="X3" s="489"/>
    </row>
    <row r="4" spans="1:24" ht="28.5">
      <c r="A4" s="486"/>
      <c r="B4" s="463"/>
      <c r="C4" s="464"/>
      <c r="D4" s="119" t="s">
        <v>179</v>
      </c>
      <c r="E4" s="36" t="s">
        <v>151</v>
      </c>
      <c r="F4" s="36" t="s">
        <v>180</v>
      </c>
      <c r="G4" s="36" t="s">
        <v>181</v>
      </c>
      <c r="H4" s="36" t="s">
        <v>183</v>
      </c>
      <c r="I4" s="37" t="s">
        <v>184</v>
      </c>
      <c r="J4" s="36" t="s">
        <v>185</v>
      </c>
      <c r="K4" s="36" t="s">
        <v>186</v>
      </c>
      <c r="L4" s="36" t="s">
        <v>187</v>
      </c>
      <c r="M4" s="36" t="s">
        <v>188</v>
      </c>
      <c r="N4" s="36" t="s">
        <v>189</v>
      </c>
      <c r="O4" s="120" t="s">
        <v>162</v>
      </c>
      <c r="P4" s="38" t="s">
        <v>164</v>
      </c>
      <c r="Q4" s="119" t="s">
        <v>190</v>
      </c>
      <c r="R4" s="36" t="s">
        <v>191</v>
      </c>
      <c r="S4" s="36" t="s">
        <v>153</v>
      </c>
      <c r="T4" s="36" t="s">
        <v>192</v>
      </c>
      <c r="U4" s="36" t="s">
        <v>182</v>
      </c>
      <c r="V4" s="55" t="s">
        <v>184</v>
      </c>
      <c r="W4" s="64" t="s">
        <v>193</v>
      </c>
      <c r="X4" s="38" t="s">
        <v>164</v>
      </c>
    </row>
    <row r="5" spans="1:24" ht="24" customHeight="1">
      <c r="A5" s="476" t="s">
        <v>229</v>
      </c>
      <c r="B5" s="469" t="s">
        <v>173</v>
      </c>
      <c r="C5" s="470"/>
      <c r="D5" s="185">
        <v>0</v>
      </c>
      <c r="E5" s="186">
        <v>0</v>
      </c>
      <c r="F5" s="186">
        <v>100</v>
      </c>
      <c r="G5" s="186">
        <v>0</v>
      </c>
      <c r="H5" s="186">
        <v>0</v>
      </c>
      <c r="I5" s="359">
        <v>0</v>
      </c>
      <c r="J5" s="186">
        <v>0</v>
      </c>
      <c r="K5" s="186">
        <v>0</v>
      </c>
      <c r="L5" s="186">
        <v>100</v>
      </c>
      <c r="M5" s="186">
        <v>0</v>
      </c>
      <c r="N5" s="186">
        <v>100</v>
      </c>
      <c r="O5" s="369">
        <v>0</v>
      </c>
      <c r="P5" s="93">
        <f>SUM(D5:O5)</f>
        <v>300</v>
      </c>
      <c r="Q5" s="185">
        <v>0</v>
      </c>
      <c r="R5" s="186">
        <v>0</v>
      </c>
      <c r="S5" s="186">
        <v>100</v>
      </c>
      <c r="T5" s="186">
        <v>0</v>
      </c>
      <c r="U5" s="186">
        <v>0</v>
      </c>
      <c r="V5" s="187">
        <v>0</v>
      </c>
      <c r="W5" s="40">
        <v>200</v>
      </c>
      <c r="X5" s="93">
        <f t="shared" ref="X5:X49" si="0">SUM(Q5:W5)</f>
        <v>300</v>
      </c>
    </row>
    <row r="6" spans="1:24" ht="24" customHeight="1">
      <c r="A6" s="477"/>
      <c r="B6" s="471" t="s">
        <v>172</v>
      </c>
      <c r="C6" s="472"/>
      <c r="D6" s="188">
        <v>0</v>
      </c>
      <c r="E6" s="189">
        <v>0</v>
      </c>
      <c r="F6" s="189">
        <v>0</v>
      </c>
      <c r="G6" s="189">
        <v>100</v>
      </c>
      <c r="H6" s="189">
        <v>0</v>
      </c>
      <c r="I6" s="202">
        <v>0</v>
      </c>
      <c r="J6" s="189">
        <v>100</v>
      </c>
      <c r="K6" s="189">
        <v>0</v>
      </c>
      <c r="L6" s="189">
        <v>0</v>
      </c>
      <c r="M6" s="189">
        <v>100</v>
      </c>
      <c r="N6" s="189">
        <v>0</v>
      </c>
      <c r="O6" s="191">
        <v>0</v>
      </c>
      <c r="P6" s="94">
        <f t="shared" ref="P6:P69" si="1">SUM(D6:O6)</f>
        <v>300</v>
      </c>
      <c r="Q6" s="188">
        <v>0</v>
      </c>
      <c r="R6" s="189">
        <v>0</v>
      </c>
      <c r="S6" s="189">
        <v>0</v>
      </c>
      <c r="T6" s="189">
        <v>100</v>
      </c>
      <c r="U6" s="189">
        <v>0</v>
      </c>
      <c r="V6" s="189">
        <v>0</v>
      </c>
      <c r="W6" s="71">
        <v>200</v>
      </c>
      <c r="X6" s="94">
        <f t="shared" si="0"/>
        <v>300</v>
      </c>
    </row>
    <row r="7" spans="1:24" ht="24" customHeight="1">
      <c r="A7" s="477"/>
      <c r="B7" s="473" t="s">
        <v>198</v>
      </c>
      <c r="C7" s="490"/>
      <c r="D7" s="188">
        <v>0</v>
      </c>
      <c r="E7" s="189">
        <v>100</v>
      </c>
      <c r="F7" s="189">
        <v>0</v>
      </c>
      <c r="G7" s="189">
        <v>0</v>
      </c>
      <c r="H7" s="189">
        <v>0</v>
      </c>
      <c r="I7" s="190">
        <v>0</v>
      </c>
      <c r="J7" s="189">
        <v>0</v>
      </c>
      <c r="K7" s="189">
        <v>150</v>
      </c>
      <c r="L7" s="189">
        <v>0</v>
      </c>
      <c r="M7" s="189">
        <v>0</v>
      </c>
      <c r="N7" s="189">
        <v>280</v>
      </c>
      <c r="O7" s="191">
        <v>0</v>
      </c>
      <c r="P7" s="94">
        <f t="shared" si="1"/>
        <v>530</v>
      </c>
      <c r="Q7" s="188">
        <f>SUM(Q8:Q11)</f>
        <v>0</v>
      </c>
      <c r="R7" s="189">
        <f t="shared" ref="R7:W7" si="2">SUM(R8:R11)</f>
        <v>0</v>
      </c>
      <c r="S7" s="189">
        <f t="shared" si="2"/>
        <v>150</v>
      </c>
      <c r="T7" s="189">
        <f t="shared" si="2"/>
        <v>0</v>
      </c>
      <c r="U7" s="189">
        <f t="shared" si="2"/>
        <v>0</v>
      </c>
      <c r="V7" s="191">
        <f t="shared" si="2"/>
        <v>160</v>
      </c>
      <c r="W7" s="71">
        <f t="shared" si="2"/>
        <v>0</v>
      </c>
      <c r="X7" s="94">
        <f t="shared" si="0"/>
        <v>310</v>
      </c>
    </row>
    <row r="8" spans="1:24" ht="24" customHeight="1">
      <c r="A8" s="477"/>
      <c r="B8" s="475"/>
      <c r="C8" s="95" t="s">
        <v>176</v>
      </c>
      <c r="D8" s="188">
        <v>0</v>
      </c>
      <c r="E8" s="189">
        <v>0</v>
      </c>
      <c r="F8" s="189">
        <v>0</v>
      </c>
      <c r="G8" s="189">
        <v>0</v>
      </c>
      <c r="H8" s="189">
        <v>0</v>
      </c>
      <c r="I8" s="190">
        <v>0</v>
      </c>
      <c r="J8" s="189">
        <v>0</v>
      </c>
      <c r="K8" s="189">
        <v>0</v>
      </c>
      <c r="L8" s="189">
        <v>0</v>
      </c>
      <c r="M8" s="189">
        <v>0</v>
      </c>
      <c r="N8" s="189">
        <v>0</v>
      </c>
      <c r="O8" s="191">
        <v>0</v>
      </c>
      <c r="P8" s="94">
        <f t="shared" si="1"/>
        <v>0</v>
      </c>
      <c r="Q8" s="188">
        <v>0</v>
      </c>
      <c r="R8" s="189">
        <v>0</v>
      </c>
      <c r="S8" s="189">
        <v>0</v>
      </c>
      <c r="T8" s="189">
        <v>0</v>
      </c>
      <c r="U8" s="189">
        <v>0</v>
      </c>
      <c r="V8" s="191">
        <v>0</v>
      </c>
      <c r="W8" s="71">
        <v>0</v>
      </c>
      <c r="X8" s="94">
        <f t="shared" si="0"/>
        <v>0</v>
      </c>
    </row>
    <row r="9" spans="1:24" ht="24" customHeight="1">
      <c r="A9" s="477"/>
      <c r="B9" s="475"/>
      <c r="C9" s="95" t="s">
        <v>171</v>
      </c>
      <c r="D9" s="188">
        <v>0</v>
      </c>
      <c r="E9" s="189">
        <v>0</v>
      </c>
      <c r="F9" s="189">
        <v>0</v>
      </c>
      <c r="G9" s="189">
        <v>0</v>
      </c>
      <c r="H9" s="189">
        <v>0</v>
      </c>
      <c r="I9" s="190">
        <v>0</v>
      </c>
      <c r="J9" s="189">
        <v>0</v>
      </c>
      <c r="K9" s="189">
        <v>150</v>
      </c>
      <c r="L9" s="189">
        <v>0</v>
      </c>
      <c r="M9" s="189">
        <v>0</v>
      </c>
      <c r="N9" s="189">
        <v>280</v>
      </c>
      <c r="O9" s="191">
        <v>0</v>
      </c>
      <c r="P9" s="94">
        <f t="shared" si="1"/>
        <v>430</v>
      </c>
      <c r="Q9" s="188">
        <v>0</v>
      </c>
      <c r="R9" s="189">
        <v>0</v>
      </c>
      <c r="S9" s="189">
        <v>150</v>
      </c>
      <c r="T9" s="189">
        <v>0</v>
      </c>
      <c r="U9" s="189">
        <v>0</v>
      </c>
      <c r="V9" s="191">
        <v>160</v>
      </c>
      <c r="W9" s="71">
        <v>0</v>
      </c>
      <c r="X9" s="94">
        <f t="shared" si="0"/>
        <v>310</v>
      </c>
    </row>
    <row r="10" spans="1:24" ht="24" customHeight="1">
      <c r="A10" s="477"/>
      <c r="B10" s="475"/>
      <c r="C10" s="95" t="s">
        <v>175</v>
      </c>
      <c r="D10" s="188">
        <v>0</v>
      </c>
      <c r="E10" s="189">
        <v>0</v>
      </c>
      <c r="F10" s="189">
        <v>0</v>
      </c>
      <c r="G10" s="189">
        <v>0</v>
      </c>
      <c r="H10" s="189">
        <v>0</v>
      </c>
      <c r="I10" s="190">
        <v>0</v>
      </c>
      <c r="J10" s="189">
        <v>0</v>
      </c>
      <c r="K10" s="189">
        <v>0</v>
      </c>
      <c r="L10" s="189">
        <v>0</v>
      </c>
      <c r="M10" s="189">
        <v>0</v>
      </c>
      <c r="N10" s="189">
        <v>0</v>
      </c>
      <c r="O10" s="191">
        <v>0</v>
      </c>
      <c r="P10" s="94">
        <f t="shared" si="1"/>
        <v>0</v>
      </c>
      <c r="Q10" s="188">
        <v>0</v>
      </c>
      <c r="R10" s="189">
        <v>0</v>
      </c>
      <c r="S10" s="189">
        <v>0</v>
      </c>
      <c r="T10" s="189">
        <v>0</v>
      </c>
      <c r="U10" s="189">
        <v>0</v>
      </c>
      <c r="V10" s="191">
        <v>0</v>
      </c>
      <c r="W10" s="71">
        <v>0</v>
      </c>
      <c r="X10" s="94">
        <f t="shared" si="0"/>
        <v>0</v>
      </c>
    </row>
    <row r="11" spans="1:24" ht="24" customHeight="1">
      <c r="A11" s="477"/>
      <c r="B11" s="475"/>
      <c r="C11" s="95" t="s">
        <v>170</v>
      </c>
      <c r="D11" s="188">
        <v>0</v>
      </c>
      <c r="E11" s="189">
        <v>100</v>
      </c>
      <c r="F11" s="189">
        <v>0</v>
      </c>
      <c r="G11" s="189">
        <v>0</v>
      </c>
      <c r="H11" s="189">
        <v>0</v>
      </c>
      <c r="I11" s="190">
        <v>0</v>
      </c>
      <c r="J11" s="189">
        <v>0</v>
      </c>
      <c r="K11" s="189">
        <v>0</v>
      </c>
      <c r="L11" s="189">
        <v>0</v>
      </c>
      <c r="M11" s="189">
        <v>0</v>
      </c>
      <c r="N11" s="189">
        <v>0</v>
      </c>
      <c r="O11" s="191">
        <v>0</v>
      </c>
      <c r="P11" s="94">
        <f t="shared" si="1"/>
        <v>100</v>
      </c>
      <c r="Q11" s="188">
        <v>0</v>
      </c>
      <c r="R11" s="189"/>
      <c r="S11" s="189">
        <v>0</v>
      </c>
      <c r="T11" s="189">
        <v>0</v>
      </c>
      <c r="U11" s="189">
        <v>0</v>
      </c>
      <c r="V11" s="191">
        <v>0</v>
      </c>
      <c r="W11" s="71">
        <v>0</v>
      </c>
      <c r="X11" s="94">
        <f t="shared" si="0"/>
        <v>0</v>
      </c>
    </row>
    <row r="12" spans="1:24" ht="24" customHeight="1">
      <c r="A12" s="477"/>
      <c r="B12" s="471" t="s">
        <v>197</v>
      </c>
      <c r="C12" s="472"/>
      <c r="D12" s="188">
        <v>0</v>
      </c>
      <c r="E12" s="189">
        <v>0</v>
      </c>
      <c r="F12" s="189">
        <v>0</v>
      </c>
      <c r="G12" s="189">
        <v>0</v>
      </c>
      <c r="H12" s="189">
        <v>0</v>
      </c>
      <c r="I12" s="190">
        <v>0</v>
      </c>
      <c r="J12" s="189">
        <v>0</v>
      </c>
      <c r="K12" s="189">
        <v>0</v>
      </c>
      <c r="L12" s="189">
        <v>0</v>
      </c>
      <c r="M12" s="189">
        <v>0</v>
      </c>
      <c r="N12" s="189">
        <v>0</v>
      </c>
      <c r="O12" s="191">
        <v>0</v>
      </c>
      <c r="P12" s="94">
        <f t="shared" si="1"/>
        <v>0</v>
      </c>
      <c r="Q12" s="188">
        <v>0</v>
      </c>
      <c r="R12" s="189">
        <v>0</v>
      </c>
      <c r="S12" s="189">
        <v>0</v>
      </c>
      <c r="T12" s="189">
        <v>0</v>
      </c>
      <c r="U12" s="189">
        <v>0</v>
      </c>
      <c r="V12" s="191">
        <v>0</v>
      </c>
      <c r="W12" s="71">
        <v>0</v>
      </c>
      <c r="X12" s="94">
        <f t="shared" si="0"/>
        <v>0</v>
      </c>
    </row>
    <row r="13" spans="1:24" ht="24" customHeight="1">
      <c r="A13" s="477"/>
      <c r="B13" s="473" t="s">
        <v>174</v>
      </c>
      <c r="C13" s="490"/>
      <c r="D13" s="208">
        <v>0</v>
      </c>
      <c r="E13" s="209">
        <v>0</v>
      </c>
      <c r="F13" s="209">
        <v>0</v>
      </c>
      <c r="G13" s="209">
        <v>0</v>
      </c>
      <c r="H13" s="209">
        <v>0</v>
      </c>
      <c r="I13" s="210">
        <v>0</v>
      </c>
      <c r="J13" s="209">
        <v>0</v>
      </c>
      <c r="K13" s="209">
        <v>0</v>
      </c>
      <c r="L13" s="209">
        <v>0</v>
      </c>
      <c r="M13" s="209">
        <v>0</v>
      </c>
      <c r="N13" s="209">
        <v>0</v>
      </c>
      <c r="O13" s="211">
        <v>0</v>
      </c>
      <c r="P13" s="377">
        <f t="shared" si="1"/>
        <v>0</v>
      </c>
      <c r="Q13" s="208">
        <v>0</v>
      </c>
      <c r="R13" s="209">
        <v>0</v>
      </c>
      <c r="S13" s="209">
        <v>0</v>
      </c>
      <c r="T13" s="209">
        <v>0</v>
      </c>
      <c r="U13" s="209">
        <v>0</v>
      </c>
      <c r="V13" s="211">
        <v>0</v>
      </c>
      <c r="W13" s="189">
        <v>140</v>
      </c>
      <c r="X13" s="103">
        <f t="shared" si="0"/>
        <v>140</v>
      </c>
    </row>
    <row r="14" spans="1:24" ht="24" customHeight="1">
      <c r="A14" s="476" t="s">
        <v>230</v>
      </c>
      <c r="B14" s="469" t="s">
        <v>173</v>
      </c>
      <c r="C14" s="470"/>
      <c r="D14" s="199">
        <v>0</v>
      </c>
      <c r="E14" s="200">
        <v>0</v>
      </c>
      <c r="F14" s="200">
        <v>0</v>
      </c>
      <c r="G14" s="200">
        <v>0</v>
      </c>
      <c r="H14" s="200">
        <v>0</v>
      </c>
      <c r="I14" s="360">
        <v>50</v>
      </c>
      <c r="J14" s="200">
        <v>0</v>
      </c>
      <c r="K14" s="200">
        <v>0</v>
      </c>
      <c r="L14" s="200">
        <v>0</v>
      </c>
      <c r="M14" s="200">
        <v>150</v>
      </c>
      <c r="N14" s="200">
        <v>0</v>
      </c>
      <c r="O14" s="371">
        <v>0</v>
      </c>
      <c r="P14" s="98">
        <f t="shared" si="1"/>
        <v>200</v>
      </c>
      <c r="Q14" s="199">
        <v>50</v>
      </c>
      <c r="R14" s="200">
        <v>0</v>
      </c>
      <c r="S14" s="200">
        <v>0</v>
      </c>
      <c r="T14" s="200">
        <v>0</v>
      </c>
      <c r="U14" s="200">
        <v>0</v>
      </c>
      <c r="V14" s="201">
        <v>40</v>
      </c>
      <c r="W14" s="73">
        <v>120</v>
      </c>
      <c r="X14" s="98">
        <f t="shared" si="0"/>
        <v>210</v>
      </c>
    </row>
    <row r="15" spans="1:24" ht="24" customHeight="1">
      <c r="A15" s="477"/>
      <c r="B15" s="471" t="s">
        <v>172</v>
      </c>
      <c r="C15" s="472"/>
      <c r="D15" s="188">
        <v>0</v>
      </c>
      <c r="E15" s="189">
        <v>0</v>
      </c>
      <c r="F15" s="189">
        <v>0</v>
      </c>
      <c r="G15" s="189">
        <v>0</v>
      </c>
      <c r="H15" s="189">
        <v>0</v>
      </c>
      <c r="I15" s="202">
        <v>0</v>
      </c>
      <c r="J15" s="189">
        <v>0</v>
      </c>
      <c r="K15" s="189">
        <v>0</v>
      </c>
      <c r="L15" s="189">
        <v>0</v>
      </c>
      <c r="M15" s="189">
        <v>0</v>
      </c>
      <c r="N15" s="189">
        <v>0</v>
      </c>
      <c r="O15" s="191">
        <v>0</v>
      </c>
      <c r="P15" s="94">
        <f t="shared" si="1"/>
        <v>0</v>
      </c>
      <c r="Q15" s="188">
        <v>0</v>
      </c>
      <c r="R15" s="189">
        <v>0</v>
      </c>
      <c r="S15" s="189">
        <v>0</v>
      </c>
      <c r="T15" s="189">
        <v>0</v>
      </c>
      <c r="U15" s="189">
        <v>0</v>
      </c>
      <c r="V15" s="189">
        <v>0</v>
      </c>
      <c r="W15" s="71">
        <v>0</v>
      </c>
      <c r="X15" s="94">
        <f t="shared" si="0"/>
        <v>0</v>
      </c>
    </row>
    <row r="16" spans="1:24" ht="24" customHeight="1">
      <c r="A16" s="477"/>
      <c r="B16" s="473" t="s">
        <v>198</v>
      </c>
      <c r="C16" s="490"/>
      <c r="D16" s="188">
        <v>0</v>
      </c>
      <c r="E16" s="189">
        <v>0</v>
      </c>
      <c r="F16" s="189">
        <v>0</v>
      </c>
      <c r="G16" s="189">
        <v>0</v>
      </c>
      <c r="H16" s="189">
        <v>100</v>
      </c>
      <c r="I16" s="190">
        <v>30</v>
      </c>
      <c r="J16" s="189">
        <v>0</v>
      </c>
      <c r="K16" s="189">
        <v>0</v>
      </c>
      <c r="L16" s="189">
        <v>0</v>
      </c>
      <c r="M16" s="189">
        <v>0</v>
      </c>
      <c r="N16" s="189">
        <v>0</v>
      </c>
      <c r="O16" s="191">
        <v>0</v>
      </c>
      <c r="P16" s="94">
        <f t="shared" si="1"/>
        <v>130</v>
      </c>
      <c r="Q16" s="188">
        <f>SUM(Q17:Q20)</f>
        <v>0</v>
      </c>
      <c r="R16" s="189">
        <f t="shared" ref="R16:W16" si="3">SUM(R17:R20)</f>
        <v>0</v>
      </c>
      <c r="S16" s="189">
        <f t="shared" si="3"/>
        <v>0</v>
      </c>
      <c r="T16" s="189">
        <f t="shared" si="3"/>
        <v>0</v>
      </c>
      <c r="U16" s="189">
        <f t="shared" si="3"/>
        <v>0</v>
      </c>
      <c r="V16" s="191">
        <f t="shared" si="3"/>
        <v>30</v>
      </c>
      <c r="W16" s="71">
        <f t="shared" si="3"/>
        <v>0</v>
      </c>
      <c r="X16" s="94">
        <f t="shared" si="0"/>
        <v>30</v>
      </c>
    </row>
    <row r="17" spans="1:24" ht="24" customHeight="1">
      <c r="A17" s="477"/>
      <c r="B17" s="475"/>
      <c r="C17" s="95" t="s">
        <v>176</v>
      </c>
      <c r="D17" s="188">
        <v>0</v>
      </c>
      <c r="E17" s="189">
        <v>0</v>
      </c>
      <c r="F17" s="189">
        <v>0</v>
      </c>
      <c r="G17" s="189">
        <v>0</v>
      </c>
      <c r="H17" s="189">
        <v>0</v>
      </c>
      <c r="I17" s="190">
        <v>0</v>
      </c>
      <c r="J17" s="189">
        <v>0</v>
      </c>
      <c r="K17" s="189">
        <v>0</v>
      </c>
      <c r="L17" s="189">
        <v>0</v>
      </c>
      <c r="M17" s="189">
        <v>0</v>
      </c>
      <c r="N17" s="189">
        <v>0</v>
      </c>
      <c r="O17" s="191">
        <v>0</v>
      </c>
      <c r="P17" s="94">
        <f t="shared" si="1"/>
        <v>0</v>
      </c>
      <c r="Q17" s="188">
        <v>0</v>
      </c>
      <c r="R17" s="189">
        <v>0</v>
      </c>
      <c r="S17" s="189">
        <v>0</v>
      </c>
      <c r="T17" s="189">
        <v>0</v>
      </c>
      <c r="U17" s="189">
        <v>0</v>
      </c>
      <c r="V17" s="191">
        <v>0</v>
      </c>
      <c r="W17" s="71">
        <v>0</v>
      </c>
      <c r="X17" s="94">
        <f t="shared" si="0"/>
        <v>0</v>
      </c>
    </row>
    <row r="18" spans="1:24" ht="24" customHeight="1">
      <c r="A18" s="477"/>
      <c r="B18" s="475"/>
      <c r="C18" s="95" t="s">
        <v>171</v>
      </c>
      <c r="D18" s="188">
        <v>0</v>
      </c>
      <c r="E18" s="189">
        <v>0</v>
      </c>
      <c r="F18" s="189">
        <v>0</v>
      </c>
      <c r="G18" s="189">
        <v>0</v>
      </c>
      <c r="H18" s="189">
        <v>100</v>
      </c>
      <c r="I18" s="190">
        <v>30</v>
      </c>
      <c r="J18" s="189">
        <v>0</v>
      </c>
      <c r="K18" s="189">
        <v>0</v>
      </c>
      <c r="L18" s="189">
        <v>0</v>
      </c>
      <c r="M18" s="189">
        <v>0</v>
      </c>
      <c r="N18" s="189">
        <v>0</v>
      </c>
      <c r="O18" s="191">
        <v>0</v>
      </c>
      <c r="P18" s="94">
        <f t="shared" si="1"/>
        <v>130</v>
      </c>
      <c r="Q18" s="188">
        <v>0</v>
      </c>
      <c r="R18" s="189">
        <v>0</v>
      </c>
      <c r="S18" s="189">
        <v>0</v>
      </c>
      <c r="T18" s="189">
        <v>0</v>
      </c>
      <c r="U18" s="189"/>
      <c r="V18" s="191">
        <v>30</v>
      </c>
      <c r="W18" s="189">
        <v>0</v>
      </c>
      <c r="X18" s="94">
        <f t="shared" si="0"/>
        <v>30</v>
      </c>
    </row>
    <row r="19" spans="1:24" ht="24" customHeight="1">
      <c r="A19" s="477"/>
      <c r="B19" s="475"/>
      <c r="C19" s="95" t="s">
        <v>175</v>
      </c>
      <c r="D19" s="188">
        <v>0</v>
      </c>
      <c r="E19" s="189">
        <v>0</v>
      </c>
      <c r="F19" s="189">
        <v>0</v>
      </c>
      <c r="G19" s="189">
        <v>0</v>
      </c>
      <c r="H19" s="189">
        <v>0</v>
      </c>
      <c r="I19" s="190">
        <v>0</v>
      </c>
      <c r="J19" s="189">
        <v>0</v>
      </c>
      <c r="K19" s="189">
        <v>0</v>
      </c>
      <c r="L19" s="189">
        <v>0</v>
      </c>
      <c r="M19" s="189">
        <v>0</v>
      </c>
      <c r="N19" s="189">
        <v>0</v>
      </c>
      <c r="O19" s="191">
        <v>0</v>
      </c>
      <c r="P19" s="94">
        <f t="shared" si="1"/>
        <v>0</v>
      </c>
      <c r="Q19" s="188">
        <v>0</v>
      </c>
      <c r="R19" s="189">
        <v>0</v>
      </c>
      <c r="S19" s="189">
        <v>0</v>
      </c>
      <c r="T19" s="189">
        <v>0</v>
      </c>
      <c r="U19" s="189">
        <v>0</v>
      </c>
      <c r="V19" s="191">
        <v>0</v>
      </c>
      <c r="W19" s="71">
        <v>0</v>
      </c>
      <c r="X19" s="94">
        <f t="shared" si="0"/>
        <v>0</v>
      </c>
    </row>
    <row r="20" spans="1:24" ht="24" customHeight="1">
      <c r="A20" s="477"/>
      <c r="B20" s="475"/>
      <c r="C20" s="95" t="s">
        <v>170</v>
      </c>
      <c r="D20" s="188">
        <v>0</v>
      </c>
      <c r="E20" s="189">
        <v>0</v>
      </c>
      <c r="F20" s="189">
        <v>0</v>
      </c>
      <c r="G20" s="189">
        <v>0</v>
      </c>
      <c r="H20" s="189">
        <v>0</v>
      </c>
      <c r="I20" s="190">
        <v>0</v>
      </c>
      <c r="J20" s="189">
        <v>0</v>
      </c>
      <c r="K20" s="189">
        <v>0</v>
      </c>
      <c r="L20" s="189">
        <v>0</v>
      </c>
      <c r="M20" s="189">
        <v>0</v>
      </c>
      <c r="N20" s="189">
        <v>0</v>
      </c>
      <c r="O20" s="191">
        <v>0</v>
      </c>
      <c r="P20" s="94">
        <f t="shared" si="1"/>
        <v>0</v>
      </c>
      <c r="Q20" s="188">
        <v>0</v>
      </c>
      <c r="R20" s="189">
        <v>0</v>
      </c>
      <c r="S20" s="189">
        <v>0</v>
      </c>
      <c r="T20" s="189">
        <v>0</v>
      </c>
      <c r="U20" s="189">
        <v>0</v>
      </c>
      <c r="V20" s="191">
        <v>0</v>
      </c>
      <c r="W20" s="71">
        <v>0</v>
      </c>
      <c r="X20" s="94">
        <f t="shared" si="0"/>
        <v>0</v>
      </c>
    </row>
    <row r="21" spans="1:24" ht="24" customHeight="1">
      <c r="A21" s="477"/>
      <c r="B21" s="471" t="s">
        <v>197</v>
      </c>
      <c r="C21" s="472"/>
      <c r="D21" s="188">
        <v>0</v>
      </c>
      <c r="E21" s="189">
        <v>0</v>
      </c>
      <c r="F21" s="189">
        <v>0</v>
      </c>
      <c r="G21" s="189">
        <v>0</v>
      </c>
      <c r="H21" s="189">
        <v>0</v>
      </c>
      <c r="I21" s="190">
        <v>0</v>
      </c>
      <c r="J21" s="189">
        <v>0</v>
      </c>
      <c r="K21" s="189">
        <v>0</v>
      </c>
      <c r="L21" s="189">
        <v>0</v>
      </c>
      <c r="M21" s="189">
        <v>0</v>
      </c>
      <c r="N21" s="189">
        <v>0</v>
      </c>
      <c r="O21" s="191">
        <v>0</v>
      </c>
      <c r="P21" s="94">
        <f t="shared" si="1"/>
        <v>0</v>
      </c>
      <c r="Q21" s="188">
        <v>0</v>
      </c>
      <c r="R21" s="189">
        <v>0</v>
      </c>
      <c r="S21" s="189">
        <v>0</v>
      </c>
      <c r="T21" s="189">
        <v>0</v>
      </c>
      <c r="U21" s="189">
        <v>0</v>
      </c>
      <c r="V21" s="191">
        <v>0</v>
      </c>
      <c r="W21" s="71">
        <v>0</v>
      </c>
      <c r="X21" s="94">
        <f t="shared" si="0"/>
        <v>0</v>
      </c>
    </row>
    <row r="22" spans="1:24" ht="24" customHeight="1">
      <c r="A22" s="478"/>
      <c r="B22" s="467" t="s">
        <v>174</v>
      </c>
      <c r="C22" s="491"/>
      <c r="D22" s="195">
        <v>0</v>
      </c>
      <c r="E22" s="196">
        <v>0</v>
      </c>
      <c r="F22" s="196">
        <v>0</v>
      </c>
      <c r="G22" s="196">
        <v>0</v>
      </c>
      <c r="H22" s="196">
        <v>0</v>
      </c>
      <c r="I22" s="197">
        <v>0</v>
      </c>
      <c r="J22" s="196">
        <v>0</v>
      </c>
      <c r="K22" s="196">
        <v>0</v>
      </c>
      <c r="L22" s="196">
        <v>0</v>
      </c>
      <c r="M22" s="196">
        <v>0</v>
      </c>
      <c r="N22" s="196">
        <v>0</v>
      </c>
      <c r="O22" s="198">
        <v>0</v>
      </c>
      <c r="P22" s="373">
        <f t="shared" si="1"/>
        <v>0</v>
      </c>
      <c r="Q22" s="195">
        <v>0</v>
      </c>
      <c r="R22" s="196">
        <v>0</v>
      </c>
      <c r="S22" s="196">
        <v>0</v>
      </c>
      <c r="T22" s="196">
        <v>0</v>
      </c>
      <c r="U22" s="196">
        <v>0</v>
      </c>
      <c r="V22" s="198">
        <v>0</v>
      </c>
      <c r="W22" s="72">
        <v>30</v>
      </c>
      <c r="X22" s="97">
        <f t="shared" si="0"/>
        <v>30</v>
      </c>
    </row>
    <row r="23" spans="1:24" ht="24" customHeight="1">
      <c r="A23" s="477" t="s">
        <v>231</v>
      </c>
      <c r="B23" s="481" t="s">
        <v>173</v>
      </c>
      <c r="C23" s="482"/>
      <c r="D23" s="206">
        <v>0</v>
      </c>
      <c r="E23" s="207">
        <v>0</v>
      </c>
      <c r="F23" s="207">
        <v>0</v>
      </c>
      <c r="G23" s="207">
        <v>0</v>
      </c>
      <c r="H23" s="207">
        <v>0</v>
      </c>
      <c r="I23" s="361">
        <v>0</v>
      </c>
      <c r="J23" s="207">
        <v>0</v>
      </c>
      <c r="K23" s="207">
        <v>0</v>
      </c>
      <c r="L23" s="207">
        <v>0</v>
      </c>
      <c r="M23" s="207">
        <v>0</v>
      </c>
      <c r="N23" s="207">
        <v>0</v>
      </c>
      <c r="O23" s="375">
        <v>0</v>
      </c>
      <c r="P23" s="366">
        <f t="shared" si="1"/>
        <v>0</v>
      </c>
      <c r="Q23" s="206">
        <v>0</v>
      </c>
      <c r="R23" s="207">
        <v>0</v>
      </c>
      <c r="S23" s="207">
        <v>0</v>
      </c>
      <c r="T23" s="207">
        <v>0</v>
      </c>
      <c r="U23" s="207">
        <v>0</v>
      </c>
      <c r="V23" s="364">
        <v>0</v>
      </c>
      <c r="W23" s="365">
        <v>0</v>
      </c>
      <c r="X23" s="366">
        <f t="shared" si="0"/>
        <v>0</v>
      </c>
    </row>
    <row r="24" spans="1:24" ht="24" customHeight="1">
      <c r="A24" s="477"/>
      <c r="B24" s="471" t="s">
        <v>172</v>
      </c>
      <c r="C24" s="472"/>
      <c r="D24" s="188">
        <v>0</v>
      </c>
      <c r="E24" s="189">
        <v>0</v>
      </c>
      <c r="F24" s="189">
        <v>0</v>
      </c>
      <c r="G24" s="189">
        <v>0</v>
      </c>
      <c r="H24" s="189">
        <v>0</v>
      </c>
      <c r="I24" s="202">
        <v>0</v>
      </c>
      <c r="J24" s="189">
        <v>0</v>
      </c>
      <c r="K24" s="189">
        <v>0</v>
      </c>
      <c r="L24" s="189">
        <v>100</v>
      </c>
      <c r="M24" s="189">
        <v>0</v>
      </c>
      <c r="N24" s="189">
        <v>0</v>
      </c>
      <c r="O24" s="191">
        <v>0</v>
      </c>
      <c r="P24" s="94">
        <f t="shared" si="1"/>
        <v>100</v>
      </c>
      <c r="Q24" s="188">
        <v>0</v>
      </c>
      <c r="R24" s="189">
        <v>0</v>
      </c>
      <c r="S24" s="189">
        <v>0</v>
      </c>
      <c r="T24" s="189">
        <v>0</v>
      </c>
      <c r="U24" s="189">
        <v>0</v>
      </c>
      <c r="V24" s="189">
        <v>0</v>
      </c>
      <c r="W24" s="71">
        <v>200</v>
      </c>
      <c r="X24" s="94">
        <f t="shared" si="0"/>
        <v>200</v>
      </c>
    </row>
    <row r="25" spans="1:24" ht="24" customHeight="1">
      <c r="A25" s="477"/>
      <c r="B25" s="473" t="s">
        <v>198</v>
      </c>
      <c r="C25" s="490"/>
      <c r="D25" s="188">
        <v>0</v>
      </c>
      <c r="E25" s="189">
        <v>0</v>
      </c>
      <c r="F25" s="189">
        <v>0</v>
      </c>
      <c r="G25" s="189">
        <v>0</v>
      </c>
      <c r="H25" s="189">
        <v>0</v>
      </c>
      <c r="I25" s="190">
        <v>0</v>
      </c>
      <c r="J25" s="189">
        <v>0</v>
      </c>
      <c r="K25" s="189">
        <v>0</v>
      </c>
      <c r="L25" s="189">
        <v>0</v>
      </c>
      <c r="M25" s="189">
        <v>0</v>
      </c>
      <c r="N25" s="189">
        <v>0</v>
      </c>
      <c r="O25" s="191">
        <v>0</v>
      </c>
      <c r="P25" s="94">
        <f t="shared" si="1"/>
        <v>0</v>
      </c>
      <c r="Q25" s="188">
        <v>0</v>
      </c>
      <c r="R25" s="189">
        <v>0</v>
      </c>
      <c r="S25" s="189">
        <v>0</v>
      </c>
      <c r="T25" s="189">
        <v>0</v>
      </c>
      <c r="U25" s="189">
        <v>0</v>
      </c>
      <c r="V25" s="191">
        <v>0</v>
      </c>
      <c r="W25" s="71">
        <v>0</v>
      </c>
      <c r="X25" s="94">
        <f t="shared" si="0"/>
        <v>0</v>
      </c>
    </row>
    <row r="26" spans="1:24" ht="24" customHeight="1">
      <c r="A26" s="477"/>
      <c r="B26" s="475"/>
      <c r="C26" s="95" t="s">
        <v>176</v>
      </c>
      <c r="D26" s="188">
        <v>0</v>
      </c>
      <c r="E26" s="189">
        <v>0</v>
      </c>
      <c r="F26" s="189">
        <v>0</v>
      </c>
      <c r="G26" s="189">
        <v>0</v>
      </c>
      <c r="H26" s="189">
        <v>0</v>
      </c>
      <c r="I26" s="190">
        <v>0</v>
      </c>
      <c r="J26" s="189">
        <v>0</v>
      </c>
      <c r="K26" s="189">
        <v>0</v>
      </c>
      <c r="L26" s="189">
        <v>0</v>
      </c>
      <c r="M26" s="189">
        <v>0</v>
      </c>
      <c r="N26" s="189">
        <v>0</v>
      </c>
      <c r="O26" s="191">
        <v>0</v>
      </c>
      <c r="P26" s="94">
        <f t="shared" si="1"/>
        <v>0</v>
      </c>
      <c r="Q26" s="188">
        <v>0</v>
      </c>
      <c r="R26" s="189">
        <v>0</v>
      </c>
      <c r="S26" s="189">
        <v>0</v>
      </c>
      <c r="T26" s="189">
        <v>0</v>
      </c>
      <c r="U26" s="189">
        <v>0</v>
      </c>
      <c r="V26" s="191">
        <v>0</v>
      </c>
      <c r="W26" s="71">
        <v>0</v>
      </c>
      <c r="X26" s="94">
        <f t="shared" si="0"/>
        <v>0</v>
      </c>
    </row>
    <row r="27" spans="1:24" ht="24" customHeight="1">
      <c r="A27" s="477"/>
      <c r="B27" s="475"/>
      <c r="C27" s="95" t="s">
        <v>171</v>
      </c>
      <c r="D27" s="188">
        <v>0</v>
      </c>
      <c r="E27" s="189">
        <v>0</v>
      </c>
      <c r="F27" s="189">
        <v>0</v>
      </c>
      <c r="G27" s="189">
        <v>0</v>
      </c>
      <c r="H27" s="189">
        <v>0</v>
      </c>
      <c r="I27" s="190">
        <v>0</v>
      </c>
      <c r="J27" s="189">
        <v>0</v>
      </c>
      <c r="K27" s="189">
        <v>0</v>
      </c>
      <c r="L27" s="189">
        <v>0</v>
      </c>
      <c r="M27" s="189">
        <v>0</v>
      </c>
      <c r="N27" s="189">
        <v>0</v>
      </c>
      <c r="O27" s="191">
        <v>0</v>
      </c>
      <c r="P27" s="94">
        <f t="shared" si="1"/>
        <v>0</v>
      </c>
      <c r="Q27" s="188">
        <v>0</v>
      </c>
      <c r="R27" s="189">
        <v>0</v>
      </c>
      <c r="S27" s="189">
        <v>0</v>
      </c>
      <c r="T27" s="189">
        <v>0</v>
      </c>
      <c r="U27" s="189">
        <v>0</v>
      </c>
      <c r="V27" s="191">
        <v>0</v>
      </c>
      <c r="W27" s="71">
        <v>0</v>
      </c>
      <c r="X27" s="94">
        <f t="shared" si="0"/>
        <v>0</v>
      </c>
    </row>
    <row r="28" spans="1:24" ht="24" customHeight="1">
      <c r="A28" s="477"/>
      <c r="B28" s="475"/>
      <c r="C28" s="95" t="s">
        <v>175</v>
      </c>
      <c r="D28" s="188">
        <v>0</v>
      </c>
      <c r="E28" s="189">
        <v>0</v>
      </c>
      <c r="F28" s="189">
        <v>0</v>
      </c>
      <c r="G28" s="189">
        <v>0</v>
      </c>
      <c r="H28" s="189">
        <v>0</v>
      </c>
      <c r="I28" s="190">
        <v>0</v>
      </c>
      <c r="J28" s="189">
        <v>0</v>
      </c>
      <c r="K28" s="189">
        <v>0</v>
      </c>
      <c r="L28" s="189">
        <v>0</v>
      </c>
      <c r="M28" s="189">
        <v>0</v>
      </c>
      <c r="N28" s="189">
        <v>0</v>
      </c>
      <c r="O28" s="191">
        <v>0</v>
      </c>
      <c r="P28" s="94">
        <f t="shared" si="1"/>
        <v>0</v>
      </c>
      <c r="Q28" s="188">
        <v>0</v>
      </c>
      <c r="R28" s="189">
        <v>0</v>
      </c>
      <c r="S28" s="189">
        <v>0</v>
      </c>
      <c r="T28" s="189">
        <v>0</v>
      </c>
      <c r="U28" s="189">
        <v>0</v>
      </c>
      <c r="V28" s="191">
        <v>0</v>
      </c>
      <c r="W28" s="71">
        <v>0</v>
      </c>
      <c r="X28" s="94">
        <f t="shared" si="0"/>
        <v>0</v>
      </c>
    </row>
    <row r="29" spans="1:24" ht="24" customHeight="1">
      <c r="A29" s="477"/>
      <c r="B29" s="475"/>
      <c r="C29" s="95" t="s">
        <v>170</v>
      </c>
      <c r="D29" s="188">
        <v>0</v>
      </c>
      <c r="E29" s="189">
        <v>0</v>
      </c>
      <c r="F29" s="189">
        <v>0</v>
      </c>
      <c r="G29" s="189">
        <v>0</v>
      </c>
      <c r="H29" s="189">
        <v>0</v>
      </c>
      <c r="I29" s="190">
        <v>0</v>
      </c>
      <c r="J29" s="189">
        <v>0</v>
      </c>
      <c r="K29" s="189">
        <v>0</v>
      </c>
      <c r="L29" s="189">
        <v>0</v>
      </c>
      <c r="M29" s="189">
        <v>0</v>
      </c>
      <c r="N29" s="189">
        <v>0</v>
      </c>
      <c r="O29" s="191">
        <v>0</v>
      </c>
      <c r="P29" s="94">
        <f t="shared" si="1"/>
        <v>0</v>
      </c>
      <c r="Q29" s="188">
        <v>0</v>
      </c>
      <c r="R29" s="189">
        <v>0</v>
      </c>
      <c r="S29" s="189">
        <v>0</v>
      </c>
      <c r="T29" s="189">
        <v>0</v>
      </c>
      <c r="U29" s="189">
        <v>0</v>
      </c>
      <c r="V29" s="191">
        <v>0</v>
      </c>
      <c r="W29" s="71">
        <v>0</v>
      </c>
      <c r="X29" s="94">
        <f t="shared" si="0"/>
        <v>0</v>
      </c>
    </row>
    <row r="30" spans="1:24" ht="24" customHeight="1">
      <c r="A30" s="477"/>
      <c r="B30" s="471" t="s">
        <v>197</v>
      </c>
      <c r="C30" s="472"/>
      <c r="D30" s="188">
        <v>0</v>
      </c>
      <c r="E30" s="189">
        <v>0</v>
      </c>
      <c r="F30" s="189">
        <v>0</v>
      </c>
      <c r="G30" s="189">
        <v>0</v>
      </c>
      <c r="H30" s="189">
        <v>0</v>
      </c>
      <c r="I30" s="190">
        <v>0</v>
      </c>
      <c r="J30" s="189">
        <v>0</v>
      </c>
      <c r="K30" s="189">
        <v>0</v>
      </c>
      <c r="L30" s="189">
        <v>0</v>
      </c>
      <c r="M30" s="189">
        <v>0</v>
      </c>
      <c r="N30" s="189">
        <v>0</v>
      </c>
      <c r="O30" s="191">
        <v>0</v>
      </c>
      <c r="P30" s="94">
        <f t="shared" si="1"/>
        <v>0</v>
      </c>
      <c r="Q30" s="188">
        <v>0</v>
      </c>
      <c r="R30" s="189">
        <v>0</v>
      </c>
      <c r="S30" s="189">
        <v>0</v>
      </c>
      <c r="T30" s="189">
        <v>0</v>
      </c>
      <c r="U30" s="189">
        <v>0</v>
      </c>
      <c r="V30" s="191">
        <v>0</v>
      </c>
      <c r="W30" s="71">
        <v>0</v>
      </c>
      <c r="X30" s="94">
        <f t="shared" si="0"/>
        <v>0</v>
      </c>
    </row>
    <row r="31" spans="1:24" ht="24" customHeight="1">
      <c r="A31" s="477"/>
      <c r="B31" s="473" t="s">
        <v>174</v>
      </c>
      <c r="C31" s="490"/>
      <c r="D31" s="208">
        <v>0</v>
      </c>
      <c r="E31" s="209">
        <v>0</v>
      </c>
      <c r="F31" s="209">
        <v>0</v>
      </c>
      <c r="G31" s="209">
        <v>0</v>
      </c>
      <c r="H31" s="209">
        <v>0</v>
      </c>
      <c r="I31" s="210">
        <v>0</v>
      </c>
      <c r="J31" s="209">
        <v>0</v>
      </c>
      <c r="K31" s="209">
        <v>0</v>
      </c>
      <c r="L31" s="209">
        <v>0</v>
      </c>
      <c r="M31" s="209">
        <v>0</v>
      </c>
      <c r="N31" s="209">
        <v>0</v>
      </c>
      <c r="O31" s="211">
        <v>0</v>
      </c>
      <c r="P31" s="377">
        <f t="shared" si="1"/>
        <v>0</v>
      </c>
      <c r="Q31" s="208">
        <v>0</v>
      </c>
      <c r="R31" s="209">
        <v>0</v>
      </c>
      <c r="S31" s="209">
        <v>0</v>
      </c>
      <c r="T31" s="209">
        <v>0</v>
      </c>
      <c r="U31" s="209">
        <v>0</v>
      </c>
      <c r="V31" s="211">
        <v>0</v>
      </c>
      <c r="W31" s="74">
        <v>0</v>
      </c>
      <c r="X31" s="103">
        <f t="shared" si="0"/>
        <v>0</v>
      </c>
    </row>
    <row r="32" spans="1:24" ht="24" customHeight="1">
      <c r="A32" s="476" t="s">
        <v>232</v>
      </c>
      <c r="B32" s="469" t="s">
        <v>173</v>
      </c>
      <c r="C32" s="470"/>
      <c r="D32" s="199">
        <v>0</v>
      </c>
      <c r="E32" s="200">
        <v>200</v>
      </c>
      <c r="F32" s="200">
        <v>0</v>
      </c>
      <c r="G32" s="200">
        <v>0</v>
      </c>
      <c r="H32" s="200">
        <v>0</v>
      </c>
      <c r="I32" s="360">
        <v>0</v>
      </c>
      <c r="J32" s="200">
        <v>0</v>
      </c>
      <c r="K32" s="200">
        <v>0</v>
      </c>
      <c r="L32" s="200">
        <v>0</v>
      </c>
      <c r="M32" s="200">
        <v>0</v>
      </c>
      <c r="N32" s="200">
        <v>0</v>
      </c>
      <c r="O32" s="371">
        <v>0</v>
      </c>
      <c r="P32" s="98">
        <f t="shared" si="1"/>
        <v>200</v>
      </c>
      <c r="Q32" s="199">
        <v>0</v>
      </c>
      <c r="R32" s="200">
        <v>100</v>
      </c>
      <c r="S32" s="200">
        <v>0</v>
      </c>
      <c r="T32" s="200">
        <v>0</v>
      </c>
      <c r="U32" s="200">
        <v>0</v>
      </c>
      <c r="V32" s="201">
        <v>0</v>
      </c>
      <c r="W32" s="73">
        <v>0</v>
      </c>
      <c r="X32" s="98">
        <f t="shared" si="0"/>
        <v>100</v>
      </c>
    </row>
    <row r="33" spans="1:24" ht="24" customHeight="1">
      <c r="A33" s="477"/>
      <c r="B33" s="471" t="s">
        <v>172</v>
      </c>
      <c r="C33" s="472"/>
      <c r="D33" s="188">
        <v>150</v>
      </c>
      <c r="E33" s="189">
        <v>0</v>
      </c>
      <c r="F33" s="189">
        <v>0</v>
      </c>
      <c r="G33" s="189">
        <v>0</v>
      </c>
      <c r="H33" s="189">
        <v>100</v>
      </c>
      <c r="I33" s="202">
        <v>0</v>
      </c>
      <c r="J33" s="189">
        <v>0</v>
      </c>
      <c r="K33" s="189">
        <v>0</v>
      </c>
      <c r="L33" s="189">
        <v>0</v>
      </c>
      <c r="M33" s="189">
        <v>0</v>
      </c>
      <c r="N33" s="189">
        <v>0</v>
      </c>
      <c r="O33" s="191">
        <v>50</v>
      </c>
      <c r="P33" s="94">
        <f t="shared" si="1"/>
        <v>300</v>
      </c>
      <c r="Q33" s="188">
        <v>100</v>
      </c>
      <c r="R33" s="189">
        <v>0</v>
      </c>
      <c r="S33" s="189">
        <v>0</v>
      </c>
      <c r="T33" s="189">
        <v>0</v>
      </c>
      <c r="U33" s="189">
        <v>50</v>
      </c>
      <c r="V33" s="189">
        <v>0</v>
      </c>
      <c r="W33" s="71">
        <v>100</v>
      </c>
      <c r="X33" s="94">
        <f t="shared" si="0"/>
        <v>250</v>
      </c>
    </row>
    <row r="34" spans="1:24" ht="24" customHeight="1">
      <c r="A34" s="477"/>
      <c r="B34" s="473" t="s">
        <v>198</v>
      </c>
      <c r="C34" s="490"/>
      <c r="D34" s="188">
        <v>0</v>
      </c>
      <c r="E34" s="189">
        <v>0</v>
      </c>
      <c r="F34" s="189">
        <v>0</v>
      </c>
      <c r="G34" s="189">
        <v>0</v>
      </c>
      <c r="H34" s="189">
        <v>0</v>
      </c>
      <c r="I34" s="190">
        <v>0</v>
      </c>
      <c r="J34" s="189">
        <v>100</v>
      </c>
      <c r="K34" s="189">
        <v>50</v>
      </c>
      <c r="L34" s="189">
        <v>0</v>
      </c>
      <c r="M34" s="189">
        <v>0</v>
      </c>
      <c r="N34" s="189">
        <v>0</v>
      </c>
      <c r="O34" s="191">
        <v>0</v>
      </c>
      <c r="P34" s="94">
        <f t="shared" si="1"/>
        <v>150</v>
      </c>
      <c r="Q34" s="188">
        <f>SUM(Q35:Q38)</f>
        <v>0</v>
      </c>
      <c r="R34" s="189">
        <f t="shared" ref="R34:W34" si="4">SUM(R35:R38)</f>
        <v>0</v>
      </c>
      <c r="S34" s="189">
        <f t="shared" si="4"/>
        <v>100</v>
      </c>
      <c r="T34" s="189">
        <f t="shared" si="4"/>
        <v>0</v>
      </c>
      <c r="U34" s="189">
        <f t="shared" si="4"/>
        <v>0</v>
      </c>
      <c r="V34" s="191">
        <f t="shared" si="4"/>
        <v>100</v>
      </c>
      <c r="W34" s="71">
        <f t="shared" si="4"/>
        <v>0</v>
      </c>
      <c r="X34" s="94">
        <f t="shared" si="0"/>
        <v>200</v>
      </c>
    </row>
    <row r="35" spans="1:24" ht="24" customHeight="1">
      <c r="A35" s="477"/>
      <c r="B35" s="475"/>
      <c r="C35" s="95" t="s">
        <v>176</v>
      </c>
      <c r="D35" s="188">
        <v>0</v>
      </c>
      <c r="E35" s="189">
        <v>0</v>
      </c>
      <c r="F35" s="189">
        <v>0</v>
      </c>
      <c r="G35" s="189">
        <v>0</v>
      </c>
      <c r="H35" s="189">
        <v>0</v>
      </c>
      <c r="I35" s="190">
        <v>0</v>
      </c>
      <c r="J35" s="189">
        <v>0</v>
      </c>
      <c r="K35" s="189">
        <v>0</v>
      </c>
      <c r="L35" s="189">
        <v>0</v>
      </c>
      <c r="M35" s="189">
        <v>0</v>
      </c>
      <c r="N35" s="189">
        <v>0</v>
      </c>
      <c r="O35" s="191">
        <v>0</v>
      </c>
      <c r="P35" s="94">
        <f t="shared" si="1"/>
        <v>0</v>
      </c>
      <c r="Q35" s="188">
        <v>0</v>
      </c>
      <c r="R35" s="189">
        <v>0</v>
      </c>
      <c r="S35" s="189">
        <v>0</v>
      </c>
      <c r="T35" s="189">
        <v>0</v>
      </c>
      <c r="U35" s="189">
        <v>0</v>
      </c>
      <c r="V35" s="191">
        <v>0</v>
      </c>
      <c r="W35" s="71">
        <v>0</v>
      </c>
      <c r="X35" s="94">
        <f t="shared" si="0"/>
        <v>0</v>
      </c>
    </row>
    <row r="36" spans="1:24" ht="24" customHeight="1">
      <c r="A36" s="477"/>
      <c r="B36" s="475"/>
      <c r="C36" s="95" t="s">
        <v>171</v>
      </c>
      <c r="D36" s="188">
        <v>0</v>
      </c>
      <c r="E36" s="189">
        <v>0</v>
      </c>
      <c r="F36" s="189">
        <v>80</v>
      </c>
      <c r="G36" s="189">
        <v>0</v>
      </c>
      <c r="H36" s="189">
        <v>0</v>
      </c>
      <c r="I36" s="190">
        <v>0</v>
      </c>
      <c r="J36" s="189">
        <v>0</v>
      </c>
      <c r="K36" s="189">
        <v>0</v>
      </c>
      <c r="L36" s="189">
        <v>0</v>
      </c>
      <c r="M36" s="189">
        <v>0</v>
      </c>
      <c r="N36" s="189">
        <v>0</v>
      </c>
      <c r="O36" s="191">
        <v>0</v>
      </c>
      <c r="P36" s="94">
        <f t="shared" si="1"/>
        <v>80</v>
      </c>
      <c r="Q36" s="188">
        <v>0</v>
      </c>
      <c r="R36" s="189">
        <v>0</v>
      </c>
      <c r="S36" s="189">
        <v>100</v>
      </c>
      <c r="T36" s="189">
        <v>0</v>
      </c>
      <c r="U36" s="189">
        <v>0</v>
      </c>
      <c r="V36" s="191">
        <v>100</v>
      </c>
      <c r="W36" s="189">
        <v>0</v>
      </c>
      <c r="X36" s="94">
        <f t="shared" si="0"/>
        <v>200</v>
      </c>
    </row>
    <row r="37" spans="1:24" ht="24" customHeight="1">
      <c r="A37" s="477"/>
      <c r="B37" s="475"/>
      <c r="C37" s="95" t="s">
        <v>175</v>
      </c>
      <c r="D37" s="188">
        <v>0</v>
      </c>
      <c r="E37" s="189">
        <v>0</v>
      </c>
      <c r="F37" s="189">
        <v>0</v>
      </c>
      <c r="G37" s="189">
        <v>0</v>
      </c>
      <c r="H37" s="189">
        <v>0</v>
      </c>
      <c r="I37" s="190">
        <v>0</v>
      </c>
      <c r="J37" s="189">
        <v>0</v>
      </c>
      <c r="K37" s="189">
        <v>0</v>
      </c>
      <c r="L37" s="189">
        <v>0</v>
      </c>
      <c r="M37" s="189">
        <v>0</v>
      </c>
      <c r="N37" s="189">
        <v>0</v>
      </c>
      <c r="O37" s="191">
        <v>0</v>
      </c>
      <c r="P37" s="94">
        <f t="shared" si="1"/>
        <v>0</v>
      </c>
      <c r="Q37" s="188">
        <v>0</v>
      </c>
      <c r="R37" s="189">
        <v>0</v>
      </c>
      <c r="S37" s="189">
        <v>0</v>
      </c>
      <c r="T37" s="189">
        <v>0</v>
      </c>
      <c r="U37" s="189">
        <v>0</v>
      </c>
      <c r="V37" s="191">
        <v>0</v>
      </c>
      <c r="W37" s="71">
        <v>0</v>
      </c>
      <c r="X37" s="94">
        <f t="shared" si="0"/>
        <v>0</v>
      </c>
    </row>
    <row r="38" spans="1:24" ht="24" customHeight="1">
      <c r="A38" s="477"/>
      <c r="B38" s="475"/>
      <c r="C38" s="95" t="s">
        <v>170</v>
      </c>
      <c r="D38" s="188">
        <v>0</v>
      </c>
      <c r="E38" s="189">
        <v>0</v>
      </c>
      <c r="F38" s="189">
        <v>150</v>
      </c>
      <c r="G38" s="189">
        <v>0</v>
      </c>
      <c r="H38" s="189">
        <v>0</v>
      </c>
      <c r="I38" s="190">
        <v>0</v>
      </c>
      <c r="J38" s="189">
        <v>100</v>
      </c>
      <c r="K38" s="189">
        <v>50</v>
      </c>
      <c r="L38" s="189">
        <v>0</v>
      </c>
      <c r="M38" s="189">
        <v>0</v>
      </c>
      <c r="N38" s="189">
        <v>0</v>
      </c>
      <c r="O38" s="191">
        <v>0</v>
      </c>
      <c r="P38" s="94">
        <f t="shared" si="1"/>
        <v>300</v>
      </c>
      <c r="Q38" s="188">
        <v>0</v>
      </c>
      <c r="R38" s="189">
        <v>0</v>
      </c>
      <c r="S38" s="189"/>
      <c r="T38" s="189">
        <v>0</v>
      </c>
      <c r="U38" s="189">
        <v>0</v>
      </c>
      <c r="V38" s="191">
        <v>0</v>
      </c>
      <c r="W38" s="189">
        <v>0</v>
      </c>
      <c r="X38" s="94">
        <f t="shared" si="0"/>
        <v>0</v>
      </c>
    </row>
    <row r="39" spans="1:24" ht="24" customHeight="1">
      <c r="A39" s="477"/>
      <c r="B39" s="471" t="s">
        <v>197</v>
      </c>
      <c r="C39" s="472"/>
      <c r="D39" s="188">
        <v>0</v>
      </c>
      <c r="E39" s="189">
        <v>0</v>
      </c>
      <c r="F39" s="189">
        <v>0</v>
      </c>
      <c r="G39" s="189">
        <v>0</v>
      </c>
      <c r="H39" s="189">
        <v>0</v>
      </c>
      <c r="I39" s="190">
        <v>0</v>
      </c>
      <c r="J39" s="189">
        <v>0</v>
      </c>
      <c r="K39" s="189">
        <v>0</v>
      </c>
      <c r="L39" s="189">
        <v>0</v>
      </c>
      <c r="M39" s="189">
        <v>0</v>
      </c>
      <c r="N39" s="189">
        <v>0</v>
      </c>
      <c r="O39" s="191">
        <v>0</v>
      </c>
      <c r="P39" s="94">
        <f t="shared" si="1"/>
        <v>0</v>
      </c>
      <c r="Q39" s="188">
        <v>0</v>
      </c>
      <c r="R39" s="189">
        <v>0</v>
      </c>
      <c r="S39" s="189">
        <v>0</v>
      </c>
      <c r="T39" s="189">
        <v>0</v>
      </c>
      <c r="U39" s="189">
        <v>0</v>
      </c>
      <c r="V39" s="191">
        <v>0</v>
      </c>
      <c r="W39" s="71">
        <v>0</v>
      </c>
      <c r="X39" s="94">
        <f t="shared" si="0"/>
        <v>0</v>
      </c>
    </row>
    <row r="40" spans="1:24" ht="24" customHeight="1">
      <c r="A40" s="478"/>
      <c r="B40" s="467" t="s">
        <v>174</v>
      </c>
      <c r="C40" s="491"/>
      <c r="D40" s="195">
        <v>0</v>
      </c>
      <c r="E40" s="196">
        <v>0</v>
      </c>
      <c r="F40" s="196">
        <v>0</v>
      </c>
      <c r="G40" s="196">
        <v>0</v>
      </c>
      <c r="H40" s="196">
        <v>0</v>
      </c>
      <c r="I40" s="197">
        <v>0</v>
      </c>
      <c r="J40" s="196">
        <v>0</v>
      </c>
      <c r="K40" s="196">
        <v>0</v>
      </c>
      <c r="L40" s="196">
        <v>0</v>
      </c>
      <c r="M40" s="196">
        <v>0</v>
      </c>
      <c r="N40" s="196">
        <v>0</v>
      </c>
      <c r="O40" s="198">
        <v>0</v>
      </c>
      <c r="P40" s="373">
        <f t="shared" si="1"/>
        <v>0</v>
      </c>
      <c r="Q40" s="195">
        <v>0</v>
      </c>
      <c r="R40" s="196">
        <v>0</v>
      </c>
      <c r="S40" s="196">
        <v>0</v>
      </c>
      <c r="T40" s="196">
        <v>0</v>
      </c>
      <c r="U40" s="196">
        <v>0</v>
      </c>
      <c r="V40" s="198">
        <v>0</v>
      </c>
      <c r="W40" s="72">
        <v>200</v>
      </c>
      <c r="X40" s="97">
        <f t="shared" si="0"/>
        <v>200</v>
      </c>
    </row>
    <row r="41" spans="1:24" ht="24" customHeight="1">
      <c r="A41" s="476" t="s">
        <v>233</v>
      </c>
      <c r="B41" s="469" t="s">
        <v>173</v>
      </c>
      <c r="C41" s="470"/>
      <c r="D41" s="199">
        <v>200</v>
      </c>
      <c r="E41" s="200">
        <v>0</v>
      </c>
      <c r="F41" s="200">
        <v>0</v>
      </c>
      <c r="G41" s="200">
        <v>0</v>
      </c>
      <c r="H41" s="200">
        <v>0</v>
      </c>
      <c r="I41" s="360">
        <v>100</v>
      </c>
      <c r="J41" s="200">
        <v>0</v>
      </c>
      <c r="K41" s="200">
        <v>100</v>
      </c>
      <c r="L41" s="200">
        <v>85</v>
      </c>
      <c r="M41" s="200">
        <v>0</v>
      </c>
      <c r="N41" s="200">
        <v>0</v>
      </c>
      <c r="O41" s="371">
        <v>0</v>
      </c>
      <c r="P41" s="98">
        <f t="shared" si="1"/>
        <v>485</v>
      </c>
      <c r="Q41" s="199">
        <v>450</v>
      </c>
      <c r="R41" s="200">
        <v>0</v>
      </c>
      <c r="S41" s="200">
        <v>0</v>
      </c>
      <c r="T41" s="200">
        <v>0</v>
      </c>
      <c r="U41" s="200">
        <v>0</v>
      </c>
      <c r="V41" s="201"/>
      <c r="W41" s="73">
        <v>0</v>
      </c>
      <c r="X41" s="98">
        <f t="shared" si="0"/>
        <v>450</v>
      </c>
    </row>
    <row r="42" spans="1:24" ht="24" customHeight="1">
      <c r="A42" s="477"/>
      <c r="B42" s="471" t="s">
        <v>172</v>
      </c>
      <c r="C42" s="472"/>
      <c r="D42" s="188">
        <v>300</v>
      </c>
      <c r="E42" s="189">
        <v>0</v>
      </c>
      <c r="F42" s="189">
        <v>0</v>
      </c>
      <c r="G42" s="189">
        <v>0</v>
      </c>
      <c r="H42" s="189">
        <v>0</v>
      </c>
      <c r="I42" s="202">
        <v>0</v>
      </c>
      <c r="J42" s="189">
        <v>200</v>
      </c>
      <c r="K42" s="189">
        <v>100</v>
      </c>
      <c r="L42" s="189">
        <v>0</v>
      </c>
      <c r="M42" s="189">
        <v>0</v>
      </c>
      <c r="N42" s="189">
        <v>0</v>
      </c>
      <c r="O42" s="191">
        <v>0</v>
      </c>
      <c r="P42" s="94">
        <f t="shared" si="1"/>
        <v>600</v>
      </c>
      <c r="Q42" s="188"/>
      <c r="R42" s="189">
        <v>0</v>
      </c>
      <c r="S42" s="189">
        <v>0</v>
      </c>
      <c r="T42" s="189">
        <v>0</v>
      </c>
      <c r="U42" s="189">
        <v>0</v>
      </c>
      <c r="V42" s="189">
        <v>0</v>
      </c>
      <c r="W42" s="71"/>
      <c r="X42" s="94">
        <f t="shared" si="0"/>
        <v>0</v>
      </c>
    </row>
    <row r="43" spans="1:24" ht="24" customHeight="1">
      <c r="A43" s="477"/>
      <c r="B43" s="473" t="s">
        <v>198</v>
      </c>
      <c r="C43" s="490"/>
      <c r="D43" s="188">
        <v>100</v>
      </c>
      <c r="E43" s="189">
        <v>0</v>
      </c>
      <c r="F43" s="189">
        <v>0</v>
      </c>
      <c r="G43" s="189">
        <v>0</v>
      </c>
      <c r="H43" s="189">
        <v>0</v>
      </c>
      <c r="I43" s="190">
        <v>0</v>
      </c>
      <c r="J43" s="189">
        <v>0</v>
      </c>
      <c r="K43" s="189">
        <v>0</v>
      </c>
      <c r="L43" s="189">
        <v>15</v>
      </c>
      <c r="M43" s="189">
        <v>0</v>
      </c>
      <c r="N43" s="189">
        <v>0</v>
      </c>
      <c r="O43" s="191">
        <v>0</v>
      </c>
      <c r="P43" s="94">
        <f t="shared" si="1"/>
        <v>115</v>
      </c>
      <c r="Q43" s="188">
        <f>SUM(Q44:Q47)</f>
        <v>0</v>
      </c>
      <c r="R43" s="189">
        <f t="shared" ref="R43:W43" si="5">SUM(R44:R47)</f>
        <v>200</v>
      </c>
      <c r="S43" s="189">
        <f t="shared" si="5"/>
        <v>0</v>
      </c>
      <c r="T43" s="189">
        <f t="shared" si="5"/>
        <v>0</v>
      </c>
      <c r="U43" s="189">
        <f t="shared" si="5"/>
        <v>0</v>
      </c>
      <c r="V43" s="191">
        <f t="shared" si="5"/>
        <v>0</v>
      </c>
      <c r="W43" s="71">
        <f t="shared" si="5"/>
        <v>0</v>
      </c>
      <c r="X43" s="94">
        <f t="shared" si="0"/>
        <v>200</v>
      </c>
    </row>
    <row r="44" spans="1:24" ht="24" customHeight="1">
      <c r="A44" s="477"/>
      <c r="B44" s="475"/>
      <c r="C44" s="95" t="s">
        <v>176</v>
      </c>
      <c r="D44" s="188">
        <v>0</v>
      </c>
      <c r="E44" s="189">
        <v>0</v>
      </c>
      <c r="F44" s="189">
        <v>0</v>
      </c>
      <c r="G44" s="189">
        <v>0</v>
      </c>
      <c r="H44" s="189">
        <v>0</v>
      </c>
      <c r="I44" s="190">
        <v>0</v>
      </c>
      <c r="J44" s="189">
        <v>0</v>
      </c>
      <c r="K44" s="189">
        <v>0</v>
      </c>
      <c r="L44" s="189">
        <v>0</v>
      </c>
      <c r="M44" s="189">
        <v>0</v>
      </c>
      <c r="N44" s="189">
        <v>0</v>
      </c>
      <c r="O44" s="191">
        <v>0</v>
      </c>
      <c r="P44" s="94">
        <f t="shared" si="1"/>
        <v>0</v>
      </c>
      <c r="Q44" s="188">
        <v>0</v>
      </c>
      <c r="R44" s="189">
        <v>0</v>
      </c>
      <c r="S44" s="189">
        <v>0</v>
      </c>
      <c r="T44" s="189">
        <v>0</v>
      </c>
      <c r="U44" s="189">
        <v>0</v>
      </c>
      <c r="V44" s="191">
        <v>0</v>
      </c>
      <c r="W44" s="71">
        <v>0</v>
      </c>
      <c r="X44" s="94">
        <f t="shared" si="0"/>
        <v>0</v>
      </c>
    </row>
    <row r="45" spans="1:24" ht="24" customHeight="1">
      <c r="A45" s="477"/>
      <c r="B45" s="475"/>
      <c r="C45" s="95" t="s">
        <v>171</v>
      </c>
      <c r="D45" s="202">
        <v>0</v>
      </c>
      <c r="E45" s="189">
        <v>0</v>
      </c>
      <c r="F45" s="189">
        <v>0</v>
      </c>
      <c r="G45" s="189">
        <v>0</v>
      </c>
      <c r="H45" s="203">
        <v>0</v>
      </c>
      <c r="I45" s="190">
        <v>0</v>
      </c>
      <c r="J45" s="189">
        <v>0</v>
      </c>
      <c r="K45" s="189">
        <v>0</v>
      </c>
      <c r="L45" s="189">
        <v>0</v>
      </c>
      <c r="M45" s="189">
        <v>0</v>
      </c>
      <c r="N45" s="189">
        <v>0</v>
      </c>
      <c r="O45" s="191">
        <v>0</v>
      </c>
      <c r="P45" s="94">
        <f t="shared" si="1"/>
        <v>0</v>
      </c>
      <c r="Q45" s="202">
        <v>0</v>
      </c>
      <c r="R45" s="189">
        <v>200</v>
      </c>
      <c r="S45" s="189">
        <v>0</v>
      </c>
      <c r="T45" s="189">
        <v>0</v>
      </c>
      <c r="U45" s="203">
        <v>0</v>
      </c>
      <c r="V45" s="191">
        <v>0</v>
      </c>
      <c r="W45" s="71">
        <v>0</v>
      </c>
      <c r="X45" s="94">
        <f t="shared" si="0"/>
        <v>200</v>
      </c>
    </row>
    <row r="46" spans="1:24" ht="24" customHeight="1">
      <c r="A46" s="477"/>
      <c r="B46" s="475"/>
      <c r="C46" s="95" t="s">
        <v>175</v>
      </c>
      <c r="D46" s="188">
        <v>0</v>
      </c>
      <c r="E46" s="189">
        <v>0</v>
      </c>
      <c r="F46" s="189">
        <v>0</v>
      </c>
      <c r="G46" s="189">
        <v>0</v>
      </c>
      <c r="H46" s="189">
        <v>0</v>
      </c>
      <c r="I46" s="190">
        <v>0</v>
      </c>
      <c r="J46" s="189">
        <v>0</v>
      </c>
      <c r="K46" s="189">
        <v>0</v>
      </c>
      <c r="L46" s="189">
        <v>0</v>
      </c>
      <c r="M46" s="189">
        <v>0</v>
      </c>
      <c r="N46" s="189">
        <v>0</v>
      </c>
      <c r="O46" s="191">
        <v>0</v>
      </c>
      <c r="P46" s="94">
        <f t="shared" si="1"/>
        <v>0</v>
      </c>
      <c r="Q46" s="188">
        <v>0</v>
      </c>
      <c r="R46" s="189">
        <v>0</v>
      </c>
      <c r="S46" s="189">
        <v>0</v>
      </c>
      <c r="T46" s="189">
        <v>0</v>
      </c>
      <c r="U46" s="189">
        <v>0</v>
      </c>
      <c r="V46" s="191">
        <v>0</v>
      </c>
      <c r="W46" s="71">
        <v>0</v>
      </c>
      <c r="X46" s="94">
        <f t="shared" si="0"/>
        <v>0</v>
      </c>
    </row>
    <row r="47" spans="1:24" ht="24" customHeight="1">
      <c r="A47" s="477"/>
      <c r="B47" s="475"/>
      <c r="C47" s="95" t="s">
        <v>170</v>
      </c>
      <c r="D47" s="188">
        <v>100</v>
      </c>
      <c r="E47" s="189">
        <v>0</v>
      </c>
      <c r="F47" s="203">
        <v>0</v>
      </c>
      <c r="G47" s="189">
        <v>0</v>
      </c>
      <c r="H47" s="189">
        <v>0</v>
      </c>
      <c r="I47" s="190">
        <v>0</v>
      </c>
      <c r="J47" s="189">
        <v>0</v>
      </c>
      <c r="K47" s="189">
        <v>0</v>
      </c>
      <c r="L47" s="189">
        <v>15</v>
      </c>
      <c r="M47" s="189">
        <v>0</v>
      </c>
      <c r="N47" s="189">
        <v>0</v>
      </c>
      <c r="O47" s="191">
        <v>0</v>
      </c>
      <c r="P47" s="94">
        <f t="shared" si="1"/>
        <v>115</v>
      </c>
      <c r="Q47" s="188"/>
      <c r="R47" s="189">
        <v>0</v>
      </c>
      <c r="S47" s="203">
        <v>0</v>
      </c>
      <c r="T47" s="189">
        <v>0</v>
      </c>
      <c r="U47" s="189">
        <v>0</v>
      </c>
      <c r="V47" s="191">
        <v>0</v>
      </c>
      <c r="W47" s="205">
        <v>0</v>
      </c>
      <c r="X47" s="94">
        <f t="shared" si="0"/>
        <v>0</v>
      </c>
    </row>
    <row r="48" spans="1:24" ht="24" customHeight="1">
      <c r="A48" s="477"/>
      <c r="B48" s="471" t="s">
        <v>197</v>
      </c>
      <c r="C48" s="472"/>
      <c r="D48" s="188">
        <v>0</v>
      </c>
      <c r="E48" s="189">
        <v>0</v>
      </c>
      <c r="F48" s="189">
        <v>0</v>
      </c>
      <c r="G48" s="189">
        <v>0</v>
      </c>
      <c r="H48" s="189">
        <v>0</v>
      </c>
      <c r="I48" s="190">
        <v>0</v>
      </c>
      <c r="J48" s="189">
        <v>0</v>
      </c>
      <c r="K48" s="189">
        <v>0</v>
      </c>
      <c r="L48" s="189">
        <v>0</v>
      </c>
      <c r="M48" s="189">
        <v>0</v>
      </c>
      <c r="N48" s="189">
        <v>0</v>
      </c>
      <c r="O48" s="191">
        <v>0</v>
      </c>
      <c r="P48" s="99">
        <f t="shared" si="1"/>
        <v>0</v>
      </c>
      <c r="Q48" s="188">
        <v>0</v>
      </c>
      <c r="R48" s="189">
        <v>0</v>
      </c>
      <c r="S48" s="189">
        <v>0</v>
      </c>
      <c r="T48" s="189">
        <v>0</v>
      </c>
      <c r="U48" s="189">
        <v>0</v>
      </c>
      <c r="V48" s="191">
        <v>0</v>
      </c>
      <c r="W48" s="71">
        <v>0</v>
      </c>
      <c r="X48" s="94">
        <f t="shared" si="0"/>
        <v>0</v>
      </c>
    </row>
    <row r="49" spans="1:24" ht="24" customHeight="1">
      <c r="A49" s="478"/>
      <c r="B49" s="467" t="s">
        <v>174</v>
      </c>
      <c r="C49" s="491"/>
      <c r="D49" s="195">
        <v>0</v>
      </c>
      <c r="E49" s="196">
        <v>0</v>
      </c>
      <c r="F49" s="196">
        <v>0</v>
      </c>
      <c r="G49" s="196">
        <v>0</v>
      </c>
      <c r="H49" s="196">
        <v>0</v>
      </c>
      <c r="I49" s="197">
        <v>0</v>
      </c>
      <c r="J49" s="196">
        <v>0</v>
      </c>
      <c r="K49" s="196">
        <v>0</v>
      </c>
      <c r="L49" s="196">
        <v>0</v>
      </c>
      <c r="M49" s="196">
        <v>0</v>
      </c>
      <c r="N49" s="196">
        <v>0</v>
      </c>
      <c r="O49" s="198">
        <v>0</v>
      </c>
      <c r="P49" s="373">
        <f t="shared" si="1"/>
        <v>0</v>
      </c>
      <c r="Q49" s="195">
        <v>0</v>
      </c>
      <c r="R49" s="196">
        <v>0</v>
      </c>
      <c r="S49" s="196">
        <v>0</v>
      </c>
      <c r="T49" s="196">
        <v>0</v>
      </c>
      <c r="U49" s="196">
        <v>0</v>
      </c>
      <c r="V49" s="198">
        <v>0</v>
      </c>
      <c r="W49" s="376">
        <v>850</v>
      </c>
      <c r="X49" s="97">
        <f t="shared" si="0"/>
        <v>850</v>
      </c>
    </row>
    <row r="50" spans="1:24" ht="24" customHeight="1">
      <c r="A50" s="476" t="s">
        <v>234</v>
      </c>
      <c r="B50" s="469" t="s">
        <v>173</v>
      </c>
      <c r="C50" s="470"/>
      <c r="D50" s="199">
        <v>100</v>
      </c>
      <c r="E50" s="200">
        <v>0</v>
      </c>
      <c r="F50" s="200">
        <v>0</v>
      </c>
      <c r="G50" s="200">
        <v>100</v>
      </c>
      <c r="H50" s="200">
        <v>0</v>
      </c>
      <c r="I50" s="360">
        <v>0</v>
      </c>
      <c r="J50" s="200">
        <v>100</v>
      </c>
      <c r="K50" s="200">
        <v>0</v>
      </c>
      <c r="L50" s="200">
        <v>0</v>
      </c>
      <c r="M50" s="200">
        <v>0</v>
      </c>
      <c r="N50" s="200">
        <v>0</v>
      </c>
      <c r="O50" s="371">
        <v>0</v>
      </c>
      <c r="P50" s="98">
        <f t="shared" si="1"/>
        <v>300</v>
      </c>
      <c r="Q50" s="199">
        <v>100</v>
      </c>
      <c r="R50" s="200">
        <v>100</v>
      </c>
      <c r="S50" s="200">
        <v>0</v>
      </c>
      <c r="T50" s="200">
        <v>100</v>
      </c>
      <c r="U50" s="200">
        <v>0</v>
      </c>
      <c r="V50" s="201">
        <v>0</v>
      </c>
      <c r="W50" s="73">
        <v>220</v>
      </c>
      <c r="X50" s="98">
        <f>SUM(Q50:W50)</f>
        <v>520</v>
      </c>
    </row>
    <row r="51" spans="1:24" ht="24" customHeight="1">
      <c r="A51" s="477"/>
      <c r="B51" s="471" t="s">
        <v>172</v>
      </c>
      <c r="C51" s="472"/>
      <c r="D51" s="188">
        <v>0</v>
      </c>
      <c r="E51" s="189">
        <v>0</v>
      </c>
      <c r="F51" s="189">
        <v>0</v>
      </c>
      <c r="G51" s="189">
        <v>0</v>
      </c>
      <c r="H51" s="189">
        <v>100</v>
      </c>
      <c r="I51" s="202">
        <v>0</v>
      </c>
      <c r="J51" s="189">
        <v>0</v>
      </c>
      <c r="K51" s="189">
        <v>0</v>
      </c>
      <c r="L51" s="189">
        <v>100</v>
      </c>
      <c r="M51" s="189">
        <v>0</v>
      </c>
      <c r="N51" s="189">
        <v>0</v>
      </c>
      <c r="O51" s="191">
        <v>0</v>
      </c>
      <c r="P51" s="94">
        <f t="shared" si="1"/>
        <v>200</v>
      </c>
      <c r="Q51" s="188">
        <v>0</v>
      </c>
      <c r="R51" s="189">
        <v>0</v>
      </c>
      <c r="S51" s="189">
        <v>0</v>
      </c>
      <c r="T51" s="189">
        <v>0</v>
      </c>
      <c r="U51" s="189">
        <v>100</v>
      </c>
      <c r="V51" s="189">
        <v>0</v>
      </c>
      <c r="W51" s="71">
        <v>100</v>
      </c>
      <c r="X51" s="94">
        <f t="shared" ref="X51:X114" si="6">SUM(Q51:W51)</f>
        <v>200</v>
      </c>
    </row>
    <row r="52" spans="1:24" ht="24" customHeight="1">
      <c r="A52" s="477"/>
      <c r="B52" s="473" t="s">
        <v>198</v>
      </c>
      <c r="C52" s="490"/>
      <c r="D52" s="188">
        <v>0</v>
      </c>
      <c r="E52" s="189">
        <v>100</v>
      </c>
      <c r="F52" s="189">
        <v>0</v>
      </c>
      <c r="G52" s="189">
        <v>0</v>
      </c>
      <c r="H52" s="189">
        <v>0</v>
      </c>
      <c r="I52" s="190">
        <v>0</v>
      </c>
      <c r="J52" s="189">
        <v>0</v>
      </c>
      <c r="K52" s="189">
        <v>70</v>
      </c>
      <c r="L52" s="189">
        <v>0</v>
      </c>
      <c r="M52" s="189">
        <v>0</v>
      </c>
      <c r="N52" s="189">
        <v>0</v>
      </c>
      <c r="O52" s="191">
        <v>0</v>
      </c>
      <c r="P52" s="94">
        <f t="shared" si="1"/>
        <v>170</v>
      </c>
      <c r="Q52" s="188">
        <f>SUM(Q53:Q56)</f>
        <v>0</v>
      </c>
      <c r="R52" s="189">
        <f t="shared" ref="R52:W52" si="7">SUM(R53:R56)</f>
        <v>0</v>
      </c>
      <c r="S52" s="189">
        <f t="shared" si="7"/>
        <v>0</v>
      </c>
      <c r="T52" s="189">
        <f t="shared" si="7"/>
        <v>0</v>
      </c>
      <c r="U52" s="189">
        <f t="shared" si="7"/>
        <v>0</v>
      </c>
      <c r="V52" s="191">
        <f t="shared" si="7"/>
        <v>100</v>
      </c>
      <c r="W52" s="71">
        <f t="shared" si="7"/>
        <v>0</v>
      </c>
      <c r="X52" s="94">
        <f t="shared" si="6"/>
        <v>100</v>
      </c>
    </row>
    <row r="53" spans="1:24" ht="24" customHeight="1">
      <c r="A53" s="477"/>
      <c r="B53" s="475"/>
      <c r="C53" s="95" t="s">
        <v>176</v>
      </c>
      <c r="D53" s="188">
        <v>0</v>
      </c>
      <c r="E53" s="189">
        <v>0</v>
      </c>
      <c r="F53" s="189">
        <v>0</v>
      </c>
      <c r="G53" s="189">
        <v>0</v>
      </c>
      <c r="H53" s="189">
        <v>0</v>
      </c>
      <c r="I53" s="190">
        <v>0</v>
      </c>
      <c r="J53" s="189">
        <v>0</v>
      </c>
      <c r="K53" s="189">
        <v>0</v>
      </c>
      <c r="L53" s="189">
        <v>0</v>
      </c>
      <c r="M53" s="189">
        <v>0</v>
      </c>
      <c r="N53" s="189">
        <v>0</v>
      </c>
      <c r="O53" s="191">
        <v>0</v>
      </c>
      <c r="P53" s="94">
        <f t="shared" si="1"/>
        <v>0</v>
      </c>
      <c r="Q53" s="188">
        <v>0</v>
      </c>
      <c r="R53" s="189">
        <v>0</v>
      </c>
      <c r="S53" s="189">
        <v>0</v>
      </c>
      <c r="T53" s="189">
        <v>0</v>
      </c>
      <c r="U53" s="189">
        <v>0</v>
      </c>
      <c r="V53" s="191">
        <v>0</v>
      </c>
      <c r="W53" s="71">
        <v>0</v>
      </c>
      <c r="X53" s="94">
        <f t="shared" si="6"/>
        <v>0</v>
      </c>
    </row>
    <row r="54" spans="1:24" ht="24" customHeight="1">
      <c r="A54" s="477"/>
      <c r="B54" s="475"/>
      <c r="C54" s="95" t="s">
        <v>171</v>
      </c>
      <c r="D54" s="188">
        <v>0</v>
      </c>
      <c r="E54" s="189">
        <v>100</v>
      </c>
      <c r="F54" s="203">
        <v>0</v>
      </c>
      <c r="G54" s="189">
        <v>0</v>
      </c>
      <c r="H54" s="189">
        <v>0</v>
      </c>
      <c r="I54" s="190">
        <v>0</v>
      </c>
      <c r="J54" s="189">
        <v>0</v>
      </c>
      <c r="K54" s="189">
        <v>70</v>
      </c>
      <c r="L54" s="189">
        <v>0</v>
      </c>
      <c r="M54" s="189">
        <v>0</v>
      </c>
      <c r="N54" s="189">
        <v>0</v>
      </c>
      <c r="O54" s="191">
        <v>0</v>
      </c>
      <c r="P54" s="94">
        <f t="shared" si="1"/>
        <v>170</v>
      </c>
      <c r="Q54" s="188">
        <v>0</v>
      </c>
      <c r="R54" s="189"/>
      <c r="S54" s="203">
        <v>0</v>
      </c>
      <c r="T54" s="189">
        <v>0</v>
      </c>
      <c r="U54" s="189">
        <v>0</v>
      </c>
      <c r="V54" s="191">
        <v>0</v>
      </c>
      <c r="W54" s="71">
        <v>0</v>
      </c>
      <c r="X54" s="94">
        <f t="shared" si="6"/>
        <v>0</v>
      </c>
    </row>
    <row r="55" spans="1:24" ht="24" customHeight="1">
      <c r="A55" s="477"/>
      <c r="B55" s="475"/>
      <c r="C55" s="95" t="s">
        <v>175</v>
      </c>
      <c r="D55" s="188">
        <v>0</v>
      </c>
      <c r="E55" s="189">
        <v>0</v>
      </c>
      <c r="F55" s="189">
        <v>0</v>
      </c>
      <c r="G55" s="189">
        <v>0</v>
      </c>
      <c r="H55" s="189">
        <v>0</v>
      </c>
      <c r="I55" s="190">
        <v>0</v>
      </c>
      <c r="J55" s="189">
        <v>0</v>
      </c>
      <c r="K55" s="189">
        <v>0</v>
      </c>
      <c r="L55" s="189">
        <v>0</v>
      </c>
      <c r="M55" s="189">
        <v>0</v>
      </c>
      <c r="N55" s="189">
        <v>0</v>
      </c>
      <c r="O55" s="191">
        <v>0</v>
      </c>
      <c r="P55" s="94">
        <f t="shared" si="1"/>
        <v>0</v>
      </c>
      <c r="Q55" s="188">
        <v>0</v>
      </c>
      <c r="R55" s="189">
        <v>0</v>
      </c>
      <c r="S55" s="189">
        <v>0</v>
      </c>
      <c r="T55" s="189">
        <v>0</v>
      </c>
      <c r="U55" s="189">
        <v>0</v>
      </c>
      <c r="V55" s="191">
        <v>0</v>
      </c>
      <c r="W55" s="71">
        <v>0</v>
      </c>
      <c r="X55" s="94">
        <f t="shared" si="6"/>
        <v>0</v>
      </c>
    </row>
    <row r="56" spans="1:24" ht="24" customHeight="1">
      <c r="A56" s="477"/>
      <c r="B56" s="475"/>
      <c r="C56" s="95" t="s">
        <v>170</v>
      </c>
      <c r="D56" s="188">
        <v>0</v>
      </c>
      <c r="E56" s="189">
        <v>0</v>
      </c>
      <c r="F56" s="189">
        <v>0</v>
      </c>
      <c r="G56" s="189">
        <v>0</v>
      </c>
      <c r="H56" s="189">
        <v>0</v>
      </c>
      <c r="I56" s="190">
        <v>0</v>
      </c>
      <c r="J56" s="189">
        <v>0</v>
      </c>
      <c r="K56" s="189">
        <v>0</v>
      </c>
      <c r="L56" s="189">
        <v>0</v>
      </c>
      <c r="M56" s="189">
        <v>0</v>
      </c>
      <c r="N56" s="189">
        <v>0</v>
      </c>
      <c r="O56" s="191">
        <v>0</v>
      </c>
      <c r="P56" s="94">
        <f t="shared" si="1"/>
        <v>0</v>
      </c>
      <c r="Q56" s="188">
        <v>0</v>
      </c>
      <c r="R56" s="189">
        <v>0</v>
      </c>
      <c r="S56" s="189">
        <v>0</v>
      </c>
      <c r="T56" s="189">
        <v>0</v>
      </c>
      <c r="U56" s="189">
        <v>0</v>
      </c>
      <c r="V56" s="191">
        <v>100</v>
      </c>
      <c r="W56" s="71">
        <v>0</v>
      </c>
      <c r="X56" s="94">
        <f t="shared" si="6"/>
        <v>100</v>
      </c>
    </row>
    <row r="57" spans="1:24" ht="24" customHeight="1">
      <c r="A57" s="477"/>
      <c r="B57" s="479" t="s">
        <v>252</v>
      </c>
      <c r="C57" s="480"/>
      <c r="D57" s="188">
        <v>0</v>
      </c>
      <c r="E57" s="204">
        <v>0</v>
      </c>
      <c r="F57" s="189">
        <v>0</v>
      </c>
      <c r="G57" s="189">
        <v>0</v>
      </c>
      <c r="H57" s="189">
        <v>0</v>
      </c>
      <c r="I57" s="190">
        <v>0</v>
      </c>
      <c r="J57" s="189">
        <v>0</v>
      </c>
      <c r="K57" s="189">
        <v>0</v>
      </c>
      <c r="L57" s="189">
        <v>0</v>
      </c>
      <c r="M57" s="189">
        <v>0</v>
      </c>
      <c r="N57" s="189">
        <v>0</v>
      </c>
      <c r="O57" s="191">
        <v>0</v>
      </c>
      <c r="P57" s="99">
        <f t="shared" si="1"/>
        <v>0</v>
      </c>
      <c r="Q57" s="188">
        <v>0</v>
      </c>
      <c r="R57" s="204">
        <v>0</v>
      </c>
      <c r="S57" s="189">
        <v>0</v>
      </c>
      <c r="T57" s="189">
        <v>0</v>
      </c>
      <c r="U57" s="189">
        <v>0</v>
      </c>
      <c r="V57" s="191">
        <v>0</v>
      </c>
      <c r="W57" s="118">
        <v>0</v>
      </c>
      <c r="X57" s="99">
        <f t="shared" si="6"/>
        <v>0</v>
      </c>
    </row>
    <row r="58" spans="1:24" ht="24" customHeight="1">
      <c r="A58" s="478"/>
      <c r="B58" s="467" t="s">
        <v>174</v>
      </c>
      <c r="C58" s="491"/>
      <c r="D58" s="195">
        <v>0</v>
      </c>
      <c r="E58" s="196">
        <v>0</v>
      </c>
      <c r="F58" s="196">
        <v>0</v>
      </c>
      <c r="G58" s="196">
        <v>0</v>
      </c>
      <c r="H58" s="196">
        <v>0</v>
      </c>
      <c r="I58" s="197">
        <v>0</v>
      </c>
      <c r="J58" s="196">
        <v>0</v>
      </c>
      <c r="K58" s="196">
        <v>0</v>
      </c>
      <c r="L58" s="196">
        <v>0</v>
      </c>
      <c r="M58" s="196">
        <v>0</v>
      </c>
      <c r="N58" s="196">
        <v>0</v>
      </c>
      <c r="O58" s="198">
        <v>0</v>
      </c>
      <c r="P58" s="373">
        <f t="shared" si="1"/>
        <v>0</v>
      </c>
      <c r="Q58" s="195">
        <v>0</v>
      </c>
      <c r="R58" s="196">
        <v>0</v>
      </c>
      <c r="S58" s="196">
        <v>0</v>
      </c>
      <c r="T58" s="196">
        <v>0</v>
      </c>
      <c r="U58" s="196">
        <v>0</v>
      </c>
      <c r="V58" s="198">
        <v>0</v>
      </c>
      <c r="W58" s="72">
        <v>130</v>
      </c>
      <c r="X58" s="97">
        <f t="shared" si="6"/>
        <v>130</v>
      </c>
    </row>
    <row r="59" spans="1:24" ht="24" customHeight="1">
      <c r="A59" s="476" t="s">
        <v>235</v>
      </c>
      <c r="B59" s="469" t="s">
        <v>173</v>
      </c>
      <c r="C59" s="470"/>
      <c r="D59" s="199">
        <v>0</v>
      </c>
      <c r="E59" s="200">
        <v>0</v>
      </c>
      <c r="F59" s="200">
        <v>0</v>
      </c>
      <c r="G59" s="200">
        <v>0</v>
      </c>
      <c r="H59" s="200">
        <v>0</v>
      </c>
      <c r="I59" s="360">
        <v>0</v>
      </c>
      <c r="J59" s="200">
        <v>0</v>
      </c>
      <c r="K59" s="200">
        <v>0</v>
      </c>
      <c r="L59" s="200">
        <v>0</v>
      </c>
      <c r="M59" s="200">
        <v>0</v>
      </c>
      <c r="N59" s="200">
        <v>0</v>
      </c>
      <c r="O59" s="371">
        <v>0</v>
      </c>
      <c r="P59" s="98">
        <f t="shared" si="1"/>
        <v>0</v>
      </c>
      <c r="Q59" s="199">
        <v>0</v>
      </c>
      <c r="R59" s="200">
        <v>0</v>
      </c>
      <c r="S59" s="200">
        <v>0</v>
      </c>
      <c r="T59" s="200">
        <v>0</v>
      </c>
      <c r="U59" s="200">
        <v>0</v>
      </c>
      <c r="V59" s="201">
        <v>0</v>
      </c>
      <c r="W59" s="73">
        <v>0</v>
      </c>
      <c r="X59" s="98">
        <f t="shared" si="6"/>
        <v>0</v>
      </c>
    </row>
    <row r="60" spans="1:24" ht="24" customHeight="1">
      <c r="A60" s="477"/>
      <c r="B60" s="471" t="s">
        <v>172</v>
      </c>
      <c r="C60" s="472"/>
      <c r="D60" s="188">
        <v>0</v>
      </c>
      <c r="E60" s="189">
        <v>0</v>
      </c>
      <c r="F60" s="189">
        <v>0</v>
      </c>
      <c r="G60" s="189">
        <v>0</v>
      </c>
      <c r="H60" s="189">
        <v>0</v>
      </c>
      <c r="I60" s="202">
        <v>0</v>
      </c>
      <c r="J60" s="189">
        <v>100</v>
      </c>
      <c r="K60" s="189">
        <v>0</v>
      </c>
      <c r="L60" s="189">
        <v>0</v>
      </c>
      <c r="M60" s="189">
        <v>0</v>
      </c>
      <c r="N60" s="189">
        <v>50</v>
      </c>
      <c r="O60" s="191">
        <v>0</v>
      </c>
      <c r="P60" s="94">
        <f t="shared" si="1"/>
        <v>150</v>
      </c>
      <c r="Q60" s="188">
        <v>0</v>
      </c>
      <c r="R60" s="189">
        <v>0</v>
      </c>
      <c r="S60" s="189">
        <v>0</v>
      </c>
      <c r="T60" s="189">
        <v>0</v>
      </c>
      <c r="U60" s="189">
        <v>0</v>
      </c>
      <c r="V60" s="189">
        <v>0</v>
      </c>
      <c r="W60" s="71">
        <v>150</v>
      </c>
      <c r="X60" s="94">
        <f t="shared" si="6"/>
        <v>150</v>
      </c>
    </row>
    <row r="61" spans="1:24" ht="24" customHeight="1">
      <c r="A61" s="477"/>
      <c r="B61" s="473" t="s">
        <v>198</v>
      </c>
      <c r="C61" s="490"/>
      <c r="D61" s="188">
        <v>0</v>
      </c>
      <c r="E61" s="189">
        <v>0</v>
      </c>
      <c r="F61" s="189">
        <v>0</v>
      </c>
      <c r="G61" s="189">
        <v>0</v>
      </c>
      <c r="H61" s="189">
        <v>0</v>
      </c>
      <c r="I61" s="190">
        <v>0</v>
      </c>
      <c r="J61" s="189">
        <v>0</v>
      </c>
      <c r="K61" s="189">
        <v>0</v>
      </c>
      <c r="L61" s="189">
        <v>0</v>
      </c>
      <c r="M61" s="189">
        <v>0</v>
      </c>
      <c r="N61" s="189">
        <v>0</v>
      </c>
      <c r="O61" s="191">
        <v>0</v>
      </c>
      <c r="P61" s="94">
        <f t="shared" si="1"/>
        <v>0</v>
      </c>
      <c r="Q61" s="188">
        <v>0</v>
      </c>
      <c r="R61" s="189">
        <v>0</v>
      </c>
      <c r="S61" s="189">
        <v>0</v>
      </c>
      <c r="T61" s="189">
        <v>0</v>
      </c>
      <c r="U61" s="189">
        <v>0</v>
      </c>
      <c r="V61" s="191">
        <v>0</v>
      </c>
      <c r="W61" s="71">
        <v>0</v>
      </c>
      <c r="X61" s="94">
        <f t="shared" si="6"/>
        <v>0</v>
      </c>
    </row>
    <row r="62" spans="1:24" ht="24" customHeight="1">
      <c r="A62" s="477"/>
      <c r="B62" s="475"/>
      <c r="C62" s="95" t="s">
        <v>176</v>
      </c>
      <c r="D62" s="188">
        <v>0</v>
      </c>
      <c r="E62" s="189">
        <v>0</v>
      </c>
      <c r="F62" s="189">
        <v>0</v>
      </c>
      <c r="G62" s="189">
        <v>0</v>
      </c>
      <c r="H62" s="189">
        <v>0</v>
      </c>
      <c r="I62" s="190">
        <v>0</v>
      </c>
      <c r="J62" s="189">
        <v>0</v>
      </c>
      <c r="K62" s="189">
        <v>0</v>
      </c>
      <c r="L62" s="189">
        <v>0</v>
      </c>
      <c r="M62" s="189">
        <v>0</v>
      </c>
      <c r="N62" s="189">
        <v>0</v>
      </c>
      <c r="O62" s="191">
        <v>0</v>
      </c>
      <c r="P62" s="94">
        <f t="shared" si="1"/>
        <v>0</v>
      </c>
      <c r="Q62" s="188">
        <v>0</v>
      </c>
      <c r="R62" s="189">
        <v>0</v>
      </c>
      <c r="S62" s="189">
        <v>0</v>
      </c>
      <c r="T62" s="189">
        <v>0</v>
      </c>
      <c r="U62" s="189">
        <v>0</v>
      </c>
      <c r="V62" s="191">
        <v>0</v>
      </c>
      <c r="W62" s="71">
        <v>0</v>
      </c>
      <c r="X62" s="94">
        <f t="shared" si="6"/>
        <v>0</v>
      </c>
    </row>
    <row r="63" spans="1:24" ht="24" customHeight="1">
      <c r="A63" s="477"/>
      <c r="B63" s="475"/>
      <c r="C63" s="95" t="s">
        <v>171</v>
      </c>
      <c r="D63" s="188">
        <v>0</v>
      </c>
      <c r="E63" s="189">
        <v>0</v>
      </c>
      <c r="F63" s="189">
        <v>0</v>
      </c>
      <c r="G63" s="189">
        <v>0</v>
      </c>
      <c r="H63" s="189">
        <v>0</v>
      </c>
      <c r="I63" s="190">
        <v>0</v>
      </c>
      <c r="J63" s="189">
        <v>0</v>
      </c>
      <c r="K63" s="189">
        <v>0</v>
      </c>
      <c r="L63" s="189">
        <v>0</v>
      </c>
      <c r="M63" s="189">
        <v>0</v>
      </c>
      <c r="N63" s="189">
        <v>0</v>
      </c>
      <c r="O63" s="191">
        <v>0</v>
      </c>
      <c r="P63" s="94">
        <f t="shared" si="1"/>
        <v>0</v>
      </c>
      <c r="Q63" s="188">
        <v>0</v>
      </c>
      <c r="R63" s="189">
        <v>0</v>
      </c>
      <c r="S63" s="189">
        <v>0</v>
      </c>
      <c r="T63" s="189">
        <v>0</v>
      </c>
      <c r="U63" s="189">
        <v>0</v>
      </c>
      <c r="V63" s="191">
        <v>0</v>
      </c>
      <c r="W63" s="71">
        <v>0</v>
      </c>
      <c r="X63" s="94">
        <f t="shared" si="6"/>
        <v>0</v>
      </c>
    </row>
    <row r="64" spans="1:24" ht="24" customHeight="1">
      <c r="A64" s="477"/>
      <c r="B64" s="475"/>
      <c r="C64" s="95" t="s">
        <v>175</v>
      </c>
      <c r="D64" s="188">
        <v>0</v>
      </c>
      <c r="E64" s="189">
        <v>0</v>
      </c>
      <c r="F64" s="189">
        <v>0</v>
      </c>
      <c r="G64" s="189">
        <v>0</v>
      </c>
      <c r="H64" s="189">
        <v>0</v>
      </c>
      <c r="I64" s="190">
        <v>0</v>
      </c>
      <c r="J64" s="189">
        <v>0</v>
      </c>
      <c r="K64" s="189">
        <v>0</v>
      </c>
      <c r="L64" s="189">
        <v>0</v>
      </c>
      <c r="M64" s="189">
        <v>0</v>
      </c>
      <c r="N64" s="189">
        <v>0</v>
      </c>
      <c r="O64" s="191">
        <v>0</v>
      </c>
      <c r="P64" s="94">
        <f t="shared" si="1"/>
        <v>0</v>
      </c>
      <c r="Q64" s="188">
        <v>0</v>
      </c>
      <c r="R64" s="189">
        <v>0</v>
      </c>
      <c r="S64" s="189">
        <v>0</v>
      </c>
      <c r="T64" s="189">
        <v>0</v>
      </c>
      <c r="U64" s="189">
        <v>0</v>
      </c>
      <c r="V64" s="191">
        <v>0</v>
      </c>
      <c r="W64" s="71">
        <v>0</v>
      </c>
      <c r="X64" s="94">
        <f t="shared" si="6"/>
        <v>0</v>
      </c>
    </row>
    <row r="65" spans="1:24" ht="24" customHeight="1">
      <c r="A65" s="477"/>
      <c r="B65" s="475"/>
      <c r="C65" s="95" t="s">
        <v>170</v>
      </c>
      <c r="D65" s="188">
        <v>0</v>
      </c>
      <c r="E65" s="189">
        <v>0</v>
      </c>
      <c r="F65" s="189">
        <v>0</v>
      </c>
      <c r="G65" s="189">
        <v>0</v>
      </c>
      <c r="H65" s="189">
        <v>0</v>
      </c>
      <c r="I65" s="190">
        <v>0</v>
      </c>
      <c r="J65" s="189">
        <v>0</v>
      </c>
      <c r="K65" s="189">
        <v>0</v>
      </c>
      <c r="L65" s="189">
        <v>0</v>
      </c>
      <c r="M65" s="189">
        <v>0</v>
      </c>
      <c r="N65" s="189">
        <v>0</v>
      </c>
      <c r="O65" s="191">
        <v>0</v>
      </c>
      <c r="P65" s="94">
        <f t="shared" si="1"/>
        <v>0</v>
      </c>
      <c r="Q65" s="188">
        <v>0</v>
      </c>
      <c r="R65" s="189">
        <v>0</v>
      </c>
      <c r="S65" s="189">
        <v>0</v>
      </c>
      <c r="T65" s="189">
        <v>0</v>
      </c>
      <c r="U65" s="189">
        <v>0</v>
      </c>
      <c r="V65" s="191">
        <v>0</v>
      </c>
      <c r="W65" s="71">
        <v>0</v>
      </c>
      <c r="X65" s="94">
        <f t="shared" si="6"/>
        <v>0</v>
      </c>
    </row>
    <row r="66" spans="1:24" ht="24" customHeight="1">
      <c r="A66" s="477"/>
      <c r="B66" s="471" t="s">
        <v>197</v>
      </c>
      <c r="C66" s="472"/>
      <c r="D66" s="188">
        <v>0</v>
      </c>
      <c r="E66" s="189">
        <v>0</v>
      </c>
      <c r="F66" s="189">
        <v>0</v>
      </c>
      <c r="G66" s="189">
        <v>0</v>
      </c>
      <c r="H66" s="189">
        <v>0</v>
      </c>
      <c r="I66" s="190">
        <v>0</v>
      </c>
      <c r="J66" s="189">
        <v>0</v>
      </c>
      <c r="K66" s="189">
        <v>0</v>
      </c>
      <c r="L66" s="189">
        <v>0</v>
      </c>
      <c r="M66" s="189">
        <v>0</v>
      </c>
      <c r="N66" s="189">
        <v>0</v>
      </c>
      <c r="O66" s="191">
        <v>0</v>
      </c>
      <c r="P66" s="94">
        <f t="shared" si="1"/>
        <v>0</v>
      </c>
      <c r="Q66" s="188">
        <v>0</v>
      </c>
      <c r="R66" s="189">
        <v>0</v>
      </c>
      <c r="S66" s="189">
        <v>0</v>
      </c>
      <c r="T66" s="189">
        <v>0</v>
      </c>
      <c r="U66" s="189">
        <v>0</v>
      </c>
      <c r="V66" s="191">
        <v>0</v>
      </c>
      <c r="W66" s="71">
        <v>0</v>
      </c>
      <c r="X66" s="94">
        <f t="shared" si="6"/>
        <v>0</v>
      </c>
    </row>
    <row r="67" spans="1:24" ht="24" customHeight="1">
      <c r="A67" s="477"/>
      <c r="B67" s="473" t="s">
        <v>174</v>
      </c>
      <c r="C67" s="490"/>
      <c r="D67" s="208">
        <v>0</v>
      </c>
      <c r="E67" s="209">
        <v>0</v>
      </c>
      <c r="F67" s="209">
        <v>0</v>
      </c>
      <c r="G67" s="209">
        <v>0</v>
      </c>
      <c r="H67" s="209">
        <v>0</v>
      </c>
      <c r="I67" s="210">
        <v>0</v>
      </c>
      <c r="J67" s="209">
        <v>0</v>
      </c>
      <c r="K67" s="209">
        <v>0</v>
      </c>
      <c r="L67" s="209">
        <v>0</v>
      </c>
      <c r="M67" s="209">
        <v>0</v>
      </c>
      <c r="N67" s="209">
        <v>0</v>
      </c>
      <c r="O67" s="211">
        <v>0</v>
      </c>
      <c r="P67" s="377">
        <f t="shared" si="1"/>
        <v>0</v>
      </c>
      <c r="Q67" s="208">
        <v>0</v>
      </c>
      <c r="R67" s="209">
        <v>0</v>
      </c>
      <c r="S67" s="209">
        <v>0</v>
      </c>
      <c r="T67" s="209">
        <v>0</v>
      </c>
      <c r="U67" s="209">
        <v>0</v>
      </c>
      <c r="V67" s="211">
        <v>0</v>
      </c>
      <c r="W67" s="74">
        <v>0</v>
      </c>
      <c r="X67" s="103">
        <f t="shared" si="6"/>
        <v>0</v>
      </c>
    </row>
    <row r="68" spans="1:24" ht="24" customHeight="1">
      <c r="A68" s="476" t="s">
        <v>236</v>
      </c>
      <c r="B68" s="469" t="s">
        <v>173</v>
      </c>
      <c r="C68" s="470"/>
      <c r="D68" s="199">
        <v>0</v>
      </c>
      <c r="E68" s="200">
        <v>0</v>
      </c>
      <c r="F68" s="200">
        <v>0</v>
      </c>
      <c r="G68" s="200">
        <v>0</v>
      </c>
      <c r="H68" s="200">
        <v>0</v>
      </c>
      <c r="I68" s="360">
        <v>0</v>
      </c>
      <c r="J68" s="200">
        <v>0</v>
      </c>
      <c r="K68" s="200">
        <v>0</v>
      </c>
      <c r="L68" s="200">
        <v>0</v>
      </c>
      <c r="M68" s="200">
        <v>0</v>
      </c>
      <c r="N68" s="200">
        <v>0</v>
      </c>
      <c r="O68" s="371">
        <v>0</v>
      </c>
      <c r="P68" s="98">
        <f t="shared" si="1"/>
        <v>0</v>
      </c>
      <c r="Q68" s="199">
        <v>0</v>
      </c>
      <c r="R68" s="200">
        <v>0</v>
      </c>
      <c r="S68" s="200">
        <v>0</v>
      </c>
      <c r="T68" s="200">
        <v>0</v>
      </c>
      <c r="U68" s="200">
        <v>0</v>
      </c>
      <c r="V68" s="201">
        <v>0</v>
      </c>
      <c r="W68" s="73">
        <v>0</v>
      </c>
      <c r="X68" s="98">
        <f t="shared" si="6"/>
        <v>0</v>
      </c>
    </row>
    <row r="69" spans="1:24" ht="24" customHeight="1">
      <c r="A69" s="477"/>
      <c r="B69" s="471" t="s">
        <v>172</v>
      </c>
      <c r="C69" s="472"/>
      <c r="D69" s="188">
        <v>0</v>
      </c>
      <c r="E69" s="189">
        <v>0</v>
      </c>
      <c r="F69" s="189">
        <v>0</v>
      </c>
      <c r="G69" s="189">
        <v>0</v>
      </c>
      <c r="H69" s="189">
        <v>0</v>
      </c>
      <c r="I69" s="202">
        <v>0</v>
      </c>
      <c r="J69" s="189">
        <v>0</v>
      </c>
      <c r="K69" s="189">
        <v>0</v>
      </c>
      <c r="L69" s="189">
        <v>100</v>
      </c>
      <c r="M69" s="189">
        <v>0</v>
      </c>
      <c r="N69" s="189">
        <v>0</v>
      </c>
      <c r="O69" s="191">
        <v>0</v>
      </c>
      <c r="P69" s="94">
        <f t="shared" si="1"/>
        <v>100</v>
      </c>
      <c r="Q69" s="188">
        <v>0</v>
      </c>
      <c r="R69" s="189">
        <v>0</v>
      </c>
      <c r="S69" s="189">
        <v>0</v>
      </c>
      <c r="T69" s="189">
        <v>0</v>
      </c>
      <c r="U69" s="189">
        <v>0</v>
      </c>
      <c r="V69" s="189">
        <v>0</v>
      </c>
      <c r="W69" s="71">
        <v>100</v>
      </c>
      <c r="X69" s="94">
        <f t="shared" si="6"/>
        <v>100</v>
      </c>
    </row>
    <row r="70" spans="1:24" ht="24" customHeight="1">
      <c r="A70" s="477"/>
      <c r="B70" s="473" t="s">
        <v>198</v>
      </c>
      <c r="C70" s="490"/>
      <c r="D70" s="188">
        <v>0</v>
      </c>
      <c r="E70" s="189">
        <v>0</v>
      </c>
      <c r="F70" s="189">
        <v>0</v>
      </c>
      <c r="G70" s="189">
        <v>0</v>
      </c>
      <c r="H70" s="189">
        <v>0</v>
      </c>
      <c r="I70" s="190">
        <v>0</v>
      </c>
      <c r="J70" s="189">
        <v>0</v>
      </c>
      <c r="K70" s="189">
        <v>0</v>
      </c>
      <c r="L70" s="189">
        <v>0</v>
      </c>
      <c r="M70" s="189">
        <v>0</v>
      </c>
      <c r="N70" s="189">
        <v>0</v>
      </c>
      <c r="O70" s="191">
        <v>0</v>
      </c>
      <c r="P70" s="94">
        <f t="shared" ref="P70:P133" si="8">SUM(D70:O70)</f>
        <v>0</v>
      </c>
      <c r="Q70" s="188">
        <v>0</v>
      </c>
      <c r="R70" s="189">
        <v>0</v>
      </c>
      <c r="S70" s="189">
        <v>0</v>
      </c>
      <c r="T70" s="189">
        <v>0</v>
      </c>
      <c r="U70" s="189">
        <v>0</v>
      </c>
      <c r="V70" s="191">
        <v>0</v>
      </c>
      <c r="W70" s="71">
        <v>0</v>
      </c>
      <c r="X70" s="94">
        <f t="shared" si="6"/>
        <v>0</v>
      </c>
    </row>
    <row r="71" spans="1:24" ht="24" customHeight="1">
      <c r="A71" s="477"/>
      <c r="B71" s="475"/>
      <c r="C71" s="95" t="s">
        <v>176</v>
      </c>
      <c r="D71" s="188">
        <v>0</v>
      </c>
      <c r="E71" s="189">
        <v>0</v>
      </c>
      <c r="F71" s="189">
        <v>0</v>
      </c>
      <c r="G71" s="189">
        <v>0</v>
      </c>
      <c r="H71" s="189">
        <v>0</v>
      </c>
      <c r="I71" s="190">
        <v>0</v>
      </c>
      <c r="J71" s="189">
        <v>0</v>
      </c>
      <c r="K71" s="189">
        <v>0</v>
      </c>
      <c r="L71" s="189">
        <v>0</v>
      </c>
      <c r="M71" s="189">
        <v>0</v>
      </c>
      <c r="N71" s="189">
        <v>0</v>
      </c>
      <c r="O71" s="191">
        <v>0</v>
      </c>
      <c r="P71" s="94">
        <f t="shared" si="8"/>
        <v>0</v>
      </c>
      <c r="Q71" s="188">
        <v>0</v>
      </c>
      <c r="R71" s="189">
        <v>0</v>
      </c>
      <c r="S71" s="189">
        <v>0</v>
      </c>
      <c r="T71" s="189">
        <v>0</v>
      </c>
      <c r="U71" s="189">
        <v>0</v>
      </c>
      <c r="V71" s="191">
        <v>0</v>
      </c>
      <c r="W71" s="71">
        <v>0</v>
      </c>
      <c r="X71" s="94">
        <f t="shared" si="6"/>
        <v>0</v>
      </c>
    </row>
    <row r="72" spans="1:24" ht="24" customHeight="1">
      <c r="A72" s="477"/>
      <c r="B72" s="475"/>
      <c r="C72" s="95" t="s">
        <v>171</v>
      </c>
      <c r="D72" s="188">
        <v>0</v>
      </c>
      <c r="E72" s="189">
        <v>0</v>
      </c>
      <c r="F72" s="189">
        <v>0</v>
      </c>
      <c r="G72" s="189">
        <v>0</v>
      </c>
      <c r="H72" s="189">
        <v>0</v>
      </c>
      <c r="I72" s="190">
        <v>0</v>
      </c>
      <c r="J72" s="189">
        <v>0</v>
      </c>
      <c r="K72" s="189">
        <v>0</v>
      </c>
      <c r="L72" s="189">
        <v>0</v>
      </c>
      <c r="M72" s="189">
        <v>0</v>
      </c>
      <c r="N72" s="189">
        <v>0</v>
      </c>
      <c r="O72" s="191">
        <v>0</v>
      </c>
      <c r="P72" s="94">
        <f t="shared" si="8"/>
        <v>0</v>
      </c>
      <c r="Q72" s="188">
        <v>0</v>
      </c>
      <c r="R72" s="189">
        <v>0</v>
      </c>
      <c r="S72" s="189">
        <v>0</v>
      </c>
      <c r="T72" s="189">
        <v>0</v>
      </c>
      <c r="U72" s="189">
        <v>0</v>
      </c>
      <c r="V72" s="191">
        <v>0</v>
      </c>
      <c r="W72" s="71">
        <v>0</v>
      </c>
      <c r="X72" s="94">
        <f t="shared" si="6"/>
        <v>0</v>
      </c>
    </row>
    <row r="73" spans="1:24" ht="24" customHeight="1">
      <c r="A73" s="477"/>
      <c r="B73" s="475"/>
      <c r="C73" s="95" t="s">
        <v>175</v>
      </c>
      <c r="D73" s="188">
        <v>0</v>
      </c>
      <c r="E73" s="189">
        <v>0</v>
      </c>
      <c r="F73" s="189">
        <v>0</v>
      </c>
      <c r="G73" s="189">
        <v>0</v>
      </c>
      <c r="H73" s="189">
        <v>0</v>
      </c>
      <c r="I73" s="190">
        <v>0</v>
      </c>
      <c r="J73" s="189">
        <v>0</v>
      </c>
      <c r="K73" s="189">
        <v>0</v>
      </c>
      <c r="L73" s="189">
        <v>0</v>
      </c>
      <c r="M73" s="189">
        <v>0</v>
      </c>
      <c r="N73" s="189">
        <v>0</v>
      </c>
      <c r="O73" s="191">
        <v>0</v>
      </c>
      <c r="P73" s="94">
        <f t="shared" si="8"/>
        <v>0</v>
      </c>
      <c r="Q73" s="188">
        <v>0</v>
      </c>
      <c r="R73" s="189">
        <v>0</v>
      </c>
      <c r="S73" s="189">
        <v>0</v>
      </c>
      <c r="T73" s="189">
        <v>0</v>
      </c>
      <c r="U73" s="189">
        <v>0</v>
      </c>
      <c r="V73" s="191">
        <v>0</v>
      </c>
      <c r="W73" s="71">
        <v>0</v>
      </c>
      <c r="X73" s="94">
        <f t="shared" si="6"/>
        <v>0</v>
      </c>
    </row>
    <row r="74" spans="1:24" ht="24" customHeight="1">
      <c r="A74" s="477"/>
      <c r="B74" s="475"/>
      <c r="C74" s="95" t="s">
        <v>170</v>
      </c>
      <c r="D74" s="188">
        <v>0</v>
      </c>
      <c r="E74" s="189">
        <v>0</v>
      </c>
      <c r="F74" s="189">
        <v>0</v>
      </c>
      <c r="G74" s="189">
        <v>0</v>
      </c>
      <c r="H74" s="189">
        <v>0</v>
      </c>
      <c r="I74" s="190">
        <v>0</v>
      </c>
      <c r="J74" s="189">
        <v>0</v>
      </c>
      <c r="K74" s="189">
        <v>0</v>
      </c>
      <c r="L74" s="189">
        <v>0</v>
      </c>
      <c r="M74" s="189">
        <v>0</v>
      </c>
      <c r="N74" s="189">
        <v>0</v>
      </c>
      <c r="O74" s="191">
        <v>0</v>
      </c>
      <c r="P74" s="94">
        <f t="shared" si="8"/>
        <v>0</v>
      </c>
      <c r="Q74" s="188">
        <v>0</v>
      </c>
      <c r="R74" s="189">
        <v>0</v>
      </c>
      <c r="S74" s="189">
        <v>0</v>
      </c>
      <c r="T74" s="189">
        <v>0</v>
      </c>
      <c r="U74" s="189">
        <v>0</v>
      </c>
      <c r="V74" s="191">
        <v>0</v>
      </c>
      <c r="W74" s="71">
        <v>0</v>
      </c>
      <c r="X74" s="94">
        <f t="shared" si="6"/>
        <v>0</v>
      </c>
    </row>
    <row r="75" spans="1:24" ht="24" customHeight="1">
      <c r="A75" s="477"/>
      <c r="B75" s="471" t="s">
        <v>197</v>
      </c>
      <c r="C75" s="472"/>
      <c r="D75" s="188">
        <v>0</v>
      </c>
      <c r="E75" s="189">
        <v>0</v>
      </c>
      <c r="F75" s="189">
        <v>0</v>
      </c>
      <c r="G75" s="189">
        <v>0</v>
      </c>
      <c r="H75" s="189">
        <v>0</v>
      </c>
      <c r="I75" s="190">
        <v>0</v>
      </c>
      <c r="J75" s="189">
        <v>0</v>
      </c>
      <c r="K75" s="189">
        <v>0</v>
      </c>
      <c r="L75" s="189">
        <v>0</v>
      </c>
      <c r="M75" s="189">
        <v>0</v>
      </c>
      <c r="N75" s="189">
        <v>0</v>
      </c>
      <c r="O75" s="191">
        <v>0</v>
      </c>
      <c r="P75" s="94">
        <f t="shared" si="8"/>
        <v>0</v>
      </c>
      <c r="Q75" s="188">
        <v>0</v>
      </c>
      <c r="R75" s="189">
        <v>0</v>
      </c>
      <c r="S75" s="189">
        <v>0</v>
      </c>
      <c r="T75" s="189">
        <v>0</v>
      </c>
      <c r="U75" s="189">
        <v>0</v>
      </c>
      <c r="V75" s="191">
        <v>0</v>
      </c>
      <c r="W75" s="71">
        <v>0</v>
      </c>
      <c r="X75" s="94">
        <f t="shared" si="6"/>
        <v>0</v>
      </c>
    </row>
    <row r="76" spans="1:24" ht="24" customHeight="1">
      <c r="A76" s="478"/>
      <c r="B76" s="467" t="s">
        <v>174</v>
      </c>
      <c r="C76" s="491"/>
      <c r="D76" s="195">
        <v>0</v>
      </c>
      <c r="E76" s="196">
        <v>0</v>
      </c>
      <c r="F76" s="196">
        <v>0</v>
      </c>
      <c r="G76" s="196">
        <v>0</v>
      </c>
      <c r="H76" s="196">
        <v>0</v>
      </c>
      <c r="I76" s="197">
        <v>0</v>
      </c>
      <c r="J76" s="196">
        <v>0</v>
      </c>
      <c r="K76" s="196">
        <v>0</v>
      </c>
      <c r="L76" s="196">
        <v>0</v>
      </c>
      <c r="M76" s="196">
        <v>0</v>
      </c>
      <c r="N76" s="196">
        <v>0</v>
      </c>
      <c r="O76" s="198">
        <v>0</v>
      </c>
      <c r="P76" s="373">
        <f t="shared" si="8"/>
        <v>0</v>
      </c>
      <c r="Q76" s="195">
        <v>0</v>
      </c>
      <c r="R76" s="196">
        <v>0</v>
      </c>
      <c r="S76" s="196">
        <v>0</v>
      </c>
      <c r="T76" s="196">
        <v>0</v>
      </c>
      <c r="U76" s="196">
        <v>0</v>
      </c>
      <c r="V76" s="198">
        <v>0</v>
      </c>
      <c r="W76" s="72">
        <v>0</v>
      </c>
      <c r="X76" s="97">
        <f t="shared" si="6"/>
        <v>0</v>
      </c>
    </row>
    <row r="77" spans="1:24" ht="24" customHeight="1">
      <c r="A77" s="477" t="s">
        <v>237</v>
      </c>
      <c r="B77" s="481" t="s">
        <v>173</v>
      </c>
      <c r="C77" s="482"/>
      <c r="D77" s="206">
        <v>0</v>
      </c>
      <c r="E77" s="207">
        <v>0</v>
      </c>
      <c r="F77" s="207">
        <v>0</v>
      </c>
      <c r="G77" s="207">
        <v>0</v>
      </c>
      <c r="H77" s="207">
        <v>0</v>
      </c>
      <c r="I77" s="361">
        <v>0</v>
      </c>
      <c r="J77" s="207">
        <v>0</v>
      </c>
      <c r="K77" s="207">
        <v>0</v>
      </c>
      <c r="L77" s="207">
        <v>0</v>
      </c>
      <c r="M77" s="207">
        <v>0</v>
      </c>
      <c r="N77" s="207">
        <v>0</v>
      </c>
      <c r="O77" s="375">
        <v>0</v>
      </c>
      <c r="P77" s="366">
        <f t="shared" si="8"/>
        <v>0</v>
      </c>
      <c r="Q77" s="206">
        <v>0</v>
      </c>
      <c r="R77" s="207">
        <v>0</v>
      </c>
      <c r="S77" s="207">
        <v>0</v>
      </c>
      <c r="T77" s="207">
        <v>0</v>
      </c>
      <c r="U77" s="207">
        <v>0</v>
      </c>
      <c r="V77" s="364">
        <v>0</v>
      </c>
      <c r="W77" s="365">
        <v>0</v>
      </c>
      <c r="X77" s="366">
        <f t="shared" si="6"/>
        <v>0</v>
      </c>
    </row>
    <row r="78" spans="1:24" ht="24" customHeight="1">
      <c r="A78" s="477"/>
      <c r="B78" s="471" t="s">
        <v>172</v>
      </c>
      <c r="C78" s="472"/>
      <c r="D78" s="188">
        <v>0</v>
      </c>
      <c r="E78" s="189">
        <v>0</v>
      </c>
      <c r="F78" s="189">
        <v>0</v>
      </c>
      <c r="G78" s="189">
        <v>0</v>
      </c>
      <c r="H78" s="189">
        <v>0</v>
      </c>
      <c r="I78" s="202">
        <v>0</v>
      </c>
      <c r="J78" s="189">
        <v>0</v>
      </c>
      <c r="K78" s="189">
        <v>200</v>
      </c>
      <c r="L78" s="189">
        <v>0</v>
      </c>
      <c r="M78" s="189">
        <v>0</v>
      </c>
      <c r="N78" s="189">
        <v>0</v>
      </c>
      <c r="O78" s="191">
        <v>0</v>
      </c>
      <c r="P78" s="94">
        <f t="shared" si="8"/>
        <v>200</v>
      </c>
      <c r="Q78" s="188">
        <v>0</v>
      </c>
      <c r="R78" s="189">
        <v>0</v>
      </c>
      <c r="S78" s="189">
        <v>0</v>
      </c>
      <c r="T78" s="189">
        <v>0</v>
      </c>
      <c r="U78" s="189">
        <v>0</v>
      </c>
      <c r="V78" s="189">
        <v>0</v>
      </c>
      <c r="W78" s="71">
        <v>200</v>
      </c>
      <c r="X78" s="94">
        <f t="shared" si="6"/>
        <v>200</v>
      </c>
    </row>
    <row r="79" spans="1:24" ht="24" customHeight="1">
      <c r="A79" s="477"/>
      <c r="B79" s="473" t="s">
        <v>198</v>
      </c>
      <c r="C79" s="490"/>
      <c r="D79" s="188">
        <v>0</v>
      </c>
      <c r="E79" s="189">
        <v>0</v>
      </c>
      <c r="F79" s="189">
        <v>0</v>
      </c>
      <c r="G79" s="189">
        <v>0</v>
      </c>
      <c r="H79" s="189">
        <v>0</v>
      </c>
      <c r="I79" s="190">
        <v>0</v>
      </c>
      <c r="J79" s="189">
        <v>0</v>
      </c>
      <c r="K79" s="189">
        <v>0</v>
      </c>
      <c r="L79" s="189">
        <v>0</v>
      </c>
      <c r="M79" s="189">
        <v>0</v>
      </c>
      <c r="N79" s="189">
        <v>0</v>
      </c>
      <c r="O79" s="191">
        <v>0</v>
      </c>
      <c r="P79" s="94">
        <f t="shared" si="8"/>
        <v>0</v>
      </c>
      <c r="Q79" s="188">
        <v>0</v>
      </c>
      <c r="R79" s="189">
        <v>0</v>
      </c>
      <c r="S79" s="189">
        <v>0</v>
      </c>
      <c r="T79" s="189">
        <v>0</v>
      </c>
      <c r="U79" s="189">
        <v>0</v>
      </c>
      <c r="V79" s="191">
        <v>0</v>
      </c>
      <c r="W79" s="71">
        <v>0</v>
      </c>
      <c r="X79" s="94">
        <f t="shared" si="6"/>
        <v>0</v>
      </c>
    </row>
    <row r="80" spans="1:24" ht="24" customHeight="1">
      <c r="A80" s="477"/>
      <c r="B80" s="475"/>
      <c r="C80" s="95" t="s">
        <v>176</v>
      </c>
      <c r="D80" s="188">
        <v>0</v>
      </c>
      <c r="E80" s="189">
        <v>0</v>
      </c>
      <c r="F80" s="189">
        <v>0</v>
      </c>
      <c r="G80" s="189">
        <v>0</v>
      </c>
      <c r="H80" s="189">
        <v>0</v>
      </c>
      <c r="I80" s="190">
        <v>0</v>
      </c>
      <c r="J80" s="189">
        <v>0</v>
      </c>
      <c r="K80" s="189">
        <v>0</v>
      </c>
      <c r="L80" s="189">
        <v>0</v>
      </c>
      <c r="M80" s="189">
        <v>0</v>
      </c>
      <c r="N80" s="189">
        <v>0</v>
      </c>
      <c r="O80" s="191">
        <v>0</v>
      </c>
      <c r="P80" s="94">
        <f t="shared" si="8"/>
        <v>0</v>
      </c>
      <c r="Q80" s="188">
        <v>0</v>
      </c>
      <c r="R80" s="189">
        <v>0</v>
      </c>
      <c r="S80" s="189">
        <v>0</v>
      </c>
      <c r="T80" s="189">
        <v>0</v>
      </c>
      <c r="U80" s="189">
        <v>0</v>
      </c>
      <c r="V80" s="191">
        <v>0</v>
      </c>
      <c r="W80" s="71">
        <v>0</v>
      </c>
      <c r="X80" s="94">
        <f t="shared" si="6"/>
        <v>0</v>
      </c>
    </row>
    <row r="81" spans="1:24" ht="24" customHeight="1">
      <c r="A81" s="477"/>
      <c r="B81" s="475"/>
      <c r="C81" s="95" t="s">
        <v>171</v>
      </c>
      <c r="D81" s="188">
        <v>0</v>
      </c>
      <c r="E81" s="189">
        <v>0</v>
      </c>
      <c r="F81" s="189">
        <v>0</v>
      </c>
      <c r="G81" s="189">
        <v>0</v>
      </c>
      <c r="H81" s="189">
        <v>0</v>
      </c>
      <c r="I81" s="190">
        <v>0</v>
      </c>
      <c r="J81" s="189">
        <v>0</v>
      </c>
      <c r="K81" s="189">
        <v>0</v>
      </c>
      <c r="L81" s="189">
        <v>0</v>
      </c>
      <c r="M81" s="189">
        <v>0</v>
      </c>
      <c r="N81" s="189">
        <v>0</v>
      </c>
      <c r="O81" s="191">
        <v>0</v>
      </c>
      <c r="P81" s="94">
        <f t="shared" si="8"/>
        <v>0</v>
      </c>
      <c r="Q81" s="188">
        <v>0</v>
      </c>
      <c r="R81" s="189">
        <v>0</v>
      </c>
      <c r="S81" s="189">
        <v>0</v>
      </c>
      <c r="T81" s="189">
        <v>0</v>
      </c>
      <c r="U81" s="189">
        <v>0</v>
      </c>
      <c r="V81" s="191">
        <v>0</v>
      </c>
      <c r="W81" s="71">
        <v>0</v>
      </c>
      <c r="X81" s="94">
        <f t="shared" si="6"/>
        <v>0</v>
      </c>
    </row>
    <row r="82" spans="1:24" ht="24" customHeight="1">
      <c r="A82" s="477"/>
      <c r="B82" s="475"/>
      <c r="C82" s="95" t="s">
        <v>175</v>
      </c>
      <c r="D82" s="188">
        <v>0</v>
      </c>
      <c r="E82" s="189">
        <v>0</v>
      </c>
      <c r="F82" s="189">
        <v>0</v>
      </c>
      <c r="G82" s="189">
        <v>0</v>
      </c>
      <c r="H82" s="189">
        <v>0</v>
      </c>
      <c r="I82" s="190">
        <v>0</v>
      </c>
      <c r="J82" s="189">
        <v>0</v>
      </c>
      <c r="K82" s="189">
        <v>0</v>
      </c>
      <c r="L82" s="189">
        <v>0</v>
      </c>
      <c r="M82" s="189">
        <v>0</v>
      </c>
      <c r="N82" s="189">
        <v>0</v>
      </c>
      <c r="O82" s="191">
        <v>0</v>
      </c>
      <c r="P82" s="94">
        <f t="shared" si="8"/>
        <v>0</v>
      </c>
      <c r="Q82" s="188">
        <v>0</v>
      </c>
      <c r="R82" s="189">
        <v>0</v>
      </c>
      <c r="S82" s="189">
        <v>0</v>
      </c>
      <c r="T82" s="189">
        <v>0</v>
      </c>
      <c r="U82" s="189">
        <v>0</v>
      </c>
      <c r="V82" s="191">
        <v>0</v>
      </c>
      <c r="W82" s="71">
        <v>0</v>
      </c>
      <c r="X82" s="94">
        <f t="shared" si="6"/>
        <v>0</v>
      </c>
    </row>
    <row r="83" spans="1:24" ht="24" customHeight="1">
      <c r="A83" s="477"/>
      <c r="B83" s="475"/>
      <c r="C83" s="95" t="s">
        <v>170</v>
      </c>
      <c r="D83" s="188">
        <v>0</v>
      </c>
      <c r="E83" s="189">
        <v>0</v>
      </c>
      <c r="F83" s="189">
        <v>0</v>
      </c>
      <c r="G83" s="189">
        <v>0</v>
      </c>
      <c r="H83" s="189">
        <v>0</v>
      </c>
      <c r="I83" s="190">
        <v>0</v>
      </c>
      <c r="J83" s="189">
        <v>0</v>
      </c>
      <c r="K83" s="189">
        <v>0</v>
      </c>
      <c r="L83" s="189">
        <v>0</v>
      </c>
      <c r="M83" s="189">
        <v>0</v>
      </c>
      <c r="N83" s="189">
        <v>0</v>
      </c>
      <c r="O83" s="191">
        <v>0</v>
      </c>
      <c r="P83" s="94">
        <f t="shared" si="8"/>
        <v>0</v>
      </c>
      <c r="Q83" s="188">
        <v>0</v>
      </c>
      <c r="R83" s="189">
        <v>0</v>
      </c>
      <c r="S83" s="189">
        <v>0</v>
      </c>
      <c r="T83" s="189">
        <v>0</v>
      </c>
      <c r="U83" s="189">
        <v>0</v>
      </c>
      <c r="V83" s="191">
        <v>0</v>
      </c>
      <c r="W83" s="71">
        <v>0</v>
      </c>
      <c r="X83" s="94">
        <f t="shared" si="6"/>
        <v>0</v>
      </c>
    </row>
    <row r="84" spans="1:24" ht="24" customHeight="1">
      <c r="A84" s="477"/>
      <c r="B84" s="471" t="s">
        <v>197</v>
      </c>
      <c r="C84" s="472"/>
      <c r="D84" s="188">
        <v>0</v>
      </c>
      <c r="E84" s="189">
        <v>0</v>
      </c>
      <c r="F84" s="189">
        <v>0</v>
      </c>
      <c r="G84" s="189">
        <v>0</v>
      </c>
      <c r="H84" s="189">
        <v>0</v>
      </c>
      <c r="I84" s="190">
        <v>0</v>
      </c>
      <c r="J84" s="189">
        <v>0</v>
      </c>
      <c r="K84" s="189">
        <v>0</v>
      </c>
      <c r="L84" s="189">
        <v>0</v>
      </c>
      <c r="M84" s="189">
        <v>0</v>
      </c>
      <c r="N84" s="189">
        <v>0</v>
      </c>
      <c r="O84" s="191">
        <v>0</v>
      </c>
      <c r="P84" s="94">
        <f t="shared" si="8"/>
        <v>0</v>
      </c>
      <c r="Q84" s="188">
        <v>0</v>
      </c>
      <c r="R84" s="189">
        <v>0</v>
      </c>
      <c r="S84" s="189">
        <v>0</v>
      </c>
      <c r="T84" s="189">
        <v>0</v>
      </c>
      <c r="U84" s="189">
        <v>0</v>
      </c>
      <c r="V84" s="191">
        <v>0</v>
      </c>
      <c r="W84" s="71">
        <v>0</v>
      </c>
      <c r="X84" s="94">
        <f t="shared" si="6"/>
        <v>0</v>
      </c>
    </row>
    <row r="85" spans="1:24" ht="24" customHeight="1">
      <c r="A85" s="477"/>
      <c r="B85" s="473" t="s">
        <v>174</v>
      </c>
      <c r="C85" s="490"/>
      <c r="D85" s="208">
        <v>0</v>
      </c>
      <c r="E85" s="209">
        <v>0</v>
      </c>
      <c r="F85" s="209">
        <v>0</v>
      </c>
      <c r="G85" s="209">
        <v>0</v>
      </c>
      <c r="H85" s="209">
        <v>0</v>
      </c>
      <c r="I85" s="210">
        <v>0</v>
      </c>
      <c r="J85" s="209">
        <v>0</v>
      </c>
      <c r="K85" s="209">
        <v>0</v>
      </c>
      <c r="L85" s="209">
        <v>0</v>
      </c>
      <c r="M85" s="209">
        <v>0</v>
      </c>
      <c r="N85" s="209">
        <v>0</v>
      </c>
      <c r="O85" s="211">
        <v>0</v>
      </c>
      <c r="P85" s="377">
        <f t="shared" si="8"/>
        <v>0</v>
      </c>
      <c r="Q85" s="208">
        <v>0</v>
      </c>
      <c r="R85" s="209">
        <v>0</v>
      </c>
      <c r="S85" s="209">
        <v>0</v>
      </c>
      <c r="T85" s="209">
        <v>0</v>
      </c>
      <c r="U85" s="209">
        <v>0</v>
      </c>
      <c r="V85" s="211">
        <v>0</v>
      </c>
      <c r="W85" s="74">
        <v>50</v>
      </c>
      <c r="X85" s="103">
        <f t="shared" si="6"/>
        <v>50</v>
      </c>
    </row>
    <row r="86" spans="1:24" ht="24" customHeight="1">
      <c r="A86" s="476" t="s">
        <v>238</v>
      </c>
      <c r="B86" s="469" t="s">
        <v>173</v>
      </c>
      <c r="C86" s="470"/>
      <c r="D86" s="199">
        <v>0</v>
      </c>
      <c r="E86" s="200">
        <v>0</v>
      </c>
      <c r="F86" s="200">
        <v>0</v>
      </c>
      <c r="G86" s="200">
        <v>0</v>
      </c>
      <c r="H86" s="200">
        <v>0</v>
      </c>
      <c r="I86" s="360">
        <v>0</v>
      </c>
      <c r="J86" s="200">
        <v>0</v>
      </c>
      <c r="K86" s="200">
        <v>0</v>
      </c>
      <c r="L86" s="200">
        <v>0</v>
      </c>
      <c r="M86" s="200">
        <v>0</v>
      </c>
      <c r="N86" s="200">
        <v>0</v>
      </c>
      <c r="O86" s="371">
        <v>0</v>
      </c>
      <c r="P86" s="98">
        <f t="shared" si="8"/>
        <v>0</v>
      </c>
      <c r="Q86" s="199">
        <v>0</v>
      </c>
      <c r="R86" s="200">
        <v>0</v>
      </c>
      <c r="S86" s="200">
        <v>0</v>
      </c>
      <c r="T86" s="200">
        <v>0</v>
      </c>
      <c r="U86" s="200">
        <v>0</v>
      </c>
      <c r="V86" s="201">
        <v>0</v>
      </c>
      <c r="W86" s="73">
        <v>0</v>
      </c>
      <c r="X86" s="98">
        <f t="shared" si="6"/>
        <v>0</v>
      </c>
    </row>
    <row r="87" spans="1:24" ht="24" customHeight="1">
      <c r="A87" s="477"/>
      <c r="B87" s="471" t="s">
        <v>172</v>
      </c>
      <c r="C87" s="472"/>
      <c r="D87" s="188">
        <v>0</v>
      </c>
      <c r="E87" s="189">
        <v>0</v>
      </c>
      <c r="F87" s="189">
        <v>0</v>
      </c>
      <c r="G87" s="189">
        <v>0</v>
      </c>
      <c r="H87" s="189">
        <v>0</v>
      </c>
      <c r="I87" s="202">
        <v>0</v>
      </c>
      <c r="J87" s="189">
        <v>0</v>
      </c>
      <c r="K87" s="189">
        <v>0</v>
      </c>
      <c r="L87" s="189">
        <v>0</v>
      </c>
      <c r="M87" s="189">
        <v>100</v>
      </c>
      <c r="N87" s="189">
        <v>0</v>
      </c>
      <c r="O87" s="191">
        <v>0</v>
      </c>
      <c r="P87" s="94">
        <f t="shared" si="8"/>
        <v>100</v>
      </c>
      <c r="Q87" s="188">
        <v>0</v>
      </c>
      <c r="R87" s="189">
        <v>0</v>
      </c>
      <c r="S87" s="189">
        <v>0</v>
      </c>
      <c r="T87" s="189">
        <v>0</v>
      </c>
      <c r="U87" s="189">
        <v>0</v>
      </c>
      <c r="V87" s="189">
        <v>0</v>
      </c>
      <c r="W87" s="71">
        <v>100</v>
      </c>
      <c r="X87" s="94">
        <f t="shared" si="6"/>
        <v>100</v>
      </c>
    </row>
    <row r="88" spans="1:24" ht="24" customHeight="1">
      <c r="A88" s="477"/>
      <c r="B88" s="473" t="s">
        <v>198</v>
      </c>
      <c r="C88" s="490"/>
      <c r="D88" s="188">
        <v>0</v>
      </c>
      <c r="E88" s="189">
        <v>0</v>
      </c>
      <c r="F88" s="189">
        <v>0</v>
      </c>
      <c r="G88" s="189">
        <v>0</v>
      </c>
      <c r="H88" s="189">
        <v>0</v>
      </c>
      <c r="I88" s="190">
        <v>0</v>
      </c>
      <c r="J88" s="189">
        <v>0</v>
      </c>
      <c r="K88" s="189">
        <v>0</v>
      </c>
      <c r="L88" s="189">
        <v>0</v>
      </c>
      <c r="M88" s="189">
        <v>0</v>
      </c>
      <c r="N88" s="189">
        <v>0</v>
      </c>
      <c r="O88" s="191">
        <v>0</v>
      </c>
      <c r="P88" s="94">
        <f t="shared" si="8"/>
        <v>0</v>
      </c>
      <c r="Q88" s="188">
        <v>0</v>
      </c>
      <c r="R88" s="189">
        <v>0</v>
      </c>
      <c r="S88" s="189">
        <v>0</v>
      </c>
      <c r="T88" s="189">
        <v>0</v>
      </c>
      <c r="U88" s="189">
        <v>0</v>
      </c>
      <c r="V88" s="191">
        <v>0</v>
      </c>
      <c r="W88" s="71">
        <v>0</v>
      </c>
      <c r="X88" s="94">
        <f t="shared" si="6"/>
        <v>0</v>
      </c>
    </row>
    <row r="89" spans="1:24" ht="24" customHeight="1">
      <c r="A89" s="477"/>
      <c r="B89" s="475"/>
      <c r="C89" s="95" t="s">
        <v>176</v>
      </c>
      <c r="D89" s="188">
        <v>0</v>
      </c>
      <c r="E89" s="189">
        <v>0</v>
      </c>
      <c r="F89" s="189">
        <v>0</v>
      </c>
      <c r="G89" s="189">
        <v>0</v>
      </c>
      <c r="H89" s="189">
        <v>0</v>
      </c>
      <c r="I89" s="190">
        <v>0</v>
      </c>
      <c r="J89" s="189">
        <v>0</v>
      </c>
      <c r="K89" s="189">
        <v>0</v>
      </c>
      <c r="L89" s="189">
        <v>0</v>
      </c>
      <c r="M89" s="189">
        <v>0</v>
      </c>
      <c r="N89" s="189">
        <v>0</v>
      </c>
      <c r="O89" s="191">
        <v>0</v>
      </c>
      <c r="P89" s="94">
        <f t="shared" si="8"/>
        <v>0</v>
      </c>
      <c r="Q89" s="188">
        <v>0</v>
      </c>
      <c r="R89" s="189">
        <v>0</v>
      </c>
      <c r="S89" s="189">
        <v>0</v>
      </c>
      <c r="T89" s="189">
        <v>0</v>
      </c>
      <c r="U89" s="189">
        <v>0</v>
      </c>
      <c r="V89" s="191">
        <v>0</v>
      </c>
      <c r="W89" s="71">
        <v>0</v>
      </c>
      <c r="X89" s="94">
        <f t="shared" si="6"/>
        <v>0</v>
      </c>
    </row>
    <row r="90" spans="1:24" ht="24" customHeight="1">
      <c r="A90" s="477"/>
      <c r="B90" s="475"/>
      <c r="C90" s="95" t="s">
        <v>171</v>
      </c>
      <c r="D90" s="188">
        <v>0</v>
      </c>
      <c r="E90" s="189">
        <v>0</v>
      </c>
      <c r="F90" s="189">
        <v>0</v>
      </c>
      <c r="G90" s="189">
        <v>0</v>
      </c>
      <c r="H90" s="189">
        <v>0</v>
      </c>
      <c r="I90" s="190">
        <v>0</v>
      </c>
      <c r="J90" s="189">
        <v>0</v>
      </c>
      <c r="K90" s="189">
        <v>0</v>
      </c>
      <c r="L90" s="189">
        <v>0</v>
      </c>
      <c r="M90" s="189">
        <v>0</v>
      </c>
      <c r="N90" s="189">
        <v>0</v>
      </c>
      <c r="O90" s="191">
        <v>0</v>
      </c>
      <c r="P90" s="94">
        <f t="shared" si="8"/>
        <v>0</v>
      </c>
      <c r="Q90" s="188">
        <v>0</v>
      </c>
      <c r="R90" s="189">
        <v>0</v>
      </c>
      <c r="S90" s="189">
        <v>0</v>
      </c>
      <c r="T90" s="189">
        <v>0</v>
      </c>
      <c r="U90" s="189">
        <v>0</v>
      </c>
      <c r="V90" s="191">
        <v>0</v>
      </c>
      <c r="W90" s="71">
        <v>0</v>
      </c>
      <c r="X90" s="94">
        <f t="shared" si="6"/>
        <v>0</v>
      </c>
    </row>
    <row r="91" spans="1:24" ht="24" customHeight="1">
      <c r="A91" s="477"/>
      <c r="B91" s="475"/>
      <c r="C91" s="95" t="s">
        <v>175</v>
      </c>
      <c r="D91" s="188">
        <v>0</v>
      </c>
      <c r="E91" s="189">
        <v>0</v>
      </c>
      <c r="F91" s="189">
        <v>0</v>
      </c>
      <c r="G91" s="189">
        <v>0</v>
      </c>
      <c r="H91" s="189">
        <v>0</v>
      </c>
      <c r="I91" s="190">
        <v>0</v>
      </c>
      <c r="J91" s="189">
        <v>0</v>
      </c>
      <c r="K91" s="189">
        <v>0</v>
      </c>
      <c r="L91" s="189">
        <v>0</v>
      </c>
      <c r="M91" s="189">
        <v>0</v>
      </c>
      <c r="N91" s="189">
        <v>0</v>
      </c>
      <c r="O91" s="191">
        <v>0</v>
      </c>
      <c r="P91" s="94">
        <f t="shared" si="8"/>
        <v>0</v>
      </c>
      <c r="Q91" s="188">
        <v>0</v>
      </c>
      <c r="R91" s="189">
        <v>0</v>
      </c>
      <c r="S91" s="189">
        <v>0</v>
      </c>
      <c r="T91" s="189">
        <v>0</v>
      </c>
      <c r="U91" s="189">
        <v>0</v>
      </c>
      <c r="V91" s="191">
        <v>0</v>
      </c>
      <c r="W91" s="71">
        <v>0</v>
      </c>
      <c r="X91" s="94">
        <f t="shared" si="6"/>
        <v>0</v>
      </c>
    </row>
    <row r="92" spans="1:24" ht="24" customHeight="1">
      <c r="A92" s="477"/>
      <c r="B92" s="475"/>
      <c r="C92" s="95" t="s">
        <v>170</v>
      </c>
      <c r="D92" s="188">
        <v>0</v>
      </c>
      <c r="E92" s="189">
        <v>0</v>
      </c>
      <c r="F92" s="189">
        <v>0</v>
      </c>
      <c r="G92" s="189">
        <v>0</v>
      </c>
      <c r="H92" s="189">
        <v>0</v>
      </c>
      <c r="I92" s="190">
        <v>0</v>
      </c>
      <c r="J92" s="189">
        <v>0</v>
      </c>
      <c r="K92" s="189">
        <v>0</v>
      </c>
      <c r="L92" s="189">
        <v>0</v>
      </c>
      <c r="M92" s="189">
        <v>0</v>
      </c>
      <c r="N92" s="189">
        <v>0</v>
      </c>
      <c r="O92" s="191">
        <v>0</v>
      </c>
      <c r="P92" s="94">
        <f t="shared" si="8"/>
        <v>0</v>
      </c>
      <c r="Q92" s="188">
        <v>0</v>
      </c>
      <c r="R92" s="189">
        <v>0</v>
      </c>
      <c r="S92" s="189">
        <v>0</v>
      </c>
      <c r="T92" s="189">
        <v>0</v>
      </c>
      <c r="U92" s="189">
        <v>0</v>
      </c>
      <c r="V92" s="191">
        <v>0</v>
      </c>
      <c r="W92" s="71">
        <v>0</v>
      </c>
      <c r="X92" s="94">
        <f t="shared" si="6"/>
        <v>0</v>
      </c>
    </row>
    <row r="93" spans="1:24" ht="24" customHeight="1">
      <c r="A93" s="477"/>
      <c r="B93" s="471" t="s">
        <v>197</v>
      </c>
      <c r="C93" s="472"/>
      <c r="D93" s="188">
        <v>0</v>
      </c>
      <c r="E93" s="189">
        <v>0</v>
      </c>
      <c r="F93" s="189">
        <v>0</v>
      </c>
      <c r="G93" s="189">
        <v>0</v>
      </c>
      <c r="H93" s="189">
        <v>0</v>
      </c>
      <c r="I93" s="190">
        <v>0</v>
      </c>
      <c r="J93" s="189">
        <v>0</v>
      </c>
      <c r="K93" s="189">
        <v>0</v>
      </c>
      <c r="L93" s="189">
        <v>0</v>
      </c>
      <c r="M93" s="189">
        <v>0</v>
      </c>
      <c r="N93" s="189">
        <v>0</v>
      </c>
      <c r="O93" s="191">
        <v>0</v>
      </c>
      <c r="P93" s="94">
        <f t="shared" si="8"/>
        <v>0</v>
      </c>
      <c r="Q93" s="188">
        <v>0</v>
      </c>
      <c r="R93" s="189">
        <v>0</v>
      </c>
      <c r="S93" s="189">
        <v>0</v>
      </c>
      <c r="T93" s="189">
        <v>0</v>
      </c>
      <c r="U93" s="189">
        <v>0</v>
      </c>
      <c r="V93" s="191">
        <v>0</v>
      </c>
      <c r="W93" s="71">
        <v>0</v>
      </c>
      <c r="X93" s="94">
        <f t="shared" si="6"/>
        <v>0</v>
      </c>
    </row>
    <row r="94" spans="1:24" ht="24" customHeight="1">
      <c r="A94" s="478"/>
      <c r="B94" s="467" t="s">
        <v>174</v>
      </c>
      <c r="C94" s="491"/>
      <c r="D94" s="195">
        <v>0</v>
      </c>
      <c r="E94" s="196">
        <v>0</v>
      </c>
      <c r="F94" s="196">
        <v>0</v>
      </c>
      <c r="G94" s="196">
        <v>0</v>
      </c>
      <c r="H94" s="196">
        <v>0</v>
      </c>
      <c r="I94" s="197">
        <v>0</v>
      </c>
      <c r="J94" s="196">
        <v>0</v>
      </c>
      <c r="K94" s="196">
        <v>0</v>
      </c>
      <c r="L94" s="196">
        <v>0</v>
      </c>
      <c r="M94" s="196">
        <v>0</v>
      </c>
      <c r="N94" s="196">
        <v>0</v>
      </c>
      <c r="O94" s="198">
        <v>0</v>
      </c>
      <c r="P94" s="373">
        <f t="shared" si="8"/>
        <v>0</v>
      </c>
      <c r="Q94" s="195">
        <v>0</v>
      </c>
      <c r="R94" s="196">
        <v>0</v>
      </c>
      <c r="S94" s="196">
        <v>0</v>
      </c>
      <c r="T94" s="196">
        <v>0</v>
      </c>
      <c r="U94" s="196">
        <v>0</v>
      </c>
      <c r="V94" s="198">
        <v>0</v>
      </c>
      <c r="W94" s="72">
        <v>0</v>
      </c>
      <c r="X94" s="97">
        <f t="shared" si="6"/>
        <v>0</v>
      </c>
    </row>
    <row r="95" spans="1:24" ht="24" customHeight="1">
      <c r="A95" s="477" t="s">
        <v>239</v>
      </c>
      <c r="B95" s="481" t="s">
        <v>173</v>
      </c>
      <c r="C95" s="482"/>
      <c r="D95" s="206">
        <v>0</v>
      </c>
      <c r="E95" s="207">
        <v>0</v>
      </c>
      <c r="F95" s="207">
        <v>0</v>
      </c>
      <c r="G95" s="207">
        <v>0</v>
      </c>
      <c r="H95" s="207">
        <v>0</v>
      </c>
      <c r="I95" s="361">
        <v>0</v>
      </c>
      <c r="J95" s="207">
        <v>0</v>
      </c>
      <c r="K95" s="207">
        <v>370</v>
      </c>
      <c r="L95" s="207">
        <v>0</v>
      </c>
      <c r="M95" s="207">
        <v>0</v>
      </c>
      <c r="N95" s="207">
        <v>0</v>
      </c>
      <c r="O95" s="375">
        <v>0</v>
      </c>
      <c r="P95" s="366">
        <f t="shared" si="8"/>
        <v>370</v>
      </c>
      <c r="Q95" s="206">
        <v>0</v>
      </c>
      <c r="R95" s="207">
        <v>0</v>
      </c>
      <c r="S95" s="207">
        <v>0</v>
      </c>
      <c r="T95" s="207">
        <v>0</v>
      </c>
      <c r="U95" s="207">
        <v>0</v>
      </c>
      <c r="V95" s="364">
        <v>0</v>
      </c>
      <c r="W95" s="365">
        <v>100</v>
      </c>
      <c r="X95" s="366">
        <f t="shared" si="6"/>
        <v>100</v>
      </c>
    </row>
    <row r="96" spans="1:24" ht="24" customHeight="1">
      <c r="A96" s="477"/>
      <c r="B96" s="471" t="s">
        <v>172</v>
      </c>
      <c r="C96" s="472"/>
      <c r="D96" s="188">
        <v>0</v>
      </c>
      <c r="E96" s="189">
        <v>0</v>
      </c>
      <c r="F96" s="189">
        <v>150</v>
      </c>
      <c r="G96" s="189">
        <v>0</v>
      </c>
      <c r="H96" s="189">
        <v>0</v>
      </c>
      <c r="I96" s="202">
        <v>160</v>
      </c>
      <c r="J96" s="189">
        <v>0</v>
      </c>
      <c r="K96" s="189">
        <v>0</v>
      </c>
      <c r="L96" s="189">
        <v>150</v>
      </c>
      <c r="M96" s="189">
        <v>0</v>
      </c>
      <c r="N96" s="189">
        <v>0</v>
      </c>
      <c r="O96" s="191">
        <v>150</v>
      </c>
      <c r="P96" s="94">
        <f t="shared" si="8"/>
        <v>610</v>
      </c>
      <c r="Q96" s="188">
        <v>0</v>
      </c>
      <c r="R96" s="189">
        <v>0</v>
      </c>
      <c r="S96" s="189">
        <v>100</v>
      </c>
      <c r="T96" s="189">
        <v>0</v>
      </c>
      <c r="U96" s="189">
        <v>0</v>
      </c>
      <c r="V96" s="189">
        <v>150</v>
      </c>
      <c r="W96" s="71">
        <v>250</v>
      </c>
      <c r="X96" s="94">
        <f t="shared" si="6"/>
        <v>500</v>
      </c>
    </row>
    <row r="97" spans="1:24" ht="24" customHeight="1">
      <c r="A97" s="477"/>
      <c r="B97" s="473" t="s">
        <v>198</v>
      </c>
      <c r="C97" s="490"/>
      <c r="D97" s="188">
        <v>0</v>
      </c>
      <c r="E97" s="189">
        <v>100</v>
      </c>
      <c r="F97" s="189">
        <v>0</v>
      </c>
      <c r="G97" s="189">
        <v>0</v>
      </c>
      <c r="H97" s="189">
        <v>0</v>
      </c>
      <c r="I97" s="190">
        <v>0</v>
      </c>
      <c r="J97" s="189">
        <v>0</v>
      </c>
      <c r="K97" s="189">
        <v>130</v>
      </c>
      <c r="L97" s="189">
        <v>100</v>
      </c>
      <c r="M97" s="189">
        <v>0</v>
      </c>
      <c r="N97" s="189">
        <v>0</v>
      </c>
      <c r="O97" s="191">
        <v>0</v>
      </c>
      <c r="P97" s="94">
        <f t="shared" si="8"/>
        <v>330</v>
      </c>
      <c r="Q97" s="188">
        <f>SUM(Q98:Q101)</f>
        <v>0</v>
      </c>
      <c r="R97" s="189">
        <f t="shared" ref="R97:W97" si="9">SUM(R98:R101)</f>
        <v>130</v>
      </c>
      <c r="S97" s="189">
        <f t="shared" si="9"/>
        <v>0</v>
      </c>
      <c r="T97" s="189">
        <f t="shared" si="9"/>
        <v>0</v>
      </c>
      <c r="U97" s="189">
        <f t="shared" si="9"/>
        <v>0</v>
      </c>
      <c r="V97" s="191">
        <f t="shared" si="9"/>
        <v>0</v>
      </c>
      <c r="W97" s="71">
        <f t="shared" si="9"/>
        <v>0</v>
      </c>
      <c r="X97" s="94">
        <f t="shared" si="6"/>
        <v>130</v>
      </c>
    </row>
    <row r="98" spans="1:24" ht="24" customHeight="1">
      <c r="A98" s="477"/>
      <c r="B98" s="475"/>
      <c r="C98" s="95" t="s">
        <v>176</v>
      </c>
      <c r="D98" s="188">
        <v>0</v>
      </c>
      <c r="E98" s="189">
        <v>0</v>
      </c>
      <c r="F98" s="189">
        <v>0</v>
      </c>
      <c r="G98" s="189">
        <v>0</v>
      </c>
      <c r="H98" s="189">
        <v>0</v>
      </c>
      <c r="I98" s="190">
        <v>0</v>
      </c>
      <c r="J98" s="189">
        <v>0</v>
      </c>
      <c r="K98" s="189">
        <v>0</v>
      </c>
      <c r="L98" s="189">
        <v>0</v>
      </c>
      <c r="M98" s="189">
        <v>0</v>
      </c>
      <c r="N98" s="189">
        <v>0</v>
      </c>
      <c r="O98" s="191">
        <v>0</v>
      </c>
      <c r="P98" s="94">
        <f t="shared" si="8"/>
        <v>0</v>
      </c>
      <c r="Q98" s="188">
        <v>0</v>
      </c>
      <c r="R98" s="189">
        <v>0</v>
      </c>
      <c r="S98" s="189">
        <v>0</v>
      </c>
      <c r="T98" s="189">
        <v>0</v>
      </c>
      <c r="U98" s="189">
        <v>0</v>
      </c>
      <c r="V98" s="191">
        <v>0</v>
      </c>
      <c r="W98" s="71">
        <v>0</v>
      </c>
      <c r="X98" s="94">
        <f t="shared" si="6"/>
        <v>0</v>
      </c>
    </row>
    <row r="99" spans="1:24" ht="24" customHeight="1">
      <c r="A99" s="477"/>
      <c r="B99" s="475"/>
      <c r="C99" s="95" t="s">
        <v>171</v>
      </c>
      <c r="D99" s="188">
        <v>0</v>
      </c>
      <c r="E99" s="189">
        <v>100</v>
      </c>
      <c r="F99" s="189">
        <v>0</v>
      </c>
      <c r="G99" s="189">
        <v>0</v>
      </c>
      <c r="H99" s="189">
        <v>0</v>
      </c>
      <c r="I99" s="190">
        <v>0</v>
      </c>
      <c r="J99" s="189">
        <v>0</v>
      </c>
      <c r="K99" s="189">
        <v>0</v>
      </c>
      <c r="L99" s="189">
        <v>100</v>
      </c>
      <c r="M99" s="189">
        <v>0</v>
      </c>
      <c r="N99" s="189">
        <v>0</v>
      </c>
      <c r="O99" s="191">
        <v>0</v>
      </c>
      <c r="P99" s="94">
        <f t="shared" si="8"/>
        <v>200</v>
      </c>
      <c r="Q99" s="188">
        <v>0</v>
      </c>
      <c r="R99" s="189">
        <v>130</v>
      </c>
      <c r="S99" s="189">
        <v>0</v>
      </c>
      <c r="T99" s="189">
        <v>0</v>
      </c>
      <c r="U99" s="189">
        <v>0</v>
      </c>
      <c r="V99" s="191">
        <v>0</v>
      </c>
      <c r="W99" s="71">
        <v>0</v>
      </c>
      <c r="X99" s="94">
        <f t="shared" si="6"/>
        <v>130</v>
      </c>
    </row>
    <row r="100" spans="1:24" ht="24" customHeight="1">
      <c r="A100" s="477"/>
      <c r="B100" s="475"/>
      <c r="C100" s="95" t="s">
        <v>175</v>
      </c>
      <c r="D100" s="188">
        <v>0</v>
      </c>
      <c r="E100" s="189">
        <v>0</v>
      </c>
      <c r="F100" s="189">
        <v>0</v>
      </c>
      <c r="G100" s="189">
        <v>0</v>
      </c>
      <c r="H100" s="189">
        <v>0</v>
      </c>
      <c r="I100" s="190">
        <v>0</v>
      </c>
      <c r="J100" s="189">
        <v>0</v>
      </c>
      <c r="K100" s="189">
        <v>0</v>
      </c>
      <c r="L100" s="189">
        <v>0</v>
      </c>
      <c r="M100" s="189">
        <v>0</v>
      </c>
      <c r="N100" s="189">
        <v>0</v>
      </c>
      <c r="O100" s="191">
        <v>0</v>
      </c>
      <c r="P100" s="94">
        <f t="shared" si="8"/>
        <v>0</v>
      </c>
      <c r="Q100" s="188">
        <v>0</v>
      </c>
      <c r="R100" s="189">
        <v>0</v>
      </c>
      <c r="S100" s="189">
        <v>0</v>
      </c>
      <c r="T100" s="189">
        <v>0</v>
      </c>
      <c r="U100" s="189">
        <v>0</v>
      </c>
      <c r="V100" s="191">
        <v>0</v>
      </c>
      <c r="W100" s="71">
        <v>0</v>
      </c>
      <c r="X100" s="94">
        <f t="shared" si="6"/>
        <v>0</v>
      </c>
    </row>
    <row r="101" spans="1:24" ht="24" customHeight="1">
      <c r="A101" s="477"/>
      <c r="B101" s="475"/>
      <c r="C101" s="95" t="s">
        <v>170</v>
      </c>
      <c r="D101" s="188">
        <v>0</v>
      </c>
      <c r="E101" s="189">
        <v>0</v>
      </c>
      <c r="F101" s="189">
        <v>0</v>
      </c>
      <c r="G101" s="189">
        <v>0</v>
      </c>
      <c r="H101" s="189">
        <v>0</v>
      </c>
      <c r="I101" s="190">
        <v>0</v>
      </c>
      <c r="J101" s="189">
        <v>0</v>
      </c>
      <c r="K101" s="189">
        <v>130</v>
      </c>
      <c r="L101" s="189">
        <v>0</v>
      </c>
      <c r="M101" s="189">
        <v>0</v>
      </c>
      <c r="N101" s="189">
        <v>0</v>
      </c>
      <c r="O101" s="191">
        <v>0</v>
      </c>
      <c r="P101" s="94">
        <f t="shared" si="8"/>
        <v>130</v>
      </c>
      <c r="Q101" s="188">
        <v>0</v>
      </c>
      <c r="R101" s="189">
        <v>0</v>
      </c>
      <c r="S101" s="189">
        <v>0</v>
      </c>
      <c r="T101" s="189">
        <v>0</v>
      </c>
      <c r="U101" s="189">
        <v>0</v>
      </c>
      <c r="V101" s="191">
        <v>0</v>
      </c>
      <c r="W101" s="71">
        <v>0</v>
      </c>
      <c r="X101" s="94">
        <f t="shared" si="6"/>
        <v>0</v>
      </c>
    </row>
    <row r="102" spans="1:24" ht="24" customHeight="1">
      <c r="A102" s="477"/>
      <c r="B102" s="471" t="s">
        <v>197</v>
      </c>
      <c r="C102" s="472"/>
      <c r="D102" s="188">
        <v>0</v>
      </c>
      <c r="E102" s="189">
        <v>0</v>
      </c>
      <c r="F102" s="189">
        <v>0</v>
      </c>
      <c r="G102" s="189">
        <v>0</v>
      </c>
      <c r="H102" s="189">
        <v>0</v>
      </c>
      <c r="I102" s="190">
        <v>0</v>
      </c>
      <c r="J102" s="189">
        <v>0</v>
      </c>
      <c r="K102" s="189">
        <v>0</v>
      </c>
      <c r="L102" s="189">
        <v>0</v>
      </c>
      <c r="M102" s="189">
        <v>0</v>
      </c>
      <c r="N102" s="189">
        <v>0</v>
      </c>
      <c r="O102" s="191">
        <v>0</v>
      </c>
      <c r="P102" s="94">
        <f t="shared" si="8"/>
        <v>0</v>
      </c>
      <c r="Q102" s="188">
        <v>0</v>
      </c>
      <c r="R102" s="189">
        <v>0</v>
      </c>
      <c r="S102" s="189">
        <v>0</v>
      </c>
      <c r="T102" s="189">
        <v>0</v>
      </c>
      <c r="U102" s="189">
        <v>0</v>
      </c>
      <c r="V102" s="191">
        <v>0</v>
      </c>
      <c r="W102" s="71"/>
      <c r="X102" s="94">
        <f t="shared" si="6"/>
        <v>0</v>
      </c>
    </row>
    <row r="103" spans="1:24" ht="24" customHeight="1">
      <c r="A103" s="477"/>
      <c r="B103" s="473" t="s">
        <v>174</v>
      </c>
      <c r="C103" s="490"/>
      <c r="D103" s="208">
        <v>0</v>
      </c>
      <c r="E103" s="209">
        <v>0</v>
      </c>
      <c r="F103" s="209">
        <v>0</v>
      </c>
      <c r="G103" s="209">
        <v>0</v>
      </c>
      <c r="H103" s="209">
        <v>0</v>
      </c>
      <c r="I103" s="210">
        <v>0</v>
      </c>
      <c r="J103" s="209">
        <v>0</v>
      </c>
      <c r="K103" s="209">
        <v>0</v>
      </c>
      <c r="L103" s="209">
        <v>0</v>
      </c>
      <c r="M103" s="209">
        <v>0</v>
      </c>
      <c r="N103" s="209">
        <v>0</v>
      </c>
      <c r="O103" s="211">
        <v>0</v>
      </c>
      <c r="P103" s="377">
        <f t="shared" si="8"/>
        <v>0</v>
      </c>
      <c r="Q103" s="208">
        <v>0</v>
      </c>
      <c r="R103" s="209">
        <v>0</v>
      </c>
      <c r="S103" s="209">
        <v>0</v>
      </c>
      <c r="T103" s="209">
        <v>0</v>
      </c>
      <c r="U103" s="209">
        <v>0</v>
      </c>
      <c r="V103" s="211">
        <v>0</v>
      </c>
      <c r="W103" s="74">
        <v>420</v>
      </c>
      <c r="X103" s="103">
        <f t="shared" si="6"/>
        <v>420</v>
      </c>
    </row>
    <row r="104" spans="1:24" ht="24" customHeight="1">
      <c r="A104" s="476" t="s">
        <v>240</v>
      </c>
      <c r="B104" s="469" t="s">
        <v>173</v>
      </c>
      <c r="C104" s="470"/>
      <c r="D104" s="199">
        <v>0</v>
      </c>
      <c r="E104" s="200">
        <v>150</v>
      </c>
      <c r="F104" s="200">
        <v>0</v>
      </c>
      <c r="G104" s="200">
        <v>0</v>
      </c>
      <c r="H104" s="200">
        <v>0</v>
      </c>
      <c r="I104" s="360">
        <v>150</v>
      </c>
      <c r="J104" s="200">
        <v>0</v>
      </c>
      <c r="K104" s="200">
        <v>0</v>
      </c>
      <c r="L104" s="200">
        <v>50</v>
      </c>
      <c r="M104" s="200">
        <v>100</v>
      </c>
      <c r="N104" s="200">
        <v>100</v>
      </c>
      <c r="O104" s="371">
        <v>150</v>
      </c>
      <c r="P104" s="98">
        <f t="shared" si="8"/>
        <v>700</v>
      </c>
      <c r="Q104" s="199">
        <v>0</v>
      </c>
      <c r="R104" s="200">
        <v>100</v>
      </c>
      <c r="S104" s="200">
        <v>0</v>
      </c>
      <c r="T104" s="200">
        <v>0</v>
      </c>
      <c r="U104" s="200">
        <v>0</v>
      </c>
      <c r="V104" s="201">
        <v>100</v>
      </c>
      <c r="W104" s="73">
        <v>250</v>
      </c>
      <c r="X104" s="98">
        <f>SUM(Q104:W104)</f>
        <v>450</v>
      </c>
    </row>
    <row r="105" spans="1:24" ht="24" customHeight="1">
      <c r="A105" s="477"/>
      <c r="B105" s="471" t="s">
        <v>172</v>
      </c>
      <c r="C105" s="472"/>
      <c r="D105" s="188">
        <v>0</v>
      </c>
      <c r="E105" s="189">
        <v>0</v>
      </c>
      <c r="F105" s="189">
        <v>0</v>
      </c>
      <c r="G105" s="189">
        <v>0</v>
      </c>
      <c r="H105" s="189">
        <v>0</v>
      </c>
      <c r="I105" s="202">
        <v>0</v>
      </c>
      <c r="J105" s="189">
        <v>100</v>
      </c>
      <c r="K105" s="189">
        <v>0</v>
      </c>
      <c r="L105" s="189">
        <v>100</v>
      </c>
      <c r="M105" s="189">
        <v>100</v>
      </c>
      <c r="N105" s="189">
        <v>100</v>
      </c>
      <c r="O105" s="191">
        <v>0</v>
      </c>
      <c r="P105" s="94">
        <f t="shared" si="8"/>
        <v>400</v>
      </c>
      <c r="Q105" s="188">
        <v>0</v>
      </c>
      <c r="R105" s="189">
        <v>0</v>
      </c>
      <c r="S105" s="189">
        <v>0</v>
      </c>
      <c r="T105" s="189">
        <v>0</v>
      </c>
      <c r="U105" s="189">
        <v>0</v>
      </c>
      <c r="V105" s="189">
        <v>0</v>
      </c>
      <c r="W105" s="71"/>
      <c r="X105" s="94">
        <f t="shared" si="6"/>
        <v>0</v>
      </c>
    </row>
    <row r="106" spans="1:24" ht="24" customHeight="1">
      <c r="A106" s="477"/>
      <c r="B106" s="473" t="s">
        <v>198</v>
      </c>
      <c r="C106" s="490"/>
      <c r="D106" s="188">
        <v>0</v>
      </c>
      <c r="E106" s="189">
        <v>0</v>
      </c>
      <c r="F106" s="189">
        <v>0</v>
      </c>
      <c r="G106" s="189">
        <v>0</v>
      </c>
      <c r="H106" s="189">
        <v>0</v>
      </c>
      <c r="I106" s="190">
        <v>0</v>
      </c>
      <c r="J106" s="189">
        <v>0</v>
      </c>
      <c r="K106" s="189">
        <v>0</v>
      </c>
      <c r="L106" s="189">
        <v>0</v>
      </c>
      <c r="M106" s="189">
        <v>0</v>
      </c>
      <c r="N106" s="189">
        <v>0</v>
      </c>
      <c r="O106" s="191">
        <v>0</v>
      </c>
      <c r="P106" s="94">
        <f t="shared" si="8"/>
        <v>0</v>
      </c>
      <c r="Q106" s="188">
        <v>0</v>
      </c>
      <c r="R106" s="189">
        <v>0</v>
      </c>
      <c r="S106" s="189">
        <v>0</v>
      </c>
      <c r="T106" s="189">
        <v>0</v>
      </c>
      <c r="U106" s="189">
        <v>0</v>
      </c>
      <c r="V106" s="191">
        <v>0</v>
      </c>
      <c r="W106" s="71">
        <v>0</v>
      </c>
      <c r="X106" s="94">
        <f t="shared" si="6"/>
        <v>0</v>
      </c>
    </row>
    <row r="107" spans="1:24" ht="24" customHeight="1">
      <c r="A107" s="477"/>
      <c r="B107" s="475"/>
      <c r="C107" s="95" t="s">
        <v>176</v>
      </c>
      <c r="D107" s="188">
        <v>0</v>
      </c>
      <c r="E107" s="189">
        <v>0</v>
      </c>
      <c r="F107" s="189">
        <v>0</v>
      </c>
      <c r="G107" s="189">
        <v>0</v>
      </c>
      <c r="H107" s="189">
        <v>0</v>
      </c>
      <c r="I107" s="190">
        <v>0</v>
      </c>
      <c r="J107" s="189">
        <v>0</v>
      </c>
      <c r="K107" s="189">
        <v>0</v>
      </c>
      <c r="L107" s="189">
        <v>0</v>
      </c>
      <c r="M107" s="189">
        <v>0</v>
      </c>
      <c r="N107" s="189">
        <v>0</v>
      </c>
      <c r="O107" s="191">
        <v>0</v>
      </c>
      <c r="P107" s="94">
        <f t="shared" si="8"/>
        <v>0</v>
      </c>
      <c r="Q107" s="188">
        <v>0</v>
      </c>
      <c r="R107" s="189">
        <v>0</v>
      </c>
      <c r="S107" s="189">
        <v>0</v>
      </c>
      <c r="T107" s="189">
        <v>0</v>
      </c>
      <c r="U107" s="189">
        <v>0</v>
      </c>
      <c r="V107" s="191">
        <v>0</v>
      </c>
      <c r="W107" s="71">
        <v>0</v>
      </c>
      <c r="X107" s="94">
        <f t="shared" si="6"/>
        <v>0</v>
      </c>
    </row>
    <row r="108" spans="1:24" ht="24" customHeight="1">
      <c r="A108" s="477"/>
      <c r="B108" s="475"/>
      <c r="C108" s="95" t="s">
        <v>171</v>
      </c>
      <c r="D108" s="188">
        <v>0</v>
      </c>
      <c r="E108" s="189">
        <v>0</v>
      </c>
      <c r="F108" s="189">
        <v>0</v>
      </c>
      <c r="G108" s="189">
        <v>0</v>
      </c>
      <c r="H108" s="189">
        <v>0</v>
      </c>
      <c r="I108" s="190">
        <v>0</v>
      </c>
      <c r="J108" s="189">
        <v>0</v>
      </c>
      <c r="K108" s="189">
        <v>0</v>
      </c>
      <c r="L108" s="189">
        <v>0</v>
      </c>
      <c r="M108" s="189">
        <v>0</v>
      </c>
      <c r="N108" s="190">
        <v>0</v>
      </c>
      <c r="O108" s="205">
        <v>0</v>
      </c>
      <c r="P108" s="94">
        <f t="shared" si="8"/>
        <v>0</v>
      </c>
      <c r="Q108" s="188">
        <v>0</v>
      </c>
      <c r="R108" s="189">
        <v>0</v>
      </c>
      <c r="S108" s="189">
        <v>0</v>
      </c>
      <c r="T108" s="189">
        <v>0</v>
      </c>
      <c r="U108" s="189">
        <v>0</v>
      </c>
      <c r="V108" s="191">
        <v>0</v>
      </c>
      <c r="W108" s="71">
        <v>0</v>
      </c>
      <c r="X108" s="94">
        <f t="shared" si="6"/>
        <v>0</v>
      </c>
    </row>
    <row r="109" spans="1:24" ht="24" customHeight="1">
      <c r="A109" s="477"/>
      <c r="B109" s="475"/>
      <c r="C109" s="95" t="s">
        <v>175</v>
      </c>
      <c r="D109" s="188">
        <v>0</v>
      </c>
      <c r="E109" s="189">
        <v>0</v>
      </c>
      <c r="F109" s="189">
        <v>0</v>
      </c>
      <c r="G109" s="189">
        <v>0</v>
      </c>
      <c r="H109" s="189">
        <v>0</v>
      </c>
      <c r="I109" s="190">
        <v>0</v>
      </c>
      <c r="J109" s="189">
        <v>0</v>
      </c>
      <c r="K109" s="189">
        <v>0</v>
      </c>
      <c r="L109" s="189">
        <v>0</v>
      </c>
      <c r="M109" s="189">
        <v>0</v>
      </c>
      <c r="N109" s="189">
        <v>0</v>
      </c>
      <c r="O109" s="191">
        <v>0</v>
      </c>
      <c r="P109" s="94">
        <f t="shared" si="8"/>
        <v>0</v>
      </c>
      <c r="Q109" s="188">
        <v>0</v>
      </c>
      <c r="R109" s="189">
        <v>0</v>
      </c>
      <c r="S109" s="189">
        <v>0</v>
      </c>
      <c r="T109" s="189">
        <v>0</v>
      </c>
      <c r="U109" s="189">
        <v>0</v>
      </c>
      <c r="V109" s="191">
        <v>0</v>
      </c>
      <c r="W109" s="71">
        <v>0</v>
      </c>
      <c r="X109" s="94">
        <f t="shared" si="6"/>
        <v>0</v>
      </c>
    </row>
    <row r="110" spans="1:24" ht="24" customHeight="1">
      <c r="A110" s="477"/>
      <c r="B110" s="475"/>
      <c r="C110" s="95" t="s">
        <v>170</v>
      </c>
      <c r="D110" s="188">
        <v>0</v>
      </c>
      <c r="E110" s="189">
        <v>0</v>
      </c>
      <c r="F110" s="189">
        <v>0</v>
      </c>
      <c r="G110" s="189">
        <v>0</v>
      </c>
      <c r="H110" s="189">
        <v>0</v>
      </c>
      <c r="I110" s="202">
        <v>0</v>
      </c>
      <c r="J110" s="189">
        <v>0</v>
      </c>
      <c r="K110" s="189">
        <v>0</v>
      </c>
      <c r="L110" s="189">
        <v>0</v>
      </c>
      <c r="M110" s="189">
        <v>0</v>
      </c>
      <c r="N110" s="189">
        <v>0</v>
      </c>
      <c r="O110" s="191">
        <v>0</v>
      </c>
      <c r="P110" s="94">
        <f t="shared" si="8"/>
        <v>0</v>
      </c>
      <c r="Q110" s="188">
        <v>0</v>
      </c>
      <c r="R110" s="189">
        <v>0</v>
      </c>
      <c r="S110" s="189">
        <v>0</v>
      </c>
      <c r="T110" s="189">
        <v>0</v>
      </c>
      <c r="U110" s="189">
        <v>0</v>
      </c>
      <c r="V110" s="189">
        <v>0</v>
      </c>
      <c r="W110" s="71">
        <v>0</v>
      </c>
      <c r="X110" s="94">
        <f t="shared" si="6"/>
        <v>0</v>
      </c>
    </row>
    <row r="111" spans="1:24" ht="24" customHeight="1">
      <c r="A111" s="477"/>
      <c r="B111" s="471" t="s">
        <v>197</v>
      </c>
      <c r="C111" s="472"/>
      <c r="D111" s="188">
        <v>0</v>
      </c>
      <c r="E111" s="189">
        <v>0</v>
      </c>
      <c r="F111" s="189">
        <v>0</v>
      </c>
      <c r="G111" s="189">
        <v>0</v>
      </c>
      <c r="H111" s="189">
        <v>0</v>
      </c>
      <c r="I111" s="190">
        <v>0</v>
      </c>
      <c r="J111" s="189">
        <v>0</v>
      </c>
      <c r="K111" s="189">
        <v>0</v>
      </c>
      <c r="L111" s="189">
        <v>0</v>
      </c>
      <c r="M111" s="189">
        <v>0</v>
      </c>
      <c r="N111" s="189">
        <v>0</v>
      </c>
      <c r="O111" s="191">
        <v>0</v>
      </c>
      <c r="P111" s="94">
        <f t="shared" si="8"/>
        <v>0</v>
      </c>
      <c r="Q111" s="188">
        <v>0</v>
      </c>
      <c r="R111" s="189">
        <v>0</v>
      </c>
      <c r="S111" s="189">
        <v>0</v>
      </c>
      <c r="T111" s="189">
        <v>0</v>
      </c>
      <c r="U111" s="189">
        <v>0</v>
      </c>
      <c r="V111" s="191">
        <v>0</v>
      </c>
      <c r="W111" s="71">
        <v>0</v>
      </c>
      <c r="X111" s="94">
        <f t="shared" si="6"/>
        <v>0</v>
      </c>
    </row>
    <row r="112" spans="1:24" ht="24" customHeight="1">
      <c r="A112" s="478"/>
      <c r="B112" s="467" t="s">
        <v>174</v>
      </c>
      <c r="C112" s="491"/>
      <c r="D112" s="195">
        <v>0</v>
      </c>
      <c r="E112" s="196">
        <v>0</v>
      </c>
      <c r="F112" s="196">
        <v>0</v>
      </c>
      <c r="G112" s="196">
        <v>0</v>
      </c>
      <c r="H112" s="196">
        <v>0</v>
      </c>
      <c r="I112" s="197">
        <v>0</v>
      </c>
      <c r="J112" s="196">
        <v>0</v>
      </c>
      <c r="K112" s="196">
        <v>0</v>
      </c>
      <c r="L112" s="196">
        <v>0</v>
      </c>
      <c r="M112" s="196">
        <v>0</v>
      </c>
      <c r="N112" s="196">
        <v>0</v>
      </c>
      <c r="O112" s="198">
        <v>0</v>
      </c>
      <c r="P112" s="373">
        <f t="shared" si="8"/>
        <v>0</v>
      </c>
      <c r="Q112" s="195">
        <v>0</v>
      </c>
      <c r="R112" s="196">
        <v>0</v>
      </c>
      <c r="S112" s="196">
        <v>0</v>
      </c>
      <c r="T112" s="196">
        <v>0</v>
      </c>
      <c r="U112" s="196">
        <v>0</v>
      </c>
      <c r="V112" s="198">
        <v>0</v>
      </c>
      <c r="W112" s="72">
        <v>500</v>
      </c>
      <c r="X112" s="97">
        <f t="shared" si="6"/>
        <v>500</v>
      </c>
    </row>
    <row r="113" spans="1:24" ht="24" customHeight="1">
      <c r="A113" s="476" t="s">
        <v>241</v>
      </c>
      <c r="B113" s="469" t="s">
        <v>173</v>
      </c>
      <c r="C113" s="470"/>
      <c r="D113" s="199">
        <v>0</v>
      </c>
      <c r="E113" s="200">
        <v>100</v>
      </c>
      <c r="F113" s="200">
        <v>0</v>
      </c>
      <c r="G113" s="200">
        <v>0</v>
      </c>
      <c r="H113" s="200">
        <v>0</v>
      </c>
      <c r="I113" s="360">
        <v>0</v>
      </c>
      <c r="J113" s="200">
        <v>0</v>
      </c>
      <c r="K113" s="200">
        <v>100</v>
      </c>
      <c r="L113" s="200">
        <v>0</v>
      </c>
      <c r="M113" s="200">
        <v>0</v>
      </c>
      <c r="N113" s="200">
        <v>50</v>
      </c>
      <c r="O113" s="371">
        <v>0</v>
      </c>
      <c r="P113" s="98">
        <f t="shared" si="8"/>
        <v>250</v>
      </c>
      <c r="Q113" s="199">
        <v>0</v>
      </c>
      <c r="R113" s="200">
        <v>100</v>
      </c>
      <c r="S113" s="200">
        <v>0</v>
      </c>
      <c r="T113" s="200">
        <v>0</v>
      </c>
      <c r="U113" s="200">
        <v>0</v>
      </c>
      <c r="V113" s="201">
        <v>0</v>
      </c>
      <c r="W113" s="73">
        <v>100</v>
      </c>
      <c r="X113" s="98">
        <f t="shared" si="6"/>
        <v>200</v>
      </c>
    </row>
    <row r="114" spans="1:24" ht="24" customHeight="1">
      <c r="A114" s="477"/>
      <c r="B114" s="471" t="s">
        <v>172</v>
      </c>
      <c r="C114" s="472"/>
      <c r="D114" s="188">
        <v>0</v>
      </c>
      <c r="E114" s="189">
        <v>200</v>
      </c>
      <c r="F114" s="189">
        <v>0</v>
      </c>
      <c r="G114" s="189">
        <v>0</v>
      </c>
      <c r="H114" s="189">
        <v>0</v>
      </c>
      <c r="I114" s="202">
        <v>0</v>
      </c>
      <c r="J114" s="189">
        <v>0</v>
      </c>
      <c r="K114" s="189">
        <v>100</v>
      </c>
      <c r="L114" s="189">
        <v>0</v>
      </c>
      <c r="M114" s="189">
        <v>0</v>
      </c>
      <c r="N114" s="189">
        <v>0</v>
      </c>
      <c r="O114" s="191">
        <v>0</v>
      </c>
      <c r="P114" s="94">
        <f t="shared" si="8"/>
        <v>300</v>
      </c>
      <c r="Q114" s="188">
        <v>0</v>
      </c>
      <c r="R114" s="189">
        <v>150</v>
      </c>
      <c r="S114" s="189">
        <v>0</v>
      </c>
      <c r="T114" s="189">
        <v>0</v>
      </c>
      <c r="U114" s="189">
        <v>0</v>
      </c>
      <c r="V114" s="189">
        <v>0</v>
      </c>
      <c r="W114" s="71">
        <v>100</v>
      </c>
      <c r="X114" s="94">
        <f t="shared" si="6"/>
        <v>250</v>
      </c>
    </row>
    <row r="115" spans="1:24" ht="24" customHeight="1">
      <c r="A115" s="477"/>
      <c r="B115" s="473" t="s">
        <v>198</v>
      </c>
      <c r="C115" s="490"/>
      <c r="D115" s="188">
        <v>100</v>
      </c>
      <c r="E115" s="189">
        <v>0</v>
      </c>
      <c r="F115" s="189">
        <v>0</v>
      </c>
      <c r="G115" s="189">
        <v>0</v>
      </c>
      <c r="H115" s="189">
        <v>0</v>
      </c>
      <c r="I115" s="190">
        <v>200</v>
      </c>
      <c r="J115" s="189">
        <v>0</v>
      </c>
      <c r="K115" s="189">
        <v>0</v>
      </c>
      <c r="L115" s="189">
        <v>0</v>
      </c>
      <c r="M115" s="189">
        <v>0</v>
      </c>
      <c r="N115" s="189">
        <v>0</v>
      </c>
      <c r="O115" s="191">
        <v>0</v>
      </c>
      <c r="P115" s="94">
        <f t="shared" si="8"/>
        <v>300</v>
      </c>
      <c r="Q115" s="188">
        <f>SUM(Q116:Q119)</f>
        <v>0</v>
      </c>
      <c r="R115" s="189">
        <f t="shared" ref="R115:W115" si="10">SUM(R116:R119)</f>
        <v>0</v>
      </c>
      <c r="S115" s="189">
        <f t="shared" si="10"/>
        <v>0</v>
      </c>
      <c r="T115" s="189">
        <f t="shared" si="10"/>
        <v>0</v>
      </c>
      <c r="U115" s="189">
        <f t="shared" si="10"/>
        <v>100</v>
      </c>
      <c r="V115" s="191">
        <f t="shared" si="10"/>
        <v>0</v>
      </c>
      <c r="W115" s="71">
        <f t="shared" si="10"/>
        <v>0</v>
      </c>
      <c r="X115" s="94">
        <f t="shared" ref="X115:X178" si="11">SUM(Q115:W115)</f>
        <v>100</v>
      </c>
    </row>
    <row r="116" spans="1:24" ht="24" customHeight="1">
      <c r="A116" s="477"/>
      <c r="B116" s="475"/>
      <c r="C116" s="95" t="s">
        <v>176</v>
      </c>
      <c r="D116" s="188">
        <v>0</v>
      </c>
      <c r="E116" s="189">
        <v>0</v>
      </c>
      <c r="F116" s="189">
        <v>0</v>
      </c>
      <c r="G116" s="189">
        <v>0</v>
      </c>
      <c r="H116" s="189">
        <v>0</v>
      </c>
      <c r="I116" s="190">
        <v>0</v>
      </c>
      <c r="J116" s="189">
        <v>0</v>
      </c>
      <c r="K116" s="189">
        <v>0</v>
      </c>
      <c r="L116" s="189">
        <v>0</v>
      </c>
      <c r="M116" s="189">
        <v>0</v>
      </c>
      <c r="N116" s="189">
        <v>0</v>
      </c>
      <c r="O116" s="191">
        <v>0</v>
      </c>
      <c r="P116" s="94">
        <f t="shared" si="8"/>
        <v>0</v>
      </c>
      <c r="Q116" s="188">
        <v>0</v>
      </c>
      <c r="R116" s="189">
        <v>0</v>
      </c>
      <c r="S116" s="189">
        <v>0</v>
      </c>
      <c r="T116" s="189">
        <v>0</v>
      </c>
      <c r="U116" s="189">
        <v>0</v>
      </c>
      <c r="V116" s="191">
        <v>0</v>
      </c>
      <c r="W116" s="71">
        <v>0</v>
      </c>
      <c r="X116" s="94">
        <f t="shared" si="11"/>
        <v>0</v>
      </c>
    </row>
    <row r="117" spans="1:24" ht="24" customHeight="1">
      <c r="A117" s="477"/>
      <c r="B117" s="475"/>
      <c r="C117" s="95" t="s">
        <v>171</v>
      </c>
      <c r="D117" s="188">
        <v>0</v>
      </c>
      <c r="E117" s="189">
        <v>0</v>
      </c>
      <c r="F117" s="189">
        <v>0</v>
      </c>
      <c r="G117" s="189">
        <v>0</v>
      </c>
      <c r="H117" s="189">
        <v>0</v>
      </c>
      <c r="I117" s="202">
        <v>100</v>
      </c>
      <c r="J117" s="189">
        <v>0</v>
      </c>
      <c r="K117" s="189">
        <v>0</v>
      </c>
      <c r="L117" s="189">
        <v>0</v>
      </c>
      <c r="M117" s="189">
        <v>0</v>
      </c>
      <c r="N117" s="189">
        <v>0</v>
      </c>
      <c r="O117" s="191">
        <v>0</v>
      </c>
      <c r="P117" s="94">
        <f t="shared" si="8"/>
        <v>100</v>
      </c>
      <c r="Q117" s="188">
        <v>0</v>
      </c>
      <c r="R117" s="189">
        <v>0</v>
      </c>
      <c r="S117" s="189">
        <v>0</v>
      </c>
      <c r="T117" s="189">
        <v>0</v>
      </c>
      <c r="U117" s="189">
        <v>0</v>
      </c>
      <c r="V117" s="189"/>
      <c r="W117" s="71">
        <v>0</v>
      </c>
      <c r="X117" s="94">
        <f t="shared" si="11"/>
        <v>0</v>
      </c>
    </row>
    <row r="118" spans="1:24" ht="24" customHeight="1">
      <c r="A118" s="477"/>
      <c r="B118" s="475"/>
      <c r="C118" s="95" t="s">
        <v>175</v>
      </c>
      <c r="D118" s="188">
        <v>0</v>
      </c>
      <c r="E118" s="189">
        <v>0</v>
      </c>
      <c r="F118" s="189">
        <v>0</v>
      </c>
      <c r="G118" s="189">
        <v>0</v>
      </c>
      <c r="H118" s="189">
        <v>0</v>
      </c>
      <c r="I118" s="190">
        <v>0</v>
      </c>
      <c r="J118" s="189">
        <v>0</v>
      </c>
      <c r="K118" s="189">
        <v>0</v>
      </c>
      <c r="L118" s="189">
        <v>0</v>
      </c>
      <c r="M118" s="189">
        <v>0</v>
      </c>
      <c r="N118" s="189">
        <v>0</v>
      </c>
      <c r="O118" s="191">
        <v>0</v>
      </c>
      <c r="P118" s="94">
        <f t="shared" si="8"/>
        <v>0</v>
      </c>
      <c r="Q118" s="188">
        <v>0</v>
      </c>
      <c r="R118" s="189">
        <v>0</v>
      </c>
      <c r="S118" s="189">
        <v>0</v>
      </c>
      <c r="T118" s="189">
        <v>0</v>
      </c>
      <c r="U118" s="189">
        <v>0</v>
      </c>
      <c r="V118" s="191">
        <v>0</v>
      </c>
      <c r="W118" s="71">
        <v>0</v>
      </c>
      <c r="X118" s="94">
        <f t="shared" si="11"/>
        <v>0</v>
      </c>
    </row>
    <row r="119" spans="1:24" ht="24" customHeight="1">
      <c r="A119" s="477"/>
      <c r="B119" s="475"/>
      <c r="C119" s="95" t="s">
        <v>170</v>
      </c>
      <c r="D119" s="189">
        <v>100</v>
      </c>
      <c r="E119" s="189">
        <v>0</v>
      </c>
      <c r="F119" s="189">
        <v>0</v>
      </c>
      <c r="G119" s="189">
        <v>0</v>
      </c>
      <c r="H119" s="189">
        <v>0</v>
      </c>
      <c r="I119" s="190">
        <v>100</v>
      </c>
      <c r="J119" s="189">
        <v>0</v>
      </c>
      <c r="K119" s="189">
        <v>0</v>
      </c>
      <c r="L119" s="189">
        <v>0</v>
      </c>
      <c r="M119" s="189">
        <v>0</v>
      </c>
      <c r="N119" s="189">
        <v>0</v>
      </c>
      <c r="O119" s="191">
        <v>0</v>
      </c>
      <c r="P119" s="94">
        <f t="shared" si="8"/>
        <v>200</v>
      </c>
      <c r="Q119" s="189"/>
      <c r="R119" s="189">
        <v>0</v>
      </c>
      <c r="S119" s="189">
        <v>0</v>
      </c>
      <c r="T119" s="189">
        <v>0</v>
      </c>
      <c r="U119" s="189">
        <v>100</v>
      </c>
      <c r="V119" s="191"/>
      <c r="W119" s="71">
        <v>0</v>
      </c>
      <c r="X119" s="94">
        <f t="shared" si="11"/>
        <v>100</v>
      </c>
    </row>
    <row r="120" spans="1:24" ht="24" customHeight="1">
      <c r="A120" s="477"/>
      <c r="B120" s="471" t="s">
        <v>197</v>
      </c>
      <c r="C120" s="472"/>
      <c r="D120" s="188">
        <v>0</v>
      </c>
      <c r="E120" s="189">
        <v>0</v>
      </c>
      <c r="F120" s="189">
        <v>0</v>
      </c>
      <c r="G120" s="189">
        <v>0</v>
      </c>
      <c r="H120" s="189">
        <v>0</v>
      </c>
      <c r="I120" s="190">
        <v>0</v>
      </c>
      <c r="J120" s="189">
        <v>0</v>
      </c>
      <c r="K120" s="189">
        <v>0</v>
      </c>
      <c r="L120" s="189">
        <v>0</v>
      </c>
      <c r="M120" s="189">
        <v>0</v>
      </c>
      <c r="N120" s="189">
        <v>0</v>
      </c>
      <c r="O120" s="191">
        <v>0</v>
      </c>
      <c r="P120" s="94">
        <f t="shared" si="8"/>
        <v>0</v>
      </c>
      <c r="Q120" s="188">
        <v>0</v>
      </c>
      <c r="R120" s="189">
        <v>0</v>
      </c>
      <c r="S120" s="189">
        <v>0</v>
      </c>
      <c r="T120" s="189">
        <v>0</v>
      </c>
      <c r="U120" s="189">
        <v>0</v>
      </c>
      <c r="V120" s="191">
        <v>0</v>
      </c>
      <c r="W120" s="71">
        <v>0</v>
      </c>
      <c r="X120" s="94">
        <f t="shared" si="11"/>
        <v>0</v>
      </c>
    </row>
    <row r="121" spans="1:24" ht="24" customHeight="1">
      <c r="A121" s="477"/>
      <c r="B121" s="473" t="s">
        <v>174</v>
      </c>
      <c r="C121" s="490"/>
      <c r="D121" s="208">
        <v>0</v>
      </c>
      <c r="E121" s="209">
        <v>0</v>
      </c>
      <c r="F121" s="209">
        <v>0</v>
      </c>
      <c r="G121" s="209">
        <v>0</v>
      </c>
      <c r="H121" s="209">
        <v>0</v>
      </c>
      <c r="I121" s="210">
        <v>0</v>
      </c>
      <c r="J121" s="209">
        <v>0</v>
      </c>
      <c r="K121" s="209">
        <v>0</v>
      </c>
      <c r="L121" s="209">
        <v>0</v>
      </c>
      <c r="M121" s="209">
        <v>0</v>
      </c>
      <c r="N121" s="209">
        <v>0</v>
      </c>
      <c r="O121" s="211">
        <v>0</v>
      </c>
      <c r="P121" s="378">
        <f t="shared" si="8"/>
        <v>0</v>
      </c>
      <c r="Q121" s="208">
        <v>0</v>
      </c>
      <c r="R121" s="209">
        <v>0</v>
      </c>
      <c r="S121" s="209">
        <v>0</v>
      </c>
      <c r="T121" s="209">
        <v>0</v>
      </c>
      <c r="U121" s="209">
        <v>0</v>
      </c>
      <c r="V121" s="211">
        <v>0</v>
      </c>
      <c r="W121" s="74">
        <v>1350</v>
      </c>
      <c r="X121" s="103">
        <f t="shared" si="11"/>
        <v>1350</v>
      </c>
    </row>
    <row r="122" spans="1:24" ht="24" customHeight="1">
      <c r="A122" s="476" t="s">
        <v>242</v>
      </c>
      <c r="B122" s="469" t="s">
        <v>173</v>
      </c>
      <c r="C122" s="470"/>
      <c r="D122" s="199">
        <v>0</v>
      </c>
      <c r="E122" s="200">
        <v>0</v>
      </c>
      <c r="F122" s="200">
        <v>0</v>
      </c>
      <c r="G122" s="200">
        <v>0</v>
      </c>
      <c r="H122" s="200">
        <v>0</v>
      </c>
      <c r="I122" s="360">
        <v>0</v>
      </c>
      <c r="J122" s="200">
        <v>0</v>
      </c>
      <c r="K122" s="200">
        <v>0</v>
      </c>
      <c r="L122" s="200">
        <v>0</v>
      </c>
      <c r="M122" s="200">
        <v>0</v>
      </c>
      <c r="N122" s="200">
        <v>0</v>
      </c>
      <c r="O122" s="371">
        <v>0</v>
      </c>
      <c r="P122" s="98">
        <f t="shared" si="8"/>
        <v>0</v>
      </c>
      <c r="Q122" s="199">
        <v>0</v>
      </c>
      <c r="R122" s="200">
        <v>0</v>
      </c>
      <c r="S122" s="200">
        <v>0</v>
      </c>
      <c r="T122" s="200">
        <v>0</v>
      </c>
      <c r="U122" s="200">
        <v>0</v>
      </c>
      <c r="V122" s="201">
        <v>0</v>
      </c>
      <c r="W122" s="73">
        <v>0</v>
      </c>
      <c r="X122" s="98">
        <f t="shared" si="11"/>
        <v>0</v>
      </c>
    </row>
    <row r="123" spans="1:24" ht="24" customHeight="1">
      <c r="A123" s="477"/>
      <c r="B123" s="471" t="s">
        <v>172</v>
      </c>
      <c r="C123" s="472"/>
      <c r="D123" s="188">
        <v>0</v>
      </c>
      <c r="E123" s="189">
        <v>0</v>
      </c>
      <c r="F123" s="189">
        <v>0</v>
      </c>
      <c r="G123" s="189">
        <v>0</v>
      </c>
      <c r="H123" s="189">
        <v>0</v>
      </c>
      <c r="I123" s="202">
        <v>0</v>
      </c>
      <c r="J123" s="189">
        <v>0</v>
      </c>
      <c r="K123" s="189">
        <v>90</v>
      </c>
      <c r="L123" s="189">
        <v>100</v>
      </c>
      <c r="M123" s="189">
        <v>0</v>
      </c>
      <c r="N123" s="189">
        <v>0</v>
      </c>
      <c r="O123" s="191">
        <v>0</v>
      </c>
      <c r="P123" s="94">
        <f t="shared" si="8"/>
        <v>190</v>
      </c>
      <c r="Q123" s="188">
        <v>0</v>
      </c>
      <c r="R123" s="189">
        <v>0</v>
      </c>
      <c r="S123" s="189">
        <v>0</v>
      </c>
      <c r="T123" s="189">
        <v>0</v>
      </c>
      <c r="U123" s="189">
        <v>0</v>
      </c>
      <c r="V123" s="189">
        <v>0</v>
      </c>
      <c r="W123" s="71">
        <v>100</v>
      </c>
      <c r="X123" s="94">
        <f t="shared" si="11"/>
        <v>100</v>
      </c>
    </row>
    <row r="124" spans="1:24" ht="24" customHeight="1">
      <c r="A124" s="477"/>
      <c r="B124" s="473" t="s">
        <v>198</v>
      </c>
      <c r="C124" s="490"/>
      <c r="D124" s="188">
        <v>0</v>
      </c>
      <c r="E124" s="189">
        <v>0</v>
      </c>
      <c r="F124" s="189">
        <v>0</v>
      </c>
      <c r="G124" s="189">
        <v>0</v>
      </c>
      <c r="H124" s="189">
        <v>0</v>
      </c>
      <c r="I124" s="190">
        <v>0</v>
      </c>
      <c r="J124" s="189">
        <v>0</v>
      </c>
      <c r="K124" s="189">
        <v>50</v>
      </c>
      <c r="L124" s="189">
        <v>0</v>
      </c>
      <c r="M124" s="189">
        <v>0</v>
      </c>
      <c r="N124" s="189">
        <v>0</v>
      </c>
      <c r="O124" s="191">
        <v>0</v>
      </c>
      <c r="P124" s="94">
        <f t="shared" si="8"/>
        <v>50</v>
      </c>
      <c r="Q124" s="188">
        <f>SUM(Q125:Q129)</f>
        <v>0</v>
      </c>
      <c r="R124" s="189">
        <f t="shared" ref="R124:W124" si="12">SUM(R125:R129)</f>
        <v>0</v>
      </c>
      <c r="S124" s="189">
        <f t="shared" si="12"/>
        <v>0</v>
      </c>
      <c r="T124" s="189">
        <f t="shared" si="12"/>
        <v>0</v>
      </c>
      <c r="U124" s="189">
        <f t="shared" si="12"/>
        <v>0</v>
      </c>
      <c r="V124" s="191">
        <f t="shared" si="12"/>
        <v>0</v>
      </c>
      <c r="W124" s="71">
        <f t="shared" si="12"/>
        <v>100</v>
      </c>
      <c r="X124" s="94">
        <f t="shared" si="11"/>
        <v>100</v>
      </c>
    </row>
    <row r="125" spans="1:24" ht="24" customHeight="1">
      <c r="A125" s="477"/>
      <c r="B125" s="475"/>
      <c r="C125" s="95" t="s">
        <v>176</v>
      </c>
      <c r="D125" s="188">
        <v>0</v>
      </c>
      <c r="E125" s="189">
        <v>0</v>
      </c>
      <c r="F125" s="189">
        <v>0</v>
      </c>
      <c r="G125" s="189">
        <v>0</v>
      </c>
      <c r="H125" s="189">
        <v>0</v>
      </c>
      <c r="I125" s="190">
        <v>0</v>
      </c>
      <c r="J125" s="189">
        <v>0</v>
      </c>
      <c r="K125" s="189">
        <v>0</v>
      </c>
      <c r="L125" s="189">
        <v>0</v>
      </c>
      <c r="M125" s="189">
        <v>0</v>
      </c>
      <c r="N125" s="189">
        <v>0</v>
      </c>
      <c r="O125" s="191">
        <v>0</v>
      </c>
      <c r="P125" s="94">
        <f t="shared" si="8"/>
        <v>0</v>
      </c>
      <c r="Q125" s="188">
        <v>0</v>
      </c>
      <c r="R125" s="189">
        <v>0</v>
      </c>
      <c r="S125" s="189">
        <v>0</v>
      </c>
      <c r="T125" s="189">
        <v>0</v>
      </c>
      <c r="U125" s="189">
        <v>0</v>
      </c>
      <c r="V125" s="191">
        <v>0</v>
      </c>
      <c r="W125" s="71">
        <v>0</v>
      </c>
      <c r="X125" s="94">
        <f t="shared" si="11"/>
        <v>0</v>
      </c>
    </row>
    <row r="126" spans="1:24" ht="24" customHeight="1">
      <c r="A126" s="477"/>
      <c r="B126" s="475"/>
      <c r="C126" s="95" t="s">
        <v>171</v>
      </c>
      <c r="D126" s="188">
        <v>0</v>
      </c>
      <c r="E126" s="189">
        <v>0</v>
      </c>
      <c r="F126" s="189">
        <v>0</v>
      </c>
      <c r="G126" s="189">
        <v>0</v>
      </c>
      <c r="H126" s="189">
        <v>0</v>
      </c>
      <c r="I126" s="190">
        <v>0</v>
      </c>
      <c r="J126" s="189">
        <v>0</v>
      </c>
      <c r="K126" s="189">
        <v>0</v>
      </c>
      <c r="L126" s="189">
        <v>0</v>
      </c>
      <c r="M126" s="189">
        <v>0</v>
      </c>
      <c r="N126" s="189">
        <v>0</v>
      </c>
      <c r="O126" s="191">
        <v>0</v>
      </c>
      <c r="P126" s="94">
        <f t="shared" si="8"/>
        <v>0</v>
      </c>
      <c r="Q126" s="188">
        <v>0</v>
      </c>
      <c r="R126" s="189">
        <v>0</v>
      </c>
      <c r="S126" s="189">
        <v>0</v>
      </c>
      <c r="T126" s="189">
        <v>0</v>
      </c>
      <c r="U126" s="189">
        <v>0</v>
      </c>
      <c r="V126" s="191">
        <v>0</v>
      </c>
      <c r="W126" s="189">
        <v>100</v>
      </c>
      <c r="X126" s="94">
        <f t="shared" si="11"/>
        <v>100</v>
      </c>
    </row>
    <row r="127" spans="1:24" ht="24" customHeight="1">
      <c r="A127" s="477"/>
      <c r="B127" s="475"/>
      <c r="C127" s="95" t="s">
        <v>175</v>
      </c>
      <c r="D127" s="188">
        <v>0</v>
      </c>
      <c r="E127" s="189">
        <v>0</v>
      </c>
      <c r="F127" s="189">
        <v>0</v>
      </c>
      <c r="G127" s="189">
        <v>0</v>
      </c>
      <c r="H127" s="189">
        <v>0</v>
      </c>
      <c r="I127" s="190">
        <v>0</v>
      </c>
      <c r="J127" s="189">
        <v>0</v>
      </c>
      <c r="K127" s="189">
        <v>0</v>
      </c>
      <c r="L127" s="189">
        <v>0</v>
      </c>
      <c r="M127" s="189">
        <v>0</v>
      </c>
      <c r="N127" s="189">
        <v>0</v>
      </c>
      <c r="O127" s="191">
        <v>0</v>
      </c>
      <c r="P127" s="94">
        <f t="shared" si="8"/>
        <v>0</v>
      </c>
      <c r="Q127" s="188">
        <v>0</v>
      </c>
      <c r="R127" s="189">
        <v>0</v>
      </c>
      <c r="S127" s="189">
        <v>0</v>
      </c>
      <c r="T127" s="189">
        <v>0</v>
      </c>
      <c r="U127" s="189">
        <v>0</v>
      </c>
      <c r="V127" s="191">
        <v>0</v>
      </c>
      <c r="W127" s="71">
        <v>0</v>
      </c>
      <c r="X127" s="94">
        <f t="shared" si="11"/>
        <v>0</v>
      </c>
    </row>
    <row r="128" spans="1:24" ht="24" customHeight="1">
      <c r="A128" s="477"/>
      <c r="B128" s="475"/>
      <c r="C128" s="95" t="s">
        <v>170</v>
      </c>
      <c r="D128" s="188">
        <v>0</v>
      </c>
      <c r="E128" s="189">
        <v>0</v>
      </c>
      <c r="F128" s="189">
        <v>0</v>
      </c>
      <c r="G128" s="189">
        <v>0</v>
      </c>
      <c r="H128" s="189">
        <v>0</v>
      </c>
      <c r="I128" s="190">
        <v>0</v>
      </c>
      <c r="J128" s="189">
        <v>0</v>
      </c>
      <c r="K128" s="189">
        <v>50</v>
      </c>
      <c r="L128" s="189">
        <v>0</v>
      </c>
      <c r="M128" s="189">
        <v>0</v>
      </c>
      <c r="N128" s="189">
        <v>0</v>
      </c>
      <c r="O128" s="191">
        <v>0</v>
      </c>
      <c r="P128" s="94">
        <f t="shared" si="8"/>
        <v>50</v>
      </c>
      <c r="Q128" s="188">
        <v>0</v>
      </c>
      <c r="R128" s="189">
        <v>0</v>
      </c>
      <c r="S128" s="189">
        <v>0</v>
      </c>
      <c r="T128" s="189">
        <v>0</v>
      </c>
      <c r="U128" s="189">
        <v>0</v>
      </c>
      <c r="V128" s="191">
        <v>0</v>
      </c>
      <c r="W128" s="189"/>
      <c r="X128" s="94">
        <f t="shared" si="11"/>
        <v>0</v>
      </c>
    </row>
    <row r="129" spans="1:24" ht="24" customHeight="1">
      <c r="A129" s="477"/>
      <c r="B129" s="471" t="s">
        <v>197</v>
      </c>
      <c r="C129" s="472"/>
      <c r="D129" s="188">
        <v>0</v>
      </c>
      <c r="E129" s="189">
        <v>0</v>
      </c>
      <c r="F129" s="189">
        <v>0</v>
      </c>
      <c r="G129" s="189">
        <v>0</v>
      </c>
      <c r="H129" s="189">
        <v>0</v>
      </c>
      <c r="I129" s="190">
        <v>0</v>
      </c>
      <c r="J129" s="189">
        <v>0</v>
      </c>
      <c r="K129" s="189">
        <v>0</v>
      </c>
      <c r="L129" s="189">
        <v>0</v>
      </c>
      <c r="M129" s="189">
        <v>0</v>
      </c>
      <c r="N129" s="189">
        <v>0</v>
      </c>
      <c r="O129" s="191">
        <v>0</v>
      </c>
      <c r="P129" s="94">
        <f t="shared" si="8"/>
        <v>0</v>
      </c>
      <c r="Q129" s="188">
        <v>0</v>
      </c>
      <c r="R129" s="189">
        <v>0</v>
      </c>
      <c r="S129" s="189">
        <v>0</v>
      </c>
      <c r="T129" s="189">
        <v>0</v>
      </c>
      <c r="U129" s="189">
        <v>0</v>
      </c>
      <c r="V129" s="191">
        <v>0</v>
      </c>
      <c r="W129" s="71">
        <v>0</v>
      </c>
      <c r="X129" s="94">
        <f t="shared" si="11"/>
        <v>0</v>
      </c>
    </row>
    <row r="130" spans="1:24" ht="24" customHeight="1">
      <c r="A130" s="478"/>
      <c r="B130" s="467" t="s">
        <v>174</v>
      </c>
      <c r="C130" s="491"/>
      <c r="D130" s="195">
        <v>0</v>
      </c>
      <c r="E130" s="196">
        <v>0</v>
      </c>
      <c r="F130" s="196">
        <v>0</v>
      </c>
      <c r="G130" s="196">
        <v>0</v>
      </c>
      <c r="H130" s="196">
        <v>0</v>
      </c>
      <c r="I130" s="197">
        <v>0</v>
      </c>
      <c r="J130" s="196">
        <v>0</v>
      </c>
      <c r="K130" s="196">
        <v>0</v>
      </c>
      <c r="L130" s="196">
        <v>0</v>
      </c>
      <c r="M130" s="196">
        <v>0</v>
      </c>
      <c r="N130" s="196">
        <v>0</v>
      </c>
      <c r="O130" s="198">
        <v>0</v>
      </c>
      <c r="P130" s="373">
        <f t="shared" si="8"/>
        <v>0</v>
      </c>
      <c r="Q130" s="195">
        <v>0</v>
      </c>
      <c r="R130" s="196">
        <v>0</v>
      </c>
      <c r="S130" s="196">
        <v>0</v>
      </c>
      <c r="T130" s="196">
        <v>0</v>
      </c>
      <c r="U130" s="196">
        <v>0</v>
      </c>
      <c r="V130" s="198">
        <v>0</v>
      </c>
      <c r="W130" s="72">
        <v>0</v>
      </c>
      <c r="X130" s="97">
        <f t="shared" si="11"/>
        <v>0</v>
      </c>
    </row>
    <row r="131" spans="1:24" ht="24" customHeight="1">
      <c r="A131" s="477" t="s">
        <v>243</v>
      </c>
      <c r="B131" s="481" t="s">
        <v>173</v>
      </c>
      <c r="C131" s="482"/>
      <c r="D131" s="206">
        <v>0</v>
      </c>
      <c r="E131" s="207">
        <v>0</v>
      </c>
      <c r="F131" s="207">
        <v>0</v>
      </c>
      <c r="G131" s="207">
        <v>0</v>
      </c>
      <c r="H131" s="207">
        <v>0</v>
      </c>
      <c r="I131" s="361">
        <v>300</v>
      </c>
      <c r="J131" s="207">
        <v>0</v>
      </c>
      <c r="K131" s="207">
        <v>300</v>
      </c>
      <c r="L131" s="207">
        <v>0</v>
      </c>
      <c r="M131" s="207">
        <v>0</v>
      </c>
      <c r="N131" s="207">
        <v>0</v>
      </c>
      <c r="O131" s="375">
        <v>0</v>
      </c>
      <c r="P131" s="366">
        <f t="shared" si="8"/>
        <v>600</v>
      </c>
      <c r="Q131" s="206">
        <v>200</v>
      </c>
      <c r="R131" s="207">
        <v>0</v>
      </c>
      <c r="S131" s="207">
        <v>0</v>
      </c>
      <c r="T131" s="207">
        <v>0</v>
      </c>
      <c r="U131" s="207">
        <v>0</v>
      </c>
      <c r="V131" s="364"/>
      <c r="W131" s="365">
        <v>0</v>
      </c>
      <c r="X131" s="366">
        <f t="shared" si="11"/>
        <v>200</v>
      </c>
    </row>
    <row r="132" spans="1:24" ht="24" customHeight="1">
      <c r="A132" s="477"/>
      <c r="B132" s="471" t="s">
        <v>172</v>
      </c>
      <c r="C132" s="472"/>
      <c r="D132" s="188">
        <v>0</v>
      </c>
      <c r="E132" s="189">
        <v>0</v>
      </c>
      <c r="F132" s="189">
        <v>0</v>
      </c>
      <c r="G132" s="189">
        <v>0</v>
      </c>
      <c r="H132" s="189">
        <v>0</v>
      </c>
      <c r="I132" s="202">
        <v>0</v>
      </c>
      <c r="J132" s="189">
        <v>0</v>
      </c>
      <c r="K132" s="189">
        <v>0</v>
      </c>
      <c r="L132" s="189">
        <v>0</v>
      </c>
      <c r="M132" s="189">
        <v>0</v>
      </c>
      <c r="N132" s="189">
        <v>0</v>
      </c>
      <c r="O132" s="191">
        <v>0</v>
      </c>
      <c r="P132" s="94">
        <f t="shared" si="8"/>
        <v>0</v>
      </c>
      <c r="Q132" s="188">
        <v>0</v>
      </c>
      <c r="R132" s="189">
        <v>0</v>
      </c>
      <c r="S132" s="189">
        <v>0</v>
      </c>
      <c r="T132" s="189">
        <v>0</v>
      </c>
      <c r="U132" s="189">
        <v>0</v>
      </c>
      <c r="V132" s="189">
        <v>0</v>
      </c>
      <c r="W132" s="71">
        <v>0</v>
      </c>
      <c r="X132" s="94">
        <f t="shared" si="11"/>
        <v>0</v>
      </c>
    </row>
    <row r="133" spans="1:24" ht="24" customHeight="1">
      <c r="A133" s="477"/>
      <c r="B133" s="473" t="s">
        <v>198</v>
      </c>
      <c r="C133" s="490"/>
      <c r="D133" s="188">
        <v>0</v>
      </c>
      <c r="E133" s="189">
        <v>0</v>
      </c>
      <c r="F133" s="189">
        <v>0</v>
      </c>
      <c r="G133" s="189">
        <v>0</v>
      </c>
      <c r="H133" s="189">
        <v>0</v>
      </c>
      <c r="I133" s="190">
        <v>0</v>
      </c>
      <c r="J133" s="189">
        <v>188</v>
      </c>
      <c r="K133" s="189">
        <v>0</v>
      </c>
      <c r="L133" s="189">
        <v>0</v>
      </c>
      <c r="M133" s="189">
        <v>0</v>
      </c>
      <c r="N133" s="189">
        <v>0</v>
      </c>
      <c r="O133" s="191">
        <v>0</v>
      </c>
      <c r="P133" s="94">
        <f t="shared" si="8"/>
        <v>188</v>
      </c>
      <c r="Q133" s="188">
        <v>0</v>
      </c>
      <c r="R133" s="189">
        <v>0</v>
      </c>
      <c r="S133" s="189">
        <v>0</v>
      </c>
      <c r="T133" s="189">
        <v>0</v>
      </c>
      <c r="U133" s="189">
        <v>0</v>
      </c>
      <c r="V133" s="191">
        <v>0</v>
      </c>
      <c r="W133" s="71">
        <v>0</v>
      </c>
      <c r="X133" s="94">
        <f t="shared" si="11"/>
        <v>0</v>
      </c>
    </row>
    <row r="134" spans="1:24" ht="24" customHeight="1">
      <c r="A134" s="477"/>
      <c r="B134" s="475"/>
      <c r="C134" s="95" t="s">
        <v>176</v>
      </c>
      <c r="D134" s="188">
        <v>0</v>
      </c>
      <c r="E134" s="189">
        <v>0</v>
      </c>
      <c r="F134" s="189">
        <v>0</v>
      </c>
      <c r="G134" s="189">
        <v>0</v>
      </c>
      <c r="H134" s="189">
        <v>0</v>
      </c>
      <c r="I134" s="190">
        <v>0</v>
      </c>
      <c r="J134" s="189">
        <v>0</v>
      </c>
      <c r="K134" s="189">
        <v>0</v>
      </c>
      <c r="L134" s="189">
        <v>0</v>
      </c>
      <c r="M134" s="189">
        <v>0</v>
      </c>
      <c r="N134" s="189">
        <v>0</v>
      </c>
      <c r="O134" s="191">
        <v>0</v>
      </c>
      <c r="P134" s="94">
        <f t="shared" ref="P134:P184" si="13">SUM(D134:O134)</f>
        <v>0</v>
      </c>
      <c r="Q134" s="188">
        <v>0</v>
      </c>
      <c r="R134" s="189">
        <v>0</v>
      </c>
      <c r="S134" s="189">
        <v>0</v>
      </c>
      <c r="T134" s="189">
        <v>0</v>
      </c>
      <c r="U134" s="189">
        <v>0</v>
      </c>
      <c r="V134" s="191">
        <v>0</v>
      </c>
      <c r="W134" s="71">
        <v>0</v>
      </c>
      <c r="X134" s="94">
        <f t="shared" si="11"/>
        <v>0</v>
      </c>
    </row>
    <row r="135" spans="1:24" ht="24" customHeight="1">
      <c r="A135" s="477"/>
      <c r="B135" s="475"/>
      <c r="C135" s="95" t="s">
        <v>171</v>
      </c>
      <c r="D135" s="188">
        <v>0</v>
      </c>
      <c r="E135" s="189">
        <v>0</v>
      </c>
      <c r="F135" s="189">
        <v>0</v>
      </c>
      <c r="G135" s="189">
        <v>0</v>
      </c>
      <c r="H135" s="189">
        <v>0</v>
      </c>
      <c r="I135" s="190">
        <v>0</v>
      </c>
      <c r="J135" s="189">
        <v>188</v>
      </c>
      <c r="K135" s="189">
        <v>0</v>
      </c>
      <c r="L135" s="189">
        <v>0</v>
      </c>
      <c r="M135" s="189">
        <v>0</v>
      </c>
      <c r="N135" s="189">
        <v>0</v>
      </c>
      <c r="O135" s="191">
        <v>0</v>
      </c>
      <c r="P135" s="94">
        <f t="shared" si="13"/>
        <v>188</v>
      </c>
      <c r="Q135" s="188">
        <v>0</v>
      </c>
      <c r="R135" s="189">
        <v>0</v>
      </c>
      <c r="S135" s="189">
        <v>0</v>
      </c>
      <c r="T135" s="189">
        <v>0</v>
      </c>
      <c r="U135" s="189">
        <v>0</v>
      </c>
      <c r="V135" s="191">
        <v>0</v>
      </c>
      <c r="W135" s="71"/>
      <c r="X135" s="94">
        <f t="shared" si="11"/>
        <v>0</v>
      </c>
    </row>
    <row r="136" spans="1:24" ht="24" customHeight="1">
      <c r="A136" s="477"/>
      <c r="B136" s="475"/>
      <c r="C136" s="95" t="s">
        <v>175</v>
      </c>
      <c r="D136" s="188">
        <v>0</v>
      </c>
      <c r="E136" s="189">
        <v>0</v>
      </c>
      <c r="F136" s="189">
        <v>0</v>
      </c>
      <c r="G136" s="189">
        <v>0</v>
      </c>
      <c r="H136" s="189">
        <v>0</v>
      </c>
      <c r="I136" s="190">
        <v>0</v>
      </c>
      <c r="J136" s="189">
        <v>0</v>
      </c>
      <c r="K136" s="189">
        <v>0</v>
      </c>
      <c r="L136" s="189">
        <v>0</v>
      </c>
      <c r="M136" s="189">
        <v>0</v>
      </c>
      <c r="N136" s="189">
        <v>0</v>
      </c>
      <c r="O136" s="191">
        <v>0</v>
      </c>
      <c r="P136" s="94">
        <f t="shared" si="13"/>
        <v>0</v>
      </c>
      <c r="Q136" s="188">
        <v>0</v>
      </c>
      <c r="R136" s="189">
        <v>0</v>
      </c>
      <c r="S136" s="189">
        <v>0</v>
      </c>
      <c r="T136" s="189">
        <v>0</v>
      </c>
      <c r="U136" s="189">
        <v>0</v>
      </c>
      <c r="V136" s="191">
        <v>0</v>
      </c>
      <c r="W136" s="71">
        <v>0</v>
      </c>
      <c r="X136" s="94">
        <f t="shared" si="11"/>
        <v>0</v>
      </c>
    </row>
    <row r="137" spans="1:24" ht="24" customHeight="1">
      <c r="A137" s="477"/>
      <c r="B137" s="475"/>
      <c r="C137" s="95" t="s">
        <v>170</v>
      </c>
      <c r="D137" s="188">
        <v>0</v>
      </c>
      <c r="E137" s="189">
        <v>0</v>
      </c>
      <c r="F137" s="189">
        <v>0</v>
      </c>
      <c r="G137" s="189">
        <v>0</v>
      </c>
      <c r="H137" s="189">
        <v>0</v>
      </c>
      <c r="I137" s="190">
        <v>0</v>
      </c>
      <c r="J137" s="189">
        <v>0</v>
      </c>
      <c r="K137" s="189">
        <v>0</v>
      </c>
      <c r="L137" s="189">
        <v>0</v>
      </c>
      <c r="M137" s="189">
        <v>0</v>
      </c>
      <c r="N137" s="189">
        <v>0</v>
      </c>
      <c r="O137" s="191">
        <v>0</v>
      </c>
      <c r="P137" s="94">
        <f t="shared" si="13"/>
        <v>0</v>
      </c>
      <c r="Q137" s="188">
        <v>0</v>
      </c>
      <c r="R137" s="189">
        <v>0</v>
      </c>
      <c r="S137" s="189">
        <v>0</v>
      </c>
      <c r="T137" s="189">
        <v>0</v>
      </c>
      <c r="U137" s="189">
        <v>0</v>
      </c>
      <c r="V137" s="191">
        <v>0</v>
      </c>
      <c r="W137" s="71">
        <v>0</v>
      </c>
      <c r="X137" s="94">
        <f t="shared" si="11"/>
        <v>0</v>
      </c>
    </row>
    <row r="138" spans="1:24" ht="24" customHeight="1">
      <c r="A138" s="477"/>
      <c r="B138" s="471" t="s">
        <v>197</v>
      </c>
      <c r="C138" s="472"/>
      <c r="D138" s="188">
        <v>0</v>
      </c>
      <c r="E138" s="189">
        <v>0</v>
      </c>
      <c r="F138" s="189">
        <v>0</v>
      </c>
      <c r="G138" s="189">
        <v>0</v>
      </c>
      <c r="H138" s="189">
        <v>0</v>
      </c>
      <c r="I138" s="190">
        <v>0</v>
      </c>
      <c r="J138" s="189">
        <v>0</v>
      </c>
      <c r="K138" s="189">
        <v>0</v>
      </c>
      <c r="L138" s="189">
        <v>0</v>
      </c>
      <c r="M138" s="189">
        <v>0</v>
      </c>
      <c r="N138" s="189">
        <v>0</v>
      </c>
      <c r="O138" s="191">
        <v>0</v>
      </c>
      <c r="P138" s="99">
        <f t="shared" si="13"/>
        <v>0</v>
      </c>
      <c r="Q138" s="188">
        <v>0</v>
      </c>
      <c r="R138" s="189">
        <v>0</v>
      </c>
      <c r="S138" s="189">
        <v>0</v>
      </c>
      <c r="T138" s="189">
        <v>0</v>
      </c>
      <c r="U138" s="189">
        <v>0</v>
      </c>
      <c r="V138" s="191">
        <v>0</v>
      </c>
      <c r="W138" s="71">
        <v>0</v>
      </c>
      <c r="X138" s="99">
        <f t="shared" si="11"/>
        <v>0</v>
      </c>
    </row>
    <row r="139" spans="1:24" ht="24" customHeight="1">
      <c r="A139" s="477"/>
      <c r="B139" s="473" t="s">
        <v>174</v>
      </c>
      <c r="C139" s="490"/>
      <c r="D139" s="208">
        <v>0</v>
      </c>
      <c r="E139" s="209">
        <v>0</v>
      </c>
      <c r="F139" s="209">
        <v>0</v>
      </c>
      <c r="G139" s="209">
        <v>0</v>
      </c>
      <c r="H139" s="209">
        <v>0</v>
      </c>
      <c r="I139" s="210">
        <v>0</v>
      </c>
      <c r="J139" s="209">
        <v>0</v>
      </c>
      <c r="K139" s="209">
        <v>0</v>
      </c>
      <c r="L139" s="209">
        <v>0</v>
      </c>
      <c r="M139" s="209">
        <v>0</v>
      </c>
      <c r="N139" s="209">
        <v>0</v>
      </c>
      <c r="O139" s="211">
        <v>0</v>
      </c>
      <c r="P139" s="377">
        <f t="shared" si="13"/>
        <v>0</v>
      </c>
      <c r="Q139" s="208">
        <v>0</v>
      </c>
      <c r="R139" s="209">
        <v>0</v>
      </c>
      <c r="S139" s="209">
        <v>0</v>
      </c>
      <c r="T139" s="209">
        <v>0</v>
      </c>
      <c r="U139" s="209">
        <v>0</v>
      </c>
      <c r="V139" s="211">
        <v>0</v>
      </c>
      <c r="W139" s="74">
        <v>500</v>
      </c>
      <c r="X139" s="103">
        <f t="shared" si="11"/>
        <v>500</v>
      </c>
    </row>
    <row r="140" spans="1:24" ht="24" customHeight="1">
      <c r="A140" s="476" t="s">
        <v>244</v>
      </c>
      <c r="B140" s="469" t="s">
        <v>173</v>
      </c>
      <c r="C140" s="470"/>
      <c r="D140" s="199">
        <v>0</v>
      </c>
      <c r="E140" s="200">
        <v>0</v>
      </c>
      <c r="F140" s="200">
        <v>0</v>
      </c>
      <c r="G140" s="200">
        <v>0</v>
      </c>
      <c r="H140" s="200">
        <v>0</v>
      </c>
      <c r="I140" s="360">
        <v>0</v>
      </c>
      <c r="J140" s="200">
        <v>0</v>
      </c>
      <c r="K140" s="200">
        <v>0</v>
      </c>
      <c r="L140" s="200">
        <v>0</v>
      </c>
      <c r="M140" s="200">
        <v>0</v>
      </c>
      <c r="N140" s="200">
        <v>0</v>
      </c>
      <c r="O140" s="371">
        <v>0</v>
      </c>
      <c r="P140" s="98">
        <f t="shared" si="13"/>
        <v>0</v>
      </c>
      <c r="Q140" s="199">
        <v>0</v>
      </c>
      <c r="R140" s="200">
        <v>0</v>
      </c>
      <c r="S140" s="200">
        <v>0</v>
      </c>
      <c r="T140" s="200">
        <v>0</v>
      </c>
      <c r="U140" s="200">
        <v>0</v>
      </c>
      <c r="V140" s="201">
        <v>0</v>
      </c>
      <c r="W140" s="73">
        <v>0</v>
      </c>
      <c r="X140" s="98">
        <f t="shared" si="11"/>
        <v>0</v>
      </c>
    </row>
    <row r="141" spans="1:24" ht="24" customHeight="1">
      <c r="A141" s="477"/>
      <c r="B141" s="471" t="s">
        <v>172</v>
      </c>
      <c r="C141" s="472"/>
      <c r="D141" s="188">
        <v>0</v>
      </c>
      <c r="E141" s="189">
        <v>0</v>
      </c>
      <c r="F141" s="189">
        <v>0</v>
      </c>
      <c r="G141" s="189">
        <v>0</v>
      </c>
      <c r="H141" s="189">
        <v>0</v>
      </c>
      <c r="I141" s="202">
        <v>0</v>
      </c>
      <c r="J141" s="189">
        <v>0</v>
      </c>
      <c r="K141" s="189">
        <v>0</v>
      </c>
      <c r="L141" s="189">
        <v>0</v>
      </c>
      <c r="M141" s="189">
        <v>100</v>
      </c>
      <c r="N141" s="189">
        <v>0</v>
      </c>
      <c r="O141" s="191">
        <v>0</v>
      </c>
      <c r="P141" s="94">
        <f t="shared" si="13"/>
        <v>100</v>
      </c>
      <c r="Q141" s="188">
        <v>0</v>
      </c>
      <c r="R141" s="189">
        <v>0</v>
      </c>
      <c r="S141" s="189">
        <v>0</v>
      </c>
      <c r="T141" s="189">
        <v>0</v>
      </c>
      <c r="U141" s="189">
        <v>0</v>
      </c>
      <c r="V141" s="189">
        <v>0</v>
      </c>
      <c r="W141" s="71">
        <v>100</v>
      </c>
      <c r="X141" s="94">
        <f t="shared" si="11"/>
        <v>100</v>
      </c>
    </row>
    <row r="142" spans="1:24" ht="24" customHeight="1">
      <c r="A142" s="477"/>
      <c r="B142" s="473" t="s">
        <v>198</v>
      </c>
      <c r="C142" s="490"/>
      <c r="D142" s="188">
        <v>0</v>
      </c>
      <c r="E142" s="189">
        <v>0</v>
      </c>
      <c r="F142" s="189">
        <v>0</v>
      </c>
      <c r="G142" s="189">
        <v>0</v>
      </c>
      <c r="H142" s="189">
        <v>0</v>
      </c>
      <c r="I142" s="190">
        <v>0</v>
      </c>
      <c r="J142" s="189">
        <v>0</v>
      </c>
      <c r="K142" s="189">
        <v>0</v>
      </c>
      <c r="L142" s="189">
        <v>0</v>
      </c>
      <c r="M142" s="189">
        <v>0</v>
      </c>
      <c r="N142" s="189">
        <v>0</v>
      </c>
      <c r="O142" s="191">
        <v>0</v>
      </c>
      <c r="P142" s="94">
        <f t="shared" si="13"/>
        <v>0</v>
      </c>
      <c r="Q142" s="188">
        <v>0</v>
      </c>
      <c r="R142" s="189">
        <v>0</v>
      </c>
      <c r="S142" s="189">
        <v>0</v>
      </c>
      <c r="T142" s="189">
        <v>0</v>
      </c>
      <c r="U142" s="189">
        <v>0</v>
      </c>
      <c r="V142" s="191">
        <v>0</v>
      </c>
      <c r="W142" s="71">
        <v>0</v>
      </c>
      <c r="X142" s="94">
        <f t="shared" si="11"/>
        <v>0</v>
      </c>
    </row>
    <row r="143" spans="1:24" ht="24" customHeight="1">
      <c r="A143" s="477"/>
      <c r="B143" s="475"/>
      <c r="C143" s="95" t="s">
        <v>176</v>
      </c>
      <c r="D143" s="188">
        <v>0</v>
      </c>
      <c r="E143" s="189">
        <v>0</v>
      </c>
      <c r="F143" s="189">
        <v>0</v>
      </c>
      <c r="G143" s="189">
        <v>0</v>
      </c>
      <c r="H143" s="189">
        <v>0</v>
      </c>
      <c r="I143" s="190">
        <v>0</v>
      </c>
      <c r="J143" s="189">
        <v>0</v>
      </c>
      <c r="K143" s="189">
        <v>0</v>
      </c>
      <c r="L143" s="189">
        <v>0</v>
      </c>
      <c r="M143" s="189">
        <v>0</v>
      </c>
      <c r="N143" s="189">
        <v>0</v>
      </c>
      <c r="O143" s="191">
        <v>0</v>
      </c>
      <c r="P143" s="94">
        <f t="shared" si="13"/>
        <v>0</v>
      </c>
      <c r="Q143" s="188">
        <v>0</v>
      </c>
      <c r="R143" s="189">
        <v>0</v>
      </c>
      <c r="S143" s="189">
        <v>0</v>
      </c>
      <c r="T143" s="189">
        <v>0</v>
      </c>
      <c r="U143" s="189">
        <v>0</v>
      </c>
      <c r="V143" s="191">
        <v>0</v>
      </c>
      <c r="W143" s="71">
        <v>0</v>
      </c>
      <c r="X143" s="94">
        <f t="shared" si="11"/>
        <v>0</v>
      </c>
    </row>
    <row r="144" spans="1:24" ht="24" customHeight="1">
      <c r="A144" s="477"/>
      <c r="B144" s="475"/>
      <c r="C144" s="95" t="s">
        <v>171</v>
      </c>
      <c r="D144" s="188">
        <v>0</v>
      </c>
      <c r="E144" s="189">
        <v>0</v>
      </c>
      <c r="F144" s="189">
        <v>0</v>
      </c>
      <c r="G144" s="189">
        <v>0</v>
      </c>
      <c r="H144" s="189">
        <v>0</v>
      </c>
      <c r="I144" s="190">
        <v>0</v>
      </c>
      <c r="J144" s="189">
        <v>0</v>
      </c>
      <c r="K144" s="189">
        <v>0</v>
      </c>
      <c r="L144" s="189">
        <v>0</v>
      </c>
      <c r="M144" s="189">
        <v>0</v>
      </c>
      <c r="N144" s="189">
        <v>0</v>
      </c>
      <c r="O144" s="191">
        <v>0</v>
      </c>
      <c r="P144" s="94">
        <f t="shared" si="13"/>
        <v>0</v>
      </c>
      <c r="Q144" s="188">
        <v>0</v>
      </c>
      <c r="R144" s="189">
        <v>0</v>
      </c>
      <c r="S144" s="189">
        <v>0</v>
      </c>
      <c r="T144" s="189">
        <v>0</v>
      </c>
      <c r="U144" s="189">
        <v>0</v>
      </c>
      <c r="V144" s="191">
        <v>0</v>
      </c>
      <c r="W144" s="71">
        <v>0</v>
      </c>
      <c r="X144" s="94">
        <f t="shared" si="11"/>
        <v>0</v>
      </c>
    </row>
    <row r="145" spans="1:24" ht="24" customHeight="1">
      <c r="A145" s="477"/>
      <c r="B145" s="475"/>
      <c r="C145" s="95" t="s">
        <v>175</v>
      </c>
      <c r="D145" s="188">
        <v>0</v>
      </c>
      <c r="E145" s="189">
        <v>0</v>
      </c>
      <c r="F145" s="189">
        <v>0</v>
      </c>
      <c r="G145" s="189">
        <v>0</v>
      </c>
      <c r="H145" s="189">
        <v>0</v>
      </c>
      <c r="I145" s="190">
        <v>0</v>
      </c>
      <c r="J145" s="189">
        <v>0</v>
      </c>
      <c r="K145" s="189">
        <v>0</v>
      </c>
      <c r="L145" s="189">
        <v>0</v>
      </c>
      <c r="M145" s="189">
        <v>0</v>
      </c>
      <c r="N145" s="189">
        <v>0</v>
      </c>
      <c r="O145" s="191">
        <v>0</v>
      </c>
      <c r="P145" s="94">
        <f t="shared" si="13"/>
        <v>0</v>
      </c>
      <c r="Q145" s="188">
        <v>0</v>
      </c>
      <c r="R145" s="189">
        <v>0</v>
      </c>
      <c r="S145" s="189">
        <v>0</v>
      </c>
      <c r="T145" s="189">
        <v>0</v>
      </c>
      <c r="U145" s="189">
        <v>0</v>
      </c>
      <c r="V145" s="191">
        <v>0</v>
      </c>
      <c r="W145" s="71">
        <v>0</v>
      </c>
      <c r="X145" s="94">
        <f t="shared" si="11"/>
        <v>0</v>
      </c>
    </row>
    <row r="146" spans="1:24" ht="24" customHeight="1">
      <c r="A146" s="477"/>
      <c r="B146" s="475"/>
      <c r="C146" s="95" t="s">
        <v>170</v>
      </c>
      <c r="D146" s="188">
        <v>0</v>
      </c>
      <c r="E146" s="189">
        <v>0</v>
      </c>
      <c r="F146" s="189">
        <v>0</v>
      </c>
      <c r="G146" s="189">
        <v>0</v>
      </c>
      <c r="H146" s="189">
        <v>0</v>
      </c>
      <c r="I146" s="190">
        <v>0</v>
      </c>
      <c r="J146" s="189">
        <v>0</v>
      </c>
      <c r="K146" s="189">
        <v>0</v>
      </c>
      <c r="L146" s="189">
        <v>0</v>
      </c>
      <c r="M146" s="189">
        <v>0</v>
      </c>
      <c r="N146" s="189">
        <v>0</v>
      </c>
      <c r="O146" s="191">
        <v>0</v>
      </c>
      <c r="P146" s="94">
        <f t="shared" si="13"/>
        <v>0</v>
      </c>
      <c r="Q146" s="188">
        <v>0</v>
      </c>
      <c r="R146" s="189">
        <v>0</v>
      </c>
      <c r="S146" s="189">
        <v>0</v>
      </c>
      <c r="T146" s="189">
        <v>0</v>
      </c>
      <c r="U146" s="189">
        <v>0</v>
      </c>
      <c r="V146" s="191">
        <v>0</v>
      </c>
      <c r="W146" s="71">
        <v>0</v>
      </c>
      <c r="X146" s="94">
        <f t="shared" si="11"/>
        <v>0</v>
      </c>
    </row>
    <row r="147" spans="1:24" ht="24" customHeight="1">
      <c r="A147" s="477"/>
      <c r="B147" s="471" t="s">
        <v>197</v>
      </c>
      <c r="C147" s="472"/>
      <c r="D147" s="188">
        <v>0</v>
      </c>
      <c r="E147" s="189">
        <v>0</v>
      </c>
      <c r="F147" s="189">
        <v>0</v>
      </c>
      <c r="G147" s="189">
        <v>0</v>
      </c>
      <c r="H147" s="189">
        <v>0</v>
      </c>
      <c r="I147" s="190">
        <v>0</v>
      </c>
      <c r="J147" s="189">
        <v>0</v>
      </c>
      <c r="K147" s="189">
        <v>0</v>
      </c>
      <c r="L147" s="189">
        <v>0</v>
      </c>
      <c r="M147" s="189">
        <v>0</v>
      </c>
      <c r="N147" s="189">
        <v>0</v>
      </c>
      <c r="O147" s="191">
        <v>0</v>
      </c>
      <c r="P147" s="94">
        <f t="shared" si="13"/>
        <v>0</v>
      </c>
      <c r="Q147" s="188">
        <v>0</v>
      </c>
      <c r="R147" s="189">
        <v>0</v>
      </c>
      <c r="S147" s="189">
        <v>0</v>
      </c>
      <c r="T147" s="189">
        <v>0</v>
      </c>
      <c r="U147" s="189">
        <v>0</v>
      </c>
      <c r="V147" s="191">
        <v>0</v>
      </c>
      <c r="W147" s="71">
        <v>0</v>
      </c>
      <c r="X147" s="94">
        <f t="shared" si="11"/>
        <v>0</v>
      </c>
    </row>
    <row r="148" spans="1:24" ht="24" customHeight="1">
      <c r="A148" s="478"/>
      <c r="B148" s="467" t="s">
        <v>174</v>
      </c>
      <c r="C148" s="491"/>
      <c r="D148" s="195">
        <v>0</v>
      </c>
      <c r="E148" s="196">
        <v>0</v>
      </c>
      <c r="F148" s="196">
        <v>0</v>
      </c>
      <c r="G148" s="196">
        <v>0</v>
      </c>
      <c r="H148" s="196">
        <v>0</v>
      </c>
      <c r="I148" s="197">
        <v>0</v>
      </c>
      <c r="J148" s="196">
        <v>0</v>
      </c>
      <c r="K148" s="196">
        <v>0</v>
      </c>
      <c r="L148" s="196">
        <v>0</v>
      </c>
      <c r="M148" s="196">
        <v>0</v>
      </c>
      <c r="N148" s="196">
        <v>0</v>
      </c>
      <c r="O148" s="198">
        <v>0</v>
      </c>
      <c r="P148" s="373">
        <f t="shared" si="13"/>
        <v>0</v>
      </c>
      <c r="Q148" s="195">
        <v>0</v>
      </c>
      <c r="R148" s="196">
        <v>0</v>
      </c>
      <c r="S148" s="196">
        <v>0</v>
      </c>
      <c r="T148" s="196">
        <v>0</v>
      </c>
      <c r="U148" s="196">
        <v>0</v>
      </c>
      <c r="V148" s="198">
        <v>0</v>
      </c>
      <c r="W148" s="72">
        <v>0</v>
      </c>
      <c r="X148" s="97">
        <f t="shared" si="11"/>
        <v>0</v>
      </c>
    </row>
    <row r="149" spans="1:24" ht="24" customHeight="1">
      <c r="A149" s="477" t="s">
        <v>245</v>
      </c>
      <c r="B149" s="481" t="s">
        <v>173</v>
      </c>
      <c r="C149" s="482"/>
      <c r="D149" s="206">
        <v>0</v>
      </c>
      <c r="E149" s="207">
        <v>0</v>
      </c>
      <c r="F149" s="207">
        <v>100</v>
      </c>
      <c r="G149" s="207">
        <v>0</v>
      </c>
      <c r="H149" s="207">
        <v>0</v>
      </c>
      <c r="I149" s="361">
        <v>0</v>
      </c>
      <c r="J149" s="207">
        <v>100</v>
      </c>
      <c r="K149" s="207">
        <v>0</v>
      </c>
      <c r="L149" s="207">
        <v>0</v>
      </c>
      <c r="M149" s="207">
        <v>0</v>
      </c>
      <c r="N149" s="207">
        <v>0</v>
      </c>
      <c r="O149" s="375">
        <v>0</v>
      </c>
      <c r="P149" s="366">
        <f t="shared" si="13"/>
        <v>200</v>
      </c>
      <c r="Q149" s="206">
        <v>0</v>
      </c>
      <c r="R149" s="207">
        <v>0</v>
      </c>
      <c r="S149" s="207">
        <v>100</v>
      </c>
      <c r="T149" s="207">
        <v>0</v>
      </c>
      <c r="U149" s="207">
        <v>0</v>
      </c>
      <c r="V149" s="364">
        <v>0</v>
      </c>
      <c r="W149" s="365">
        <v>100</v>
      </c>
      <c r="X149" s="366">
        <f t="shared" si="11"/>
        <v>200</v>
      </c>
    </row>
    <row r="150" spans="1:24" ht="24" customHeight="1">
      <c r="A150" s="477"/>
      <c r="B150" s="471" t="s">
        <v>172</v>
      </c>
      <c r="C150" s="472"/>
      <c r="D150" s="188">
        <v>0</v>
      </c>
      <c r="E150" s="189">
        <v>0</v>
      </c>
      <c r="F150" s="189">
        <v>0</v>
      </c>
      <c r="G150" s="189">
        <v>0</v>
      </c>
      <c r="H150" s="189">
        <v>0</v>
      </c>
      <c r="I150" s="202">
        <v>0</v>
      </c>
      <c r="J150" s="189">
        <v>0</v>
      </c>
      <c r="K150" s="189">
        <v>0</v>
      </c>
      <c r="L150" s="189">
        <v>100</v>
      </c>
      <c r="M150" s="189">
        <v>0</v>
      </c>
      <c r="N150" s="189">
        <v>100</v>
      </c>
      <c r="O150" s="191">
        <v>0</v>
      </c>
      <c r="P150" s="94">
        <f t="shared" si="13"/>
        <v>200</v>
      </c>
      <c r="Q150" s="188">
        <v>0</v>
      </c>
      <c r="R150" s="189">
        <v>0</v>
      </c>
      <c r="S150" s="189">
        <v>0</v>
      </c>
      <c r="T150" s="189">
        <v>0</v>
      </c>
      <c r="U150" s="189">
        <v>0</v>
      </c>
      <c r="V150" s="189">
        <v>0</v>
      </c>
      <c r="W150" s="71">
        <v>100</v>
      </c>
      <c r="X150" s="94">
        <f t="shared" si="11"/>
        <v>100</v>
      </c>
    </row>
    <row r="151" spans="1:24" ht="24" customHeight="1">
      <c r="A151" s="477"/>
      <c r="B151" s="473" t="s">
        <v>198</v>
      </c>
      <c r="C151" s="490"/>
      <c r="D151" s="188">
        <v>0</v>
      </c>
      <c r="E151" s="189">
        <v>0</v>
      </c>
      <c r="F151" s="189">
        <v>0</v>
      </c>
      <c r="G151" s="189">
        <v>0</v>
      </c>
      <c r="H151" s="189">
        <v>100</v>
      </c>
      <c r="I151" s="190">
        <v>0</v>
      </c>
      <c r="J151" s="189">
        <v>0</v>
      </c>
      <c r="K151" s="189">
        <v>60</v>
      </c>
      <c r="L151" s="189">
        <v>0</v>
      </c>
      <c r="M151" s="189">
        <v>0</v>
      </c>
      <c r="N151" s="189">
        <v>0</v>
      </c>
      <c r="O151" s="191">
        <v>0</v>
      </c>
      <c r="P151" s="94">
        <f t="shared" si="13"/>
        <v>160</v>
      </c>
      <c r="Q151" s="188">
        <f>SUM(Q152:Q155)</f>
        <v>0</v>
      </c>
      <c r="R151" s="189">
        <f t="shared" ref="R151:W151" si="14">SUM(R152:R155)</f>
        <v>0</v>
      </c>
      <c r="S151" s="189">
        <f t="shared" si="14"/>
        <v>0</v>
      </c>
      <c r="T151" s="189">
        <f t="shared" si="14"/>
        <v>100</v>
      </c>
      <c r="U151" s="189">
        <f t="shared" si="14"/>
        <v>0</v>
      </c>
      <c r="V151" s="191">
        <f t="shared" si="14"/>
        <v>0</v>
      </c>
      <c r="W151" s="71">
        <f t="shared" si="14"/>
        <v>100</v>
      </c>
      <c r="X151" s="94">
        <f t="shared" si="11"/>
        <v>200</v>
      </c>
    </row>
    <row r="152" spans="1:24" ht="24" customHeight="1">
      <c r="A152" s="477"/>
      <c r="B152" s="475"/>
      <c r="C152" s="95" t="s">
        <v>176</v>
      </c>
      <c r="D152" s="188">
        <v>0</v>
      </c>
      <c r="E152" s="189">
        <v>0</v>
      </c>
      <c r="F152" s="189">
        <v>0</v>
      </c>
      <c r="G152" s="189">
        <v>0</v>
      </c>
      <c r="H152" s="189">
        <v>0</v>
      </c>
      <c r="I152" s="190">
        <v>0</v>
      </c>
      <c r="J152" s="189">
        <v>0</v>
      </c>
      <c r="K152" s="189">
        <v>0</v>
      </c>
      <c r="L152" s="189">
        <v>0</v>
      </c>
      <c r="M152" s="189">
        <v>0</v>
      </c>
      <c r="N152" s="189">
        <v>0</v>
      </c>
      <c r="O152" s="191">
        <v>0</v>
      </c>
      <c r="P152" s="94">
        <f t="shared" si="13"/>
        <v>0</v>
      </c>
      <c r="Q152" s="188">
        <v>0</v>
      </c>
      <c r="R152" s="189">
        <v>0</v>
      </c>
      <c r="S152" s="189">
        <v>0</v>
      </c>
      <c r="T152" s="189">
        <v>0</v>
      </c>
      <c r="U152" s="189">
        <v>0</v>
      </c>
      <c r="V152" s="191">
        <v>0</v>
      </c>
      <c r="W152" s="71">
        <v>0</v>
      </c>
      <c r="X152" s="94">
        <f t="shared" si="11"/>
        <v>0</v>
      </c>
    </row>
    <row r="153" spans="1:24" ht="24" customHeight="1">
      <c r="A153" s="477"/>
      <c r="B153" s="475"/>
      <c r="C153" s="95" t="s">
        <v>171</v>
      </c>
      <c r="D153" s="188">
        <v>0</v>
      </c>
      <c r="E153" s="189">
        <v>0</v>
      </c>
      <c r="F153" s="189">
        <v>0</v>
      </c>
      <c r="G153" s="189">
        <v>0</v>
      </c>
      <c r="H153" s="189">
        <v>100</v>
      </c>
      <c r="I153" s="190">
        <v>0</v>
      </c>
      <c r="J153" s="189">
        <v>0</v>
      </c>
      <c r="K153" s="189">
        <v>60</v>
      </c>
      <c r="L153" s="189">
        <v>0</v>
      </c>
      <c r="M153" s="189">
        <v>0</v>
      </c>
      <c r="N153" s="189">
        <v>0</v>
      </c>
      <c r="O153" s="191">
        <v>0</v>
      </c>
      <c r="P153" s="94">
        <f t="shared" si="13"/>
        <v>160</v>
      </c>
      <c r="Q153" s="188">
        <v>0</v>
      </c>
      <c r="R153" s="189">
        <v>0</v>
      </c>
      <c r="S153" s="189">
        <v>0</v>
      </c>
      <c r="T153" s="189">
        <v>100</v>
      </c>
      <c r="U153" s="189"/>
      <c r="V153" s="191">
        <v>0</v>
      </c>
      <c r="W153" s="189">
        <v>100</v>
      </c>
      <c r="X153" s="94">
        <f t="shared" si="11"/>
        <v>200</v>
      </c>
    </row>
    <row r="154" spans="1:24" ht="24" customHeight="1">
      <c r="A154" s="477"/>
      <c r="B154" s="475"/>
      <c r="C154" s="95" t="s">
        <v>175</v>
      </c>
      <c r="D154" s="188">
        <v>0</v>
      </c>
      <c r="E154" s="189">
        <v>0</v>
      </c>
      <c r="F154" s="189">
        <v>0</v>
      </c>
      <c r="G154" s="189">
        <v>0</v>
      </c>
      <c r="H154" s="189">
        <v>0</v>
      </c>
      <c r="I154" s="190">
        <v>0</v>
      </c>
      <c r="J154" s="189">
        <v>0</v>
      </c>
      <c r="K154" s="189">
        <v>0</v>
      </c>
      <c r="L154" s="189">
        <v>0</v>
      </c>
      <c r="M154" s="189">
        <v>0</v>
      </c>
      <c r="N154" s="189">
        <v>0</v>
      </c>
      <c r="O154" s="191">
        <v>0</v>
      </c>
      <c r="P154" s="94">
        <f t="shared" si="13"/>
        <v>0</v>
      </c>
      <c r="Q154" s="188">
        <v>0</v>
      </c>
      <c r="R154" s="189">
        <v>0</v>
      </c>
      <c r="S154" s="189">
        <v>0</v>
      </c>
      <c r="T154" s="189">
        <v>0</v>
      </c>
      <c r="U154" s="189">
        <v>0</v>
      </c>
      <c r="V154" s="191">
        <v>0</v>
      </c>
      <c r="W154" s="71">
        <v>0</v>
      </c>
      <c r="X154" s="94">
        <f t="shared" si="11"/>
        <v>0</v>
      </c>
    </row>
    <row r="155" spans="1:24" ht="24" customHeight="1">
      <c r="A155" s="477"/>
      <c r="B155" s="475"/>
      <c r="C155" s="95" t="s">
        <v>170</v>
      </c>
      <c r="D155" s="188">
        <v>0</v>
      </c>
      <c r="E155" s="189">
        <v>0</v>
      </c>
      <c r="F155" s="189">
        <v>0</v>
      </c>
      <c r="G155" s="189">
        <v>0</v>
      </c>
      <c r="H155" s="189">
        <v>0</v>
      </c>
      <c r="I155" s="190">
        <v>0</v>
      </c>
      <c r="J155" s="189">
        <v>0</v>
      </c>
      <c r="K155" s="189">
        <v>0</v>
      </c>
      <c r="L155" s="189">
        <v>0</v>
      </c>
      <c r="M155" s="189">
        <v>0</v>
      </c>
      <c r="N155" s="189">
        <v>0</v>
      </c>
      <c r="O155" s="191">
        <v>0</v>
      </c>
      <c r="P155" s="94">
        <f t="shared" si="13"/>
        <v>0</v>
      </c>
      <c r="Q155" s="188">
        <v>0</v>
      </c>
      <c r="R155" s="189">
        <v>0</v>
      </c>
      <c r="S155" s="189">
        <v>0</v>
      </c>
      <c r="T155" s="189">
        <v>0</v>
      </c>
      <c r="U155" s="189">
        <v>0</v>
      </c>
      <c r="V155" s="191">
        <v>0</v>
      </c>
      <c r="W155" s="71">
        <v>0</v>
      </c>
      <c r="X155" s="94">
        <f t="shared" si="11"/>
        <v>0</v>
      </c>
    </row>
    <row r="156" spans="1:24" ht="24" customHeight="1">
      <c r="A156" s="477"/>
      <c r="B156" s="471" t="s">
        <v>197</v>
      </c>
      <c r="C156" s="472"/>
      <c r="D156" s="188">
        <v>0</v>
      </c>
      <c r="E156" s="189">
        <v>0</v>
      </c>
      <c r="F156" s="189">
        <v>0</v>
      </c>
      <c r="G156" s="189">
        <v>0</v>
      </c>
      <c r="H156" s="189">
        <v>0</v>
      </c>
      <c r="I156" s="190">
        <v>0</v>
      </c>
      <c r="J156" s="189">
        <v>0</v>
      </c>
      <c r="K156" s="189">
        <v>0</v>
      </c>
      <c r="L156" s="189">
        <v>0</v>
      </c>
      <c r="M156" s="189">
        <v>0</v>
      </c>
      <c r="N156" s="189">
        <v>0</v>
      </c>
      <c r="O156" s="191">
        <v>0</v>
      </c>
      <c r="P156" s="94">
        <f t="shared" si="13"/>
        <v>0</v>
      </c>
      <c r="Q156" s="188">
        <v>0</v>
      </c>
      <c r="R156" s="189">
        <v>0</v>
      </c>
      <c r="S156" s="189">
        <v>0</v>
      </c>
      <c r="T156" s="189">
        <v>0</v>
      </c>
      <c r="U156" s="189">
        <v>0</v>
      </c>
      <c r="V156" s="191">
        <v>0</v>
      </c>
      <c r="W156" s="71">
        <v>0</v>
      </c>
      <c r="X156" s="94">
        <f t="shared" si="11"/>
        <v>0</v>
      </c>
    </row>
    <row r="157" spans="1:24" ht="24" customHeight="1">
      <c r="A157" s="477"/>
      <c r="B157" s="473" t="s">
        <v>174</v>
      </c>
      <c r="C157" s="490"/>
      <c r="D157" s="208">
        <v>0</v>
      </c>
      <c r="E157" s="209">
        <v>0</v>
      </c>
      <c r="F157" s="209">
        <v>0</v>
      </c>
      <c r="G157" s="209">
        <v>0</v>
      </c>
      <c r="H157" s="209">
        <v>0</v>
      </c>
      <c r="I157" s="210">
        <v>0</v>
      </c>
      <c r="J157" s="209">
        <v>0</v>
      </c>
      <c r="K157" s="209">
        <v>0</v>
      </c>
      <c r="L157" s="209">
        <v>0</v>
      </c>
      <c r="M157" s="209">
        <v>0</v>
      </c>
      <c r="N157" s="209">
        <v>0</v>
      </c>
      <c r="O157" s="211">
        <v>0</v>
      </c>
      <c r="P157" s="377">
        <f t="shared" si="13"/>
        <v>0</v>
      </c>
      <c r="Q157" s="208">
        <v>0</v>
      </c>
      <c r="R157" s="209">
        <v>0</v>
      </c>
      <c r="S157" s="209">
        <v>0</v>
      </c>
      <c r="T157" s="209">
        <v>0</v>
      </c>
      <c r="U157" s="209">
        <v>0</v>
      </c>
      <c r="V157" s="211">
        <v>0</v>
      </c>
      <c r="W157" s="74">
        <v>0</v>
      </c>
      <c r="X157" s="103">
        <f t="shared" si="11"/>
        <v>0</v>
      </c>
    </row>
    <row r="158" spans="1:24" ht="24" customHeight="1">
      <c r="A158" s="476" t="s">
        <v>246</v>
      </c>
      <c r="B158" s="469" t="s">
        <v>173</v>
      </c>
      <c r="C158" s="470"/>
      <c r="D158" s="199">
        <v>0</v>
      </c>
      <c r="E158" s="200">
        <v>0</v>
      </c>
      <c r="F158" s="200">
        <v>0</v>
      </c>
      <c r="G158" s="200">
        <v>0</v>
      </c>
      <c r="H158" s="200">
        <v>0</v>
      </c>
      <c r="I158" s="360">
        <v>100</v>
      </c>
      <c r="J158" s="200">
        <v>0</v>
      </c>
      <c r="K158" s="200">
        <v>0</v>
      </c>
      <c r="L158" s="200">
        <v>0</v>
      </c>
      <c r="M158" s="200">
        <v>0</v>
      </c>
      <c r="N158" s="200">
        <v>0</v>
      </c>
      <c r="O158" s="371">
        <v>0</v>
      </c>
      <c r="P158" s="98">
        <f t="shared" si="13"/>
        <v>100</v>
      </c>
      <c r="Q158" s="199">
        <v>0</v>
      </c>
      <c r="R158" s="200">
        <v>0</v>
      </c>
      <c r="S158" s="200">
        <v>0</v>
      </c>
      <c r="T158" s="200">
        <v>0</v>
      </c>
      <c r="U158" s="200">
        <v>0</v>
      </c>
      <c r="V158" s="201">
        <v>150</v>
      </c>
      <c r="W158" s="73">
        <v>0</v>
      </c>
      <c r="X158" s="98">
        <f t="shared" si="11"/>
        <v>150</v>
      </c>
    </row>
    <row r="159" spans="1:24" ht="24" customHeight="1">
      <c r="A159" s="477"/>
      <c r="B159" s="471" t="s">
        <v>172</v>
      </c>
      <c r="C159" s="472"/>
      <c r="D159" s="188">
        <v>0</v>
      </c>
      <c r="E159" s="189">
        <v>0</v>
      </c>
      <c r="F159" s="189">
        <v>0</v>
      </c>
      <c r="G159" s="189">
        <v>0</v>
      </c>
      <c r="H159" s="189">
        <v>0</v>
      </c>
      <c r="I159" s="202">
        <v>100</v>
      </c>
      <c r="J159" s="189">
        <v>0</v>
      </c>
      <c r="K159" s="189">
        <v>0</v>
      </c>
      <c r="L159" s="189">
        <v>100</v>
      </c>
      <c r="M159" s="189">
        <v>0</v>
      </c>
      <c r="N159" s="189">
        <v>0</v>
      </c>
      <c r="O159" s="191">
        <v>0</v>
      </c>
      <c r="P159" s="94">
        <f t="shared" si="13"/>
        <v>200</v>
      </c>
      <c r="Q159" s="188">
        <v>0</v>
      </c>
      <c r="R159" s="189">
        <v>0</v>
      </c>
      <c r="S159" s="189">
        <v>0</v>
      </c>
      <c r="T159" s="189">
        <v>0</v>
      </c>
      <c r="U159" s="189">
        <v>0</v>
      </c>
      <c r="V159" s="189">
        <v>100</v>
      </c>
      <c r="W159" s="71">
        <v>100</v>
      </c>
      <c r="X159" s="94">
        <f t="shared" si="11"/>
        <v>200</v>
      </c>
    </row>
    <row r="160" spans="1:24" ht="24" customHeight="1">
      <c r="A160" s="477"/>
      <c r="B160" s="473" t="s">
        <v>198</v>
      </c>
      <c r="C160" s="490"/>
      <c r="D160" s="188">
        <v>0</v>
      </c>
      <c r="E160" s="189">
        <v>200</v>
      </c>
      <c r="F160" s="189">
        <v>0</v>
      </c>
      <c r="G160" s="189">
        <v>0</v>
      </c>
      <c r="H160" s="189">
        <v>0</v>
      </c>
      <c r="I160" s="190">
        <v>0</v>
      </c>
      <c r="J160" s="189">
        <v>0</v>
      </c>
      <c r="K160" s="189">
        <v>0</v>
      </c>
      <c r="L160" s="189">
        <v>0</v>
      </c>
      <c r="M160" s="189">
        <v>0</v>
      </c>
      <c r="N160" s="189">
        <v>0</v>
      </c>
      <c r="O160" s="191">
        <v>0</v>
      </c>
      <c r="P160" s="94">
        <f t="shared" si="13"/>
        <v>200</v>
      </c>
      <c r="Q160" s="188">
        <f>SUM(Q161:Q164)</f>
        <v>0</v>
      </c>
      <c r="R160" s="189">
        <f t="shared" ref="R160:W160" si="15">SUM(R161:R164)</f>
        <v>0</v>
      </c>
      <c r="S160" s="189">
        <f t="shared" si="15"/>
        <v>0</v>
      </c>
      <c r="T160" s="189">
        <f t="shared" si="15"/>
        <v>240</v>
      </c>
      <c r="U160" s="189">
        <f t="shared" si="15"/>
        <v>0</v>
      </c>
      <c r="V160" s="191">
        <f t="shared" si="15"/>
        <v>0</v>
      </c>
      <c r="W160" s="71">
        <f t="shared" si="15"/>
        <v>0</v>
      </c>
      <c r="X160" s="94">
        <f t="shared" si="11"/>
        <v>240</v>
      </c>
    </row>
    <row r="161" spans="1:24" ht="24" customHeight="1">
      <c r="A161" s="477"/>
      <c r="B161" s="475"/>
      <c r="C161" s="95" t="s">
        <v>176</v>
      </c>
      <c r="D161" s="188">
        <v>0</v>
      </c>
      <c r="E161" s="189">
        <v>0</v>
      </c>
      <c r="F161" s="189">
        <v>0</v>
      </c>
      <c r="G161" s="189">
        <v>0</v>
      </c>
      <c r="H161" s="189">
        <v>0</v>
      </c>
      <c r="I161" s="190">
        <v>0</v>
      </c>
      <c r="J161" s="189">
        <v>0</v>
      </c>
      <c r="K161" s="189">
        <v>0</v>
      </c>
      <c r="L161" s="189">
        <v>0</v>
      </c>
      <c r="M161" s="189">
        <v>0</v>
      </c>
      <c r="N161" s="189">
        <v>0</v>
      </c>
      <c r="O161" s="191">
        <v>0</v>
      </c>
      <c r="P161" s="94">
        <f t="shared" si="13"/>
        <v>0</v>
      </c>
      <c r="Q161" s="188">
        <v>0</v>
      </c>
      <c r="R161" s="189">
        <v>0</v>
      </c>
      <c r="S161" s="189">
        <v>0</v>
      </c>
      <c r="T161" s="189">
        <v>0</v>
      </c>
      <c r="U161" s="189">
        <v>0</v>
      </c>
      <c r="V161" s="191">
        <v>0</v>
      </c>
      <c r="W161" s="71">
        <v>0</v>
      </c>
      <c r="X161" s="94">
        <f t="shared" si="11"/>
        <v>0</v>
      </c>
    </row>
    <row r="162" spans="1:24" ht="24" customHeight="1">
      <c r="A162" s="477"/>
      <c r="B162" s="475"/>
      <c r="C162" s="95" t="s">
        <v>171</v>
      </c>
      <c r="D162" s="188">
        <v>0</v>
      </c>
      <c r="E162" s="189">
        <v>100</v>
      </c>
      <c r="F162" s="189">
        <v>0</v>
      </c>
      <c r="G162" s="189">
        <v>0</v>
      </c>
      <c r="H162" s="189">
        <v>0</v>
      </c>
      <c r="I162" s="190">
        <v>0</v>
      </c>
      <c r="J162" s="189">
        <v>0</v>
      </c>
      <c r="K162" s="189">
        <v>0</v>
      </c>
      <c r="L162" s="189">
        <v>0</v>
      </c>
      <c r="M162" s="189">
        <v>0</v>
      </c>
      <c r="N162" s="189">
        <v>0</v>
      </c>
      <c r="O162" s="191">
        <v>0</v>
      </c>
      <c r="P162" s="94">
        <f t="shared" si="13"/>
        <v>100</v>
      </c>
      <c r="Q162" s="188">
        <v>0</v>
      </c>
      <c r="R162" s="189"/>
      <c r="S162" s="189">
        <v>0</v>
      </c>
      <c r="T162" s="189">
        <v>180</v>
      </c>
      <c r="U162" s="189">
        <v>0</v>
      </c>
      <c r="V162" s="191">
        <v>0</v>
      </c>
      <c r="W162" s="71">
        <v>0</v>
      </c>
      <c r="X162" s="94">
        <f t="shared" si="11"/>
        <v>180</v>
      </c>
    </row>
    <row r="163" spans="1:24" ht="24" customHeight="1">
      <c r="A163" s="477"/>
      <c r="B163" s="475"/>
      <c r="C163" s="95" t="s">
        <v>175</v>
      </c>
      <c r="D163" s="188">
        <v>0</v>
      </c>
      <c r="E163" s="189">
        <v>0</v>
      </c>
      <c r="F163" s="189">
        <v>0</v>
      </c>
      <c r="G163" s="189">
        <v>0</v>
      </c>
      <c r="H163" s="189">
        <v>0</v>
      </c>
      <c r="I163" s="190">
        <v>0</v>
      </c>
      <c r="J163" s="189">
        <v>0</v>
      </c>
      <c r="K163" s="189">
        <v>0</v>
      </c>
      <c r="L163" s="189">
        <v>0</v>
      </c>
      <c r="M163" s="189">
        <v>0</v>
      </c>
      <c r="N163" s="189">
        <v>0</v>
      </c>
      <c r="O163" s="191">
        <v>0</v>
      </c>
      <c r="P163" s="94">
        <f t="shared" si="13"/>
        <v>0</v>
      </c>
      <c r="Q163" s="188">
        <v>0</v>
      </c>
      <c r="R163" s="189"/>
      <c r="S163" s="189">
        <v>0</v>
      </c>
      <c r="T163" s="189">
        <v>0</v>
      </c>
      <c r="U163" s="189">
        <v>0</v>
      </c>
      <c r="V163" s="191">
        <v>0</v>
      </c>
      <c r="W163" s="71">
        <v>0</v>
      </c>
      <c r="X163" s="94">
        <f t="shared" si="11"/>
        <v>0</v>
      </c>
    </row>
    <row r="164" spans="1:24" ht="24" customHeight="1">
      <c r="A164" s="477"/>
      <c r="B164" s="475"/>
      <c r="C164" s="95" t="s">
        <v>170</v>
      </c>
      <c r="D164" s="188">
        <v>0</v>
      </c>
      <c r="E164" s="189">
        <v>100</v>
      </c>
      <c r="F164" s="189">
        <v>0</v>
      </c>
      <c r="G164" s="189">
        <v>0</v>
      </c>
      <c r="H164" s="189">
        <v>0</v>
      </c>
      <c r="I164" s="190">
        <v>0</v>
      </c>
      <c r="J164" s="189">
        <v>0</v>
      </c>
      <c r="K164" s="189">
        <v>0</v>
      </c>
      <c r="L164" s="189">
        <v>0</v>
      </c>
      <c r="M164" s="189">
        <v>0</v>
      </c>
      <c r="N164" s="189">
        <v>0</v>
      </c>
      <c r="O164" s="191">
        <v>0</v>
      </c>
      <c r="P164" s="94">
        <f t="shared" si="13"/>
        <v>100</v>
      </c>
      <c r="Q164" s="188">
        <v>0</v>
      </c>
      <c r="R164" s="189"/>
      <c r="S164" s="189">
        <v>0</v>
      </c>
      <c r="T164" s="189">
        <v>60</v>
      </c>
      <c r="U164" s="189">
        <v>0</v>
      </c>
      <c r="V164" s="191">
        <v>0</v>
      </c>
      <c r="W164" s="71">
        <v>0</v>
      </c>
      <c r="X164" s="94">
        <f t="shared" si="11"/>
        <v>60</v>
      </c>
    </row>
    <row r="165" spans="1:24" ht="24" customHeight="1">
      <c r="A165" s="477"/>
      <c r="B165" s="471" t="s">
        <v>197</v>
      </c>
      <c r="C165" s="472"/>
      <c r="D165" s="188">
        <v>0</v>
      </c>
      <c r="E165" s="189">
        <v>0</v>
      </c>
      <c r="F165" s="189">
        <v>0</v>
      </c>
      <c r="G165" s="189">
        <v>0</v>
      </c>
      <c r="H165" s="189">
        <v>0</v>
      </c>
      <c r="I165" s="190">
        <v>0</v>
      </c>
      <c r="J165" s="189">
        <v>0</v>
      </c>
      <c r="K165" s="189">
        <v>0</v>
      </c>
      <c r="L165" s="189">
        <v>0</v>
      </c>
      <c r="M165" s="189">
        <v>0</v>
      </c>
      <c r="N165" s="189">
        <v>0</v>
      </c>
      <c r="O165" s="191">
        <v>0</v>
      </c>
      <c r="P165" s="94">
        <f t="shared" si="13"/>
        <v>0</v>
      </c>
      <c r="Q165" s="188">
        <v>0</v>
      </c>
      <c r="R165" s="189">
        <v>0</v>
      </c>
      <c r="S165" s="189">
        <v>0</v>
      </c>
      <c r="T165" s="189">
        <v>0</v>
      </c>
      <c r="U165" s="189">
        <v>0</v>
      </c>
      <c r="V165" s="191">
        <v>0</v>
      </c>
      <c r="W165" s="71">
        <v>0</v>
      </c>
      <c r="X165" s="94">
        <f t="shared" si="11"/>
        <v>0</v>
      </c>
    </row>
    <row r="166" spans="1:24" ht="24" customHeight="1">
      <c r="A166" s="478"/>
      <c r="B166" s="467" t="s">
        <v>174</v>
      </c>
      <c r="C166" s="491"/>
      <c r="D166" s="195">
        <v>0</v>
      </c>
      <c r="E166" s="196">
        <v>0</v>
      </c>
      <c r="F166" s="196">
        <v>0</v>
      </c>
      <c r="G166" s="196">
        <v>0</v>
      </c>
      <c r="H166" s="196">
        <v>0</v>
      </c>
      <c r="I166" s="197">
        <v>0</v>
      </c>
      <c r="J166" s="196">
        <v>0</v>
      </c>
      <c r="K166" s="196">
        <v>0</v>
      </c>
      <c r="L166" s="196">
        <v>0</v>
      </c>
      <c r="M166" s="196">
        <v>0</v>
      </c>
      <c r="N166" s="196">
        <v>0</v>
      </c>
      <c r="O166" s="198">
        <v>0</v>
      </c>
      <c r="P166" s="373">
        <f t="shared" si="13"/>
        <v>0</v>
      </c>
      <c r="Q166" s="195">
        <v>0</v>
      </c>
      <c r="R166" s="196">
        <v>0</v>
      </c>
      <c r="S166" s="196">
        <v>0</v>
      </c>
      <c r="T166" s="196">
        <v>0</v>
      </c>
      <c r="U166" s="196">
        <v>0</v>
      </c>
      <c r="V166" s="198">
        <v>0</v>
      </c>
      <c r="W166" s="72">
        <v>0</v>
      </c>
      <c r="X166" s="97">
        <f t="shared" si="11"/>
        <v>0</v>
      </c>
    </row>
    <row r="167" spans="1:24" ht="24" customHeight="1">
      <c r="A167" s="476" t="s">
        <v>247</v>
      </c>
      <c r="B167" s="469" t="s">
        <v>173</v>
      </c>
      <c r="C167" s="470"/>
      <c r="D167" s="199">
        <v>0</v>
      </c>
      <c r="E167" s="200">
        <v>0</v>
      </c>
      <c r="F167" s="200">
        <v>100</v>
      </c>
      <c r="G167" s="200">
        <v>0</v>
      </c>
      <c r="H167" s="200">
        <v>100</v>
      </c>
      <c r="I167" s="360">
        <v>0</v>
      </c>
      <c r="J167" s="200">
        <v>0</v>
      </c>
      <c r="K167" s="200">
        <v>0</v>
      </c>
      <c r="L167" s="200">
        <v>100</v>
      </c>
      <c r="M167" s="200">
        <v>0</v>
      </c>
      <c r="N167" s="200">
        <v>0</v>
      </c>
      <c r="O167" s="371">
        <v>0</v>
      </c>
      <c r="P167" s="98">
        <f t="shared" si="13"/>
        <v>300</v>
      </c>
      <c r="Q167" s="199">
        <v>0</v>
      </c>
      <c r="R167" s="200">
        <v>0</v>
      </c>
      <c r="S167" s="200">
        <v>100</v>
      </c>
      <c r="T167" s="200">
        <v>100</v>
      </c>
      <c r="U167" s="200"/>
      <c r="V167" s="201">
        <v>0</v>
      </c>
      <c r="W167" s="73">
        <v>100</v>
      </c>
      <c r="X167" s="98">
        <f t="shared" si="11"/>
        <v>300</v>
      </c>
    </row>
    <row r="168" spans="1:24" ht="24" customHeight="1">
      <c r="A168" s="477"/>
      <c r="B168" s="471" t="s">
        <v>172</v>
      </c>
      <c r="C168" s="472"/>
      <c r="D168" s="188">
        <v>0</v>
      </c>
      <c r="E168" s="189">
        <v>0</v>
      </c>
      <c r="F168" s="189">
        <v>0</v>
      </c>
      <c r="G168" s="189">
        <v>0</v>
      </c>
      <c r="H168" s="189">
        <v>0</v>
      </c>
      <c r="I168" s="202">
        <v>0</v>
      </c>
      <c r="J168" s="189">
        <v>200</v>
      </c>
      <c r="K168" s="189">
        <v>0</v>
      </c>
      <c r="L168" s="189">
        <v>0</v>
      </c>
      <c r="M168" s="189">
        <v>90</v>
      </c>
      <c r="N168" s="189">
        <v>0</v>
      </c>
      <c r="O168" s="191">
        <v>100</v>
      </c>
      <c r="P168" s="94">
        <f t="shared" si="13"/>
        <v>390</v>
      </c>
      <c r="Q168" s="188">
        <v>0</v>
      </c>
      <c r="R168" s="189">
        <v>0</v>
      </c>
      <c r="S168" s="189">
        <v>0</v>
      </c>
      <c r="T168" s="189">
        <v>0</v>
      </c>
      <c r="U168" s="189">
        <v>0</v>
      </c>
      <c r="V168" s="189">
        <v>0</v>
      </c>
      <c r="W168" s="71">
        <v>494</v>
      </c>
      <c r="X168" s="94">
        <f t="shared" si="11"/>
        <v>494</v>
      </c>
    </row>
    <row r="169" spans="1:24" ht="24" customHeight="1">
      <c r="A169" s="477"/>
      <c r="B169" s="473" t="s">
        <v>198</v>
      </c>
      <c r="C169" s="490"/>
      <c r="D169" s="188">
        <v>100</v>
      </c>
      <c r="E169" s="189">
        <v>0</v>
      </c>
      <c r="F169" s="189">
        <v>0</v>
      </c>
      <c r="G169" s="189">
        <v>100</v>
      </c>
      <c r="H169" s="189">
        <v>0</v>
      </c>
      <c r="I169" s="190">
        <v>0</v>
      </c>
      <c r="J169" s="189">
        <v>0</v>
      </c>
      <c r="K169" s="189">
        <v>0</v>
      </c>
      <c r="L169" s="189">
        <v>0</v>
      </c>
      <c r="M169" s="189">
        <v>0</v>
      </c>
      <c r="N169" s="189">
        <v>0</v>
      </c>
      <c r="O169" s="191">
        <v>0</v>
      </c>
      <c r="P169" s="94">
        <f t="shared" si="13"/>
        <v>200</v>
      </c>
      <c r="Q169" s="188">
        <f>SUM(Q170:Q173)</f>
        <v>0</v>
      </c>
      <c r="R169" s="189">
        <f t="shared" ref="R169:W169" si="16">SUM(R170:R173)</f>
        <v>0</v>
      </c>
      <c r="S169" s="189">
        <f t="shared" si="16"/>
        <v>0</v>
      </c>
      <c r="T169" s="189">
        <f t="shared" si="16"/>
        <v>0</v>
      </c>
      <c r="U169" s="189">
        <f t="shared" si="16"/>
        <v>200</v>
      </c>
      <c r="V169" s="191">
        <f t="shared" si="16"/>
        <v>0</v>
      </c>
      <c r="W169" s="71">
        <f t="shared" si="16"/>
        <v>0</v>
      </c>
      <c r="X169" s="94">
        <f t="shared" si="11"/>
        <v>200</v>
      </c>
    </row>
    <row r="170" spans="1:24" ht="24" customHeight="1">
      <c r="A170" s="477"/>
      <c r="B170" s="475"/>
      <c r="C170" s="95" t="s">
        <v>176</v>
      </c>
      <c r="D170" s="188">
        <v>0</v>
      </c>
      <c r="E170" s="189">
        <v>0</v>
      </c>
      <c r="F170" s="189">
        <v>0</v>
      </c>
      <c r="G170" s="189">
        <v>0</v>
      </c>
      <c r="H170" s="189">
        <v>0</v>
      </c>
      <c r="I170" s="190">
        <v>0</v>
      </c>
      <c r="J170" s="189">
        <v>0</v>
      </c>
      <c r="K170" s="189">
        <v>0</v>
      </c>
      <c r="L170" s="189">
        <v>0</v>
      </c>
      <c r="M170" s="189">
        <v>0</v>
      </c>
      <c r="N170" s="189">
        <v>0</v>
      </c>
      <c r="O170" s="191">
        <v>0</v>
      </c>
      <c r="P170" s="94">
        <f t="shared" si="13"/>
        <v>0</v>
      </c>
      <c r="Q170" s="188">
        <v>0</v>
      </c>
      <c r="R170" s="189">
        <v>0</v>
      </c>
      <c r="S170" s="189">
        <v>0</v>
      </c>
      <c r="T170" s="189">
        <v>0</v>
      </c>
      <c r="U170" s="189">
        <v>0</v>
      </c>
      <c r="V170" s="191">
        <v>0</v>
      </c>
      <c r="W170" s="71">
        <v>0</v>
      </c>
      <c r="X170" s="94">
        <f t="shared" si="11"/>
        <v>0</v>
      </c>
    </row>
    <row r="171" spans="1:24" ht="24" customHeight="1">
      <c r="A171" s="477"/>
      <c r="B171" s="475"/>
      <c r="C171" s="95" t="s">
        <v>171</v>
      </c>
      <c r="D171" s="188">
        <v>100</v>
      </c>
      <c r="E171" s="189">
        <v>0</v>
      </c>
      <c r="F171" s="189">
        <v>0</v>
      </c>
      <c r="G171" s="189">
        <v>100</v>
      </c>
      <c r="H171" s="189">
        <v>0</v>
      </c>
      <c r="I171" s="190">
        <v>0</v>
      </c>
      <c r="J171" s="189">
        <v>0</v>
      </c>
      <c r="K171" s="189">
        <v>0</v>
      </c>
      <c r="L171" s="189">
        <v>0</v>
      </c>
      <c r="M171" s="189">
        <v>0</v>
      </c>
      <c r="N171" s="189">
        <v>0</v>
      </c>
      <c r="O171" s="191">
        <v>0</v>
      </c>
      <c r="P171" s="94">
        <f t="shared" si="13"/>
        <v>200</v>
      </c>
      <c r="Q171" s="188"/>
      <c r="R171" s="189">
        <v>0</v>
      </c>
      <c r="S171" s="189">
        <v>0</v>
      </c>
      <c r="T171" s="189"/>
      <c r="U171" s="189">
        <v>200</v>
      </c>
      <c r="V171" s="191">
        <v>0</v>
      </c>
      <c r="W171" s="71"/>
      <c r="X171" s="94">
        <f t="shared" si="11"/>
        <v>200</v>
      </c>
    </row>
    <row r="172" spans="1:24" ht="24" customHeight="1">
      <c r="A172" s="477"/>
      <c r="B172" s="475"/>
      <c r="C172" s="95" t="s">
        <v>175</v>
      </c>
      <c r="D172" s="188">
        <v>0</v>
      </c>
      <c r="E172" s="189">
        <v>0</v>
      </c>
      <c r="F172" s="189">
        <v>0</v>
      </c>
      <c r="G172" s="189">
        <v>0</v>
      </c>
      <c r="H172" s="189">
        <v>0</v>
      </c>
      <c r="I172" s="190">
        <v>0</v>
      </c>
      <c r="J172" s="189">
        <v>0</v>
      </c>
      <c r="K172" s="189">
        <v>0</v>
      </c>
      <c r="L172" s="189">
        <v>0</v>
      </c>
      <c r="M172" s="189">
        <v>0</v>
      </c>
      <c r="N172" s="189">
        <v>0</v>
      </c>
      <c r="O172" s="191">
        <v>0</v>
      </c>
      <c r="P172" s="94">
        <f t="shared" si="13"/>
        <v>0</v>
      </c>
      <c r="Q172" s="188">
        <v>0</v>
      </c>
      <c r="R172" s="189">
        <v>0</v>
      </c>
      <c r="S172" s="189">
        <v>0</v>
      </c>
      <c r="T172" s="189">
        <v>0</v>
      </c>
      <c r="U172" s="189">
        <v>0</v>
      </c>
      <c r="V172" s="191">
        <v>0</v>
      </c>
      <c r="W172" s="71">
        <v>0</v>
      </c>
      <c r="X172" s="94">
        <f t="shared" si="11"/>
        <v>0</v>
      </c>
    </row>
    <row r="173" spans="1:24" ht="24" customHeight="1">
      <c r="A173" s="477"/>
      <c r="B173" s="475"/>
      <c r="C173" s="95" t="s">
        <v>170</v>
      </c>
      <c r="D173" s="188">
        <v>0</v>
      </c>
      <c r="E173" s="189">
        <v>0</v>
      </c>
      <c r="F173" s="189">
        <v>0</v>
      </c>
      <c r="G173" s="189">
        <v>0</v>
      </c>
      <c r="H173" s="189">
        <v>0</v>
      </c>
      <c r="I173" s="190">
        <v>0</v>
      </c>
      <c r="J173" s="189">
        <v>0</v>
      </c>
      <c r="K173" s="189">
        <v>0</v>
      </c>
      <c r="L173" s="189">
        <v>0</v>
      </c>
      <c r="M173" s="189">
        <v>0</v>
      </c>
      <c r="N173" s="189">
        <v>0</v>
      </c>
      <c r="O173" s="191">
        <v>0</v>
      </c>
      <c r="P173" s="94">
        <f t="shared" si="13"/>
        <v>0</v>
      </c>
      <c r="Q173" s="188">
        <v>0</v>
      </c>
      <c r="R173" s="189">
        <v>0</v>
      </c>
      <c r="S173" s="189">
        <v>0</v>
      </c>
      <c r="T173" s="189">
        <v>0</v>
      </c>
      <c r="U173" s="189">
        <v>0</v>
      </c>
      <c r="V173" s="191">
        <v>0</v>
      </c>
      <c r="W173" s="71">
        <v>0</v>
      </c>
      <c r="X173" s="94">
        <f t="shared" si="11"/>
        <v>0</v>
      </c>
    </row>
    <row r="174" spans="1:24" ht="24" customHeight="1">
      <c r="A174" s="477"/>
      <c r="B174" s="471" t="s">
        <v>197</v>
      </c>
      <c r="C174" s="472"/>
      <c r="D174" s="188">
        <v>0</v>
      </c>
      <c r="E174" s="189">
        <v>0</v>
      </c>
      <c r="F174" s="189">
        <v>0</v>
      </c>
      <c r="G174" s="189">
        <v>0</v>
      </c>
      <c r="H174" s="189">
        <v>0</v>
      </c>
      <c r="I174" s="190">
        <v>0</v>
      </c>
      <c r="J174" s="189">
        <v>0</v>
      </c>
      <c r="K174" s="189">
        <v>0</v>
      </c>
      <c r="L174" s="189">
        <v>0</v>
      </c>
      <c r="M174" s="189">
        <v>0</v>
      </c>
      <c r="N174" s="189">
        <v>0</v>
      </c>
      <c r="O174" s="191">
        <v>0</v>
      </c>
      <c r="P174" s="94">
        <f t="shared" si="13"/>
        <v>0</v>
      </c>
      <c r="Q174" s="188">
        <v>0</v>
      </c>
      <c r="R174" s="189">
        <v>0</v>
      </c>
      <c r="S174" s="189">
        <v>0</v>
      </c>
      <c r="T174" s="189">
        <v>0</v>
      </c>
      <c r="U174" s="189">
        <v>0</v>
      </c>
      <c r="V174" s="191">
        <v>0</v>
      </c>
      <c r="W174" s="71">
        <v>0</v>
      </c>
      <c r="X174" s="94">
        <f t="shared" si="11"/>
        <v>0</v>
      </c>
    </row>
    <row r="175" spans="1:24" ht="24" customHeight="1">
      <c r="A175" s="477"/>
      <c r="B175" s="473" t="s">
        <v>174</v>
      </c>
      <c r="C175" s="490"/>
      <c r="D175" s="208">
        <v>0</v>
      </c>
      <c r="E175" s="209">
        <v>0</v>
      </c>
      <c r="F175" s="209">
        <v>0</v>
      </c>
      <c r="G175" s="209">
        <v>0</v>
      </c>
      <c r="H175" s="209">
        <v>0</v>
      </c>
      <c r="I175" s="210">
        <v>0</v>
      </c>
      <c r="J175" s="209">
        <v>0</v>
      </c>
      <c r="K175" s="209">
        <v>0</v>
      </c>
      <c r="L175" s="209">
        <v>0</v>
      </c>
      <c r="M175" s="209">
        <v>0</v>
      </c>
      <c r="N175" s="209">
        <v>0</v>
      </c>
      <c r="O175" s="211">
        <v>0</v>
      </c>
      <c r="P175" s="377">
        <f t="shared" si="13"/>
        <v>0</v>
      </c>
      <c r="Q175" s="208">
        <v>0</v>
      </c>
      <c r="R175" s="209">
        <v>0</v>
      </c>
      <c r="S175" s="209">
        <v>0</v>
      </c>
      <c r="T175" s="209">
        <v>0</v>
      </c>
      <c r="U175" s="209">
        <v>0</v>
      </c>
      <c r="V175" s="211">
        <v>0</v>
      </c>
      <c r="W175" s="189">
        <v>0</v>
      </c>
      <c r="X175" s="103">
        <f t="shared" si="11"/>
        <v>0</v>
      </c>
    </row>
    <row r="176" spans="1:24" ht="24" customHeight="1">
      <c r="A176" s="476" t="s">
        <v>248</v>
      </c>
      <c r="B176" s="469" t="s">
        <v>173</v>
      </c>
      <c r="C176" s="470"/>
      <c r="D176" s="199">
        <v>0</v>
      </c>
      <c r="E176" s="200">
        <v>0</v>
      </c>
      <c r="F176" s="200">
        <v>0</v>
      </c>
      <c r="G176" s="200">
        <v>0</v>
      </c>
      <c r="H176" s="200">
        <v>0</v>
      </c>
      <c r="I176" s="360">
        <v>0</v>
      </c>
      <c r="J176" s="200">
        <v>0</v>
      </c>
      <c r="K176" s="200">
        <v>0</v>
      </c>
      <c r="L176" s="200">
        <v>0</v>
      </c>
      <c r="M176" s="200">
        <v>0</v>
      </c>
      <c r="N176" s="200">
        <v>0</v>
      </c>
      <c r="O176" s="371">
        <v>0</v>
      </c>
      <c r="P176" s="98">
        <f t="shared" si="13"/>
        <v>0</v>
      </c>
      <c r="Q176" s="199">
        <v>0</v>
      </c>
      <c r="R176" s="200">
        <v>0</v>
      </c>
      <c r="S176" s="200">
        <v>0</v>
      </c>
      <c r="T176" s="200">
        <v>0</v>
      </c>
      <c r="U176" s="200">
        <v>0</v>
      </c>
      <c r="V176" s="201">
        <v>0</v>
      </c>
      <c r="W176" s="73">
        <v>0</v>
      </c>
      <c r="X176" s="98">
        <f t="shared" si="11"/>
        <v>0</v>
      </c>
    </row>
    <row r="177" spans="1:24" ht="24" customHeight="1">
      <c r="A177" s="477"/>
      <c r="B177" s="471" t="s">
        <v>172</v>
      </c>
      <c r="C177" s="472"/>
      <c r="D177" s="188">
        <v>0</v>
      </c>
      <c r="E177" s="189">
        <v>0</v>
      </c>
      <c r="F177" s="189">
        <v>0</v>
      </c>
      <c r="G177" s="189">
        <v>0</v>
      </c>
      <c r="H177" s="189">
        <v>0</v>
      </c>
      <c r="I177" s="202">
        <v>0</v>
      </c>
      <c r="J177" s="189">
        <v>0</v>
      </c>
      <c r="K177" s="189">
        <v>100</v>
      </c>
      <c r="L177" s="189">
        <v>0</v>
      </c>
      <c r="M177" s="189">
        <v>0</v>
      </c>
      <c r="N177" s="189">
        <v>0</v>
      </c>
      <c r="O177" s="191">
        <v>0</v>
      </c>
      <c r="P177" s="94">
        <f t="shared" si="13"/>
        <v>100</v>
      </c>
      <c r="Q177" s="188">
        <v>0</v>
      </c>
      <c r="R177" s="189">
        <v>0</v>
      </c>
      <c r="S177" s="189">
        <v>0</v>
      </c>
      <c r="T177" s="189">
        <v>0</v>
      </c>
      <c r="U177" s="189">
        <v>0</v>
      </c>
      <c r="V177" s="189">
        <v>0</v>
      </c>
      <c r="W177" s="71">
        <v>150</v>
      </c>
      <c r="X177" s="94">
        <f t="shared" si="11"/>
        <v>150</v>
      </c>
    </row>
    <row r="178" spans="1:24" ht="24" customHeight="1">
      <c r="A178" s="477"/>
      <c r="B178" s="473" t="s">
        <v>198</v>
      </c>
      <c r="C178" s="490"/>
      <c r="D178" s="188">
        <v>0</v>
      </c>
      <c r="E178" s="189">
        <v>0</v>
      </c>
      <c r="F178" s="189">
        <v>0</v>
      </c>
      <c r="G178" s="189">
        <v>0</v>
      </c>
      <c r="H178" s="189">
        <v>0</v>
      </c>
      <c r="I178" s="190">
        <v>0</v>
      </c>
      <c r="J178" s="189">
        <v>0</v>
      </c>
      <c r="K178" s="189">
        <v>0</v>
      </c>
      <c r="L178" s="189">
        <v>0</v>
      </c>
      <c r="M178" s="189">
        <v>0</v>
      </c>
      <c r="N178" s="189">
        <v>0</v>
      </c>
      <c r="O178" s="191">
        <v>0</v>
      </c>
      <c r="P178" s="94">
        <f t="shared" si="13"/>
        <v>0</v>
      </c>
      <c r="Q178" s="188">
        <v>0</v>
      </c>
      <c r="R178" s="189">
        <v>0</v>
      </c>
      <c r="S178" s="189">
        <v>0</v>
      </c>
      <c r="T178" s="189">
        <v>0</v>
      </c>
      <c r="U178" s="189">
        <v>0</v>
      </c>
      <c r="V178" s="191">
        <v>0</v>
      </c>
      <c r="W178" s="71">
        <v>0</v>
      </c>
      <c r="X178" s="94">
        <f t="shared" si="11"/>
        <v>0</v>
      </c>
    </row>
    <row r="179" spans="1:24" ht="24" customHeight="1">
      <c r="A179" s="477"/>
      <c r="B179" s="475"/>
      <c r="C179" s="95" t="s">
        <v>176</v>
      </c>
      <c r="D179" s="188">
        <v>0</v>
      </c>
      <c r="E179" s="189">
        <v>0</v>
      </c>
      <c r="F179" s="189">
        <v>0</v>
      </c>
      <c r="G179" s="189">
        <v>0</v>
      </c>
      <c r="H179" s="189">
        <v>0</v>
      </c>
      <c r="I179" s="190">
        <v>0</v>
      </c>
      <c r="J179" s="189">
        <v>0</v>
      </c>
      <c r="K179" s="189">
        <v>0</v>
      </c>
      <c r="L179" s="189">
        <v>0</v>
      </c>
      <c r="M179" s="189">
        <v>0</v>
      </c>
      <c r="N179" s="189">
        <v>0</v>
      </c>
      <c r="O179" s="191">
        <v>0</v>
      </c>
      <c r="P179" s="94">
        <f t="shared" si="13"/>
        <v>0</v>
      </c>
      <c r="Q179" s="188">
        <v>0</v>
      </c>
      <c r="R179" s="189">
        <v>0</v>
      </c>
      <c r="S179" s="189">
        <v>0</v>
      </c>
      <c r="T179" s="189">
        <v>0</v>
      </c>
      <c r="U179" s="189">
        <v>0</v>
      </c>
      <c r="V179" s="191">
        <v>0</v>
      </c>
      <c r="W179" s="71">
        <v>0</v>
      </c>
      <c r="X179" s="94">
        <f t="shared" ref="X179:X184" si="17">SUM(Q179:W179)</f>
        <v>0</v>
      </c>
    </row>
    <row r="180" spans="1:24" ht="24" customHeight="1">
      <c r="A180" s="477"/>
      <c r="B180" s="475"/>
      <c r="C180" s="95" t="s">
        <v>171</v>
      </c>
      <c r="D180" s="188">
        <v>0</v>
      </c>
      <c r="E180" s="189">
        <v>0</v>
      </c>
      <c r="F180" s="189">
        <v>0</v>
      </c>
      <c r="G180" s="189">
        <v>0</v>
      </c>
      <c r="H180" s="189">
        <v>0</v>
      </c>
      <c r="I180" s="190">
        <v>0</v>
      </c>
      <c r="J180" s="189">
        <v>0</v>
      </c>
      <c r="K180" s="189">
        <v>0</v>
      </c>
      <c r="L180" s="189">
        <v>0</v>
      </c>
      <c r="M180" s="189">
        <v>0</v>
      </c>
      <c r="N180" s="189">
        <v>0</v>
      </c>
      <c r="O180" s="191">
        <v>0</v>
      </c>
      <c r="P180" s="94">
        <f t="shared" si="13"/>
        <v>0</v>
      </c>
      <c r="Q180" s="188">
        <v>0</v>
      </c>
      <c r="R180" s="189">
        <v>0</v>
      </c>
      <c r="S180" s="189">
        <v>0</v>
      </c>
      <c r="T180" s="189">
        <v>0</v>
      </c>
      <c r="U180" s="189">
        <v>0</v>
      </c>
      <c r="V180" s="191">
        <v>0</v>
      </c>
      <c r="W180" s="71">
        <v>0</v>
      </c>
      <c r="X180" s="94">
        <f t="shared" si="17"/>
        <v>0</v>
      </c>
    </row>
    <row r="181" spans="1:24" ht="24" customHeight="1">
      <c r="A181" s="477"/>
      <c r="B181" s="475"/>
      <c r="C181" s="95" t="s">
        <v>175</v>
      </c>
      <c r="D181" s="188">
        <v>0</v>
      </c>
      <c r="E181" s="189">
        <v>0</v>
      </c>
      <c r="F181" s="189">
        <v>0</v>
      </c>
      <c r="G181" s="189">
        <v>0</v>
      </c>
      <c r="H181" s="189">
        <v>0</v>
      </c>
      <c r="I181" s="190">
        <v>0</v>
      </c>
      <c r="J181" s="189">
        <v>0</v>
      </c>
      <c r="K181" s="189">
        <v>0</v>
      </c>
      <c r="L181" s="189">
        <v>0</v>
      </c>
      <c r="M181" s="189">
        <v>0</v>
      </c>
      <c r="N181" s="189">
        <v>0</v>
      </c>
      <c r="O181" s="191">
        <v>0</v>
      </c>
      <c r="P181" s="94">
        <f t="shared" si="13"/>
        <v>0</v>
      </c>
      <c r="Q181" s="188">
        <v>0</v>
      </c>
      <c r="R181" s="189">
        <v>0</v>
      </c>
      <c r="S181" s="189">
        <v>0</v>
      </c>
      <c r="T181" s="189">
        <v>0</v>
      </c>
      <c r="U181" s="189">
        <v>0</v>
      </c>
      <c r="V181" s="191">
        <v>0</v>
      </c>
      <c r="W181" s="71">
        <v>0</v>
      </c>
      <c r="X181" s="94">
        <f t="shared" si="17"/>
        <v>0</v>
      </c>
    </row>
    <row r="182" spans="1:24" ht="24" customHeight="1">
      <c r="A182" s="477"/>
      <c r="B182" s="475"/>
      <c r="C182" s="95" t="s">
        <v>170</v>
      </c>
      <c r="D182" s="188">
        <v>0</v>
      </c>
      <c r="E182" s="189">
        <v>0</v>
      </c>
      <c r="F182" s="189">
        <v>0</v>
      </c>
      <c r="G182" s="189">
        <v>0</v>
      </c>
      <c r="H182" s="189">
        <v>0</v>
      </c>
      <c r="I182" s="190">
        <v>0</v>
      </c>
      <c r="J182" s="189">
        <v>0</v>
      </c>
      <c r="K182" s="189">
        <v>0</v>
      </c>
      <c r="L182" s="189">
        <v>0</v>
      </c>
      <c r="M182" s="189">
        <v>0</v>
      </c>
      <c r="N182" s="189">
        <v>0</v>
      </c>
      <c r="O182" s="191">
        <v>0</v>
      </c>
      <c r="P182" s="94">
        <f t="shared" si="13"/>
        <v>0</v>
      </c>
      <c r="Q182" s="188">
        <v>0</v>
      </c>
      <c r="R182" s="189">
        <v>0</v>
      </c>
      <c r="S182" s="189">
        <v>0</v>
      </c>
      <c r="T182" s="189">
        <v>0</v>
      </c>
      <c r="U182" s="189">
        <v>0</v>
      </c>
      <c r="V182" s="191">
        <v>0</v>
      </c>
      <c r="W182" s="71">
        <v>0</v>
      </c>
      <c r="X182" s="94">
        <f t="shared" si="17"/>
        <v>0</v>
      </c>
    </row>
    <row r="183" spans="1:24" ht="24" customHeight="1">
      <c r="A183" s="477"/>
      <c r="B183" s="471" t="s">
        <v>197</v>
      </c>
      <c r="C183" s="472"/>
      <c r="D183" s="188">
        <v>0</v>
      </c>
      <c r="E183" s="189">
        <v>0</v>
      </c>
      <c r="F183" s="189">
        <v>0</v>
      </c>
      <c r="G183" s="189">
        <v>0</v>
      </c>
      <c r="H183" s="189">
        <v>0</v>
      </c>
      <c r="I183" s="190">
        <v>0</v>
      </c>
      <c r="J183" s="189">
        <v>0</v>
      </c>
      <c r="K183" s="189">
        <v>0</v>
      </c>
      <c r="L183" s="189">
        <v>0</v>
      </c>
      <c r="M183" s="189">
        <v>0</v>
      </c>
      <c r="N183" s="189">
        <v>0</v>
      </c>
      <c r="O183" s="191">
        <v>0</v>
      </c>
      <c r="P183" s="94">
        <f t="shared" si="13"/>
        <v>0</v>
      </c>
      <c r="Q183" s="188">
        <v>0</v>
      </c>
      <c r="R183" s="189">
        <v>0</v>
      </c>
      <c r="S183" s="189">
        <v>0</v>
      </c>
      <c r="T183" s="189">
        <v>0</v>
      </c>
      <c r="U183" s="189">
        <v>0</v>
      </c>
      <c r="V183" s="191">
        <v>0</v>
      </c>
      <c r="W183" s="71">
        <v>0</v>
      </c>
      <c r="X183" s="94">
        <f t="shared" si="17"/>
        <v>0</v>
      </c>
    </row>
    <row r="184" spans="1:24" ht="24" customHeight="1">
      <c r="A184" s="478"/>
      <c r="B184" s="467" t="s">
        <v>174</v>
      </c>
      <c r="C184" s="491"/>
      <c r="D184" s="192">
        <v>0</v>
      </c>
      <c r="E184" s="193">
        <v>0</v>
      </c>
      <c r="F184" s="193">
        <v>0</v>
      </c>
      <c r="G184" s="193">
        <v>0</v>
      </c>
      <c r="H184" s="193">
        <v>0</v>
      </c>
      <c r="I184" s="362">
        <v>0</v>
      </c>
      <c r="J184" s="379">
        <v>0</v>
      </c>
      <c r="K184" s="193">
        <v>0</v>
      </c>
      <c r="L184" s="193">
        <v>0</v>
      </c>
      <c r="M184" s="193">
        <v>0</v>
      </c>
      <c r="N184" s="193">
        <v>0</v>
      </c>
      <c r="O184" s="194">
        <v>0</v>
      </c>
      <c r="P184" s="372">
        <f t="shared" si="13"/>
        <v>0</v>
      </c>
      <c r="Q184" s="192">
        <v>0</v>
      </c>
      <c r="R184" s="193">
        <v>0</v>
      </c>
      <c r="S184" s="193">
        <v>0</v>
      </c>
      <c r="T184" s="193">
        <v>0</v>
      </c>
      <c r="U184" s="193">
        <v>0</v>
      </c>
      <c r="V184" s="194">
        <v>0</v>
      </c>
      <c r="W184" s="367">
        <v>0</v>
      </c>
      <c r="X184" s="96">
        <f t="shared" si="17"/>
        <v>0</v>
      </c>
    </row>
    <row r="185" spans="1:24" ht="67.5" customHeight="1">
      <c r="A185" s="483" t="s">
        <v>297</v>
      </c>
      <c r="B185" s="483"/>
      <c r="C185" s="483"/>
      <c r="D185" s="483"/>
      <c r="E185" s="483"/>
      <c r="F185" s="483"/>
      <c r="G185" s="483"/>
      <c r="H185" s="483"/>
      <c r="I185" s="483"/>
      <c r="J185" s="483"/>
      <c r="K185" s="483"/>
      <c r="L185" s="483"/>
      <c r="M185" s="483"/>
      <c r="N185" s="483"/>
      <c r="O185" s="483"/>
      <c r="P185" s="483"/>
      <c r="Q185" s="483"/>
      <c r="R185" s="483"/>
      <c r="S185" s="483"/>
      <c r="T185" s="483"/>
      <c r="U185" s="483"/>
      <c r="V185" s="483"/>
      <c r="W185" s="483"/>
      <c r="X185" s="483"/>
    </row>
    <row r="186" spans="1:24">
      <c r="A186" s="44"/>
      <c r="W186" s="7"/>
    </row>
    <row r="187" spans="1:24">
      <c r="A187" s="44"/>
      <c r="B187" s="45"/>
      <c r="C187" s="45"/>
      <c r="D187" s="46" t="s">
        <v>177</v>
      </c>
      <c r="E187" s="46" t="s">
        <v>166</v>
      </c>
      <c r="F187" s="46" t="s">
        <v>167</v>
      </c>
      <c r="G187" s="46" t="s">
        <v>168</v>
      </c>
      <c r="H187" s="46" t="s">
        <v>155</v>
      </c>
      <c r="I187" s="46" t="s">
        <v>156</v>
      </c>
      <c r="J187" s="46" t="s">
        <v>157</v>
      </c>
      <c r="K187" s="46" t="s">
        <v>158</v>
      </c>
      <c r="L187" s="46" t="s">
        <v>159</v>
      </c>
      <c r="M187" s="46" t="s">
        <v>160</v>
      </c>
      <c r="N187" s="46" t="s">
        <v>161</v>
      </c>
      <c r="O187" s="46" t="s">
        <v>178</v>
      </c>
      <c r="P187" s="46" t="s">
        <v>164</v>
      </c>
      <c r="Q187" s="46" t="s">
        <v>165</v>
      </c>
      <c r="R187" s="46" t="s">
        <v>166</v>
      </c>
      <c r="S187" s="46" t="s">
        <v>167</v>
      </c>
      <c r="T187" s="46" t="s">
        <v>168</v>
      </c>
      <c r="U187" s="46" t="s">
        <v>155</v>
      </c>
      <c r="V187" s="46" t="s">
        <v>156</v>
      </c>
      <c r="W187" s="47" t="s">
        <v>169</v>
      </c>
      <c r="X187" s="46" t="s">
        <v>164</v>
      </c>
    </row>
    <row r="188" spans="1:24">
      <c r="B188" s="465" t="s">
        <v>173</v>
      </c>
      <c r="C188" s="465"/>
      <c r="D188" s="100">
        <f>SUMIF($B$5:$B$184,$B188,D$5:D$184)</f>
        <v>300</v>
      </c>
      <c r="E188" s="100">
        <f>SUMIF($B$5:$B$184,$B188,E$5:E$184)</f>
        <v>450</v>
      </c>
      <c r="F188" s="100">
        <f t="shared" ref="E188:X196" si="18">SUMIF($B$5:$B$184,$B188,F$5:F$184)</f>
        <v>300</v>
      </c>
      <c r="G188" s="100">
        <f t="shared" si="18"/>
        <v>100</v>
      </c>
      <c r="H188" s="100">
        <f t="shared" si="18"/>
        <v>100</v>
      </c>
      <c r="I188" s="100">
        <f t="shared" si="18"/>
        <v>700</v>
      </c>
      <c r="J188" s="100">
        <f t="shared" si="18"/>
        <v>200</v>
      </c>
      <c r="K188" s="100">
        <f t="shared" si="18"/>
        <v>870</v>
      </c>
      <c r="L188" s="100">
        <f t="shared" si="18"/>
        <v>335</v>
      </c>
      <c r="M188" s="100">
        <f t="shared" si="18"/>
        <v>250</v>
      </c>
      <c r="N188" s="100">
        <f t="shared" si="18"/>
        <v>250</v>
      </c>
      <c r="O188" s="100">
        <f t="shared" si="18"/>
        <v>150</v>
      </c>
      <c r="P188" s="100">
        <f t="shared" si="18"/>
        <v>4005</v>
      </c>
      <c r="Q188" s="100">
        <f t="shared" si="18"/>
        <v>800</v>
      </c>
      <c r="R188" s="100">
        <f t="shared" si="18"/>
        <v>400</v>
      </c>
      <c r="S188" s="100">
        <f t="shared" si="18"/>
        <v>300</v>
      </c>
      <c r="T188" s="100">
        <f t="shared" si="18"/>
        <v>200</v>
      </c>
      <c r="U188" s="100">
        <f t="shared" si="18"/>
        <v>0</v>
      </c>
      <c r="V188" s="100">
        <f t="shared" si="18"/>
        <v>290</v>
      </c>
      <c r="W188" s="100">
        <f t="shared" si="18"/>
        <v>1190</v>
      </c>
      <c r="X188" s="100">
        <f t="shared" si="18"/>
        <v>3180</v>
      </c>
    </row>
    <row r="189" spans="1:24">
      <c r="B189" s="465" t="s">
        <v>172</v>
      </c>
      <c r="C189" s="465"/>
      <c r="D189" s="100">
        <f t="shared" ref="D189:D196" si="19">SUMIF($B$5:$B$184,$B189,D$5:D$184)</f>
        <v>450</v>
      </c>
      <c r="E189" s="100">
        <f t="shared" si="18"/>
        <v>200</v>
      </c>
      <c r="F189" s="100">
        <f t="shared" si="18"/>
        <v>150</v>
      </c>
      <c r="G189" s="100">
        <f t="shared" si="18"/>
        <v>100</v>
      </c>
      <c r="H189" s="100">
        <f t="shared" si="18"/>
        <v>200</v>
      </c>
      <c r="I189" s="100">
        <f t="shared" si="18"/>
        <v>260</v>
      </c>
      <c r="J189" s="100">
        <f t="shared" si="18"/>
        <v>700</v>
      </c>
      <c r="K189" s="100">
        <f t="shared" si="18"/>
        <v>590</v>
      </c>
      <c r="L189" s="100">
        <f t="shared" si="18"/>
        <v>850</v>
      </c>
      <c r="M189" s="100">
        <f t="shared" si="18"/>
        <v>490</v>
      </c>
      <c r="N189" s="100">
        <f t="shared" si="18"/>
        <v>250</v>
      </c>
      <c r="O189" s="100">
        <f t="shared" si="18"/>
        <v>300</v>
      </c>
      <c r="P189" s="100">
        <f t="shared" si="18"/>
        <v>4540</v>
      </c>
      <c r="Q189" s="100">
        <f t="shared" si="18"/>
        <v>100</v>
      </c>
      <c r="R189" s="100">
        <f t="shared" si="18"/>
        <v>150</v>
      </c>
      <c r="S189" s="100">
        <f t="shared" si="18"/>
        <v>100</v>
      </c>
      <c r="T189" s="100">
        <f t="shared" si="18"/>
        <v>100</v>
      </c>
      <c r="U189" s="100">
        <f t="shared" si="18"/>
        <v>150</v>
      </c>
      <c r="V189" s="100">
        <f t="shared" si="18"/>
        <v>250</v>
      </c>
      <c r="W189" s="100">
        <f t="shared" si="18"/>
        <v>2544</v>
      </c>
      <c r="X189" s="100">
        <f t="shared" si="18"/>
        <v>3394</v>
      </c>
    </row>
    <row r="190" spans="1:24">
      <c r="B190" s="465" t="s">
        <v>198</v>
      </c>
      <c r="C190" s="465"/>
      <c r="D190" s="100">
        <f t="shared" si="19"/>
        <v>300</v>
      </c>
      <c r="E190" s="100">
        <f t="shared" si="18"/>
        <v>500</v>
      </c>
      <c r="F190" s="100">
        <f t="shared" si="18"/>
        <v>0</v>
      </c>
      <c r="G190" s="100">
        <f t="shared" si="18"/>
        <v>100</v>
      </c>
      <c r="H190" s="100">
        <f>SUMIF($B$5:$B$184,$B190,H$5:H$184)</f>
        <v>200</v>
      </c>
      <c r="I190" s="100">
        <f t="shared" si="18"/>
        <v>230</v>
      </c>
      <c r="J190" s="100">
        <f t="shared" si="18"/>
        <v>288</v>
      </c>
      <c r="K190" s="100">
        <f t="shared" si="18"/>
        <v>510</v>
      </c>
      <c r="L190" s="100">
        <f t="shared" si="18"/>
        <v>115</v>
      </c>
      <c r="M190" s="100">
        <f t="shared" si="18"/>
        <v>0</v>
      </c>
      <c r="N190" s="100">
        <f t="shared" si="18"/>
        <v>280</v>
      </c>
      <c r="O190" s="100">
        <f t="shared" si="18"/>
        <v>0</v>
      </c>
      <c r="P190" s="100">
        <f t="shared" si="18"/>
        <v>2523</v>
      </c>
      <c r="Q190" s="100">
        <f t="shared" si="18"/>
        <v>0</v>
      </c>
      <c r="R190" s="100">
        <f t="shared" si="18"/>
        <v>330</v>
      </c>
      <c r="S190" s="100">
        <f t="shared" si="18"/>
        <v>250</v>
      </c>
      <c r="T190" s="100">
        <f t="shared" si="18"/>
        <v>340</v>
      </c>
      <c r="U190" s="100">
        <f t="shared" si="18"/>
        <v>300</v>
      </c>
      <c r="V190" s="100">
        <f t="shared" si="18"/>
        <v>390</v>
      </c>
      <c r="W190" s="100">
        <f t="shared" si="18"/>
        <v>200</v>
      </c>
      <c r="X190" s="100">
        <f t="shared" si="18"/>
        <v>1810</v>
      </c>
    </row>
    <row r="191" spans="1:24">
      <c r="B191" s="466"/>
      <c r="C191" s="101" t="s">
        <v>176</v>
      </c>
      <c r="D191" s="100">
        <f>SUMIF($C$5:$C$184,$C191,D$5:D$184)</f>
        <v>0</v>
      </c>
      <c r="E191" s="100">
        <f t="shared" ref="E191:X194" si="20">SUMIF($C$5:$C$184,$C191,E$5:E$184)</f>
        <v>0</v>
      </c>
      <c r="F191" s="100">
        <f t="shared" si="20"/>
        <v>0</v>
      </c>
      <c r="G191" s="100">
        <f t="shared" si="20"/>
        <v>0</v>
      </c>
      <c r="H191" s="100">
        <f t="shared" si="20"/>
        <v>0</v>
      </c>
      <c r="I191" s="100">
        <f t="shared" si="20"/>
        <v>0</v>
      </c>
      <c r="J191" s="100">
        <f t="shared" si="20"/>
        <v>0</v>
      </c>
      <c r="K191" s="100">
        <f t="shared" si="20"/>
        <v>0</v>
      </c>
      <c r="L191" s="100">
        <f t="shared" si="20"/>
        <v>0</v>
      </c>
      <c r="M191" s="100">
        <f t="shared" si="20"/>
        <v>0</v>
      </c>
      <c r="N191" s="100">
        <f t="shared" si="20"/>
        <v>0</v>
      </c>
      <c r="O191" s="100">
        <f t="shared" si="20"/>
        <v>0</v>
      </c>
      <c r="P191" s="100">
        <f t="shared" si="20"/>
        <v>0</v>
      </c>
      <c r="Q191" s="100">
        <f t="shared" si="20"/>
        <v>0</v>
      </c>
      <c r="R191" s="100">
        <f t="shared" si="20"/>
        <v>0</v>
      </c>
      <c r="S191" s="100">
        <f t="shared" si="20"/>
        <v>0</v>
      </c>
      <c r="T191" s="100">
        <f t="shared" si="20"/>
        <v>0</v>
      </c>
      <c r="U191" s="100">
        <f t="shared" si="20"/>
        <v>0</v>
      </c>
      <c r="V191" s="100">
        <f t="shared" si="20"/>
        <v>0</v>
      </c>
      <c r="W191" s="100">
        <f t="shared" si="20"/>
        <v>0</v>
      </c>
      <c r="X191" s="100">
        <f t="shared" si="20"/>
        <v>0</v>
      </c>
    </row>
    <row r="192" spans="1:24">
      <c r="B192" s="466"/>
      <c r="C192" s="101" t="s">
        <v>171</v>
      </c>
      <c r="D192" s="100">
        <f t="shared" ref="D192:S194" si="21">SUMIF($C$5:$C$184,$C192,D$5:D$184)</f>
        <v>100</v>
      </c>
      <c r="E192" s="100">
        <f t="shared" si="21"/>
        <v>300</v>
      </c>
      <c r="F192" s="100">
        <f t="shared" si="21"/>
        <v>80</v>
      </c>
      <c r="G192" s="100">
        <f t="shared" si="21"/>
        <v>100</v>
      </c>
      <c r="H192" s="100">
        <f t="shared" si="21"/>
        <v>200</v>
      </c>
      <c r="I192" s="100">
        <f t="shared" si="21"/>
        <v>130</v>
      </c>
      <c r="J192" s="100">
        <f t="shared" si="21"/>
        <v>188</v>
      </c>
      <c r="K192" s="100">
        <f t="shared" si="21"/>
        <v>280</v>
      </c>
      <c r="L192" s="100">
        <f t="shared" si="21"/>
        <v>100</v>
      </c>
      <c r="M192" s="100">
        <f t="shared" si="21"/>
        <v>0</v>
      </c>
      <c r="N192" s="100">
        <f t="shared" si="21"/>
        <v>280</v>
      </c>
      <c r="O192" s="100">
        <f t="shared" si="21"/>
        <v>0</v>
      </c>
      <c r="P192" s="100">
        <f t="shared" si="21"/>
        <v>1758</v>
      </c>
      <c r="Q192" s="100">
        <f t="shared" si="21"/>
        <v>0</v>
      </c>
      <c r="R192" s="100">
        <f t="shared" si="21"/>
        <v>330</v>
      </c>
      <c r="S192" s="100">
        <f t="shared" si="21"/>
        <v>250</v>
      </c>
      <c r="T192" s="100">
        <f t="shared" si="20"/>
        <v>280</v>
      </c>
      <c r="U192" s="100">
        <f t="shared" si="20"/>
        <v>200</v>
      </c>
      <c r="V192" s="100">
        <f t="shared" si="20"/>
        <v>290</v>
      </c>
      <c r="W192" s="100">
        <f t="shared" si="20"/>
        <v>200</v>
      </c>
      <c r="X192" s="100">
        <f t="shared" si="20"/>
        <v>1550</v>
      </c>
    </row>
    <row r="193" spans="1:24">
      <c r="B193" s="466"/>
      <c r="C193" s="101" t="s">
        <v>175</v>
      </c>
      <c r="D193" s="100">
        <f t="shared" si="21"/>
        <v>0</v>
      </c>
      <c r="E193" s="100">
        <f t="shared" si="20"/>
        <v>0</v>
      </c>
      <c r="F193" s="100">
        <f t="shared" si="20"/>
        <v>0</v>
      </c>
      <c r="G193" s="100">
        <f t="shared" si="20"/>
        <v>0</v>
      </c>
      <c r="H193" s="100">
        <f t="shared" si="20"/>
        <v>0</v>
      </c>
      <c r="I193" s="100">
        <f t="shared" si="20"/>
        <v>0</v>
      </c>
      <c r="J193" s="100">
        <f t="shared" si="20"/>
        <v>0</v>
      </c>
      <c r="K193" s="100">
        <f t="shared" si="20"/>
        <v>0</v>
      </c>
      <c r="L193" s="100">
        <f t="shared" si="20"/>
        <v>0</v>
      </c>
      <c r="M193" s="100">
        <f t="shared" si="20"/>
        <v>0</v>
      </c>
      <c r="N193" s="100">
        <f t="shared" si="20"/>
        <v>0</v>
      </c>
      <c r="O193" s="100">
        <f t="shared" si="20"/>
        <v>0</v>
      </c>
      <c r="P193" s="100">
        <f t="shared" si="20"/>
        <v>0</v>
      </c>
      <c r="Q193" s="100">
        <f t="shared" si="20"/>
        <v>0</v>
      </c>
      <c r="R193" s="100">
        <f t="shared" si="20"/>
        <v>0</v>
      </c>
      <c r="S193" s="100">
        <f t="shared" si="20"/>
        <v>0</v>
      </c>
      <c r="T193" s="100">
        <f t="shared" si="20"/>
        <v>0</v>
      </c>
      <c r="U193" s="100">
        <f t="shared" si="20"/>
        <v>0</v>
      </c>
      <c r="V193" s="100">
        <f t="shared" si="20"/>
        <v>0</v>
      </c>
      <c r="W193" s="100">
        <f t="shared" si="20"/>
        <v>0</v>
      </c>
      <c r="X193" s="100">
        <f t="shared" si="20"/>
        <v>0</v>
      </c>
    </row>
    <row r="194" spans="1:24">
      <c r="B194" s="466"/>
      <c r="C194" s="101" t="s">
        <v>170</v>
      </c>
      <c r="D194" s="100">
        <f t="shared" si="21"/>
        <v>200</v>
      </c>
      <c r="E194" s="100">
        <f t="shared" si="20"/>
        <v>200</v>
      </c>
      <c r="F194" s="100">
        <f t="shared" si="20"/>
        <v>150</v>
      </c>
      <c r="G194" s="100">
        <f t="shared" si="20"/>
        <v>0</v>
      </c>
      <c r="H194" s="100">
        <f t="shared" si="20"/>
        <v>0</v>
      </c>
      <c r="I194" s="100">
        <f t="shared" si="20"/>
        <v>100</v>
      </c>
      <c r="J194" s="100">
        <f t="shared" si="20"/>
        <v>100</v>
      </c>
      <c r="K194" s="100">
        <f t="shared" si="20"/>
        <v>230</v>
      </c>
      <c r="L194" s="100">
        <f t="shared" si="20"/>
        <v>15</v>
      </c>
      <c r="M194" s="100">
        <f t="shared" si="20"/>
        <v>0</v>
      </c>
      <c r="N194" s="100">
        <f t="shared" si="20"/>
        <v>0</v>
      </c>
      <c r="O194" s="100">
        <f t="shared" si="20"/>
        <v>0</v>
      </c>
      <c r="P194" s="100">
        <f t="shared" si="20"/>
        <v>995</v>
      </c>
      <c r="Q194" s="100">
        <f t="shared" si="20"/>
        <v>0</v>
      </c>
      <c r="R194" s="100">
        <f t="shared" si="20"/>
        <v>0</v>
      </c>
      <c r="S194" s="100">
        <f t="shared" si="20"/>
        <v>0</v>
      </c>
      <c r="T194" s="100">
        <f t="shared" si="20"/>
        <v>60</v>
      </c>
      <c r="U194" s="100">
        <f t="shared" si="20"/>
        <v>100</v>
      </c>
      <c r="V194" s="100">
        <f t="shared" si="20"/>
        <v>100</v>
      </c>
      <c r="W194" s="100">
        <f t="shared" si="20"/>
        <v>0</v>
      </c>
      <c r="X194" s="100">
        <f t="shared" si="20"/>
        <v>260</v>
      </c>
    </row>
    <row r="195" spans="1:24">
      <c r="B195" s="465" t="s">
        <v>252</v>
      </c>
      <c r="C195" s="465"/>
      <c r="D195" s="100">
        <f t="shared" si="19"/>
        <v>0</v>
      </c>
      <c r="E195" s="100">
        <f t="shared" si="18"/>
        <v>0</v>
      </c>
      <c r="F195" s="100">
        <f t="shared" si="18"/>
        <v>0</v>
      </c>
      <c r="G195" s="100">
        <f t="shared" si="18"/>
        <v>0</v>
      </c>
      <c r="H195" s="100">
        <f t="shared" si="18"/>
        <v>0</v>
      </c>
      <c r="I195" s="100">
        <f t="shared" si="18"/>
        <v>0</v>
      </c>
      <c r="J195" s="100">
        <f t="shared" si="18"/>
        <v>0</v>
      </c>
      <c r="K195" s="100">
        <f t="shared" si="18"/>
        <v>0</v>
      </c>
      <c r="L195" s="100">
        <f t="shared" si="18"/>
        <v>0</v>
      </c>
      <c r="M195" s="100">
        <f t="shared" si="18"/>
        <v>0</v>
      </c>
      <c r="N195" s="100">
        <f t="shared" si="18"/>
        <v>0</v>
      </c>
      <c r="O195" s="100">
        <f t="shared" si="18"/>
        <v>0</v>
      </c>
      <c r="P195" s="100">
        <f t="shared" si="18"/>
        <v>0</v>
      </c>
      <c r="Q195" s="100">
        <f t="shared" si="18"/>
        <v>0</v>
      </c>
      <c r="R195" s="100">
        <f t="shared" si="18"/>
        <v>0</v>
      </c>
      <c r="S195" s="100">
        <f t="shared" si="18"/>
        <v>0</v>
      </c>
      <c r="T195" s="100">
        <f t="shared" si="18"/>
        <v>0</v>
      </c>
      <c r="U195" s="100">
        <f t="shared" si="18"/>
        <v>0</v>
      </c>
      <c r="V195" s="100">
        <f t="shared" si="18"/>
        <v>0</v>
      </c>
      <c r="W195" s="100">
        <f t="shared" si="18"/>
        <v>0</v>
      </c>
      <c r="X195" s="100">
        <f t="shared" si="18"/>
        <v>0</v>
      </c>
    </row>
    <row r="196" spans="1:24">
      <c r="B196" s="465" t="s">
        <v>174</v>
      </c>
      <c r="C196" s="465"/>
      <c r="D196" s="100">
        <f t="shared" si="19"/>
        <v>0</v>
      </c>
      <c r="E196" s="100">
        <f t="shared" si="18"/>
        <v>0</v>
      </c>
      <c r="F196" s="100">
        <f t="shared" si="18"/>
        <v>0</v>
      </c>
      <c r="G196" s="100">
        <f t="shared" si="18"/>
        <v>0</v>
      </c>
      <c r="H196" s="100">
        <f t="shared" si="18"/>
        <v>0</v>
      </c>
      <c r="I196" s="100">
        <f t="shared" si="18"/>
        <v>0</v>
      </c>
      <c r="J196" s="100">
        <f t="shared" si="18"/>
        <v>0</v>
      </c>
      <c r="K196" s="100">
        <f t="shared" si="18"/>
        <v>0</v>
      </c>
      <c r="L196" s="100">
        <f t="shared" si="18"/>
        <v>0</v>
      </c>
      <c r="M196" s="100">
        <f t="shared" si="18"/>
        <v>0</v>
      </c>
      <c r="N196" s="100">
        <f t="shared" si="18"/>
        <v>0</v>
      </c>
      <c r="O196" s="100">
        <f t="shared" si="18"/>
        <v>0</v>
      </c>
      <c r="P196" s="100">
        <f t="shared" si="18"/>
        <v>0</v>
      </c>
      <c r="Q196" s="100">
        <f t="shared" si="18"/>
        <v>0</v>
      </c>
      <c r="R196" s="100">
        <f t="shared" si="18"/>
        <v>0</v>
      </c>
      <c r="S196" s="100">
        <f t="shared" si="18"/>
        <v>0</v>
      </c>
      <c r="T196" s="100">
        <f t="shared" si="18"/>
        <v>0</v>
      </c>
      <c r="U196" s="100">
        <f t="shared" si="18"/>
        <v>0</v>
      </c>
      <c r="V196" s="100">
        <f t="shared" si="18"/>
        <v>0</v>
      </c>
      <c r="W196" s="100">
        <f t="shared" si="18"/>
        <v>4170</v>
      </c>
      <c r="X196" s="100">
        <f t="shared" si="18"/>
        <v>4170</v>
      </c>
    </row>
    <row r="197" spans="1:24">
      <c r="W197" s="7"/>
    </row>
    <row r="198" spans="1:24">
      <c r="W198" s="7"/>
    </row>
    <row r="200" spans="1:24">
      <c r="A200" s="44"/>
      <c r="B200" s="45"/>
      <c r="C200" s="45"/>
      <c r="D200" s="46" t="s">
        <v>177</v>
      </c>
      <c r="E200" s="46" t="s">
        <v>166</v>
      </c>
      <c r="F200" s="46" t="s">
        <v>167</v>
      </c>
      <c r="G200" s="46" t="s">
        <v>168</v>
      </c>
      <c r="H200" s="46" t="s">
        <v>155</v>
      </c>
      <c r="I200" s="46" t="s">
        <v>156</v>
      </c>
      <c r="J200" s="46" t="s">
        <v>157</v>
      </c>
      <c r="K200" s="46" t="s">
        <v>158</v>
      </c>
      <c r="L200" s="46" t="s">
        <v>159</v>
      </c>
      <c r="M200" s="46" t="s">
        <v>160</v>
      </c>
      <c r="N200" s="46" t="s">
        <v>161</v>
      </c>
      <c r="O200" s="46" t="s">
        <v>178</v>
      </c>
      <c r="P200" s="46" t="s">
        <v>164</v>
      </c>
      <c r="Q200" s="46" t="s">
        <v>165</v>
      </c>
      <c r="R200" s="46" t="s">
        <v>166</v>
      </c>
      <c r="S200" s="46" t="s">
        <v>167</v>
      </c>
      <c r="T200" s="46" t="s">
        <v>168</v>
      </c>
      <c r="U200" s="46" t="s">
        <v>155</v>
      </c>
      <c r="V200" s="46" t="s">
        <v>156</v>
      </c>
      <c r="W200" s="47" t="s">
        <v>169</v>
      </c>
      <c r="X200" s="46" t="s">
        <v>164</v>
      </c>
    </row>
    <row r="201" spans="1:24">
      <c r="B201" s="465" t="s">
        <v>173</v>
      </c>
      <c r="C201" s="465"/>
      <c r="D201" s="100">
        <f>'4.発行実績 （都道府県)'!D379+'4.発行実績 (指定都市)'!D188</f>
        <v>700</v>
      </c>
      <c r="E201" s="100">
        <f>'4.発行実績 （都道府県)'!E379+'4.発行実績 (指定都市)'!E188</f>
        <v>1450</v>
      </c>
      <c r="F201" s="100">
        <f>'4.発行実績 （都道府県)'!F379+'4.発行実績 (指定都市)'!F188</f>
        <v>1250</v>
      </c>
      <c r="G201" s="100">
        <f>'4.発行実績 （都道府県)'!G379+'4.発行実績 (指定都市)'!G188</f>
        <v>930</v>
      </c>
      <c r="H201" s="100">
        <f>'4.発行実績 （都道府県)'!H379+'4.発行実績 (指定都市)'!H188</f>
        <v>600</v>
      </c>
      <c r="I201" s="100">
        <f>'4.発行実績 （都道府県)'!I379+'4.発行実績 (指定都市)'!I188</f>
        <v>1150</v>
      </c>
      <c r="J201" s="100">
        <f>'4.発行実績 （都道府県)'!J379+'4.発行実績 (指定都市)'!J188</f>
        <v>1310</v>
      </c>
      <c r="K201" s="100">
        <f>'4.発行実績 （都道府県)'!K379+'4.発行実績 (指定都市)'!K188</f>
        <v>2170</v>
      </c>
      <c r="L201" s="100">
        <f>'4.発行実績 （都道府県)'!L379+'4.発行実績 (指定都市)'!L188</f>
        <v>1985</v>
      </c>
      <c r="M201" s="100">
        <f>'4.発行実績 （都道府県)'!M379+'4.発行実績 (指定都市)'!M188</f>
        <v>700</v>
      </c>
      <c r="N201" s="100">
        <f>'4.発行実績 （都道府県)'!N379+'4.発行実績 (指定都市)'!N188</f>
        <v>830</v>
      </c>
      <c r="O201" s="100">
        <f>'4.発行実績 （都道府県)'!O379+'4.発行実績 (指定都市)'!O188</f>
        <v>700</v>
      </c>
      <c r="P201" s="100">
        <f>'4.発行実績 （都道府県)'!P379+'4.発行実績 (指定都市)'!P188</f>
        <v>13775</v>
      </c>
      <c r="Q201" s="100">
        <f>'4.発行実績 （都道府県)'!Q379+'4.発行実績 (指定都市)'!Q188</f>
        <v>2300</v>
      </c>
      <c r="R201" s="100">
        <f>'4.発行実績 （都道府県)'!R379+'4.発行実績 (指定都市)'!R188</f>
        <v>2300</v>
      </c>
      <c r="S201" s="100">
        <f>'4.発行実績 （都道府県)'!S379+'4.発行実績 (指定都市)'!S188</f>
        <v>1640</v>
      </c>
      <c r="T201" s="100">
        <f>'4.発行実績 （都道府県)'!T379+'4.発行実績 (指定都市)'!T188</f>
        <v>1150</v>
      </c>
      <c r="U201" s="100">
        <f>'4.発行実績 （都道府県)'!U379+'4.発行実績 (指定都市)'!U188</f>
        <v>300</v>
      </c>
      <c r="V201" s="100">
        <f>'4.発行実績 （都道府県)'!V379+'4.発行実績 (指定都市)'!V188</f>
        <v>1140</v>
      </c>
      <c r="W201" s="100">
        <f>'4.発行実績 （都道府県)'!W379+'4.発行実績 (指定都市)'!W188</f>
        <v>4240</v>
      </c>
      <c r="X201" s="100">
        <f>'4.発行実績 （都道府県)'!X379+'4.発行実績 (指定都市)'!X188</f>
        <v>13070</v>
      </c>
    </row>
    <row r="202" spans="1:24">
      <c r="B202" s="465" t="s">
        <v>172</v>
      </c>
      <c r="C202" s="465"/>
      <c r="D202" s="100">
        <f>'4.発行実績 （都道府県)'!D380+'4.発行実績 (指定都市)'!D189</f>
        <v>1850</v>
      </c>
      <c r="E202" s="100">
        <f>'4.発行実績 （都道府県)'!E380+'4.発行実績 (指定都市)'!E189</f>
        <v>1550</v>
      </c>
      <c r="F202" s="100">
        <f>'4.発行実績 （都道府県)'!F380+'4.発行実績 (指定都市)'!F189</f>
        <v>1150</v>
      </c>
      <c r="G202" s="100">
        <f>'4.発行実績 （都道府県)'!G380+'4.発行実績 (指定都市)'!G189</f>
        <v>1680</v>
      </c>
      <c r="H202" s="100">
        <f>'4.発行実績 （都道府県)'!H380+'4.発行実績 (指定都市)'!H189</f>
        <v>1000</v>
      </c>
      <c r="I202" s="100">
        <f>'4.発行実績 （都道府県)'!I380+'4.発行実績 (指定都市)'!I189</f>
        <v>1720</v>
      </c>
      <c r="J202" s="100">
        <f>'4.発行実績 （都道府県)'!J380+'4.発行実績 (指定都市)'!J189</f>
        <v>2570</v>
      </c>
      <c r="K202" s="100">
        <f>'4.発行実績 （都道府県)'!K380+'4.発行実績 (指定都市)'!K189</f>
        <v>2490</v>
      </c>
      <c r="L202" s="100">
        <f>'4.発行実績 （都道府県)'!L380+'4.発行実績 (指定都市)'!L189</f>
        <v>2180</v>
      </c>
      <c r="M202" s="100">
        <f>'4.発行実績 （都道府県)'!M380+'4.発行実績 (指定都市)'!M189</f>
        <v>1190</v>
      </c>
      <c r="N202" s="100">
        <f>'4.発行実績 （都道府県)'!N380+'4.発行実績 (指定都市)'!N189</f>
        <v>1290</v>
      </c>
      <c r="O202" s="100">
        <f>'4.発行実績 （都道府県)'!O380+'4.発行実績 (指定都市)'!O189</f>
        <v>1500</v>
      </c>
      <c r="P202" s="100">
        <f>'4.発行実績 （都道府県)'!P380+'4.発行実績 (指定都市)'!P189</f>
        <v>20170</v>
      </c>
      <c r="Q202" s="100">
        <f>'4.発行実績 （都道府県)'!Q380+'4.発行実績 (指定都市)'!Q189</f>
        <v>1600</v>
      </c>
      <c r="R202" s="100">
        <f>'4.発行実績 （都道府県)'!R380+'4.発行実績 (指定都市)'!R189</f>
        <v>1550</v>
      </c>
      <c r="S202" s="100">
        <f>'4.発行実績 （都道府県)'!S380+'4.発行実績 (指定都市)'!S189</f>
        <v>1710</v>
      </c>
      <c r="T202" s="100">
        <f>'4.発行実績 （都道府県)'!T380+'4.発行実績 (指定都市)'!T189</f>
        <v>1200</v>
      </c>
      <c r="U202" s="100">
        <f>'4.発行実績 （都道府県)'!U380+'4.発行実績 (指定都市)'!U189</f>
        <v>1350</v>
      </c>
      <c r="V202" s="100">
        <f>'4.発行実績 （都道府県)'!V380+'4.発行実績 (指定都市)'!V189</f>
        <v>2500</v>
      </c>
      <c r="W202" s="100">
        <f>'4.発行実績 （都道府県)'!W380+'4.発行実績 (指定都市)'!W189</f>
        <v>10174</v>
      </c>
      <c r="X202" s="100">
        <f>'4.発行実績 （都道府県)'!X380+'4.発行実績 (指定都市)'!X189</f>
        <v>20084</v>
      </c>
    </row>
    <row r="203" spans="1:24">
      <c r="B203" s="465" t="s">
        <v>198</v>
      </c>
      <c r="C203" s="465"/>
      <c r="D203" s="100">
        <f>'4.発行実績 （都道府県)'!D381+'4.発行実績 (指定都市)'!D190</f>
        <v>900</v>
      </c>
      <c r="E203" s="100">
        <f>'4.発行実績 （都道府県)'!E381+'4.発行実績 (指定都市)'!E190</f>
        <v>900</v>
      </c>
      <c r="F203" s="100">
        <f>'4.発行実績 （都道府県)'!F381+'4.発行実績 (指定都市)'!F190</f>
        <v>750</v>
      </c>
      <c r="G203" s="100">
        <f>'4.発行実績 （都道府県)'!G381+'4.発行実績 (指定都市)'!G190</f>
        <v>931</v>
      </c>
      <c r="H203" s="100">
        <f>'4.発行実績 （都道府県)'!H381+'4.発行実績 (指定都市)'!H190</f>
        <v>1100</v>
      </c>
      <c r="I203" s="100">
        <f>'4.発行実績 （都道府県)'!I381+'4.発行実績 (指定都市)'!I190</f>
        <v>986</v>
      </c>
      <c r="J203" s="100">
        <f>'4.発行実績 （都道府県)'!J381+'4.発行実績 (指定都市)'!J190</f>
        <v>1166</v>
      </c>
      <c r="K203" s="100">
        <f>'4.発行実績 （都道府県)'!K381+'4.発行実績 (指定都市)'!K190</f>
        <v>810</v>
      </c>
      <c r="L203" s="100">
        <f>'4.発行実績 （都道府県)'!L381+'4.発行実績 (指定都市)'!L190</f>
        <v>695</v>
      </c>
      <c r="M203" s="100">
        <f>'4.発行実績 （都道府県)'!M381+'4.発行実績 (指定都市)'!M190</f>
        <v>0</v>
      </c>
      <c r="N203" s="100">
        <f>'4.発行実績 （都道府県)'!N381+'4.発行実績 (指定都市)'!N190</f>
        <v>280</v>
      </c>
      <c r="O203" s="100">
        <f>'4.発行実績 （都道府県)'!O381+'4.発行実績 (指定都市)'!O190</f>
        <v>0</v>
      </c>
      <c r="P203" s="100">
        <f>'4.発行実績 （都道府県)'!P381+'4.発行実績 (指定都市)'!P190</f>
        <v>8518</v>
      </c>
      <c r="Q203" s="100">
        <f>'4.発行実績 （都道府県)'!Q381+'4.発行実績 (指定都市)'!Q190</f>
        <v>0</v>
      </c>
      <c r="R203" s="100">
        <f>'4.発行実績 （都道府県)'!R381+'4.発行実績 (指定都市)'!R190</f>
        <v>630</v>
      </c>
      <c r="S203" s="100">
        <f>'4.発行実績 （都道府県)'!S381+'4.発行実績 (指定都市)'!S190</f>
        <v>1200</v>
      </c>
      <c r="T203" s="100">
        <f>'4.発行実績 （都道府県)'!T381+'4.発行実績 (指定都市)'!T190</f>
        <v>1040</v>
      </c>
      <c r="U203" s="100">
        <f>'4.発行実績 （都道府県)'!U381+'4.発行実績 (指定都市)'!U190</f>
        <v>650</v>
      </c>
      <c r="V203" s="100">
        <f>'4.発行実績 （都道府県)'!V381+'4.発行実績 (指定都市)'!V190</f>
        <v>1190</v>
      </c>
      <c r="W203" s="100">
        <f>'4.発行実績 （都道府県)'!W381+'4.発行実績 (指定都市)'!W190</f>
        <v>800</v>
      </c>
      <c r="X203" s="100">
        <f>'4.発行実績 （都道府県)'!X381+'4.発行実績 (指定都市)'!X190</f>
        <v>5510</v>
      </c>
    </row>
    <row r="204" spans="1:24">
      <c r="B204" s="466"/>
      <c r="C204" s="101" t="s">
        <v>176</v>
      </c>
      <c r="D204" s="100">
        <f>'4.発行実績 （都道府県)'!D382+'4.発行実績 (指定都市)'!D191</f>
        <v>0</v>
      </c>
      <c r="E204" s="100">
        <f>'4.発行実績 （都道府県)'!E382+'4.発行実績 (指定都市)'!E191</f>
        <v>0</v>
      </c>
      <c r="F204" s="100">
        <f>'4.発行実績 （都道府県)'!F382+'4.発行実績 (指定都市)'!F191</f>
        <v>0</v>
      </c>
      <c r="G204" s="100">
        <f>'4.発行実績 （都道府県)'!G382+'4.発行実績 (指定都市)'!G191</f>
        <v>0</v>
      </c>
      <c r="H204" s="100">
        <f>'4.発行実績 （都道府県)'!H382+'4.発行実績 (指定都市)'!H191</f>
        <v>0</v>
      </c>
      <c r="I204" s="100">
        <f>'4.発行実績 （都道府県)'!I382+'4.発行実績 (指定都市)'!I191</f>
        <v>40</v>
      </c>
      <c r="J204" s="100">
        <f>'4.発行実績 （都道府県)'!J382+'4.発行実績 (指定都市)'!J191</f>
        <v>50</v>
      </c>
      <c r="K204" s="100">
        <f>'4.発行実績 （都道府県)'!K382+'4.発行実績 (指定都市)'!K191</f>
        <v>0</v>
      </c>
      <c r="L204" s="100">
        <f>'4.発行実績 （都道府県)'!L382+'4.発行実績 (指定都市)'!L191</f>
        <v>0</v>
      </c>
      <c r="M204" s="100">
        <f>'4.発行実績 （都道府県)'!M382+'4.発行実績 (指定都市)'!M191</f>
        <v>0</v>
      </c>
      <c r="N204" s="100">
        <f>'4.発行実績 （都道府県)'!N382+'4.発行実績 (指定都市)'!N191</f>
        <v>0</v>
      </c>
      <c r="O204" s="100">
        <f>'4.発行実績 （都道府県)'!O382+'4.発行実績 (指定都市)'!O191</f>
        <v>0</v>
      </c>
      <c r="P204" s="100">
        <f>'4.発行実績 （都道府県)'!P382+'4.発行実績 (指定都市)'!P191</f>
        <v>90</v>
      </c>
      <c r="Q204" s="100">
        <f>'4.発行実績 （都道府県)'!Q382+'4.発行実績 (指定都市)'!Q191</f>
        <v>0</v>
      </c>
      <c r="R204" s="100">
        <f>'4.発行実績 （都道府県)'!R382+'4.発行実績 (指定都市)'!R191</f>
        <v>0</v>
      </c>
      <c r="S204" s="100">
        <f>'4.発行実績 （都道府県)'!S382+'4.発行実績 (指定都市)'!S191</f>
        <v>0</v>
      </c>
      <c r="T204" s="100">
        <f>'4.発行実績 （都道府県)'!T382+'4.発行実績 (指定都市)'!T191</f>
        <v>0</v>
      </c>
      <c r="U204" s="100">
        <f>'4.発行実績 （都道府県)'!U382+'4.発行実績 (指定都市)'!U191</f>
        <v>0</v>
      </c>
      <c r="V204" s="100">
        <f>'4.発行実績 （都道府県)'!V382+'4.発行実績 (指定都市)'!V191</f>
        <v>100</v>
      </c>
      <c r="W204" s="100">
        <f>'4.発行実績 （都道府県)'!W382+'4.発行実績 (指定都市)'!W191</f>
        <v>0</v>
      </c>
      <c r="X204" s="100">
        <f>'4.発行実績 （都道府県)'!X382+'4.発行実績 (指定都市)'!X191</f>
        <v>100</v>
      </c>
    </row>
    <row r="205" spans="1:24">
      <c r="B205" s="466"/>
      <c r="C205" s="101" t="s">
        <v>171</v>
      </c>
      <c r="D205" s="100">
        <f>'4.発行実績 （都道府県)'!D383+'4.発行実績 (指定都市)'!D192</f>
        <v>700</v>
      </c>
      <c r="E205" s="100">
        <f>'4.発行実績 （都道府県)'!E383+'4.発行実績 (指定都市)'!E192</f>
        <v>700</v>
      </c>
      <c r="F205" s="100">
        <f>'4.発行実績 （都道府県)'!F383+'4.発行実績 (指定都市)'!F192</f>
        <v>830</v>
      </c>
      <c r="G205" s="100">
        <f>'4.発行実績 （都道府県)'!G383+'4.発行実績 (指定都市)'!G192</f>
        <v>831</v>
      </c>
      <c r="H205" s="100">
        <f>'4.発行実績 （都道府県)'!H383+'4.発行実績 (指定都市)'!H192</f>
        <v>900</v>
      </c>
      <c r="I205" s="100">
        <f>'4.発行実績 （都道府県)'!I383+'4.発行実績 (指定都市)'!I192</f>
        <v>652</v>
      </c>
      <c r="J205" s="100">
        <f>'4.発行実績 （都道府県)'!J383+'4.発行実績 (指定都市)'!J192</f>
        <v>766</v>
      </c>
      <c r="K205" s="100">
        <f>'4.発行実績 （都道府県)'!K383+'4.発行実績 (指定都市)'!K192</f>
        <v>580</v>
      </c>
      <c r="L205" s="100">
        <f>'4.発行実績 （都道府県)'!L383+'4.発行実績 (指定都市)'!L192</f>
        <v>530</v>
      </c>
      <c r="M205" s="100">
        <f>'4.発行実績 （都道府県)'!M383+'4.発行実績 (指定都市)'!M192</f>
        <v>0</v>
      </c>
      <c r="N205" s="100">
        <f>'4.発行実績 （都道府県)'!N383+'4.発行実績 (指定都市)'!N192</f>
        <v>280</v>
      </c>
      <c r="O205" s="100">
        <f>'4.発行実績 （都道府県)'!O383+'4.発行実績 (指定都市)'!O192</f>
        <v>0</v>
      </c>
      <c r="P205" s="100">
        <f>'4.発行実績 （都道府県)'!P383+'4.発行実績 (指定都市)'!P192</f>
        <v>6769</v>
      </c>
      <c r="Q205" s="100">
        <f>'4.発行実績 （都道府県)'!Q383+'4.発行実績 (指定都市)'!Q192</f>
        <v>0</v>
      </c>
      <c r="R205" s="100">
        <f>'4.発行実績 （都道府県)'!R383+'4.発行実績 (指定都市)'!R192</f>
        <v>630</v>
      </c>
      <c r="S205" s="100">
        <f>'4.発行実績 （都道府県)'!S383+'4.発行実績 (指定都市)'!S192</f>
        <v>1200</v>
      </c>
      <c r="T205" s="100">
        <f>'4.発行実績 （都道府県)'!T383+'4.発行実績 (指定都市)'!T192</f>
        <v>980</v>
      </c>
      <c r="U205" s="100">
        <f>'4.発行実績 （都道府県)'!U383+'4.発行実績 (指定都市)'!U192</f>
        <v>500</v>
      </c>
      <c r="V205" s="100">
        <f>'4.発行実績 （都道府県)'!V383+'4.発行実績 (指定都市)'!V192</f>
        <v>990</v>
      </c>
      <c r="W205" s="100">
        <f>'4.発行実績 （都道府県)'!W383+'4.発行実績 (指定都市)'!W192</f>
        <v>800</v>
      </c>
      <c r="X205" s="100">
        <f>'4.発行実績 （都道府県)'!X383+'4.発行実績 (指定都市)'!X192</f>
        <v>5100</v>
      </c>
    </row>
    <row r="206" spans="1:24">
      <c r="B206" s="466"/>
      <c r="C206" s="101" t="s">
        <v>175</v>
      </c>
      <c r="D206" s="100">
        <f>'4.発行実績 （都道府県)'!D384+'4.発行実績 (指定都市)'!D193</f>
        <v>0</v>
      </c>
      <c r="E206" s="100">
        <f>'4.発行実績 （都道府県)'!E384+'4.発行実績 (指定都市)'!E193</f>
        <v>0</v>
      </c>
      <c r="F206" s="100">
        <f>'4.発行実績 （都道府県)'!F384+'4.発行実績 (指定都市)'!F193</f>
        <v>0</v>
      </c>
      <c r="G206" s="100">
        <f>'4.発行実績 （都道府県)'!G384+'4.発行実績 (指定都市)'!G193</f>
        <v>0</v>
      </c>
      <c r="H206" s="100">
        <f>'4.発行実績 （都道府県)'!H384+'4.発行実績 (指定都市)'!H193</f>
        <v>0</v>
      </c>
      <c r="I206" s="100">
        <f>'4.発行実績 （都道府県)'!I384+'4.発行実績 (指定都市)'!I193</f>
        <v>0</v>
      </c>
      <c r="J206" s="100">
        <f>'4.発行実績 （都道府県)'!J384+'4.発行実績 (指定都市)'!J193</f>
        <v>0</v>
      </c>
      <c r="K206" s="100">
        <f>'4.発行実績 （都道府県)'!K384+'4.発行実績 (指定都市)'!K193</f>
        <v>0</v>
      </c>
      <c r="L206" s="100">
        <f>'4.発行実績 （都道府県)'!L384+'4.発行実績 (指定都市)'!L193</f>
        <v>0</v>
      </c>
      <c r="M206" s="100">
        <f>'4.発行実績 （都道府県)'!M384+'4.発行実績 (指定都市)'!M193</f>
        <v>0</v>
      </c>
      <c r="N206" s="100">
        <f>'4.発行実績 （都道府県)'!N384+'4.発行実績 (指定都市)'!N193</f>
        <v>0</v>
      </c>
      <c r="O206" s="100">
        <f>'4.発行実績 （都道府県)'!O384+'4.発行実績 (指定都市)'!O193</f>
        <v>0</v>
      </c>
      <c r="P206" s="100">
        <f>'4.発行実績 （都道府県)'!P384+'4.発行実績 (指定都市)'!P193</f>
        <v>0</v>
      </c>
      <c r="Q206" s="100">
        <f>'4.発行実績 （都道府県)'!Q384+'4.発行実績 (指定都市)'!Q193</f>
        <v>0</v>
      </c>
      <c r="R206" s="100">
        <f>'4.発行実績 （都道府県)'!R384+'4.発行実績 (指定都市)'!R193</f>
        <v>0</v>
      </c>
      <c r="S206" s="100">
        <f>'4.発行実績 （都道府県)'!S384+'4.発行実績 (指定都市)'!S193</f>
        <v>0</v>
      </c>
      <c r="T206" s="100">
        <f>'4.発行実績 （都道府県)'!T384+'4.発行実績 (指定都市)'!T193</f>
        <v>0</v>
      </c>
      <c r="U206" s="100">
        <f>'4.発行実績 （都道府県)'!U384+'4.発行実績 (指定都市)'!U193</f>
        <v>0</v>
      </c>
      <c r="V206" s="100">
        <f>'4.発行実績 （都道府県)'!V384+'4.発行実績 (指定都市)'!V193</f>
        <v>0</v>
      </c>
      <c r="W206" s="100">
        <f>'4.発行実績 （都道府県)'!W384+'4.発行実績 (指定都市)'!W193</f>
        <v>0</v>
      </c>
      <c r="X206" s="100">
        <f>'4.発行実績 （都道府県)'!X384+'4.発行実績 (指定都市)'!X193</f>
        <v>0</v>
      </c>
    </row>
    <row r="207" spans="1:24">
      <c r="B207" s="466"/>
      <c r="C207" s="101" t="s">
        <v>170</v>
      </c>
      <c r="D207" s="100">
        <f>'4.発行実績 （都道府県)'!D385+'4.発行実績 (指定都市)'!D194</f>
        <v>200</v>
      </c>
      <c r="E207" s="100">
        <f>'4.発行実績 （都道府県)'!E385+'4.発行実績 (指定都市)'!E194</f>
        <v>200</v>
      </c>
      <c r="F207" s="100">
        <f>'4.発行実績 （都道府県)'!F385+'4.発行実績 (指定都市)'!F194</f>
        <v>150</v>
      </c>
      <c r="G207" s="100">
        <f>'4.発行実績 （都道府県)'!G385+'4.発行実績 (指定都市)'!G194</f>
        <v>100</v>
      </c>
      <c r="H207" s="100">
        <f>'4.発行実績 （都道府県)'!H385+'4.発行実績 (指定都市)'!H194</f>
        <v>200</v>
      </c>
      <c r="I207" s="100">
        <f>'4.発行実績 （都道府県)'!I385+'4.発行実績 (指定都市)'!I194</f>
        <v>294</v>
      </c>
      <c r="J207" s="100">
        <f>'4.発行実績 （都道府県)'!J385+'4.発行実績 (指定都市)'!J194</f>
        <v>350</v>
      </c>
      <c r="K207" s="100">
        <f>'4.発行実績 （都道府県)'!K385+'4.発行実績 (指定都市)'!K194</f>
        <v>230</v>
      </c>
      <c r="L207" s="100">
        <f>'4.発行実績 （都道府県)'!L385+'4.発行実績 (指定都市)'!L194</f>
        <v>165</v>
      </c>
      <c r="M207" s="100">
        <f>'4.発行実績 （都道府県)'!M385+'4.発行実績 (指定都市)'!M194</f>
        <v>0</v>
      </c>
      <c r="N207" s="100">
        <f>'4.発行実績 （都道府県)'!N385+'4.発行実績 (指定都市)'!N194</f>
        <v>0</v>
      </c>
      <c r="O207" s="100">
        <f>'4.発行実績 （都道府県)'!O385+'4.発行実績 (指定都市)'!O194</f>
        <v>0</v>
      </c>
      <c r="P207" s="100">
        <f>'4.発行実績 （都道府県)'!P385+'4.発行実績 (指定都市)'!P194</f>
        <v>1889</v>
      </c>
      <c r="Q207" s="100">
        <f>'4.発行実績 （都道府県)'!Q385+'4.発行実績 (指定都市)'!Q194</f>
        <v>0</v>
      </c>
      <c r="R207" s="100">
        <f>'4.発行実績 （都道府県)'!R385+'4.発行実績 (指定都市)'!R194</f>
        <v>0</v>
      </c>
      <c r="S207" s="100">
        <f>'4.発行実績 （都道府県)'!S385+'4.発行実績 (指定都市)'!S194</f>
        <v>0</v>
      </c>
      <c r="T207" s="100">
        <f>'4.発行実績 （都道府県)'!T385+'4.発行実績 (指定都市)'!T194</f>
        <v>60</v>
      </c>
      <c r="U207" s="100">
        <f>'4.発行実績 （都道府県)'!U385+'4.発行実績 (指定都市)'!U194</f>
        <v>150</v>
      </c>
      <c r="V207" s="100">
        <f>'4.発行実績 （都道府県)'!V385+'4.発行実績 (指定都市)'!V194</f>
        <v>100</v>
      </c>
      <c r="W207" s="100">
        <f>'4.発行実績 （都道府県)'!W385+'4.発行実績 (指定都市)'!W194</f>
        <v>0</v>
      </c>
      <c r="X207" s="100">
        <f>'4.発行実績 （都道府県)'!X385+'4.発行実績 (指定都市)'!X194</f>
        <v>310</v>
      </c>
    </row>
    <row r="208" spans="1:24">
      <c r="B208" s="492" t="s">
        <v>252</v>
      </c>
      <c r="C208" s="493"/>
      <c r="D208" s="100">
        <f>'4.発行実績 （都道府県)'!D386+'4.発行実績 (指定都市)'!D195</f>
        <v>0</v>
      </c>
      <c r="E208" s="100">
        <f>'4.発行実績 （都道府県)'!E386+'4.発行実績 (指定都市)'!E195</f>
        <v>661</v>
      </c>
      <c r="F208" s="100">
        <f>'4.発行実績 （都道府県)'!F386+'4.発行実績 (指定都市)'!F195</f>
        <v>0</v>
      </c>
      <c r="G208" s="100">
        <f>'4.発行実績 （都道府県)'!G386+'4.発行実績 (指定都市)'!G195</f>
        <v>0</v>
      </c>
      <c r="H208" s="100">
        <f>'4.発行実績 （都道府県)'!H386+'4.発行実績 (指定都市)'!H195</f>
        <v>0</v>
      </c>
      <c r="I208" s="100">
        <f>'4.発行実績 （都道府県)'!I386+'4.発行実績 (指定都市)'!I195</f>
        <v>0</v>
      </c>
      <c r="J208" s="100">
        <f>'4.発行実績 （都道府県)'!J386+'4.発行実績 (指定都市)'!J195</f>
        <v>0</v>
      </c>
      <c r="K208" s="100">
        <f>'4.発行実績 （都道府県)'!K386+'4.発行実績 (指定都市)'!K195</f>
        <v>0</v>
      </c>
      <c r="L208" s="100">
        <f>'4.発行実績 （都道府県)'!L386+'4.発行実績 (指定都市)'!L195</f>
        <v>0</v>
      </c>
      <c r="M208" s="100">
        <f>'4.発行実績 （都道府県)'!M386+'4.発行実績 (指定都市)'!M195</f>
        <v>0</v>
      </c>
      <c r="N208" s="100">
        <f>'4.発行実績 （都道府県)'!N386+'4.発行実績 (指定都市)'!N195</f>
        <v>0</v>
      </c>
      <c r="O208" s="100">
        <f>'4.発行実績 （都道府県)'!O386+'4.発行実績 (指定都市)'!O195</f>
        <v>0</v>
      </c>
      <c r="P208" s="100">
        <f>'4.発行実績 （都道府県)'!P386+'4.発行実績 (指定都市)'!P195</f>
        <v>661</v>
      </c>
      <c r="Q208" s="100">
        <f>'4.発行実績 （都道府県)'!Q386+'4.発行実績 (指定都市)'!Q195</f>
        <v>0</v>
      </c>
      <c r="R208" s="100">
        <f>'4.発行実績 （都道府県)'!R386+'4.発行実績 (指定都市)'!R195</f>
        <v>0</v>
      </c>
      <c r="S208" s="100">
        <f>'4.発行実績 （都道府県)'!S386+'4.発行実績 (指定都市)'!S195</f>
        <v>692.4</v>
      </c>
      <c r="T208" s="100">
        <f>'4.発行実績 （都道府県)'!T386+'4.発行実績 (指定都市)'!T195</f>
        <v>0</v>
      </c>
      <c r="U208" s="100">
        <f>'4.発行実績 （都道府県)'!U386+'4.発行実績 (指定都市)'!U195</f>
        <v>0</v>
      </c>
      <c r="V208" s="100">
        <f>'4.発行実績 （都道府県)'!V386+'4.発行実績 (指定都市)'!V195</f>
        <v>0</v>
      </c>
      <c r="W208" s="100">
        <f>'4.発行実績 （都道府県)'!W386+'4.発行実績 (指定都市)'!W195</f>
        <v>0</v>
      </c>
      <c r="X208" s="100">
        <f>'4.発行実績 （都道府県)'!X386+'4.発行実績 (指定都市)'!X195</f>
        <v>692.4</v>
      </c>
    </row>
    <row r="209" spans="2:24">
      <c r="B209" s="492" t="s">
        <v>174</v>
      </c>
      <c r="C209" s="493"/>
      <c r="D209" s="100">
        <f>'4.発行実績 （都道府県)'!D387+'4.発行実績 (指定都市)'!D196</f>
        <v>0</v>
      </c>
      <c r="E209" s="100">
        <f>'4.発行実績 （都道府県)'!E387+'4.発行実績 (指定都市)'!E196</f>
        <v>0</v>
      </c>
      <c r="F209" s="100">
        <f>'4.発行実績 （都道府県)'!F387+'4.発行実績 (指定都市)'!F196</f>
        <v>0</v>
      </c>
      <c r="G209" s="100">
        <f>'4.発行実績 （都道府県)'!G387+'4.発行実績 (指定都市)'!G196</f>
        <v>0</v>
      </c>
      <c r="H209" s="100">
        <f>'4.発行実績 （都道府県)'!H387+'4.発行実績 (指定都市)'!H196</f>
        <v>0</v>
      </c>
      <c r="I209" s="100">
        <f>'4.発行実績 （都道府県)'!I387+'4.発行実績 (指定都市)'!I196</f>
        <v>0</v>
      </c>
      <c r="J209" s="100">
        <f>'4.発行実績 （都道府県)'!J387+'4.発行実績 (指定都市)'!J196</f>
        <v>0</v>
      </c>
      <c r="K209" s="100">
        <f>'4.発行実績 （都道府県)'!K387+'4.発行実績 (指定都市)'!K196</f>
        <v>0</v>
      </c>
      <c r="L209" s="100">
        <f>'4.発行実績 （都道府県)'!L387+'4.発行実績 (指定都市)'!L196</f>
        <v>0</v>
      </c>
      <c r="M209" s="100">
        <f>'4.発行実績 （都道府県)'!M387+'4.発行実績 (指定都市)'!M196</f>
        <v>0</v>
      </c>
      <c r="N209" s="100">
        <f>'4.発行実績 （都道府県)'!N387+'4.発行実績 (指定都市)'!N196</f>
        <v>0</v>
      </c>
      <c r="O209" s="100">
        <f>'4.発行実績 （都道府県)'!O387+'4.発行実績 (指定都市)'!O196</f>
        <v>0</v>
      </c>
      <c r="P209" s="100">
        <f>'4.発行実績 （都道府県)'!P387+'4.発行実績 (指定都市)'!P196</f>
        <v>0</v>
      </c>
      <c r="Q209" s="100">
        <f>'4.発行実績 （都道府県)'!Q387+'4.発行実績 (指定都市)'!Q196</f>
        <v>0</v>
      </c>
      <c r="R209" s="100">
        <f>'4.発行実績 （都道府県)'!R387+'4.発行実績 (指定都市)'!R196</f>
        <v>0</v>
      </c>
      <c r="S209" s="100">
        <f>'4.発行実績 （都道府県)'!S387+'4.発行実績 (指定都市)'!S196</f>
        <v>0</v>
      </c>
      <c r="T209" s="100">
        <f>'4.発行実績 （都道府県)'!T387+'4.発行実績 (指定都市)'!T196</f>
        <v>0</v>
      </c>
      <c r="U209" s="100">
        <f>'4.発行実績 （都道府県)'!U387+'4.発行実績 (指定都市)'!U196</f>
        <v>0</v>
      </c>
      <c r="V209" s="100">
        <f>'4.発行実績 （都道府県)'!V387+'4.発行実績 (指定都市)'!V196</f>
        <v>0</v>
      </c>
      <c r="W209" s="100">
        <f>'4.発行実績 （都道府県)'!W387+'4.発行実績 (指定都市)'!W196</f>
        <v>8410</v>
      </c>
      <c r="X209" s="100">
        <f>'4.発行実績 （都道府県)'!X387+'4.発行実績 (指定都市)'!X196</f>
        <v>8410</v>
      </c>
    </row>
    <row r="210" spans="2:24">
      <c r="B210" s="465" t="s">
        <v>249</v>
      </c>
      <c r="C210" s="465"/>
      <c r="D210" s="100">
        <f>SUM(D201:D203)+SUM(D208:D209)</f>
        <v>3450</v>
      </c>
      <c r="E210" s="100">
        <f t="shared" ref="E210:X210" si="22">SUM(E201:E203)+SUM(E208:E209)</f>
        <v>4561</v>
      </c>
      <c r="F210" s="100">
        <f t="shared" si="22"/>
        <v>3150</v>
      </c>
      <c r="G210" s="100">
        <f t="shared" si="22"/>
        <v>3541</v>
      </c>
      <c r="H210" s="100">
        <f t="shared" si="22"/>
        <v>2700</v>
      </c>
      <c r="I210" s="100">
        <f t="shared" si="22"/>
        <v>3856</v>
      </c>
      <c r="J210" s="100">
        <f t="shared" si="22"/>
        <v>5046</v>
      </c>
      <c r="K210" s="100">
        <f t="shared" si="22"/>
        <v>5470</v>
      </c>
      <c r="L210" s="100">
        <f t="shared" si="22"/>
        <v>4860</v>
      </c>
      <c r="M210" s="100">
        <f t="shared" si="22"/>
        <v>1890</v>
      </c>
      <c r="N210" s="100">
        <f t="shared" si="22"/>
        <v>2400</v>
      </c>
      <c r="O210" s="100">
        <f t="shared" si="22"/>
        <v>2200</v>
      </c>
      <c r="P210" s="100">
        <f t="shared" si="22"/>
        <v>43124</v>
      </c>
      <c r="Q210" s="100">
        <f>SUM(Q201:Q203)+SUM(Q208:Q209)</f>
        <v>3900</v>
      </c>
      <c r="R210" s="100">
        <f t="shared" si="22"/>
        <v>4480</v>
      </c>
      <c r="S210" s="100">
        <f t="shared" si="22"/>
        <v>5242.3999999999996</v>
      </c>
      <c r="T210" s="100">
        <f t="shared" si="22"/>
        <v>3390</v>
      </c>
      <c r="U210" s="100">
        <f t="shared" si="22"/>
        <v>2300</v>
      </c>
      <c r="V210" s="100">
        <f t="shared" si="22"/>
        <v>4830</v>
      </c>
      <c r="W210" s="100">
        <f t="shared" si="22"/>
        <v>23624</v>
      </c>
      <c r="X210" s="100">
        <f t="shared" si="22"/>
        <v>47766.400000000001</v>
      </c>
    </row>
    <row r="212" spans="2:24">
      <c r="D212" s="117"/>
      <c r="E212" s="117"/>
    </row>
    <row r="213" spans="2:24">
      <c r="D213" s="117"/>
      <c r="E213" s="117"/>
    </row>
    <row r="214" spans="2:24">
      <c r="D214" s="117"/>
      <c r="E214" s="117"/>
    </row>
    <row r="215" spans="2:24">
      <c r="D215" s="117"/>
      <c r="E215" s="117"/>
    </row>
    <row r="216" spans="2:24">
      <c r="D216" s="117"/>
      <c r="E216" s="117"/>
    </row>
    <row r="217" spans="2:24">
      <c r="D217" s="117"/>
      <c r="E217" s="117"/>
    </row>
    <row r="218" spans="2:24">
      <c r="D218" s="117"/>
      <c r="E218" s="117"/>
      <c r="O218" s="117"/>
    </row>
    <row r="219" spans="2:24">
      <c r="D219" s="117"/>
      <c r="E219" s="117"/>
      <c r="O219" s="117"/>
    </row>
    <row r="220" spans="2:24">
      <c r="D220" s="117"/>
      <c r="E220" s="117"/>
      <c r="O220" s="117"/>
    </row>
    <row r="221" spans="2:24">
      <c r="D221" s="117"/>
      <c r="E221" s="117"/>
      <c r="O221" s="117"/>
    </row>
    <row r="222" spans="2:24">
      <c r="D222" s="117"/>
      <c r="E222" s="117"/>
      <c r="O222" s="117"/>
    </row>
    <row r="223" spans="2:24">
      <c r="D223" s="117"/>
      <c r="E223" s="117"/>
      <c r="O223" s="117"/>
    </row>
    <row r="224" spans="2:24">
      <c r="D224" s="117"/>
      <c r="E224" s="117"/>
      <c r="O224" s="117"/>
    </row>
    <row r="225" spans="4:15">
      <c r="D225" s="117"/>
      <c r="E225" s="117"/>
      <c r="O225" s="117"/>
    </row>
    <row r="226" spans="4:15">
      <c r="D226" s="117"/>
      <c r="E226" s="117"/>
      <c r="O226" s="117"/>
    </row>
    <row r="227" spans="4:15">
      <c r="D227" s="117"/>
      <c r="E227" s="117"/>
    </row>
    <row r="228" spans="4:15">
      <c r="D228" s="117"/>
      <c r="E228" s="117"/>
    </row>
    <row r="229" spans="4:15">
      <c r="D229" s="117"/>
      <c r="E229" s="117"/>
    </row>
    <row r="230" spans="4:15">
      <c r="D230" s="117"/>
      <c r="E230" s="117"/>
    </row>
  </sheetData>
  <mergeCells count="159">
    <mergeCell ref="A185:X185"/>
    <mergeCell ref="A176:A184"/>
    <mergeCell ref="A158:A166"/>
    <mergeCell ref="A5:A13"/>
    <mergeCell ref="W2:X2"/>
    <mergeCell ref="A3:A4"/>
    <mergeCell ref="D3:P3"/>
    <mergeCell ref="Q3:X3"/>
    <mergeCell ref="B210:C210"/>
    <mergeCell ref="A149:A157"/>
    <mergeCell ref="A77:A85"/>
    <mergeCell ref="A86:A94"/>
    <mergeCell ref="A95:A103"/>
    <mergeCell ref="A104:A112"/>
    <mergeCell ref="A113:A121"/>
    <mergeCell ref="A140:A148"/>
    <mergeCell ref="A68:A76"/>
    <mergeCell ref="A32:A40"/>
    <mergeCell ref="A41:A49"/>
    <mergeCell ref="A50:A58"/>
    <mergeCell ref="B167:C167"/>
    <mergeCell ref="B168:C168"/>
    <mergeCell ref="B169:C169"/>
    <mergeCell ref="B176:C176"/>
    <mergeCell ref="B177:C177"/>
    <mergeCell ref="B178:C178"/>
    <mergeCell ref="B179:B182"/>
    <mergeCell ref="B183:C183"/>
    <mergeCell ref="B158:C158"/>
    <mergeCell ref="B159:C159"/>
    <mergeCell ref="B160:C160"/>
    <mergeCell ref="B161:B164"/>
    <mergeCell ref="B165:C165"/>
    <mergeCell ref="B157:C157"/>
    <mergeCell ref="B148:C148"/>
    <mergeCell ref="B149:C149"/>
    <mergeCell ref="B150:C150"/>
    <mergeCell ref="B151:C151"/>
    <mergeCell ref="B152:B155"/>
    <mergeCell ref="B140:C140"/>
    <mergeCell ref="B78:C78"/>
    <mergeCell ref="B79:C79"/>
    <mergeCell ref="B80:B83"/>
    <mergeCell ref="B84:C84"/>
    <mergeCell ref="B85:C85"/>
    <mergeCell ref="B86:C86"/>
    <mergeCell ref="B87:C87"/>
    <mergeCell ref="B88:C88"/>
    <mergeCell ref="B89:B92"/>
    <mergeCell ref="B93:C93"/>
    <mergeCell ref="B94:C94"/>
    <mergeCell ref="B95:C95"/>
    <mergeCell ref="B96:C96"/>
    <mergeCell ref="B156:C156"/>
    <mergeCell ref="B70:C70"/>
    <mergeCell ref="B71:B74"/>
    <mergeCell ref="B75:C75"/>
    <mergeCell ref="B76:C76"/>
    <mergeCell ref="B77:C77"/>
    <mergeCell ref="B143:B146"/>
    <mergeCell ref="B147:C147"/>
    <mergeCell ref="B106:C106"/>
    <mergeCell ref="B107:B110"/>
    <mergeCell ref="B111:C111"/>
    <mergeCell ref="B112:C112"/>
    <mergeCell ref="B97:C97"/>
    <mergeCell ref="B98:B101"/>
    <mergeCell ref="B102:C102"/>
    <mergeCell ref="B103:C103"/>
    <mergeCell ref="B104:C104"/>
    <mergeCell ref="B209:C209"/>
    <mergeCell ref="B201:C201"/>
    <mergeCell ref="B202:C202"/>
    <mergeCell ref="B203:C203"/>
    <mergeCell ref="B204:B207"/>
    <mergeCell ref="B208:C208"/>
    <mergeCell ref="B121:C121"/>
    <mergeCell ref="B113:C113"/>
    <mergeCell ref="B114:C114"/>
    <mergeCell ref="B115:C115"/>
    <mergeCell ref="B116:B119"/>
    <mergeCell ref="B120:C120"/>
    <mergeCell ref="B170:B173"/>
    <mergeCell ref="B174:C174"/>
    <mergeCell ref="B184:C184"/>
    <mergeCell ref="B196:C196"/>
    <mergeCell ref="B188:C188"/>
    <mergeCell ref="B191:B194"/>
    <mergeCell ref="B195:C195"/>
    <mergeCell ref="B189:C189"/>
    <mergeCell ref="B190:C190"/>
    <mergeCell ref="B175:C175"/>
    <mergeCell ref="B141:C141"/>
    <mergeCell ref="B142:C142"/>
    <mergeCell ref="B68:C68"/>
    <mergeCell ref="B69:C69"/>
    <mergeCell ref="B23:C23"/>
    <mergeCell ref="B24:C24"/>
    <mergeCell ref="B25:C25"/>
    <mergeCell ref="B26:B29"/>
    <mergeCell ref="B30:C30"/>
    <mergeCell ref="B31:C31"/>
    <mergeCell ref="B32:C32"/>
    <mergeCell ref="B33:C33"/>
    <mergeCell ref="B34:C34"/>
    <mergeCell ref="B35:B38"/>
    <mergeCell ref="B39:C39"/>
    <mergeCell ref="B40:C40"/>
    <mergeCell ref="B41:C41"/>
    <mergeCell ref="B42:C42"/>
    <mergeCell ref="B43:C43"/>
    <mergeCell ref="B5:C5"/>
    <mergeCell ref="B6:C6"/>
    <mergeCell ref="B7:C7"/>
    <mergeCell ref="B8:B11"/>
    <mergeCell ref="B12:C12"/>
    <mergeCell ref="B166:C166"/>
    <mergeCell ref="A167:A175"/>
    <mergeCell ref="A122:A130"/>
    <mergeCell ref="B122:C122"/>
    <mergeCell ref="B123:C123"/>
    <mergeCell ref="B124:C124"/>
    <mergeCell ref="B125:B128"/>
    <mergeCell ref="B129:C129"/>
    <mergeCell ref="B130:C130"/>
    <mergeCell ref="A131:A139"/>
    <mergeCell ref="B131:C131"/>
    <mergeCell ref="B132:C132"/>
    <mergeCell ref="B133:C133"/>
    <mergeCell ref="B134:B137"/>
    <mergeCell ref="B138:C138"/>
    <mergeCell ref="B139:C139"/>
    <mergeCell ref="B44:B47"/>
    <mergeCell ref="B48:C48"/>
    <mergeCell ref="B105:C105"/>
    <mergeCell ref="B3:C4"/>
    <mergeCell ref="B13:C13"/>
    <mergeCell ref="A59:A67"/>
    <mergeCell ref="B59:C59"/>
    <mergeCell ref="B60:C60"/>
    <mergeCell ref="B61:C61"/>
    <mergeCell ref="B62:B65"/>
    <mergeCell ref="B66:C66"/>
    <mergeCell ref="B67:C67"/>
    <mergeCell ref="A14:A22"/>
    <mergeCell ref="B14:C14"/>
    <mergeCell ref="B15:C15"/>
    <mergeCell ref="B16:C16"/>
    <mergeCell ref="B17:B20"/>
    <mergeCell ref="B21:C21"/>
    <mergeCell ref="B22:C22"/>
    <mergeCell ref="A23:A31"/>
    <mergeCell ref="B57:C57"/>
    <mergeCell ref="B58:C58"/>
    <mergeCell ref="B49:C49"/>
    <mergeCell ref="B50:C50"/>
    <mergeCell ref="B51:C51"/>
    <mergeCell ref="B52:C52"/>
    <mergeCell ref="B53:B56"/>
  </mergeCells>
  <phoneticPr fontId="3"/>
  <printOptions horizontalCentered="1"/>
  <pageMargins left="0.19685039370078741" right="0.19685039370078741" top="0.27559055118110237" bottom="0.11811023622047245" header="0.19685039370078741" footer="0"/>
  <pageSetup paperSize="9" scale="44" firstPageNumber="11" fitToHeight="0" orientation="landscape" cellComments="asDisplayed" useFirstPageNumber="1" r:id="rId1"/>
  <headerFooter alignWithMargins="0"/>
  <rowBreaks count="3" manualBreakCount="3">
    <brk id="58" max="23" man="1"/>
    <brk id="112" max="23" man="1"/>
    <brk id="166" max="2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S309"/>
  <sheetViews>
    <sheetView showGridLines="0" showZeros="0" tabSelected="1" view="pageBreakPreview" zoomScale="64" zoomScaleNormal="85" zoomScaleSheetLayoutView="85" workbookViewId="0">
      <pane xSplit="4" ySplit="4" topLeftCell="E5" activePane="bottomRight" state="frozen"/>
      <selection activeCell="E59" sqref="E59"/>
      <selection pane="topRight" activeCell="E59" sqref="E59"/>
      <selection pane="bottomLeft" activeCell="E59" sqref="E59"/>
      <selection pane="bottomRight" activeCell="C1" sqref="C1"/>
    </sheetView>
  </sheetViews>
  <sheetFormatPr defaultColWidth="10.75" defaultRowHeight="14.25"/>
  <cols>
    <col min="1" max="1" width="1.25" style="54" customWidth="1"/>
    <col min="2" max="2" width="3.625" style="54" customWidth="1"/>
    <col min="3" max="3" width="15.625" style="54" customWidth="1"/>
    <col min="4" max="16" width="12.625" style="54" customWidth="1"/>
    <col min="17" max="17" width="11.5" style="54" customWidth="1"/>
    <col min="18" max="18" width="7.875" style="54" customWidth="1"/>
    <col min="19" max="16384" width="10.75" style="54"/>
  </cols>
  <sheetData>
    <row r="1" spans="1:19">
      <c r="A1" s="54" t="s">
        <v>327</v>
      </c>
    </row>
    <row r="2" spans="1:19" ht="15.75" customHeight="1">
      <c r="B2" s="54" t="s">
        <v>112</v>
      </c>
      <c r="P2" s="57" t="s">
        <v>278</v>
      </c>
      <c r="Q2" s="58"/>
      <c r="R2" s="58"/>
    </row>
    <row r="3" spans="1:19" ht="19.5" customHeight="1">
      <c r="B3" s="506"/>
      <c r="C3" s="507"/>
      <c r="D3" s="503" t="s">
        <v>111</v>
      </c>
      <c r="E3" s="502" t="s">
        <v>318</v>
      </c>
      <c r="F3" s="502"/>
      <c r="G3" s="502"/>
      <c r="H3" s="502"/>
      <c r="I3" s="502"/>
      <c r="J3" s="502"/>
      <c r="K3" s="502"/>
      <c r="L3" s="502"/>
      <c r="M3" s="502"/>
      <c r="N3" s="502"/>
      <c r="O3" s="502"/>
      <c r="P3" s="502"/>
    </row>
    <row r="4" spans="1:19" s="59" customFormat="1" ht="19.5" customHeight="1">
      <c r="B4" s="508"/>
      <c r="C4" s="509"/>
      <c r="D4" s="504"/>
      <c r="E4" s="105" t="s">
        <v>113</v>
      </c>
      <c r="F4" s="105" t="s">
        <v>114</v>
      </c>
      <c r="G4" s="105" t="s">
        <v>115</v>
      </c>
      <c r="H4" s="105" t="s">
        <v>116</v>
      </c>
      <c r="I4" s="105" t="s">
        <v>117</v>
      </c>
      <c r="J4" s="105" t="s">
        <v>118</v>
      </c>
      <c r="K4" s="105" t="s">
        <v>119</v>
      </c>
      <c r="L4" s="105" t="s">
        <v>120</v>
      </c>
      <c r="M4" s="105" t="s">
        <v>121</v>
      </c>
      <c r="N4" s="105" t="s">
        <v>122</v>
      </c>
      <c r="O4" s="105" t="s">
        <v>123</v>
      </c>
      <c r="P4" s="105" t="s">
        <v>124</v>
      </c>
    </row>
    <row r="5" spans="1:19" ht="20.100000000000001" customHeight="1">
      <c r="B5" s="501" t="s">
        <v>125</v>
      </c>
      <c r="C5" s="106" t="s">
        <v>263</v>
      </c>
      <c r="D5" s="70">
        <f>SUM(E5:P5)</f>
        <v>650</v>
      </c>
      <c r="E5" s="107">
        <v>100</v>
      </c>
      <c r="F5" s="107">
        <v>100</v>
      </c>
      <c r="G5" s="107">
        <v>100</v>
      </c>
      <c r="H5" s="107">
        <v>100</v>
      </c>
      <c r="I5" s="107">
        <v>50</v>
      </c>
      <c r="J5" s="107">
        <v>100</v>
      </c>
      <c r="K5" s="107">
        <v>50</v>
      </c>
      <c r="L5" s="107">
        <v>50</v>
      </c>
      <c r="M5" s="107"/>
      <c r="N5" s="107"/>
      <c r="O5" s="107"/>
      <c r="P5" s="107"/>
      <c r="Q5" s="60"/>
      <c r="R5" s="60"/>
      <c r="S5" s="60"/>
    </row>
    <row r="6" spans="1:19" ht="20.100000000000001" customHeight="1">
      <c r="B6" s="505"/>
      <c r="C6" s="106" t="s">
        <v>264</v>
      </c>
      <c r="D6" s="70">
        <f t="shared" ref="D6:D40" si="0">SUM(E6:P6)</f>
        <v>300</v>
      </c>
      <c r="E6" s="107"/>
      <c r="F6" s="107">
        <v>100</v>
      </c>
      <c r="G6" s="107"/>
      <c r="H6" s="107"/>
      <c r="I6" s="107"/>
      <c r="J6" s="107">
        <v>100</v>
      </c>
      <c r="K6" s="107"/>
      <c r="L6" s="107"/>
      <c r="M6" s="107"/>
      <c r="N6" s="107">
        <v>100</v>
      </c>
      <c r="O6" s="107"/>
      <c r="P6" s="107"/>
      <c r="Q6" s="60"/>
      <c r="R6" s="60"/>
      <c r="S6" s="60"/>
    </row>
    <row r="7" spans="1:19" ht="20.100000000000001" customHeight="1">
      <c r="B7" s="505"/>
      <c r="C7" s="106" t="s">
        <v>265</v>
      </c>
      <c r="D7" s="70">
        <f t="shared" si="0"/>
        <v>180</v>
      </c>
      <c r="E7" s="107">
        <v>20</v>
      </c>
      <c r="F7" s="107">
        <v>20</v>
      </c>
      <c r="G7" s="107"/>
      <c r="H7" s="107">
        <v>20</v>
      </c>
      <c r="I7" s="107">
        <v>30</v>
      </c>
      <c r="J7" s="107"/>
      <c r="K7" s="107">
        <v>30</v>
      </c>
      <c r="L7" s="107">
        <v>30</v>
      </c>
      <c r="M7" s="107"/>
      <c r="N7" s="107">
        <v>30</v>
      </c>
      <c r="O7" s="107"/>
      <c r="P7" s="107"/>
      <c r="Q7" s="60"/>
      <c r="R7" s="60"/>
      <c r="S7" s="60"/>
    </row>
    <row r="8" spans="1:19" ht="20.100000000000001" customHeight="1">
      <c r="B8" s="505"/>
      <c r="C8" s="106" t="s">
        <v>266</v>
      </c>
      <c r="D8" s="70">
        <f t="shared" si="0"/>
        <v>250</v>
      </c>
      <c r="E8" s="107">
        <v>50</v>
      </c>
      <c r="F8" s="107">
        <v>50</v>
      </c>
      <c r="G8" s="107"/>
      <c r="H8" s="107">
        <v>50</v>
      </c>
      <c r="I8" s="107">
        <v>40</v>
      </c>
      <c r="J8" s="107"/>
      <c r="K8" s="107">
        <v>30</v>
      </c>
      <c r="L8" s="107"/>
      <c r="M8" s="107"/>
      <c r="N8" s="107">
        <v>30</v>
      </c>
      <c r="O8" s="107"/>
      <c r="P8" s="107"/>
      <c r="Q8" s="60"/>
      <c r="R8" s="60"/>
      <c r="S8" s="60"/>
    </row>
    <row r="9" spans="1:19" ht="20.100000000000001" customHeight="1">
      <c r="B9" s="505"/>
      <c r="C9" s="106" t="s">
        <v>25</v>
      </c>
      <c r="D9" s="70">
        <f t="shared" si="0"/>
        <v>400</v>
      </c>
      <c r="E9" s="107">
        <v>50</v>
      </c>
      <c r="F9" s="107">
        <v>50</v>
      </c>
      <c r="G9" s="107">
        <v>100</v>
      </c>
      <c r="H9" s="107"/>
      <c r="I9" s="107">
        <v>100</v>
      </c>
      <c r="J9" s="107"/>
      <c r="K9" s="107"/>
      <c r="L9" s="107"/>
      <c r="M9" s="107"/>
      <c r="N9" s="107">
        <v>100</v>
      </c>
      <c r="O9" s="107"/>
      <c r="P9" s="107"/>
      <c r="Q9" s="60"/>
      <c r="R9" s="60"/>
      <c r="S9" s="60"/>
    </row>
    <row r="10" spans="1:19" ht="20.100000000000001" customHeight="1">
      <c r="B10" s="505"/>
      <c r="C10" s="106" t="s">
        <v>26</v>
      </c>
      <c r="D10" s="70">
        <f t="shared" si="0"/>
        <v>300</v>
      </c>
      <c r="E10" s="107"/>
      <c r="F10" s="107"/>
      <c r="G10" s="107">
        <v>100</v>
      </c>
      <c r="H10" s="107"/>
      <c r="I10" s="107">
        <v>50</v>
      </c>
      <c r="J10" s="107"/>
      <c r="K10" s="107"/>
      <c r="L10" s="107">
        <v>50</v>
      </c>
      <c r="M10" s="107"/>
      <c r="N10" s="107"/>
      <c r="O10" s="107"/>
      <c r="P10" s="107">
        <v>100</v>
      </c>
      <c r="Q10" s="60"/>
      <c r="R10" s="60"/>
      <c r="S10" s="60"/>
    </row>
    <row r="11" spans="1:19" ht="20.100000000000001" customHeight="1">
      <c r="B11" s="505"/>
      <c r="C11" s="106" t="s">
        <v>208</v>
      </c>
      <c r="D11" s="70">
        <f t="shared" si="0"/>
        <v>300</v>
      </c>
      <c r="E11" s="107">
        <v>100</v>
      </c>
      <c r="F11" s="107"/>
      <c r="G11" s="107"/>
      <c r="H11" s="107">
        <v>100</v>
      </c>
      <c r="I11" s="107"/>
      <c r="J11" s="107"/>
      <c r="K11" s="107">
        <v>100</v>
      </c>
      <c r="L11" s="107"/>
      <c r="M11" s="107"/>
      <c r="N11" s="107"/>
      <c r="O11" s="107"/>
      <c r="P11" s="107"/>
      <c r="Q11" s="60"/>
      <c r="R11" s="60"/>
      <c r="S11" s="60"/>
    </row>
    <row r="12" spans="1:19" ht="20.100000000000001" customHeight="1">
      <c r="B12" s="505"/>
      <c r="C12" s="106" t="s">
        <v>267</v>
      </c>
      <c r="D12" s="70">
        <f t="shared" si="0"/>
        <v>530</v>
      </c>
      <c r="E12" s="107">
        <v>50</v>
      </c>
      <c r="F12" s="107">
        <v>50</v>
      </c>
      <c r="G12" s="107">
        <v>60</v>
      </c>
      <c r="H12" s="107">
        <v>50</v>
      </c>
      <c r="I12" s="107">
        <v>40</v>
      </c>
      <c r="J12" s="107">
        <v>40</v>
      </c>
      <c r="K12" s="107">
        <v>40</v>
      </c>
      <c r="L12" s="107">
        <v>40</v>
      </c>
      <c r="M12" s="107">
        <v>40</v>
      </c>
      <c r="N12" s="107">
        <v>40</v>
      </c>
      <c r="O12" s="107">
        <v>40</v>
      </c>
      <c r="P12" s="107">
        <v>40</v>
      </c>
      <c r="Q12" s="60"/>
      <c r="R12" s="60"/>
      <c r="S12" s="60"/>
    </row>
    <row r="13" spans="1:19" ht="20.100000000000001" customHeight="1">
      <c r="B13" s="505"/>
      <c r="C13" s="106" t="s">
        <v>131</v>
      </c>
      <c r="D13" s="70">
        <f t="shared" si="0"/>
        <v>150</v>
      </c>
      <c r="E13" s="107">
        <v>70</v>
      </c>
      <c r="F13" s="107"/>
      <c r="G13" s="107"/>
      <c r="H13" s="107"/>
      <c r="I13" s="107"/>
      <c r="J13" s="107">
        <v>80</v>
      </c>
      <c r="K13" s="107"/>
      <c r="L13" s="107"/>
      <c r="M13" s="107"/>
      <c r="N13" s="107"/>
      <c r="O13" s="107"/>
      <c r="P13" s="107"/>
      <c r="Q13" s="60"/>
      <c r="R13" s="60"/>
      <c r="S13" s="60"/>
    </row>
    <row r="14" spans="1:19" ht="20.100000000000001" customHeight="1">
      <c r="B14" s="505"/>
      <c r="C14" s="106" t="s">
        <v>31</v>
      </c>
      <c r="D14" s="70">
        <f t="shared" si="0"/>
        <v>300</v>
      </c>
      <c r="E14" s="107"/>
      <c r="F14" s="107"/>
      <c r="G14" s="107">
        <v>100</v>
      </c>
      <c r="H14" s="107"/>
      <c r="I14" s="107"/>
      <c r="J14" s="107"/>
      <c r="K14" s="107">
        <v>100</v>
      </c>
      <c r="L14" s="107"/>
      <c r="M14" s="107">
        <v>100</v>
      </c>
      <c r="N14" s="107"/>
      <c r="O14" s="107"/>
      <c r="P14" s="107"/>
      <c r="Q14" s="60"/>
      <c r="R14" s="60"/>
      <c r="S14" s="60"/>
    </row>
    <row r="15" spans="1:19" ht="19.5" customHeight="1">
      <c r="B15" s="505"/>
      <c r="C15" s="106" t="s">
        <v>32</v>
      </c>
      <c r="D15" s="70">
        <f t="shared" si="0"/>
        <v>250</v>
      </c>
      <c r="E15" s="107"/>
      <c r="F15" s="107">
        <v>20</v>
      </c>
      <c r="G15" s="107"/>
      <c r="H15" s="107">
        <v>30</v>
      </c>
      <c r="I15" s="107"/>
      <c r="J15" s="107">
        <v>50</v>
      </c>
      <c r="K15" s="107"/>
      <c r="L15" s="107">
        <v>50</v>
      </c>
      <c r="M15" s="107"/>
      <c r="N15" s="107">
        <v>50</v>
      </c>
      <c r="O15" s="107"/>
      <c r="P15" s="107">
        <v>50</v>
      </c>
      <c r="Q15" s="60"/>
      <c r="R15" s="60"/>
      <c r="S15" s="60"/>
    </row>
    <row r="16" spans="1:19" ht="20.100000000000001" customHeight="1">
      <c r="B16" s="505"/>
      <c r="C16" s="106" t="s">
        <v>268</v>
      </c>
      <c r="D16" s="70">
        <f t="shared" si="0"/>
        <v>300</v>
      </c>
      <c r="E16" s="107">
        <v>30</v>
      </c>
      <c r="F16" s="107"/>
      <c r="G16" s="107"/>
      <c r="H16" s="107"/>
      <c r="I16" s="107"/>
      <c r="J16" s="107">
        <v>30</v>
      </c>
      <c r="K16" s="107"/>
      <c r="L16" s="107"/>
      <c r="M16" s="107">
        <v>80</v>
      </c>
      <c r="N16" s="107">
        <v>80</v>
      </c>
      <c r="O16" s="107">
        <v>80</v>
      </c>
      <c r="P16" s="107"/>
      <c r="Q16" s="60"/>
      <c r="R16" s="60"/>
      <c r="S16" s="60"/>
    </row>
    <row r="17" spans="2:19" ht="20.100000000000001" customHeight="1">
      <c r="B17" s="505"/>
      <c r="C17" s="106" t="s">
        <v>34</v>
      </c>
      <c r="D17" s="70">
        <f t="shared" si="0"/>
        <v>300</v>
      </c>
      <c r="E17" s="107">
        <v>50</v>
      </c>
      <c r="F17" s="107">
        <v>50</v>
      </c>
      <c r="G17" s="107"/>
      <c r="H17" s="107"/>
      <c r="I17" s="107">
        <v>50</v>
      </c>
      <c r="J17" s="107"/>
      <c r="K17" s="107">
        <v>100</v>
      </c>
      <c r="L17" s="107"/>
      <c r="M17" s="107"/>
      <c r="N17" s="107">
        <v>50</v>
      </c>
      <c r="O17" s="107"/>
      <c r="P17" s="107"/>
      <c r="Q17" s="60"/>
      <c r="R17" s="60"/>
      <c r="S17" s="60"/>
    </row>
    <row r="18" spans="2:19" ht="20.100000000000001" customHeight="1">
      <c r="B18" s="505"/>
      <c r="C18" s="106" t="s">
        <v>136</v>
      </c>
      <c r="D18" s="70">
        <f t="shared" si="0"/>
        <v>230</v>
      </c>
      <c r="E18" s="107"/>
      <c r="F18" s="107"/>
      <c r="G18" s="107">
        <v>10</v>
      </c>
      <c r="H18" s="107"/>
      <c r="I18" s="107"/>
      <c r="J18" s="107">
        <v>60</v>
      </c>
      <c r="K18" s="107">
        <v>10</v>
      </c>
      <c r="L18" s="107">
        <v>70</v>
      </c>
      <c r="M18" s="107">
        <v>30</v>
      </c>
      <c r="N18" s="107"/>
      <c r="O18" s="107"/>
      <c r="P18" s="107">
        <v>50</v>
      </c>
      <c r="Q18" s="60"/>
      <c r="R18" s="60"/>
      <c r="S18" s="60"/>
    </row>
    <row r="19" spans="2:19" ht="20.100000000000001" customHeight="1">
      <c r="B19" s="505"/>
      <c r="C19" s="106" t="s">
        <v>35</v>
      </c>
      <c r="D19" s="70">
        <f t="shared" si="0"/>
        <v>560</v>
      </c>
      <c r="E19" s="107">
        <v>50</v>
      </c>
      <c r="F19" s="107">
        <v>100</v>
      </c>
      <c r="G19" s="107">
        <v>50</v>
      </c>
      <c r="H19" s="107">
        <v>50</v>
      </c>
      <c r="I19" s="107">
        <v>50</v>
      </c>
      <c r="J19" s="107"/>
      <c r="K19" s="107">
        <v>50</v>
      </c>
      <c r="L19" s="107">
        <v>50</v>
      </c>
      <c r="M19" s="107">
        <v>60</v>
      </c>
      <c r="N19" s="107">
        <v>50</v>
      </c>
      <c r="O19" s="107">
        <v>50</v>
      </c>
      <c r="P19" s="107"/>
      <c r="Q19" s="60"/>
      <c r="R19" s="60"/>
      <c r="S19" s="60"/>
    </row>
    <row r="20" spans="2:19" ht="20.100000000000001" customHeight="1">
      <c r="B20" s="505"/>
      <c r="C20" s="106" t="s">
        <v>269</v>
      </c>
      <c r="D20" s="70">
        <f t="shared" si="0"/>
        <v>790</v>
      </c>
      <c r="E20" s="107">
        <v>100</v>
      </c>
      <c r="F20" s="107">
        <v>100</v>
      </c>
      <c r="G20" s="107"/>
      <c r="H20" s="107"/>
      <c r="I20" s="107">
        <v>100</v>
      </c>
      <c r="J20" s="107">
        <v>100</v>
      </c>
      <c r="K20" s="107">
        <v>100</v>
      </c>
      <c r="L20" s="107">
        <v>100</v>
      </c>
      <c r="M20" s="107"/>
      <c r="N20" s="107">
        <v>100</v>
      </c>
      <c r="O20" s="107">
        <v>90</v>
      </c>
      <c r="P20" s="107"/>
      <c r="Q20" s="60"/>
      <c r="R20" s="60"/>
      <c r="S20" s="60"/>
    </row>
    <row r="21" spans="2:19" ht="20.100000000000001" customHeight="1">
      <c r="B21" s="505"/>
      <c r="C21" s="106" t="s">
        <v>37</v>
      </c>
      <c r="D21" s="70">
        <f t="shared" si="0"/>
        <v>600</v>
      </c>
      <c r="E21" s="107">
        <v>100</v>
      </c>
      <c r="F21" s="107">
        <v>100</v>
      </c>
      <c r="G21" s="107"/>
      <c r="H21" s="107">
        <v>100</v>
      </c>
      <c r="I21" s="107"/>
      <c r="J21" s="107">
        <v>100</v>
      </c>
      <c r="K21" s="107"/>
      <c r="L21" s="107"/>
      <c r="M21" s="107">
        <v>100</v>
      </c>
      <c r="N21" s="107"/>
      <c r="O21" s="107">
        <v>100</v>
      </c>
      <c r="P21" s="107"/>
      <c r="Q21" s="60"/>
      <c r="R21" s="60"/>
      <c r="S21" s="60"/>
    </row>
    <row r="22" spans="2:19" ht="20.100000000000001" customHeight="1">
      <c r="B22" s="505"/>
      <c r="C22" s="106" t="s">
        <v>130</v>
      </c>
      <c r="D22" s="70">
        <f t="shared" si="0"/>
        <v>100</v>
      </c>
      <c r="E22" s="107"/>
      <c r="F22" s="107">
        <v>10</v>
      </c>
      <c r="G22" s="107"/>
      <c r="H22" s="107"/>
      <c r="I22" s="107"/>
      <c r="J22" s="107">
        <v>40</v>
      </c>
      <c r="K22" s="107">
        <v>10</v>
      </c>
      <c r="L22" s="107"/>
      <c r="M22" s="107"/>
      <c r="N22" s="107">
        <v>40</v>
      </c>
      <c r="O22" s="107"/>
      <c r="P22" s="107"/>
      <c r="Q22" s="60"/>
      <c r="R22" s="60"/>
      <c r="S22" s="60"/>
    </row>
    <row r="23" spans="2:19" ht="20.100000000000001" customHeight="1">
      <c r="B23" s="505"/>
      <c r="C23" s="106" t="s">
        <v>77</v>
      </c>
      <c r="D23" s="70">
        <f t="shared" si="0"/>
        <v>100</v>
      </c>
      <c r="E23" s="107"/>
      <c r="F23" s="107"/>
      <c r="G23" s="107">
        <v>10</v>
      </c>
      <c r="H23" s="107"/>
      <c r="I23" s="107"/>
      <c r="J23" s="107">
        <v>30</v>
      </c>
      <c r="K23" s="107"/>
      <c r="L23" s="107"/>
      <c r="M23" s="107">
        <v>30</v>
      </c>
      <c r="N23" s="107"/>
      <c r="O23" s="107">
        <v>30</v>
      </c>
      <c r="P23" s="107"/>
      <c r="Q23" s="60"/>
      <c r="R23" s="60"/>
      <c r="S23" s="60"/>
    </row>
    <row r="24" spans="2:19" ht="20.100000000000001" customHeight="1">
      <c r="B24" s="505"/>
      <c r="C24" s="106" t="s">
        <v>40</v>
      </c>
      <c r="D24" s="70">
        <f t="shared" si="0"/>
        <v>400</v>
      </c>
      <c r="E24" s="107">
        <v>100</v>
      </c>
      <c r="F24" s="107"/>
      <c r="G24" s="107">
        <v>100</v>
      </c>
      <c r="H24" s="107"/>
      <c r="I24" s="107">
        <v>100</v>
      </c>
      <c r="J24" s="107"/>
      <c r="K24" s="107"/>
      <c r="L24" s="107"/>
      <c r="M24" s="107">
        <v>100</v>
      </c>
      <c r="N24" s="107"/>
      <c r="O24" s="107"/>
      <c r="P24" s="107"/>
      <c r="Q24" s="60"/>
      <c r="R24" s="60"/>
      <c r="S24" s="60"/>
    </row>
    <row r="25" spans="2:19" ht="20.100000000000001" customHeight="1">
      <c r="B25" s="505"/>
      <c r="C25" s="106" t="s">
        <v>78</v>
      </c>
      <c r="D25" s="70">
        <f t="shared" si="0"/>
        <v>200</v>
      </c>
      <c r="E25" s="107"/>
      <c r="F25" s="107">
        <v>50</v>
      </c>
      <c r="G25" s="107"/>
      <c r="H25" s="107">
        <v>50</v>
      </c>
      <c r="I25" s="107"/>
      <c r="J25" s="107"/>
      <c r="K25" s="107"/>
      <c r="L25" s="107"/>
      <c r="M25" s="107">
        <v>50</v>
      </c>
      <c r="N25" s="107"/>
      <c r="O25" s="107">
        <v>50</v>
      </c>
      <c r="P25" s="107"/>
      <c r="Q25" s="60"/>
      <c r="R25" s="60"/>
      <c r="S25" s="60"/>
    </row>
    <row r="26" spans="2:19" ht="20.100000000000001" customHeight="1">
      <c r="B26" s="505"/>
      <c r="C26" s="106" t="s">
        <v>42</v>
      </c>
      <c r="D26" s="70">
        <f t="shared" si="0"/>
        <v>300</v>
      </c>
      <c r="E26" s="107">
        <v>50</v>
      </c>
      <c r="F26" s="107"/>
      <c r="G26" s="107">
        <v>50</v>
      </c>
      <c r="H26" s="107">
        <v>50</v>
      </c>
      <c r="I26" s="107"/>
      <c r="J26" s="107">
        <v>50</v>
      </c>
      <c r="K26" s="107"/>
      <c r="L26" s="107"/>
      <c r="M26" s="107">
        <v>50</v>
      </c>
      <c r="N26" s="107"/>
      <c r="O26" s="107">
        <v>50</v>
      </c>
      <c r="P26" s="107"/>
      <c r="Q26" s="60"/>
      <c r="R26" s="60"/>
      <c r="S26" s="60"/>
    </row>
    <row r="27" spans="2:19" ht="20.100000000000001" customHeight="1">
      <c r="B27" s="505"/>
      <c r="C27" s="106" t="s">
        <v>43</v>
      </c>
      <c r="D27" s="70">
        <f t="shared" si="0"/>
        <v>115</v>
      </c>
      <c r="E27" s="107"/>
      <c r="F27" s="107"/>
      <c r="G27" s="107">
        <v>50</v>
      </c>
      <c r="H27" s="107">
        <v>50</v>
      </c>
      <c r="I27" s="107"/>
      <c r="J27" s="107"/>
      <c r="K27" s="107"/>
      <c r="L27" s="107"/>
      <c r="M27" s="107"/>
      <c r="N27" s="107"/>
      <c r="O27" s="107">
        <v>15</v>
      </c>
      <c r="P27" s="107"/>
      <c r="Q27" s="60"/>
      <c r="R27" s="60"/>
      <c r="S27" s="60"/>
    </row>
    <row r="28" spans="2:19" ht="20.100000000000001" customHeight="1">
      <c r="B28" s="505"/>
      <c r="C28" s="106" t="s">
        <v>44</v>
      </c>
      <c r="D28" s="70">
        <f t="shared" si="0"/>
        <v>500</v>
      </c>
      <c r="E28" s="107">
        <v>50</v>
      </c>
      <c r="F28" s="107">
        <v>40</v>
      </c>
      <c r="G28" s="107">
        <v>40</v>
      </c>
      <c r="H28" s="107">
        <v>50</v>
      </c>
      <c r="I28" s="107">
        <v>40</v>
      </c>
      <c r="J28" s="107">
        <v>40</v>
      </c>
      <c r="K28" s="107">
        <v>40</v>
      </c>
      <c r="L28" s="107">
        <v>40</v>
      </c>
      <c r="M28" s="107">
        <v>40</v>
      </c>
      <c r="N28" s="107">
        <v>40</v>
      </c>
      <c r="O28" s="107">
        <v>40</v>
      </c>
      <c r="P28" s="107">
        <v>40</v>
      </c>
      <c r="Q28" s="60"/>
      <c r="R28" s="60"/>
      <c r="S28" s="60"/>
    </row>
    <row r="29" spans="2:19" ht="20.100000000000001" customHeight="1">
      <c r="B29" s="501" t="s">
        <v>126</v>
      </c>
      <c r="C29" s="106" t="s">
        <v>45</v>
      </c>
      <c r="D29" s="70">
        <f t="shared" si="0"/>
        <v>200</v>
      </c>
      <c r="E29" s="107">
        <v>100</v>
      </c>
      <c r="F29" s="107"/>
      <c r="G29" s="107"/>
      <c r="H29" s="107"/>
      <c r="I29" s="107"/>
      <c r="J29" s="107">
        <v>20</v>
      </c>
      <c r="K29" s="107"/>
      <c r="L29" s="107">
        <v>20</v>
      </c>
      <c r="M29" s="107"/>
      <c r="N29" s="107"/>
      <c r="O29" s="107"/>
      <c r="P29" s="107">
        <v>60</v>
      </c>
      <c r="Q29" s="60"/>
      <c r="R29" s="60"/>
      <c r="S29" s="60"/>
    </row>
    <row r="30" spans="2:19" ht="20.100000000000001" customHeight="1">
      <c r="B30" s="501"/>
      <c r="C30" s="106" t="s">
        <v>88</v>
      </c>
      <c r="D30" s="70">
        <f t="shared" si="0"/>
        <v>240</v>
      </c>
      <c r="E30" s="107">
        <v>30</v>
      </c>
      <c r="F30" s="107">
        <v>30</v>
      </c>
      <c r="G30" s="107"/>
      <c r="H30" s="107">
        <v>30</v>
      </c>
      <c r="I30" s="107"/>
      <c r="J30" s="107">
        <v>30</v>
      </c>
      <c r="K30" s="107"/>
      <c r="L30" s="107">
        <v>30</v>
      </c>
      <c r="M30" s="107">
        <v>30</v>
      </c>
      <c r="N30" s="107"/>
      <c r="O30" s="107">
        <v>30</v>
      </c>
      <c r="P30" s="107">
        <v>30</v>
      </c>
      <c r="Q30" s="60"/>
      <c r="R30" s="60"/>
      <c r="S30" s="60"/>
    </row>
    <row r="31" spans="2:19" ht="20.100000000000001" customHeight="1">
      <c r="B31" s="501"/>
      <c r="C31" s="106" t="s">
        <v>270</v>
      </c>
      <c r="D31" s="70">
        <f t="shared" si="0"/>
        <v>100</v>
      </c>
      <c r="E31" s="107"/>
      <c r="F31" s="107"/>
      <c r="G31" s="107"/>
      <c r="H31" s="107"/>
      <c r="I31" s="107"/>
      <c r="J31" s="107"/>
      <c r="K31" s="107"/>
      <c r="L31" s="107"/>
      <c r="M31" s="107"/>
      <c r="N31" s="107"/>
      <c r="O31" s="107"/>
      <c r="P31" s="107">
        <v>100</v>
      </c>
      <c r="Q31" s="60"/>
      <c r="R31" s="60"/>
      <c r="S31" s="60"/>
    </row>
    <row r="32" spans="2:19" ht="20.100000000000001" customHeight="1">
      <c r="B32" s="501"/>
      <c r="C32" s="106" t="s">
        <v>49</v>
      </c>
      <c r="D32" s="70">
        <f t="shared" si="0"/>
        <v>145</v>
      </c>
      <c r="E32" s="107">
        <v>90</v>
      </c>
      <c r="F32" s="107"/>
      <c r="G32" s="107"/>
      <c r="H32" s="107"/>
      <c r="I32" s="107">
        <v>10</v>
      </c>
      <c r="J32" s="107"/>
      <c r="K32" s="107"/>
      <c r="L32" s="107">
        <v>15</v>
      </c>
      <c r="M32" s="107"/>
      <c r="N32" s="107"/>
      <c r="O32" s="107"/>
      <c r="P32" s="107">
        <v>30</v>
      </c>
      <c r="Q32" s="60"/>
      <c r="R32" s="60"/>
      <c r="S32" s="60"/>
    </row>
    <row r="33" spans="2:19" ht="20.100000000000001" customHeight="1">
      <c r="B33" s="501"/>
      <c r="C33" s="106" t="s">
        <v>51</v>
      </c>
      <c r="D33" s="70">
        <f t="shared" si="0"/>
        <v>150</v>
      </c>
      <c r="E33" s="107"/>
      <c r="F33" s="107"/>
      <c r="G33" s="107">
        <v>30</v>
      </c>
      <c r="H33" s="107"/>
      <c r="I33" s="107"/>
      <c r="J33" s="107">
        <v>30</v>
      </c>
      <c r="K33" s="107"/>
      <c r="L33" s="107">
        <v>40</v>
      </c>
      <c r="M33" s="107"/>
      <c r="N33" s="107">
        <v>50</v>
      </c>
      <c r="O33" s="107"/>
      <c r="P33" s="107"/>
      <c r="Q33" s="60"/>
      <c r="R33" s="60"/>
      <c r="S33" s="60"/>
    </row>
    <row r="34" spans="2:19" ht="20.100000000000001" customHeight="1">
      <c r="B34" s="501"/>
      <c r="C34" s="106" t="s">
        <v>52</v>
      </c>
      <c r="D34" s="70">
        <f t="shared" si="0"/>
        <v>150</v>
      </c>
      <c r="E34" s="107"/>
      <c r="F34" s="107"/>
      <c r="G34" s="107">
        <v>30</v>
      </c>
      <c r="H34" s="107"/>
      <c r="I34" s="107">
        <v>30</v>
      </c>
      <c r="J34" s="107"/>
      <c r="K34" s="107">
        <v>50</v>
      </c>
      <c r="L34" s="107"/>
      <c r="M34" s="107"/>
      <c r="N34" s="107"/>
      <c r="O34" s="107">
        <v>40</v>
      </c>
      <c r="P34" s="107"/>
      <c r="Q34" s="60"/>
      <c r="R34" s="60"/>
      <c r="S34" s="60"/>
    </row>
    <row r="35" spans="2:19" ht="20.100000000000001" customHeight="1">
      <c r="B35" s="501"/>
      <c r="C35" s="106" t="s">
        <v>53</v>
      </c>
      <c r="D35" s="70">
        <f t="shared" si="0"/>
        <v>100</v>
      </c>
      <c r="E35" s="107"/>
      <c r="F35" s="107"/>
      <c r="G35" s="107"/>
      <c r="H35" s="107"/>
      <c r="I35" s="107"/>
      <c r="J35" s="107"/>
      <c r="K35" s="107"/>
      <c r="L35" s="107"/>
      <c r="M35" s="107">
        <v>50</v>
      </c>
      <c r="N35" s="107"/>
      <c r="O35" s="107">
        <v>50</v>
      </c>
      <c r="P35" s="107"/>
      <c r="Q35" s="60"/>
      <c r="R35" s="60"/>
      <c r="S35" s="60"/>
    </row>
    <row r="36" spans="2:19" ht="20.100000000000001" customHeight="1">
      <c r="B36" s="501"/>
      <c r="C36" s="106" t="s">
        <v>55</v>
      </c>
      <c r="D36" s="70">
        <f t="shared" si="0"/>
        <v>340</v>
      </c>
      <c r="E36" s="107"/>
      <c r="F36" s="107">
        <v>50</v>
      </c>
      <c r="G36" s="107">
        <v>50</v>
      </c>
      <c r="H36" s="107">
        <v>50</v>
      </c>
      <c r="I36" s="107">
        <v>80</v>
      </c>
      <c r="J36" s="107">
        <v>50</v>
      </c>
      <c r="K36" s="107">
        <v>60</v>
      </c>
      <c r="L36" s="107"/>
      <c r="M36" s="107"/>
      <c r="N36" s="107"/>
      <c r="O36" s="107"/>
      <c r="P36" s="107"/>
      <c r="Q36" s="60"/>
      <c r="R36" s="60"/>
      <c r="S36" s="60"/>
    </row>
    <row r="37" spans="2:19" ht="20.100000000000001" customHeight="1">
      <c r="B37" s="501"/>
      <c r="C37" s="106" t="s">
        <v>271</v>
      </c>
      <c r="D37" s="70">
        <f t="shared" si="0"/>
        <v>300</v>
      </c>
      <c r="E37" s="107"/>
      <c r="F37" s="107">
        <v>50</v>
      </c>
      <c r="G37" s="107"/>
      <c r="H37" s="107"/>
      <c r="I37" s="107"/>
      <c r="J37" s="107"/>
      <c r="K37" s="107"/>
      <c r="L37" s="107"/>
      <c r="M37" s="107"/>
      <c r="N37" s="107">
        <v>50</v>
      </c>
      <c r="O37" s="107">
        <v>100</v>
      </c>
      <c r="P37" s="107">
        <v>100</v>
      </c>
      <c r="Q37" s="60"/>
      <c r="R37" s="60"/>
      <c r="S37" s="60"/>
    </row>
    <row r="38" spans="2:19" ht="20.100000000000001" customHeight="1">
      <c r="B38" s="501"/>
      <c r="C38" s="106" t="s">
        <v>58</v>
      </c>
      <c r="D38" s="70">
        <f t="shared" si="0"/>
        <v>200</v>
      </c>
      <c r="E38" s="107"/>
      <c r="F38" s="107">
        <v>100</v>
      </c>
      <c r="G38" s="107"/>
      <c r="H38" s="107"/>
      <c r="I38" s="107"/>
      <c r="J38" s="107"/>
      <c r="K38" s="107"/>
      <c r="L38" s="107"/>
      <c r="M38" s="107"/>
      <c r="N38" s="107"/>
      <c r="O38" s="107"/>
      <c r="P38" s="107">
        <v>100</v>
      </c>
      <c r="Q38" s="60"/>
      <c r="R38" s="60"/>
      <c r="S38" s="60"/>
    </row>
    <row r="39" spans="2:19" ht="20.100000000000001" customHeight="1">
      <c r="B39" s="501"/>
      <c r="C39" s="106" t="s">
        <v>59</v>
      </c>
      <c r="D39" s="70">
        <f t="shared" si="0"/>
        <v>100</v>
      </c>
      <c r="E39" s="107"/>
      <c r="F39" s="107"/>
      <c r="G39" s="107">
        <v>30</v>
      </c>
      <c r="H39" s="107"/>
      <c r="I39" s="107"/>
      <c r="J39" s="107">
        <v>20</v>
      </c>
      <c r="K39" s="107"/>
      <c r="L39" s="107">
        <v>30</v>
      </c>
      <c r="M39" s="107"/>
      <c r="N39" s="107"/>
      <c r="O39" s="107">
        <v>20</v>
      </c>
      <c r="P39" s="107"/>
      <c r="Q39" s="60"/>
      <c r="R39" s="60"/>
      <c r="S39" s="60"/>
    </row>
    <row r="40" spans="2:19" ht="20.100000000000001" customHeight="1">
      <c r="B40" s="501"/>
      <c r="C40" s="106" t="s">
        <v>272</v>
      </c>
      <c r="D40" s="70">
        <f t="shared" si="0"/>
        <v>300</v>
      </c>
      <c r="E40" s="107">
        <v>90</v>
      </c>
      <c r="F40" s="107">
        <v>50</v>
      </c>
      <c r="G40" s="107"/>
      <c r="H40" s="107"/>
      <c r="I40" s="107">
        <v>80</v>
      </c>
      <c r="J40" s="107"/>
      <c r="K40" s="107"/>
      <c r="L40" s="107"/>
      <c r="M40" s="107"/>
      <c r="N40" s="107"/>
      <c r="O40" s="107">
        <v>80</v>
      </c>
      <c r="P40" s="107"/>
      <c r="Q40" s="60"/>
      <c r="R40" s="60"/>
      <c r="S40" s="60"/>
    </row>
    <row r="41" spans="2:19" ht="20.100000000000001" customHeight="1">
      <c r="B41" s="501"/>
      <c r="C41" s="106" t="s">
        <v>61</v>
      </c>
      <c r="D41" s="70">
        <f>SUM(E41:P41)</f>
        <v>400</v>
      </c>
      <c r="E41" s="107"/>
      <c r="F41" s="107"/>
      <c r="G41" s="107">
        <v>100</v>
      </c>
      <c r="H41" s="107"/>
      <c r="I41" s="107">
        <v>100</v>
      </c>
      <c r="J41" s="107"/>
      <c r="K41" s="107"/>
      <c r="L41" s="107">
        <v>100</v>
      </c>
      <c r="M41" s="107"/>
      <c r="N41" s="107"/>
      <c r="O41" s="107">
        <v>100</v>
      </c>
      <c r="P41" s="107"/>
      <c r="Q41" s="60"/>
      <c r="R41" s="60"/>
      <c r="S41" s="60"/>
    </row>
    <row r="42" spans="2:19" ht="20.100000000000001" customHeight="1">
      <c r="B42" s="500" t="s">
        <v>127</v>
      </c>
      <c r="C42" s="500"/>
      <c r="D42" s="70">
        <f>SUM(E42:P42)</f>
        <v>10830</v>
      </c>
      <c r="E42" s="108">
        <f>SUM(E5:E41)</f>
        <v>1280</v>
      </c>
      <c r="F42" s="108">
        <f t="shared" ref="F42:P42" si="1">SUM(F5:F41)</f>
        <v>1120</v>
      </c>
      <c r="G42" s="108">
        <f t="shared" si="1"/>
        <v>1010</v>
      </c>
      <c r="H42" s="108">
        <f t="shared" si="1"/>
        <v>780</v>
      </c>
      <c r="I42" s="108">
        <f t="shared" si="1"/>
        <v>950</v>
      </c>
      <c r="J42" s="108">
        <f t="shared" si="1"/>
        <v>970</v>
      </c>
      <c r="K42" s="108">
        <f t="shared" si="1"/>
        <v>770</v>
      </c>
      <c r="L42" s="108">
        <f t="shared" si="1"/>
        <v>715</v>
      </c>
      <c r="M42" s="108">
        <f t="shared" si="1"/>
        <v>760</v>
      </c>
      <c r="N42" s="108">
        <f t="shared" si="1"/>
        <v>810</v>
      </c>
      <c r="O42" s="108">
        <f t="shared" si="1"/>
        <v>965</v>
      </c>
      <c r="P42" s="108">
        <f t="shared" si="1"/>
        <v>700</v>
      </c>
      <c r="Q42" s="60"/>
      <c r="R42" s="60"/>
    </row>
    <row r="43" spans="2:19" ht="20.100000000000001" customHeight="1">
      <c r="B43" s="500" t="s">
        <v>128</v>
      </c>
      <c r="C43" s="500"/>
      <c r="D43" s="69">
        <f>COUNTA(D5:D41)</f>
        <v>37</v>
      </c>
      <c r="E43" s="70">
        <f t="shared" ref="E43:P43" si="2">COUNTA(E5:E41)</f>
        <v>19</v>
      </c>
      <c r="F43" s="70">
        <f t="shared" si="2"/>
        <v>19</v>
      </c>
      <c r="G43" s="70">
        <f t="shared" si="2"/>
        <v>17</v>
      </c>
      <c r="H43" s="70">
        <f t="shared" si="2"/>
        <v>14</v>
      </c>
      <c r="I43" s="70">
        <f t="shared" si="2"/>
        <v>16</v>
      </c>
      <c r="J43" s="70">
        <f t="shared" si="2"/>
        <v>18</v>
      </c>
      <c r="K43" s="70">
        <f t="shared" si="2"/>
        <v>14</v>
      </c>
      <c r="L43" s="70">
        <f t="shared" si="2"/>
        <v>15</v>
      </c>
      <c r="M43" s="70">
        <f t="shared" si="2"/>
        <v>13</v>
      </c>
      <c r="N43" s="70">
        <f t="shared" si="2"/>
        <v>14</v>
      </c>
      <c r="O43" s="70">
        <f t="shared" si="2"/>
        <v>17</v>
      </c>
      <c r="P43" s="70">
        <f t="shared" si="2"/>
        <v>11</v>
      </c>
    </row>
    <row r="44" spans="2:19" ht="20.100000000000001" customHeight="1">
      <c r="B44" s="61"/>
      <c r="C44" s="61" t="s">
        <v>303</v>
      </c>
      <c r="E44" s="61" t="s">
        <v>302</v>
      </c>
    </row>
    <row r="45" spans="2:19" ht="20.100000000000001" customHeight="1">
      <c r="B45" s="61"/>
    </row>
    <row r="46" spans="2:19" ht="20.100000000000001" customHeight="1">
      <c r="C46" s="54" t="s">
        <v>273</v>
      </c>
    </row>
    <row r="47" spans="2:19" ht="20.100000000000001" customHeight="1">
      <c r="C47" s="54" t="s">
        <v>277</v>
      </c>
      <c r="H47" s="54" t="s">
        <v>278</v>
      </c>
    </row>
    <row r="48" spans="2:19" ht="20.100000000000001" customHeight="1">
      <c r="C48" s="495" t="s">
        <v>276</v>
      </c>
      <c r="D48" s="496"/>
      <c r="E48" s="496"/>
      <c r="F48" s="496"/>
      <c r="G48" s="496"/>
      <c r="H48" s="497"/>
    </row>
    <row r="49" spans="2:9" ht="20.100000000000001" customHeight="1">
      <c r="C49" s="110" t="s">
        <v>279</v>
      </c>
      <c r="D49" s="110" t="s">
        <v>280</v>
      </c>
      <c r="E49" s="110" t="s">
        <v>279</v>
      </c>
      <c r="F49" s="110" t="s">
        <v>280</v>
      </c>
      <c r="G49" s="110" t="s">
        <v>281</v>
      </c>
      <c r="H49" s="110" t="s">
        <v>280</v>
      </c>
    </row>
    <row r="50" spans="2:9" ht="20.100000000000001" customHeight="1">
      <c r="C50" s="110" t="s">
        <v>274</v>
      </c>
      <c r="D50" s="111">
        <v>15</v>
      </c>
      <c r="E50" s="110" t="s">
        <v>210</v>
      </c>
      <c r="F50" s="111">
        <v>3</v>
      </c>
      <c r="G50" s="110" t="s">
        <v>219</v>
      </c>
      <c r="H50" s="111">
        <v>20</v>
      </c>
      <c r="I50" s="109"/>
    </row>
    <row r="51" spans="2:9" ht="20.100000000000001" customHeight="1">
      <c r="C51" s="110" t="s">
        <v>205</v>
      </c>
      <c r="D51" s="111">
        <v>26</v>
      </c>
      <c r="E51" s="110" t="s">
        <v>214</v>
      </c>
      <c r="F51" s="111">
        <v>100</v>
      </c>
      <c r="G51" s="110" t="s">
        <v>227</v>
      </c>
      <c r="H51" s="111">
        <v>9</v>
      </c>
      <c r="I51" s="109"/>
    </row>
    <row r="52" spans="2:9" ht="20.100000000000001" customHeight="1">
      <c r="C52" s="110" t="s">
        <v>208</v>
      </c>
      <c r="D52" s="111">
        <v>100</v>
      </c>
      <c r="E52" s="110" t="s">
        <v>275</v>
      </c>
      <c r="F52" s="111">
        <v>60</v>
      </c>
      <c r="G52" s="110" t="s">
        <v>238</v>
      </c>
      <c r="H52" s="111">
        <v>10</v>
      </c>
      <c r="I52" s="109"/>
    </row>
    <row r="53" spans="2:9" ht="20.100000000000001" customHeight="1">
      <c r="C53" s="112"/>
      <c r="D53" s="112"/>
      <c r="E53" s="112"/>
      <c r="F53" s="498" t="s">
        <v>282</v>
      </c>
      <c r="G53" s="499"/>
      <c r="H53" s="111">
        <v>343</v>
      </c>
      <c r="I53" s="109"/>
    </row>
    <row r="54" spans="2:9" ht="20.100000000000001" customHeight="1">
      <c r="B54" s="109"/>
      <c r="C54" s="109"/>
      <c r="D54" s="109"/>
      <c r="E54" s="109"/>
      <c r="F54" s="109"/>
      <c r="G54" s="109"/>
      <c r="H54" s="109"/>
      <c r="I54" s="109"/>
    </row>
    <row r="55" spans="2:9" ht="20.100000000000001" customHeight="1">
      <c r="B55" s="109"/>
      <c r="C55" s="109"/>
      <c r="D55" s="109"/>
      <c r="E55" s="109"/>
      <c r="F55" s="109"/>
      <c r="G55" s="109"/>
      <c r="H55" s="109"/>
      <c r="I55" s="109"/>
    </row>
    <row r="56" spans="2:9" ht="20.100000000000001" customHeight="1"/>
    <row r="57" spans="2:9" ht="20.100000000000001" customHeight="1"/>
    <row r="58" spans="2:9" ht="20.100000000000001" customHeight="1"/>
    <row r="59" spans="2:9" ht="20.100000000000001" customHeight="1"/>
    <row r="60" spans="2:9" ht="20.100000000000001" customHeight="1"/>
    <row r="61" spans="2:9" ht="20.100000000000001" customHeight="1"/>
    <row r="62" spans="2:9" ht="20.100000000000001" customHeight="1"/>
    <row r="63" spans="2:9" ht="20.100000000000001" customHeight="1"/>
    <row r="64" spans="2:9"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sheetData>
  <customSheetViews>
    <customSheetView guid="{9CD6CDFB-0526-4987-BB9B-F12261C08409}" showPageBreaks="1" showGridLines="0" showAutoFilter="1" view="pageBreakPreview">
      <pane xSplit="4" ySplit="4" topLeftCell="E32" activePane="bottomRight" state="frozen"/>
      <selection pane="bottomRight" activeCell="A13" sqref="A13"/>
      <pageMargins left="0.59055118110236227" right="0.59055118110236227" top="0.86614173228346458" bottom="0.31496062992125984" header="0.51181102362204722" footer="0.51181102362204722"/>
      <printOptions horizontalCentered="1"/>
      <pageSetup paperSize="9" scale="65" orientation="landscape" horizontalDpi="4294967292" r:id="rId1"/>
      <headerFooter alignWithMargins="0"/>
      <autoFilter ref="B1:M1" xr:uid="{FC579B96-FE26-4FAB-85D8-3A5021800FB8}"/>
    </customSheetView>
    <customSheetView guid="{47FE580C-1B40-484B-A27C-9C582BD9B048}" showPageBreaks="1" showGridLines="0" printArea="1" showAutoFilter="1" view="pageBreakPreview">
      <pane xSplit="4" ySplit="4" topLeftCell="E5" activePane="bottomRight" state="frozen"/>
      <selection pane="bottomRight" activeCell="A13" sqref="A13"/>
      <pageMargins left="0.59055118110236227" right="0.59055118110236227" top="0.86614173228346458" bottom="0.31496062992125984" header="0.51181102362204722" footer="0.51181102362204722"/>
      <printOptions horizontalCentered="1"/>
      <pageSetup paperSize="9" scale="65" orientation="landscape" horizontalDpi="4294967292" r:id="rId2"/>
      <headerFooter alignWithMargins="0"/>
      <autoFilter ref="B1:M1" xr:uid="{314B4D35-EE89-4685-A8EC-E9AF36265940}"/>
    </customSheetView>
    <customSheetView guid="{B07D689D-A88D-4FD6-A5A1-1BAAB5F2B100}" showPageBreaks="1" showGridLines="0" printArea="1" showAutoFilter="1" view="pageBreakPreview">
      <pane xSplit="4" ySplit="4" topLeftCell="E23" activePane="bottomRight" state="frozen"/>
      <selection pane="bottomRight" activeCell="G40" sqref="G40"/>
      <pageMargins left="0.59055118110236227" right="0.59055118110236227" top="0.86614173228346458" bottom="0.31496062992125984" header="0.51181102362204722" footer="0.51181102362204722"/>
      <printOptions horizontalCentered="1"/>
      <pageSetup paperSize="9" scale="65" orientation="landscape" r:id="rId3"/>
      <headerFooter alignWithMargins="0"/>
      <autoFilter ref="B1:M1" xr:uid="{586DB522-F817-40B5-A253-EE7EF80E4EEC}"/>
    </customSheetView>
  </customSheetViews>
  <mergeCells count="9">
    <mergeCell ref="C48:H48"/>
    <mergeCell ref="F53:G53"/>
    <mergeCell ref="B43:C43"/>
    <mergeCell ref="B29:B41"/>
    <mergeCell ref="E3:P3"/>
    <mergeCell ref="D3:D4"/>
    <mergeCell ref="B5:B28"/>
    <mergeCell ref="B42:C42"/>
    <mergeCell ref="B3:C4"/>
  </mergeCells>
  <phoneticPr fontId="15"/>
  <printOptions horizontalCentered="1"/>
  <pageMargins left="0.19685039370078741" right="0.19685039370078741" top="0.39370078740157483" bottom="0.39370078740157483" header="0.31496062992125984" footer="0.31496062992125984"/>
  <pageSetup paperSize="9" scale="67" orientation="landscape" r:id="rId4"/>
  <headerFooter alignWithMargins="0"/>
  <rowBreaks count="1" manualBreakCount="1">
    <brk id="45"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4:H47"/>
  <sheetViews>
    <sheetView showGridLines="0" view="pageBreakPreview" zoomScaleNormal="100" zoomScaleSheetLayoutView="100" workbookViewId="0">
      <selection activeCell="E14" sqref="E14"/>
    </sheetView>
  </sheetViews>
  <sheetFormatPr defaultColWidth="9" defaultRowHeight="14.25"/>
  <cols>
    <col min="1" max="1" width="3.5" style="15" customWidth="1"/>
    <col min="2" max="2" width="15.625" style="15" customWidth="1"/>
    <col min="3" max="3" width="20.625" style="15" customWidth="1"/>
    <col min="4" max="5" width="15.625" style="15" customWidth="1"/>
    <col min="6" max="6" width="30.625" style="15" customWidth="1"/>
    <col min="7" max="7" width="7.5" style="15" bestFit="1" customWidth="1"/>
    <col min="8" max="8" width="3.375" style="15" customWidth="1"/>
    <col min="9" max="16384" width="9" style="15"/>
  </cols>
  <sheetData>
    <row r="4" spans="1:8" ht="17.25">
      <c r="A4" s="385" t="s">
        <v>0</v>
      </c>
      <c r="B4" s="385"/>
      <c r="C4" s="385"/>
      <c r="D4" s="385"/>
      <c r="E4" s="385"/>
      <c r="F4" s="385"/>
      <c r="G4" s="385"/>
      <c r="H4" s="385"/>
    </row>
    <row r="6" spans="1:8">
      <c r="A6" s="75"/>
      <c r="B6" s="76"/>
      <c r="C6" s="76"/>
      <c r="D6" s="76"/>
      <c r="E6" s="76"/>
      <c r="F6" s="21"/>
      <c r="G6" s="77"/>
      <c r="H6" s="68"/>
    </row>
    <row r="7" spans="1:8">
      <c r="A7" s="78"/>
      <c r="B7" s="19" t="s">
        <v>306</v>
      </c>
      <c r="C7" s="19"/>
      <c r="D7" s="19"/>
      <c r="E7" s="19"/>
      <c r="F7" s="79" t="s">
        <v>251</v>
      </c>
      <c r="G7" s="90">
        <v>1</v>
      </c>
      <c r="H7" s="80"/>
    </row>
    <row r="8" spans="1:8">
      <c r="A8" s="78"/>
      <c r="B8" s="19"/>
      <c r="C8" s="19"/>
      <c r="D8" s="19"/>
      <c r="E8" s="19"/>
      <c r="G8" s="90"/>
      <c r="H8" s="80"/>
    </row>
    <row r="9" spans="1:8">
      <c r="A9" s="78"/>
      <c r="B9" s="19"/>
      <c r="C9" s="19"/>
      <c r="D9" s="19"/>
      <c r="E9" s="19"/>
      <c r="G9" s="90"/>
      <c r="H9" s="80"/>
    </row>
    <row r="10" spans="1:8">
      <c r="A10" s="78"/>
      <c r="B10" s="19" t="s">
        <v>307</v>
      </c>
      <c r="C10" s="19"/>
      <c r="D10" s="19"/>
      <c r="E10" s="19"/>
      <c r="G10" s="90"/>
      <c r="H10" s="80"/>
    </row>
    <row r="11" spans="1:8">
      <c r="A11" s="78"/>
      <c r="B11" s="81" t="s">
        <v>1</v>
      </c>
      <c r="C11" s="19"/>
      <c r="D11" s="19"/>
      <c r="E11" s="19"/>
      <c r="F11" s="79" t="s">
        <v>251</v>
      </c>
      <c r="G11" s="90">
        <v>7</v>
      </c>
      <c r="H11" s="80"/>
    </row>
    <row r="12" spans="1:8">
      <c r="A12" s="78"/>
      <c r="B12" s="81" t="s">
        <v>2</v>
      </c>
      <c r="C12" s="19"/>
      <c r="D12" s="19"/>
      <c r="E12" s="19"/>
      <c r="F12" s="79" t="s">
        <v>251</v>
      </c>
      <c r="G12" s="90">
        <v>17</v>
      </c>
      <c r="H12" s="80"/>
    </row>
    <row r="13" spans="1:8">
      <c r="A13" s="78"/>
      <c r="G13" s="91"/>
      <c r="H13" s="80"/>
    </row>
    <row r="14" spans="1:8">
      <c r="A14" s="78"/>
      <c r="B14" s="82"/>
      <c r="C14" s="19"/>
      <c r="D14" s="19"/>
      <c r="E14" s="19"/>
      <c r="G14" s="90"/>
      <c r="H14" s="80"/>
    </row>
    <row r="15" spans="1:8" ht="13.5" customHeight="1">
      <c r="A15" s="78"/>
      <c r="B15" s="19" t="s">
        <v>308</v>
      </c>
      <c r="C15" s="19"/>
      <c r="D15" s="19"/>
      <c r="E15" s="19"/>
      <c r="G15" s="90"/>
      <c r="H15" s="80"/>
    </row>
    <row r="16" spans="1:8">
      <c r="A16" s="78"/>
      <c r="B16" s="81" t="s">
        <v>1</v>
      </c>
      <c r="C16" s="19"/>
      <c r="D16" s="19"/>
      <c r="E16" s="19"/>
      <c r="F16" s="79" t="s">
        <v>251</v>
      </c>
      <c r="G16" s="90">
        <v>23</v>
      </c>
      <c r="H16" s="80"/>
    </row>
    <row r="17" spans="1:8">
      <c r="A17" s="78"/>
      <c r="B17" s="81" t="s">
        <v>2</v>
      </c>
      <c r="C17" s="19"/>
      <c r="D17" s="19"/>
      <c r="E17" s="19"/>
      <c r="F17" s="79" t="s">
        <v>251</v>
      </c>
      <c r="G17" s="90">
        <v>28</v>
      </c>
      <c r="H17" s="80"/>
    </row>
    <row r="18" spans="1:8">
      <c r="A18" s="78"/>
      <c r="G18" s="91"/>
      <c r="H18" s="80"/>
    </row>
    <row r="19" spans="1:8">
      <c r="A19" s="78"/>
      <c r="G19" s="91"/>
      <c r="H19" s="80"/>
    </row>
    <row r="20" spans="1:8">
      <c r="A20" s="78"/>
      <c r="B20" s="19" t="s">
        <v>309</v>
      </c>
      <c r="C20" s="19"/>
      <c r="D20" s="19"/>
      <c r="E20" s="19"/>
      <c r="F20" s="83"/>
      <c r="G20" s="91"/>
      <c r="H20" s="80"/>
    </row>
    <row r="21" spans="1:8">
      <c r="A21" s="78"/>
      <c r="B21" s="19"/>
      <c r="C21" s="82" t="s">
        <v>310</v>
      </c>
      <c r="F21" s="83"/>
      <c r="G21" s="91"/>
      <c r="H21" s="80"/>
    </row>
    <row r="22" spans="1:8">
      <c r="A22" s="78"/>
      <c r="B22" s="81" t="s">
        <v>1</v>
      </c>
      <c r="C22" s="19"/>
      <c r="D22" s="19"/>
      <c r="E22" s="19"/>
      <c r="F22" s="79" t="s">
        <v>251</v>
      </c>
      <c r="G22" s="90">
        <v>30</v>
      </c>
      <c r="H22" s="80"/>
    </row>
    <row r="23" spans="1:8">
      <c r="A23" s="78"/>
      <c r="B23" s="81" t="s">
        <v>2</v>
      </c>
      <c r="C23" s="19"/>
      <c r="D23" s="19"/>
      <c r="E23" s="19"/>
      <c r="F23" s="79" t="s">
        <v>251</v>
      </c>
      <c r="G23" s="90">
        <v>37</v>
      </c>
      <c r="H23" s="80"/>
    </row>
    <row r="24" spans="1:8">
      <c r="A24" s="78"/>
      <c r="G24" s="91"/>
      <c r="H24" s="80"/>
    </row>
    <row r="25" spans="1:8">
      <c r="A25" s="78"/>
      <c r="G25" s="91"/>
      <c r="H25" s="80"/>
    </row>
    <row r="26" spans="1:8">
      <c r="A26" s="78"/>
      <c r="B26" s="19" t="s">
        <v>311</v>
      </c>
      <c r="C26" s="19"/>
      <c r="D26" s="19"/>
      <c r="E26" s="19"/>
      <c r="F26" s="79" t="s">
        <v>251</v>
      </c>
      <c r="G26" s="90">
        <v>41</v>
      </c>
      <c r="H26" s="80"/>
    </row>
    <row r="27" spans="1:8">
      <c r="A27" s="78"/>
      <c r="C27" s="82"/>
      <c r="H27" s="80"/>
    </row>
    <row r="28" spans="1:8">
      <c r="A28" s="78"/>
      <c r="G28" s="91"/>
      <c r="H28" s="80"/>
    </row>
    <row r="29" spans="1:8">
      <c r="A29" s="78"/>
      <c r="B29" s="19" t="s">
        <v>312</v>
      </c>
      <c r="C29" s="19"/>
      <c r="D29" s="19"/>
      <c r="E29" s="19"/>
      <c r="G29" s="91"/>
      <c r="H29" s="80"/>
    </row>
    <row r="30" spans="1:8">
      <c r="A30" s="78"/>
      <c r="B30" s="81" t="s">
        <v>1</v>
      </c>
      <c r="C30" s="19"/>
      <c r="D30" s="19"/>
      <c r="E30" s="19"/>
      <c r="F30" s="79" t="s">
        <v>251</v>
      </c>
      <c r="G30" s="90">
        <v>42</v>
      </c>
      <c r="H30" s="80"/>
    </row>
    <row r="31" spans="1:8">
      <c r="A31" s="78"/>
      <c r="B31" s="81" t="s">
        <v>2</v>
      </c>
      <c r="C31" s="19"/>
      <c r="D31" s="19"/>
      <c r="E31" s="19"/>
      <c r="F31" s="79" t="s">
        <v>251</v>
      </c>
      <c r="G31" s="90">
        <v>63</v>
      </c>
      <c r="H31" s="80"/>
    </row>
    <row r="32" spans="1:8">
      <c r="A32" s="78"/>
      <c r="G32" s="91"/>
      <c r="H32" s="80"/>
    </row>
    <row r="33" spans="1:8">
      <c r="A33" s="78"/>
      <c r="G33" s="91"/>
      <c r="H33" s="80"/>
    </row>
    <row r="34" spans="1:8">
      <c r="A34" s="78"/>
      <c r="B34" s="19" t="s">
        <v>3</v>
      </c>
      <c r="C34" s="19"/>
      <c r="D34" s="19"/>
      <c r="E34" s="19"/>
      <c r="F34" s="79" t="s">
        <v>251</v>
      </c>
      <c r="G34" s="90">
        <v>73</v>
      </c>
      <c r="H34" s="80"/>
    </row>
    <row r="35" spans="1:8">
      <c r="A35" s="78"/>
      <c r="G35" s="91"/>
      <c r="H35" s="80"/>
    </row>
    <row r="36" spans="1:8">
      <c r="A36" s="78"/>
      <c r="G36" s="91"/>
      <c r="H36" s="80"/>
    </row>
    <row r="37" spans="1:8">
      <c r="A37" s="78"/>
      <c r="B37" s="19" t="s">
        <v>4</v>
      </c>
      <c r="C37" s="19"/>
      <c r="D37" s="19"/>
      <c r="E37" s="19"/>
      <c r="F37" s="79" t="s">
        <v>251</v>
      </c>
      <c r="G37" s="90">
        <v>76</v>
      </c>
      <c r="H37" s="80"/>
    </row>
    <row r="38" spans="1:8">
      <c r="A38" s="29"/>
      <c r="B38" s="84"/>
      <c r="C38" s="85"/>
      <c r="D38" s="85"/>
      <c r="E38" s="85"/>
      <c r="F38" s="28"/>
      <c r="G38" s="84"/>
      <c r="H38" s="86"/>
    </row>
    <row r="39" spans="1:8">
      <c r="B39" s="19"/>
      <c r="G39" s="82"/>
    </row>
    <row r="41" spans="1:8">
      <c r="G41" s="87"/>
    </row>
    <row r="42" spans="1:8">
      <c r="G42" s="87"/>
    </row>
    <row r="43" spans="1:8">
      <c r="G43" s="87"/>
    </row>
    <row r="46" spans="1:8">
      <c r="B46" s="19"/>
    </row>
    <row r="47" spans="1:8">
      <c r="B47" s="19"/>
      <c r="G47" s="83"/>
    </row>
  </sheetData>
  <customSheetViews>
    <customSheetView guid="{9CD6CDFB-0526-4987-BB9B-F12261C08409}" showPageBreaks="1" showGridLines="0" view="pageBreakPreview">
      <selection activeCell="B32" sqref="B32"/>
      <pageMargins left="0.59055118110236227" right="0.39370078740157483" top="0.98425196850393704" bottom="0.98425196850393704" header="0.51181102362204722" footer="0.51181102362204722"/>
      <printOptions horizontalCentered="1"/>
      <pageSetup paperSize="9" scale="120" orientation="portrait" r:id="rId1"/>
      <headerFooter alignWithMargins="0"/>
    </customSheetView>
    <customSheetView guid="{47FE580C-1B40-484B-A27C-9C582BD9B048}" showPageBreaks="1" showGridLines="0" view="pageBreakPreview" topLeftCell="A4">
      <selection activeCell="B32" sqref="B32"/>
      <pageMargins left="0.59055118110236227" right="0.39370078740157483" top="0.98425196850393704" bottom="0.98425196850393704" header="0.51181102362204722" footer="0.51181102362204722"/>
      <printOptions horizontalCentered="1"/>
      <pageSetup paperSize="9" scale="120" orientation="portrait" r:id="rId2"/>
      <headerFooter alignWithMargins="0"/>
    </customSheetView>
    <customSheetView guid="{B07D689D-A88D-4FD6-A5A1-1BAAB5F2B100}" showPageBreaks="1" showGridLines="0" view="pageBreakPreview">
      <selection activeCell="H14" sqref="H14"/>
      <pageMargins left="0.59055118110236227" right="0.39370078740157483" top="0.98425196850393704" bottom="0.98425196850393704" header="0.51181102362204722" footer="0.51181102362204722"/>
      <printOptions horizontalCentered="1"/>
      <pageSetup paperSize="9" scale="120" orientation="portrait" r:id="rId3"/>
      <headerFooter alignWithMargins="0"/>
    </customSheetView>
  </customSheetViews>
  <mergeCells count="1">
    <mergeCell ref="A4:H4"/>
  </mergeCells>
  <phoneticPr fontId="3"/>
  <printOptions horizontalCentered="1"/>
  <pageMargins left="0.59055118110236227" right="0.19685039370078741" top="0.39370078740157483" bottom="0.39370078740157483" header="0.51181102362204722" footer="0.51181102362204722"/>
  <pageSetup paperSize="9" scale="109"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68"/>
  <sheetViews>
    <sheetView showGridLines="0" view="pageBreakPreview" zoomScale="70" zoomScaleNormal="100" zoomScaleSheetLayoutView="70" workbookViewId="0">
      <pane xSplit="1" ySplit="6" topLeftCell="B7" activePane="bottomRight" state="frozen"/>
      <selection activeCell="A34" sqref="A34:I38"/>
      <selection pane="topRight" activeCell="A34" sqref="A34:I38"/>
      <selection pane="bottomLeft" activeCell="A34" sqref="A34:I38"/>
      <selection pane="bottomRight" activeCell="B3" sqref="B3"/>
    </sheetView>
  </sheetViews>
  <sheetFormatPr defaultColWidth="9" defaultRowHeight="14.25"/>
  <cols>
    <col min="1" max="1" width="10.5" style="15" customWidth="1"/>
    <col min="2" max="2" width="10.75" style="15" customWidth="1"/>
    <col min="3" max="3" width="10.5" style="15" customWidth="1"/>
    <col min="4" max="4" width="7.625" style="15" customWidth="1"/>
    <col min="5" max="5" width="10.5" style="15" customWidth="1"/>
    <col min="6" max="6" width="7.625" style="15" customWidth="1"/>
    <col min="7" max="7" width="10.5" style="15" customWidth="1"/>
    <col min="8" max="8" width="7.625" style="15" customWidth="1"/>
    <col min="9" max="9" width="10.5" style="15" customWidth="1"/>
    <col min="10" max="10" width="7.625" style="15" customWidth="1"/>
    <col min="11" max="11" width="10.5" style="15" customWidth="1"/>
    <col min="12" max="12" width="7.625" style="15" customWidth="1"/>
    <col min="13" max="13" width="10.5" style="16" customWidth="1"/>
    <col min="14" max="14" width="7.625" style="15" customWidth="1"/>
    <col min="15" max="15" width="10.5" style="15" customWidth="1"/>
    <col min="16" max="16" width="7.625" style="15" customWidth="1"/>
    <col min="17" max="17" width="10.5" style="15" customWidth="1"/>
    <col min="18" max="18" width="7.625" style="15" customWidth="1"/>
    <col min="19" max="19" width="10.5" style="15" customWidth="1"/>
    <col min="20" max="20" width="7.625" style="15" customWidth="1"/>
    <col min="21" max="16384" width="9" style="15"/>
  </cols>
  <sheetData>
    <row r="1" spans="1:22" ht="9.9499999999999993" customHeight="1"/>
    <row r="2" spans="1:22" ht="29.25" customHeight="1">
      <c r="A2" s="15" t="s">
        <v>319</v>
      </c>
    </row>
    <row r="3" spans="1:22" ht="29.25" customHeight="1">
      <c r="A3" s="17" t="s">
        <v>5</v>
      </c>
      <c r="S3" s="15" t="s">
        <v>6</v>
      </c>
    </row>
    <row r="4" spans="1:22" ht="21" customHeight="1">
      <c r="A4" s="386" t="s">
        <v>7</v>
      </c>
      <c r="B4" s="20" t="s">
        <v>8</v>
      </c>
      <c r="C4" s="21"/>
      <c r="D4" s="21"/>
      <c r="E4" s="21"/>
      <c r="F4" s="21"/>
      <c r="G4" s="21"/>
      <c r="H4" s="21"/>
      <c r="I4" s="21"/>
      <c r="J4" s="21"/>
      <c r="K4" s="21"/>
      <c r="L4" s="21"/>
      <c r="M4" s="18"/>
      <c r="N4" s="21"/>
      <c r="O4" s="22"/>
      <c r="P4" s="22"/>
      <c r="Q4" s="22"/>
      <c r="R4" s="22"/>
      <c r="S4" s="22"/>
      <c r="T4" s="23"/>
    </row>
    <row r="5" spans="1:22" ht="21" customHeight="1">
      <c r="A5" s="387"/>
      <c r="C5" s="24" t="s">
        <v>9</v>
      </c>
      <c r="D5" s="25"/>
      <c r="E5" s="24" t="s">
        <v>10</v>
      </c>
      <c r="F5" s="25"/>
      <c r="G5" s="24" t="s">
        <v>11</v>
      </c>
      <c r="H5" s="26"/>
      <c r="I5" s="24" t="s">
        <v>12</v>
      </c>
      <c r="J5" s="25"/>
      <c r="K5" s="24" t="s">
        <v>13</v>
      </c>
      <c r="L5" s="26"/>
      <c r="M5" s="389" t="s">
        <v>14</v>
      </c>
      <c r="N5" s="390"/>
      <c r="O5" s="20" t="s">
        <v>15</v>
      </c>
      <c r="P5" s="27"/>
      <c r="Q5" s="24" t="s">
        <v>16</v>
      </c>
      <c r="R5" s="26"/>
      <c r="S5" s="24" t="s">
        <v>17</v>
      </c>
      <c r="T5" s="26"/>
    </row>
    <row r="6" spans="1:22" ht="17.25" customHeight="1">
      <c r="A6" s="388"/>
      <c r="B6" s="28"/>
      <c r="C6" s="29"/>
      <c r="D6" s="30" t="s">
        <v>18</v>
      </c>
      <c r="E6" s="29"/>
      <c r="F6" s="30" t="s">
        <v>18</v>
      </c>
      <c r="G6" s="29"/>
      <c r="H6" s="30" t="s">
        <v>18</v>
      </c>
      <c r="I6" s="29"/>
      <c r="J6" s="30" t="s">
        <v>18</v>
      </c>
      <c r="K6" s="29"/>
      <c r="L6" s="30" t="s">
        <v>18</v>
      </c>
      <c r="M6" s="31"/>
      <c r="N6" s="32" t="s">
        <v>18</v>
      </c>
      <c r="O6" s="28"/>
      <c r="P6" s="30" t="s">
        <v>18</v>
      </c>
      <c r="Q6" s="29"/>
      <c r="R6" s="30" t="s">
        <v>18</v>
      </c>
      <c r="S6" s="29"/>
      <c r="T6" s="32" t="s">
        <v>18</v>
      </c>
    </row>
    <row r="7" spans="1:22" ht="29.25" customHeight="1">
      <c r="A7" s="113" t="s">
        <v>274</v>
      </c>
      <c r="B7" s="335">
        <v>2707694</v>
      </c>
      <c r="C7" s="336">
        <v>766772</v>
      </c>
      <c r="D7" s="337">
        <v>28.318266391992598</v>
      </c>
      <c r="E7" s="338">
        <v>105370</v>
      </c>
      <c r="F7" s="337">
        <v>3.8915032496286508</v>
      </c>
      <c r="G7" s="338">
        <v>638000</v>
      </c>
      <c r="H7" s="337">
        <v>23.562485273446704</v>
      </c>
      <c r="I7" s="338">
        <v>26987</v>
      </c>
      <c r="J7" s="337">
        <v>0.99667835434875585</v>
      </c>
      <c r="K7" s="338">
        <v>457238</v>
      </c>
      <c r="L7" s="337">
        <v>16.886620127680601</v>
      </c>
      <c r="M7" s="391"/>
      <c r="N7" s="394"/>
      <c r="O7" s="18">
        <v>6570</v>
      </c>
      <c r="P7" s="337">
        <v>0.24264189380336182</v>
      </c>
      <c r="Q7" s="338">
        <v>229040</v>
      </c>
      <c r="R7" s="337">
        <v>8.4588583495771683</v>
      </c>
      <c r="S7" s="338">
        <v>477717</v>
      </c>
      <c r="T7" s="337">
        <v>17.64294635952216</v>
      </c>
      <c r="V7" s="92">
        <f>D7+F7+H7+J7+L7+N7+P7+R7+T7</f>
        <v>100</v>
      </c>
    </row>
    <row r="8" spans="1:22" ht="29.25" customHeight="1">
      <c r="A8" s="114" t="s">
        <v>298</v>
      </c>
      <c r="B8" s="335">
        <v>752346</v>
      </c>
      <c r="C8" s="336">
        <v>168505</v>
      </c>
      <c r="D8" s="337">
        <v>22.397274658202477</v>
      </c>
      <c r="E8" s="339">
        <v>25216</v>
      </c>
      <c r="F8" s="337">
        <v>3.3516493740911764</v>
      </c>
      <c r="G8" s="339">
        <v>221297</v>
      </c>
      <c r="H8" s="337">
        <v>29.414258864937143</v>
      </c>
      <c r="I8" s="339">
        <v>7569</v>
      </c>
      <c r="J8" s="337">
        <v>1.0060530660095222</v>
      </c>
      <c r="K8" s="339">
        <v>124602</v>
      </c>
      <c r="L8" s="337">
        <v>16.561794706159134</v>
      </c>
      <c r="M8" s="392"/>
      <c r="N8" s="395"/>
      <c r="O8" s="335">
        <v>1280</v>
      </c>
      <c r="P8" s="337">
        <v>0.17013448599447595</v>
      </c>
      <c r="Q8" s="339">
        <v>41904</v>
      </c>
      <c r="R8" s="337">
        <v>5.5697777352441564</v>
      </c>
      <c r="S8" s="339">
        <v>161973</v>
      </c>
      <c r="T8" s="337">
        <v>21.529057109361915</v>
      </c>
      <c r="V8" s="92">
        <f>D8+F8+H8+J8+L8+N8+P8+R8+T8</f>
        <v>100</v>
      </c>
    </row>
    <row r="9" spans="1:22" ht="29.25" customHeight="1">
      <c r="A9" s="114" t="s">
        <v>199</v>
      </c>
      <c r="B9" s="335">
        <v>1211792</v>
      </c>
      <c r="C9" s="340">
        <v>307400</v>
      </c>
      <c r="D9" s="337">
        <v>25.367389783065082</v>
      </c>
      <c r="E9" s="339">
        <v>41880</v>
      </c>
      <c r="F9" s="337">
        <v>3.456038660100083</v>
      </c>
      <c r="G9" s="339">
        <v>153500</v>
      </c>
      <c r="H9" s="337">
        <v>12.66719040891506</v>
      </c>
      <c r="I9" s="339">
        <v>12140</v>
      </c>
      <c r="J9" s="337">
        <v>1.0018220948809697</v>
      </c>
      <c r="K9" s="339">
        <v>181923</v>
      </c>
      <c r="L9" s="337">
        <v>15.012724956098076</v>
      </c>
      <c r="M9" s="392"/>
      <c r="N9" s="395"/>
      <c r="O9" s="335">
        <v>1369</v>
      </c>
      <c r="P9" s="337">
        <v>0.11297318351664312</v>
      </c>
      <c r="Q9" s="339">
        <v>159579</v>
      </c>
      <c r="R9" s="337">
        <v>13.168844158073334</v>
      </c>
      <c r="S9" s="339">
        <v>354001</v>
      </c>
      <c r="T9" s="337">
        <v>29.21301675535075</v>
      </c>
      <c r="V9" s="92">
        <f t="shared" ref="V9:V67" si="0">D9+F9+H9+J9+L9+N9+P9+R9+T9</f>
        <v>100</v>
      </c>
    </row>
    <row r="10" spans="1:22" ht="29.25" customHeight="1">
      <c r="A10" s="114" t="s">
        <v>200</v>
      </c>
      <c r="B10" s="335">
        <v>566594</v>
      </c>
      <c r="C10" s="340">
        <v>129262</v>
      </c>
      <c r="D10" s="337">
        <v>22.813866719379309</v>
      </c>
      <c r="E10" s="339">
        <v>19479</v>
      </c>
      <c r="F10" s="337">
        <v>3.4379114498212129</v>
      </c>
      <c r="G10" s="339">
        <v>192510</v>
      </c>
      <c r="H10" s="337">
        <v>33.976709954570644</v>
      </c>
      <c r="I10" s="339">
        <v>6578</v>
      </c>
      <c r="J10" s="337">
        <v>1.1609724070498453</v>
      </c>
      <c r="K10" s="339">
        <v>89614</v>
      </c>
      <c r="L10" s="337">
        <v>15.816263497319069</v>
      </c>
      <c r="M10" s="392"/>
      <c r="N10" s="395"/>
      <c r="O10" s="335">
        <v>780</v>
      </c>
      <c r="P10" s="337">
        <v>0.1376647122984006</v>
      </c>
      <c r="Q10" s="339">
        <v>59736</v>
      </c>
      <c r="R10" s="337">
        <v>10.542999043406741</v>
      </c>
      <c r="S10" s="339">
        <v>68635</v>
      </c>
      <c r="T10" s="337">
        <v>12.113612216154777</v>
      </c>
      <c r="V10" s="92">
        <f t="shared" si="0"/>
        <v>100</v>
      </c>
    </row>
    <row r="11" spans="1:22" ht="29.25" customHeight="1">
      <c r="A11" s="114" t="s">
        <v>201</v>
      </c>
      <c r="B11" s="335">
        <v>1274151</v>
      </c>
      <c r="C11" s="340">
        <v>298873</v>
      </c>
      <c r="D11" s="337">
        <v>23.456638969792433</v>
      </c>
      <c r="E11" s="339">
        <v>34236</v>
      </c>
      <c r="F11" s="337">
        <v>2.686965673613253</v>
      </c>
      <c r="G11" s="339">
        <v>220487</v>
      </c>
      <c r="H11" s="337">
        <v>17.304620880884606</v>
      </c>
      <c r="I11" s="339">
        <v>14688</v>
      </c>
      <c r="J11" s="337">
        <v>1.1527676076069477</v>
      </c>
      <c r="K11" s="339">
        <v>277278</v>
      </c>
      <c r="L11" s="337">
        <v>21.761784906184587</v>
      </c>
      <c r="M11" s="392"/>
      <c r="N11" s="395"/>
      <c r="O11" s="335">
        <v>1819</v>
      </c>
      <c r="P11" s="337">
        <v>0.14276172918280486</v>
      </c>
      <c r="Q11" s="339">
        <v>121154</v>
      </c>
      <c r="R11" s="337">
        <v>9.5086061228221777</v>
      </c>
      <c r="S11" s="339">
        <v>305616</v>
      </c>
      <c r="T11" s="337">
        <v>23.985854109913191</v>
      </c>
      <c r="V11" s="92">
        <f t="shared" si="0"/>
        <v>100</v>
      </c>
    </row>
    <row r="12" spans="1:22" ht="29.25" customHeight="1">
      <c r="A12" s="114" t="s">
        <v>202</v>
      </c>
      <c r="B12" s="335">
        <v>1201621</v>
      </c>
      <c r="C12" s="340">
        <v>476427</v>
      </c>
      <c r="D12" s="337">
        <v>39.648691226268518</v>
      </c>
      <c r="E12" s="339">
        <v>54518</v>
      </c>
      <c r="F12" s="337">
        <v>4.537037884657475</v>
      </c>
      <c r="G12" s="339">
        <v>196368</v>
      </c>
      <c r="H12" s="337">
        <v>16.341924783271931</v>
      </c>
      <c r="I12" s="339">
        <v>16061</v>
      </c>
      <c r="J12" s="337">
        <v>1.336611127801528</v>
      </c>
      <c r="K12" s="339">
        <v>164712</v>
      </c>
      <c r="L12" s="337">
        <v>13.707483474406656</v>
      </c>
      <c r="M12" s="392"/>
      <c r="N12" s="395"/>
      <c r="O12" s="335">
        <v>1615</v>
      </c>
      <c r="P12" s="337">
        <v>0.13440177893029498</v>
      </c>
      <c r="Q12" s="339">
        <v>83927</v>
      </c>
      <c r="R12" s="337">
        <v>6.9844817958407859</v>
      </c>
      <c r="S12" s="339">
        <v>207993</v>
      </c>
      <c r="T12" s="337">
        <v>17.309367928822816</v>
      </c>
      <c r="V12" s="92">
        <f t="shared" si="0"/>
        <v>100</v>
      </c>
    </row>
    <row r="13" spans="1:22" ht="29.25" customHeight="1">
      <c r="A13" s="114" t="s">
        <v>203</v>
      </c>
      <c r="B13" s="335">
        <v>936683</v>
      </c>
      <c r="C13" s="340">
        <v>326407</v>
      </c>
      <c r="D13" s="337">
        <v>34.847114765614407</v>
      </c>
      <c r="E13" s="339">
        <v>39497</v>
      </c>
      <c r="F13" s="337">
        <v>4.2166880364007886</v>
      </c>
      <c r="G13" s="339">
        <v>144500</v>
      </c>
      <c r="H13" s="337">
        <v>15.426777255485579</v>
      </c>
      <c r="I13" s="339">
        <v>10173</v>
      </c>
      <c r="J13" s="337">
        <v>1.0860664707270229</v>
      </c>
      <c r="K13" s="339">
        <v>124562</v>
      </c>
      <c r="L13" s="337">
        <v>13.298202273341142</v>
      </c>
      <c r="M13" s="392"/>
      <c r="N13" s="395"/>
      <c r="O13" s="335">
        <v>1544</v>
      </c>
      <c r="P13" s="337">
        <v>0.16483698326968677</v>
      </c>
      <c r="Q13" s="339">
        <v>70600</v>
      </c>
      <c r="R13" s="337">
        <v>7.537235115828941</v>
      </c>
      <c r="S13" s="339">
        <v>219400</v>
      </c>
      <c r="T13" s="337">
        <v>23.42307909933243</v>
      </c>
      <c r="V13" s="92">
        <f t="shared" si="0"/>
        <v>99.999999999999986</v>
      </c>
    </row>
    <row r="14" spans="1:22" ht="29.25" customHeight="1">
      <c r="A14" s="114" t="s">
        <v>204</v>
      </c>
      <c r="B14" s="335">
        <v>927410</v>
      </c>
      <c r="C14" s="340">
        <v>309851</v>
      </c>
      <c r="D14" s="337">
        <v>33.41035787839251</v>
      </c>
      <c r="E14" s="339">
        <v>36700</v>
      </c>
      <c r="F14" s="337">
        <v>3.957257307986759</v>
      </c>
      <c r="G14" s="339">
        <v>139500</v>
      </c>
      <c r="H14" s="337">
        <v>15.041890857333865</v>
      </c>
      <c r="I14" s="339">
        <v>11588</v>
      </c>
      <c r="J14" s="337">
        <v>1.2495012993174541</v>
      </c>
      <c r="K14" s="339">
        <v>154026</v>
      </c>
      <c r="L14" s="337">
        <v>16.60818839563947</v>
      </c>
      <c r="M14" s="392"/>
      <c r="N14" s="395"/>
      <c r="O14" s="335">
        <v>1958</v>
      </c>
      <c r="P14" s="337">
        <v>0.21112560787569681</v>
      </c>
      <c r="Q14" s="339">
        <v>48860</v>
      </c>
      <c r="R14" s="337">
        <v>5.2684357511780098</v>
      </c>
      <c r="S14" s="339">
        <v>224927</v>
      </c>
      <c r="T14" s="337">
        <v>24.253242902276199</v>
      </c>
      <c r="V14" s="92">
        <f t="shared" si="0"/>
        <v>99.999999999999957</v>
      </c>
    </row>
    <row r="15" spans="1:22" ht="29.25" customHeight="1">
      <c r="A15" s="114" t="s">
        <v>205</v>
      </c>
      <c r="B15" s="335">
        <v>2104562</v>
      </c>
      <c r="C15" s="340">
        <v>1009464</v>
      </c>
      <c r="D15" s="337">
        <v>47.965514914742357</v>
      </c>
      <c r="E15" s="339">
        <v>132679</v>
      </c>
      <c r="F15" s="337">
        <v>6.3043521644883835</v>
      </c>
      <c r="G15" s="339">
        <v>243714</v>
      </c>
      <c r="H15" s="337">
        <v>11.580271809526163</v>
      </c>
      <c r="I15" s="339">
        <v>33786</v>
      </c>
      <c r="J15" s="337">
        <v>1.6053696683680501</v>
      </c>
      <c r="K15" s="339">
        <v>300412</v>
      </c>
      <c r="L15" s="337">
        <v>14.274324063629393</v>
      </c>
      <c r="M15" s="392"/>
      <c r="N15" s="395"/>
      <c r="O15" s="335">
        <v>7961</v>
      </c>
      <c r="P15" s="337">
        <v>0.37827348398384081</v>
      </c>
      <c r="Q15" s="339">
        <v>206047</v>
      </c>
      <c r="R15" s="337">
        <v>9.790493223768177</v>
      </c>
      <c r="S15" s="339">
        <v>170499</v>
      </c>
      <c r="T15" s="337">
        <v>8.1014006714936411</v>
      </c>
      <c r="V15" s="92">
        <f t="shared" si="0"/>
        <v>100.00000000000001</v>
      </c>
    </row>
    <row r="16" spans="1:22" ht="29.25" customHeight="1">
      <c r="A16" s="114" t="s">
        <v>206</v>
      </c>
      <c r="B16" s="335">
        <v>2215964</v>
      </c>
      <c r="C16" s="340">
        <v>933010</v>
      </c>
      <c r="D16" s="337">
        <v>42.104023350559849</v>
      </c>
      <c r="E16" s="339">
        <v>114368</v>
      </c>
      <c r="F16" s="337">
        <v>5.1610946748232367</v>
      </c>
      <c r="G16" s="339">
        <v>209000</v>
      </c>
      <c r="H16" s="337">
        <v>9.4315611625459628</v>
      </c>
      <c r="I16" s="339">
        <v>32525</v>
      </c>
      <c r="J16" s="337">
        <v>1.4677585014919015</v>
      </c>
      <c r="K16" s="339">
        <v>271771</v>
      </c>
      <c r="L16" s="337">
        <v>12.264233534479802</v>
      </c>
      <c r="M16" s="392"/>
      <c r="N16" s="395"/>
      <c r="O16" s="335">
        <v>4199</v>
      </c>
      <c r="P16" s="337">
        <v>0.18948863790205978</v>
      </c>
      <c r="Q16" s="339">
        <v>145481</v>
      </c>
      <c r="R16" s="337">
        <v>6.5651337296093253</v>
      </c>
      <c r="S16" s="339">
        <v>505610</v>
      </c>
      <c r="T16" s="337">
        <v>22.816706408587866</v>
      </c>
      <c r="V16" s="92">
        <f t="shared" si="0"/>
        <v>100</v>
      </c>
    </row>
    <row r="17" spans="1:22" ht="29.25" customHeight="1">
      <c r="A17" s="114" t="s">
        <v>207</v>
      </c>
      <c r="B17" s="335">
        <v>8517251</v>
      </c>
      <c r="C17" s="341">
        <v>6222612</v>
      </c>
      <c r="D17" s="337">
        <v>73.058924763400782</v>
      </c>
      <c r="E17" s="339">
        <v>67243</v>
      </c>
      <c r="F17" s="337">
        <v>0.78949182077644542</v>
      </c>
      <c r="G17" s="342">
        <v>0</v>
      </c>
      <c r="H17" s="343">
        <v>0</v>
      </c>
      <c r="I17" s="339">
        <v>151791</v>
      </c>
      <c r="J17" s="337">
        <v>1.7821595254149489</v>
      </c>
      <c r="K17" s="339">
        <v>420893</v>
      </c>
      <c r="L17" s="337">
        <v>4.9416531225861489</v>
      </c>
      <c r="M17" s="392"/>
      <c r="N17" s="395"/>
      <c r="O17" s="335">
        <v>57238</v>
      </c>
      <c r="P17" s="337">
        <v>0.67202434212635043</v>
      </c>
      <c r="Q17" s="339">
        <v>341010</v>
      </c>
      <c r="R17" s="337">
        <v>4.0037566111413181</v>
      </c>
      <c r="S17" s="339">
        <v>1256464</v>
      </c>
      <c r="T17" s="337">
        <v>14.751989814554015</v>
      </c>
      <c r="V17" s="92">
        <f>D17+F17+J17+L17+N17+P17+R17+T17</f>
        <v>100</v>
      </c>
    </row>
    <row r="18" spans="1:22" ht="29.25" customHeight="1">
      <c r="A18" s="114" t="s">
        <v>208</v>
      </c>
      <c r="B18" s="335">
        <v>2316463</v>
      </c>
      <c r="C18" s="340">
        <v>1334771</v>
      </c>
      <c r="D18" s="337">
        <v>57.621080069053555</v>
      </c>
      <c r="E18" s="339">
        <v>178332</v>
      </c>
      <c r="F18" s="337">
        <v>7.698460972612124</v>
      </c>
      <c r="G18" s="339">
        <v>103000</v>
      </c>
      <c r="H18" s="337">
        <v>4.446434067800781</v>
      </c>
      <c r="I18" s="339">
        <v>40727</v>
      </c>
      <c r="J18" s="337">
        <v>1.7581545658186641</v>
      </c>
      <c r="K18" s="339">
        <v>343863</v>
      </c>
      <c r="L18" s="337">
        <v>14.84431221219592</v>
      </c>
      <c r="M18" s="392"/>
      <c r="N18" s="395"/>
      <c r="O18" s="335">
        <v>10894</v>
      </c>
      <c r="P18" s="337">
        <v>0.47028594887982234</v>
      </c>
      <c r="Q18" s="339">
        <v>137022</v>
      </c>
      <c r="R18" s="337">
        <v>5.9151387265844519</v>
      </c>
      <c r="S18" s="339">
        <v>167854</v>
      </c>
      <c r="T18" s="337">
        <v>7.2461334370546817</v>
      </c>
      <c r="V18" s="92">
        <f t="shared" si="0"/>
        <v>99.999999999999972</v>
      </c>
    </row>
    <row r="19" spans="1:22" ht="29.25" customHeight="1">
      <c r="A19" s="114" t="s">
        <v>209</v>
      </c>
      <c r="B19" s="335">
        <v>1126794</v>
      </c>
      <c r="C19" s="340">
        <v>319916</v>
      </c>
      <c r="D19" s="337">
        <v>28.391702476229021</v>
      </c>
      <c r="E19" s="339">
        <v>42567</v>
      </c>
      <c r="F19" s="337">
        <v>3.7777091464810777</v>
      </c>
      <c r="G19" s="339">
        <v>254900</v>
      </c>
      <c r="H19" s="337">
        <v>22.621703700942675</v>
      </c>
      <c r="I19" s="339">
        <v>14299</v>
      </c>
      <c r="J19" s="337">
        <v>1.2689985924667686</v>
      </c>
      <c r="K19" s="339">
        <v>144651</v>
      </c>
      <c r="L19" s="337">
        <v>12.837395300294464</v>
      </c>
      <c r="M19" s="392"/>
      <c r="N19" s="395"/>
      <c r="O19" s="335">
        <v>3992</v>
      </c>
      <c r="P19" s="337">
        <v>0.3542794867562305</v>
      </c>
      <c r="Q19" s="339">
        <v>81344</v>
      </c>
      <c r="R19" s="337">
        <v>7.2190657742231501</v>
      </c>
      <c r="S19" s="339">
        <v>265125</v>
      </c>
      <c r="T19" s="337">
        <v>23.529145522606619</v>
      </c>
      <c r="V19" s="92">
        <f t="shared" si="0"/>
        <v>100</v>
      </c>
    </row>
    <row r="20" spans="1:22" ht="29.25" customHeight="1">
      <c r="A20" s="114" t="s">
        <v>287</v>
      </c>
      <c r="B20" s="335">
        <v>596162</v>
      </c>
      <c r="C20" s="340">
        <v>171232</v>
      </c>
      <c r="D20" s="337">
        <v>28.722394248543182</v>
      </c>
      <c r="E20" s="339">
        <v>20125</v>
      </c>
      <c r="F20" s="337">
        <v>3.375760279923913</v>
      </c>
      <c r="G20" s="339">
        <v>142000</v>
      </c>
      <c r="H20" s="337">
        <v>23.819029055860653</v>
      </c>
      <c r="I20" s="339">
        <v>9211</v>
      </c>
      <c r="J20" s="337">
        <v>1.545049835447412</v>
      </c>
      <c r="K20" s="339">
        <v>64847</v>
      </c>
      <c r="L20" s="337">
        <v>10.877412515390112</v>
      </c>
      <c r="M20" s="392"/>
      <c r="N20" s="395"/>
      <c r="O20" s="335">
        <v>775</v>
      </c>
      <c r="P20" s="337">
        <v>0.12999822195980287</v>
      </c>
      <c r="Q20" s="339">
        <v>48855</v>
      </c>
      <c r="R20" s="337">
        <v>8.1949201727047356</v>
      </c>
      <c r="S20" s="339">
        <v>139117</v>
      </c>
      <c r="T20" s="337">
        <v>23.335435670170188</v>
      </c>
      <c r="V20" s="92">
        <f t="shared" si="0"/>
        <v>100</v>
      </c>
    </row>
    <row r="21" spans="1:22" ht="29.25" customHeight="1">
      <c r="A21" s="114" t="s">
        <v>317</v>
      </c>
      <c r="B21" s="335">
        <v>581835</v>
      </c>
      <c r="C21" s="340">
        <v>180100</v>
      </c>
      <c r="D21" s="337">
        <v>30.953792741928552</v>
      </c>
      <c r="E21" s="339">
        <v>21740</v>
      </c>
      <c r="F21" s="337">
        <v>3.7364544931123089</v>
      </c>
      <c r="G21" s="339">
        <v>134800</v>
      </c>
      <c r="H21" s="337">
        <v>23.168080297678895</v>
      </c>
      <c r="I21" s="339">
        <v>7200</v>
      </c>
      <c r="J21" s="337">
        <v>1.2374642295496145</v>
      </c>
      <c r="K21" s="339">
        <v>103537</v>
      </c>
      <c r="L21" s="337">
        <v>17.794907490955339</v>
      </c>
      <c r="M21" s="392"/>
      <c r="N21" s="395"/>
      <c r="O21" s="335">
        <v>465</v>
      </c>
      <c r="P21" s="337">
        <v>7.9919564825079267E-2</v>
      </c>
      <c r="Q21" s="339">
        <v>54845</v>
      </c>
      <c r="R21" s="337">
        <v>9.4262118985623076</v>
      </c>
      <c r="S21" s="339">
        <v>79148</v>
      </c>
      <c r="T21" s="337">
        <v>13.603169283387903</v>
      </c>
      <c r="V21" s="92">
        <f t="shared" ref="V21" si="1">D21+F21+H21+J21+L21+N21+P21+R21+T21</f>
        <v>100</v>
      </c>
    </row>
    <row r="22" spans="1:22" ht="29.25" customHeight="1">
      <c r="A22" s="114" t="s">
        <v>210</v>
      </c>
      <c r="B22" s="335">
        <v>486066</v>
      </c>
      <c r="C22" s="340">
        <v>126161</v>
      </c>
      <c r="D22" s="337">
        <v>25.955528673060861</v>
      </c>
      <c r="E22" s="339">
        <v>15571</v>
      </c>
      <c r="F22" s="337">
        <v>3.2034744252838094</v>
      </c>
      <c r="G22" s="339">
        <v>129477</v>
      </c>
      <c r="H22" s="337">
        <v>26.637740553751961</v>
      </c>
      <c r="I22" s="339">
        <v>5697</v>
      </c>
      <c r="J22" s="337">
        <v>1.1720630531656193</v>
      </c>
      <c r="K22" s="339">
        <v>55648</v>
      </c>
      <c r="L22" s="337">
        <v>11.448651006241951</v>
      </c>
      <c r="M22" s="392"/>
      <c r="N22" s="395"/>
      <c r="O22" s="335">
        <v>1278</v>
      </c>
      <c r="P22" s="337">
        <v>0.26292725679228746</v>
      </c>
      <c r="Q22" s="339">
        <v>48460</v>
      </c>
      <c r="R22" s="337">
        <v>9.9698394868186622</v>
      </c>
      <c r="S22" s="339">
        <v>103774</v>
      </c>
      <c r="T22" s="337">
        <v>21.349775544884849</v>
      </c>
      <c r="V22" s="92">
        <f t="shared" si="0"/>
        <v>99.999999999999986</v>
      </c>
    </row>
    <row r="23" spans="1:22" ht="29.25" customHeight="1">
      <c r="A23" s="114" t="s">
        <v>211</v>
      </c>
      <c r="B23" s="335">
        <v>545471</v>
      </c>
      <c r="C23" s="340">
        <v>129978</v>
      </c>
      <c r="D23" s="337">
        <v>23.828581171134672</v>
      </c>
      <c r="E23" s="339">
        <v>15612</v>
      </c>
      <c r="F23" s="337">
        <v>2.8621136595712695</v>
      </c>
      <c r="G23" s="339">
        <v>140539</v>
      </c>
      <c r="H23" s="337">
        <v>25.764706098032708</v>
      </c>
      <c r="I23" s="339">
        <v>8999</v>
      </c>
      <c r="J23" s="337">
        <v>1.6497668986985559</v>
      </c>
      <c r="K23" s="339">
        <v>84945</v>
      </c>
      <c r="L23" s="337">
        <v>15.572780221129994</v>
      </c>
      <c r="M23" s="392"/>
      <c r="N23" s="395"/>
      <c r="O23" s="335">
        <v>3088</v>
      </c>
      <c r="P23" s="337">
        <v>0.5661162554929593</v>
      </c>
      <c r="Q23" s="339">
        <v>51183</v>
      </c>
      <c r="R23" s="337">
        <v>9.3832669381140335</v>
      </c>
      <c r="S23" s="339">
        <v>111127</v>
      </c>
      <c r="T23" s="337">
        <v>20.372668757825803</v>
      </c>
      <c r="V23" s="92">
        <f t="shared" si="0"/>
        <v>100</v>
      </c>
    </row>
    <row r="24" spans="1:22" ht="29.25" customHeight="1">
      <c r="A24" s="114" t="s">
        <v>212</v>
      </c>
      <c r="B24" s="335">
        <v>1018825.549</v>
      </c>
      <c r="C24" s="340">
        <v>314649</v>
      </c>
      <c r="D24" s="337">
        <v>30.883501136071335</v>
      </c>
      <c r="E24" s="339">
        <v>39439</v>
      </c>
      <c r="F24" s="337">
        <v>3.8710258138608968</v>
      </c>
      <c r="G24" s="339">
        <v>208363</v>
      </c>
      <c r="H24" s="337">
        <v>20.451293178161162</v>
      </c>
      <c r="I24" s="339">
        <v>14420</v>
      </c>
      <c r="J24" s="337">
        <v>1.4153551620445279</v>
      </c>
      <c r="K24" s="339">
        <v>134115</v>
      </c>
      <c r="L24" s="337">
        <v>13.163686377087508</v>
      </c>
      <c r="M24" s="392"/>
      <c r="N24" s="395"/>
      <c r="O24" s="335">
        <v>2065</v>
      </c>
      <c r="P24" s="337">
        <v>0.20268435572967752</v>
      </c>
      <c r="Q24" s="339">
        <v>78420</v>
      </c>
      <c r="R24" s="337">
        <v>7.6970979062088674</v>
      </c>
      <c r="S24" s="339">
        <v>227354.549</v>
      </c>
      <c r="T24" s="337">
        <v>22.315356070836028</v>
      </c>
      <c r="V24" s="92">
        <f t="shared" si="0"/>
        <v>100</v>
      </c>
    </row>
    <row r="25" spans="1:22" ht="29.25" customHeight="1">
      <c r="A25" s="114" t="s">
        <v>213</v>
      </c>
      <c r="B25" s="335">
        <v>845274</v>
      </c>
      <c r="C25" s="340">
        <v>308476</v>
      </c>
      <c r="D25" s="337">
        <v>36.49420188010042</v>
      </c>
      <c r="E25" s="339">
        <v>41200</v>
      </c>
      <c r="F25" s="337">
        <v>4.8741591483944848</v>
      </c>
      <c r="G25" s="339">
        <v>190400</v>
      </c>
      <c r="H25" s="337">
        <v>22.525240336269658</v>
      </c>
      <c r="I25" s="339">
        <v>13313</v>
      </c>
      <c r="J25" s="337">
        <v>1.5749922510333927</v>
      </c>
      <c r="K25" s="339">
        <v>130470</v>
      </c>
      <c r="L25" s="337">
        <v>15.435231652694867</v>
      </c>
      <c r="M25" s="392"/>
      <c r="N25" s="395"/>
      <c r="O25" s="335">
        <v>1225</v>
      </c>
      <c r="P25" s="337">
        <v>0.14492342128114671</v>
      </c>
      <c r="Q25" s="339">
        <v>72215</v>
      </c>
      <c r="R25" s="337">
        <v>8.5433835655657226</v>
      </c>
      <c r="S25" s="339">
        <v>87975</v>
      </c>
      <c r="T25" s="337">
        <v>10.407867744660312</v>
      </c>
      <c r="V25" s="92">
        <f t="shared" si="0"/>
        <v>100</v>
      </c>
    </row>
    <row r="26" spans="1:22" ht="29.25" customHeight="1">
      <c r="A26" s="114" t="s">
        <v>288</v>
      </c>
      <c r="B26" s="335">
        <v>1289189</v>
      </c>
      <c r="C26" s="340">
        <v>582611</v>
      </c>
      <c r="D26" s="337">
        <v>45.192054849987088</v>
      </c>
      <c r="E26" s="339">
        <v>66300</v>
      </c>
      <c r="F26" s="337">
        <v>5.2427680503013905</v>
      </c>
      <c r="G26" s="339">
        <v>181900</v>
      </c>
      <c r="H26" s="337">
        <v>14.109645676467919</v>
      </c>
      <c r="I26" s="339">
        <v>18289</v>
      </c>
      <c r="J26" s="337">
        <v>1.4186438140567441</v>
      </c>
      <c r="K26" s="339">
        <v>201639</v>
      </c>
      <c r="L26" s="337">
        <v>15.640763301579518</v>
      </c>
      <c r="M26" s="392"/>
      <c r="N26" s="395"/>
      <c r="O26" s="335">
        <v>4641</v>
      </c>
      <c r="P26" s="337">
        <v>0.35999376352109735</v>
      </c>
      <c r="Q26" s="339">
        <v>121601</v>
      </c>
      <c r="R26" s="337">
        <v>9.432364067642526</v>
      </c>
      <c r="S26" s="339">
        <v>112208</v>
      </c>
      <c r="T26" s="337">
        <v>8.7037664764437181</v>
      </c>
      <c r="V26" s="92">
        <f t="shared" si="0"/>
        <v>100.10000000000002</v>
      </c>
    </row>
    <row r="27" spans="1:22" ht="29.25" customHeight="1">
      <c r="A27" s="116" t="s">
        <v>214</v>
      </c>
      <c r="B27" s="344">
        <v>2713697</v>
      </c>
      <c r="C27" s="345">
        <v>1351859</v>
      </c>
      <c r="D27" s="346">
        <v>49.816136436750305</v>
      </c>
      <c r="E27" s="347">
        <v>137217</v>
      </c>
      <c r="F27" s="346">
        <v>5.0564598774292042</v>
      </c>
      <c r="G27" s="347">
        <v>90000</v>
      </c>
      <c r="H27" s="346">
        <v>3.3165088069891371</v>
      </c>
      <c r="I27" s="347">
        <v>47401</v>
      </c>
      <c r="J27" s="346">
        <v>1.7467314884454677</v>
      </c>
      <c r="K27" s="347">
        <v>436539</v>
      </c>
      <c r="L27" s="346">
        <v>16.086504867713678</v>
      </c>
      <c r="M27" s="393"/>
      <c r="N27" s="396"/>
      <c r="O27" s="344">
        <v>5170</v>
      </c>
      <c r="P27" s="346">
        <v>0.19051500591259821</v>
      </c>
      <c r="Q27" s="347">
        <v>229614</v>
      </c>
      <c r="R27" s="346">
        <v>8.4612983689778183</v>
      </c>
      <c r="S27" s="347">
        <v>415898</v>
      </c>
      <c r="T27" s="346">
        <v>15.325881997879645</v>
      </c>
      <c r="V27" s="92">
        <f t="shared" si="0"/>
        <v>100.00003685009786</v>
      </c>
    </row>
    <row r="28" spans="1:22" ht="29.25" customHeight="1">
      <c r="A28" s="114" t="s">
        <v>215</v>
      </c>
      <c r="B28" s="335">
        <v>774584</v>
      </c>
      <c r="C28" s="339">
        <v>298970</v>
      </c>
      <c r="D28" s="337">
        <v>38.597492331367548</v>
      </c>
      <c r="E28" s="339">
        <v>34071</v>
      </c>
      <c r="F28" s="337">
        <v>4.3986191297522286</v>
      </c>
      <c r="G28" s="339">
        <v>159927</v>
      </c>
      <c r="H28" s="337">
        <v>20.646824618117595</v>
      </c>
      <c r="I28" s="339">
        <v>9072</v>
      </c>
      <c r="J28" s="337">
        <v>1.1712093200995632</v>
      </c>
      <c r="K28" s="339">
        <v>129515</v>
      </c>
      <c r="L28" s="337">
        <v>16.720588083409936</v>
      </c>
      <c r="M28" s="391"/>
      <c r="N28" s="397"/>
      <c r="O28" s="335">
        <v>1165</v>
      </c>
      <c r="P28" s="337">
        <v>0.15040331326234468</v>
      </c>
      <c r="Q28" s="339">
        <v>81310</v>
      </c>
      <c r="R28" s="337">
        <v>10.49724755481652</v>
      </c>
      <c r="S28" s="339">
        <v>60554</v>
      </c>
      <c r="T28" s="337">
        <v>7.8176156491742672</v>
      </c>
      <c r="V28" s="92">
        <f t="shared" si="0"/>
        <v>100.00000000000001</v>
      </c>
    </row>
    <row r="29" spans="1:22" ht="29.25" customHeight="1">
      <c r="A29" s="114" t="s">
        <v>216</v>
      </c>
      <c r="B29" s="335">
        <v>634947</v>
      </c>
      <c r="C29" s="339">
        <v>227256</v>
      </c>
      <c r="D29" s="337">
        <v>35.791333764865414</v>
      </c>
      <c r="E29" s="339">
        <v>26323</v>
      </c>
      <c r="F29" s="337">
        <v>4.1457003497929747</v>
      </c>
      <c r="G29" s="339">
        <v>128000</v>
      </c>
      <c r="H29" s="337">
        <v>20.15916289076096</v>
      </c>
      <c r="I29" s="339">
        <v>7728</v>
      </c>
      <c r="J29" s="337">
        <v>1.217109459529693</v>
      </c>
      <c r="K29" s="339">
        <v>119423</v>
      </c>
      <c r="L29" s="337">
        <v>18.808341483619891</v>
      </c>
      <c r="M29" s="392"/>
      <c r="N29" s="398"/>
      <c r="O29" s="335">
        <v>1640</v>
      </c>
      <c r="P29" s="337">
        <v>0.25828927453787481</v>
      </c>
      <c r="Q29" s="339">
        <v>53351</v>
      </c>
      <c r="R29" s="337">
        <v>8.4024335889452182</v>
      </c>
      <c r="S29" s="339">
        <v>71226</v>
      </c>
      <c r="T29" s="337">
        <v>11.217629187947971</v>
      </c>
      <c r="V29" s="92">
        <f t="shared" si="0"/>
        <v>100</v>
      </c>
    </row>
    <row r="30" spans="1:22" ht="29.25" customHeight="1">
      <c r="A30" s="114" t="s">
        <v>289</v>
      </c>
      <c r="B30" s="335">
        <v>989797</v>
      </c>
      <c r="C30" s="339">
        <v>367186</v>
      </c>
      <c r="D30" s="337">
        <v>37.09710172894038</v>
      </c>
      <c r="E30" s="339">
        <v>46826</v>
      </c>
      <c r="F30" s="337">
        <v>4.7308690569884533</v>
      </c>
      <c r="G30" s="339">
        <v>187500</v>
      </c>
      <c r="H30" s="337">
        <v>18.94327826817014</v>
      </c>
      <c r="I30" s="339">
        <v>11814</v>
      </c>
      <c r="J30" s="337">
        <v>1.1935780771208642</v>
      </c>
      <c r="K30" s="339">
        <v>113434</v>
      </c>
      <c r="L30" s="337">
        <v>11.46032974438193</v>
      </c>
      <c r="M30" s="392"/>
      <c r="N30" s="398"/>
      <c r="O30" s="335">
        <v>1597</v>
      </c>
      <c r="P30" s="337">
        <v>0.16134621543609448</v>
      </c>
      <c r="Q30" s="339">
        <v>65925</v>
      </c>
      <c r="R30" s="337">
        <v>6.660456639088622</v>
      </c>
      <c r="S30" s="339">
        <v>195515</v>
      </c>
      <c r="T30" s="337">
        <v>19.753040269873519</v>
      </c>
      <c r="V30" s="92">
        <f t="shared" si="0"/>
        <v>100.00000000000001</v>
      </c>
    </row>
    <row r="31" spans="1:22" ht="29.25" customHeight="1">
      <c r="A31" s="114" t="s">
        <v>275</v>
      </c>
      <c r="B31" s="335">
        <v>3737396</v>
      </c>
      <c r="C31" s="339">
        <v>1456891</v>
      </c>
      <c r="D31" s="337">
        <v>38.981445905116821</v>
      </c>
      <c r="E31" s="339">
        <v>147702</v>
      </c>
      <c r="F31" s="337">
        <v>3.9520029453662389</v>
      </c>
      <c r="G31" s="339">
        <v>314700</v>
      </c>
      <c r="H31" s="337">
        <v>8.4203011936653223</v>
      </c>
      <c r="I31" s="339">
        <v>62774</v>
      </c>
      <c r="J31" s="337">
        <v>1.6796186435689449</v>
      </c>
      <c r="K31" s="339">
        <v>586490</v>
      </c>
      <c r="L31" s="337">
        <v>15.692476794003095</v>
      </c>
      <c r="M31" s="392"/>
      <c r="N31" s="398"/>
      <c r="O31" s="335">
        <v>13957</v>
      </c>
      <c r="P31" s="337">
        <v>0.37344182955191263</v>
      </c>
      <c r="Q31" s="339">
        <v>183490</v>
      </c>
      <c r="R31" s="337">
        <v>4.9095680521946292</v>
      </c>
      <c r="S31" s="339">
        <v>971392</v>
      </c>
      <c r="T31" s="337">
        <v>25.991144636533033</v>
      </c>
      <c r="V31" s="92">
        <f t="shared" si="0"/>
        <v>100</v>
      </c>
    </row>
    <row r="32" spans="1:22" ht="29.25" customHeight="1">
      <c r="A32" s="114" t="s">
        <v>217</v>
      </c>
      <c r="B32" s="335">
        <v>2397909</v>
      </c>
      <c r="C32" s="339">
        <v>808200</v>
      </c>
      <c r="D32" s="337">
        <v>33.704364927943473</v>
      </c>
      <c r="E32" s="339">
        <v>100233</v>
      </c>
      <c r="F32" s="337">
        <v>4.1800168396715636</v>
      </c>
      <c r="G32" s="348">
        <v>342900</v>
      </c>
      <c r="H32" s="337">
        <v>14.299958839138599</v>
      </c>
      <c r="I32" s="339">
        <v>32386</v>
      </c>
      <c r="J32" s="337">
        <v>1.3505933711412736</v>
      </c>
      <c r="K32" s="339">
        <v>245942</v>
      </c>
      <c r="L32" s="337">
        <v>10.256519325795933</v>
      </c>
      <c r="M32" s="392"/>
      <c r="N32" s="398"/>
      <c r="O32" s="335">
        <v>4527</v>
      </c>
      <c r="P32" s="337">
        <v>0.18878948283692168</v>
      </c>
      <c r="Q32" s="339">
        <v>142882</v>
      </c>
      <c r="R32" s="337">
        <v>5.9586081039772569</v>
      </c>
      <c r="S32" s="339">
        <v>720839</v>
      </c>
      <c r="T32" s="337">
        <v>30.061149109494984</v>
      </c>
      <c r="V32" s="92">
        <f t="shared" si="0"/>
        <v>100</v>
      </c>
    </row>
    <row r="33" spans="1:22" ht="29.25" customHeight="1">
      <c r="A33" s="114" t="s">
        <v>290</v>
      </c>
      <c r="B33" s="349">
        <v>525171</v>
      </c>
      <c r="C33" s="348">
        <v>167131</v>
      </c>
      <c r="D33" s="337">
        <v>31.824110623016121</v>
      </c>
      <c r="E33" s="348">
        <v>24830</v>
      </c>
      <c r="F33" s="337">
        <v>4.7279838376452625</v>
      </c>
      <c r="G33" s="339">
        <v>167900</v>
      </c>
      <c r="H33" s="337">
        <v>31.970539119639131</v>
      </c>
      <c r="I33" s="348">
        <v>7295</v>
      </c>
      <c r="J33" s="337">
        <v>1.3890713691350056</v>
      </c>
      <c r="K33" s="348">
        <v>56988</v>
      </c>
      <c r="L33" s="337">
        <v>10.851322712030939</v>
      </c>
      <c r="M33" s="392"/>
      <c r="N33" s="398"/>
      <c r="O33" s="348">
        <v>1446</v>
      </c>
      <c r="P33" s="337">
        <v>0.27533888961880987</v>
      </c>
      <c r="Q33" s="348">
        <v>47744</v>
      </c>
      <c r="R33" s="337">
        <v>9.0911341258371081</v>
      </c>
      <c r="S33" s="348">
        <v>51837</v>
      </c>
      <c r="T33" s="337">
        <v>9.8704993230776257</v>
      </c>
      <c r="V33" s="92">
        <f t="shared" si="0"/>
        <v>100.00000000000001</v>
      </c>
    </row>
    <row r="34" spans="1:22" ht="29.25" customHeight="1">
      <c r="A34" s="114" t="s">
        <v>291</v>
      </c>
      <c r="B34" s="335">
        <v>596074.38300000003</v>
      </c>
      <c r="C34" s="339">
        <v>122479.29999999999</v>
      </c>
      <c r="D34" s="337">
        <v>20.547653697776841</v>
      </c>
      <c r="E34" s="339">
        <v>18329</v>
      </c>
      <c r="F34" s="337">
        <v>3.0749518051340243</v>
      </c>
      <c r="G34" s="339">
        <v>179600</v>
      </c>
      <c r="H34" s="337">
        <v>30.130467794318882</v>
      </c>
      <c r="I34" s="339">
        <v>5696.6509999999998</v>
      </c>
      <c r="J34" s="337">
        <v>0.95569465195420067</v>
      </c>
      <c r="K34" s="339">
        <v>98750.460999999996</v>
      </c>
      <c r="L34" s="337">
        <v>16.566801697297564</v>
      </c>
      <c r="M34" s="392"/>
      <c r="N34" s="398"/>
      <c r="O34" s="335">
        <v>1529.452</v>
      </c>
      <c r="P34" s="337">
        <v>0.25658744002759798</v>
      </c>
      <c r="Q34" s="339">
        <v>60051</v>
      </c>
      <c r="R34" s="337">
        <v>10.074413816907814</v>
      </c>
      <c r="S34" s="339">
        <v>109638.519</v>
      </c>
      <c r="T34" s="337">
        <v>18.393429096583066</v>
      </c>
      <c r="V34" s="92">
        <f t="shared" si="0"/>
        <v>99.999999999999986</v>
      </c>
    </row>
    <row r="35" spans="1:22" ht="29.25" customHeight="1">
      <c r="A35" s="114" t="s">
        <v>292</v>
      </c>
      <c r="B35" s="335">
        <v>325350</v>
      </c>
      <c r="C35" s="339">
        <v>73611</v>
      </c>
      <c r="D35" s="337">
        <v>22.625172890733054</v>
      </c>
      <c r="E35" s="339">
        <v>11612</v>
      </c>
      <c r="F35" s="337">
        <v>3.5690794528968803</v>
      </c>
      <c r="G35" s="339">
        <v>144552</v>
      </c>
      <c r="H35" s="337">
        <v>44.42969110189027</v>
      </c>
      <c r="I35" s="339">
        <v>3852</v>
      </c>
      <c r="J35" s="337">
        <v>1.1839557399723375</v>
      </c>
      <c r="K35" s="339">
        <v>50852</v>
      </c>
      <c r="L35" s="337">
        <v>15.629936990932841</v>
      </c>
      <c r="M35" s="392"/>
      <c r="N35" s="398"/>
      <c r="O35" s="335">
        <v>1061</v>
      </c>
      <c r="P35" s="337">
        <v>0.32611034270785311</v>
      </c>
      <c r="Q35" s="339">
        <v>19527</v>
      </c>
      <c r="R35" s="337">
        <v>6.0018441678192715</v>
      </c>
      <c r="S35" s="339">
        <v>20283</v>
      </c>
      <c r="T35" s="337">
        <v>6.2342093130474874</v>
      </c>
      <c r="V35" s="92">
        <f t="shared" si="0"/>
        <v>99.999999999999986</v>
      </c>
    </row>
    <row r="36" spans="1:22" ht="29.25" customHeight="1">
      <c r="A36" s="114" t="s">
        <v>293</v>
      </c>
      <c r="B36" s="335">
        <v>524368</v>
      </c>
      <c r="C36" s="339">
        <v>91526</v>
      </c>
      <c r="D36" s="337">
        <v>17.454535745888382</v>
      </c>
      <c r="E36" s="339">
        <v>13941</v>
      </c>
      <c r="F36" s="337">
        <v>2.6586290544045403</v>
      </c>
      <c r="G36" s="339">
        <v>182837</v>
      </c>
      <c r="H36" s="337">
        <v>34.868069752540201</v>
      </c>
      <c r="I36" s="339">
        <v>5302</v>
      </c>
      <c r="J36" s="337">
        <v>1.0111219601501236</v>
      </c>
      <c r="K36" s="339">
        <v>99931</v>
      </c>
      <c r="L36" s="337">
        <v>19.057417691392306</v>
      </c>
      <c r="M36" s="392"/>
      <c r="N36" s="398"/>
      <c r="O36" s="335">
        <v>1629</v>
      </c>
      <c r="P36" s="337">
        <v>0.31065968937845179</v>
      </c>
      <c r="Q36" s="339">
        <v>42004</v>
      </c>
      <c r="R36" s="337">
        <v>8.0104049064778931</v>
      </c>
      <c r="S36" s="339">
        <v>87198</v>
      </c>
      <c r="T36" s="337">
        <v>16.629161199768102</v>
      </c>
      <c r="V36" s="92">
        <f t="shared" si="0"/>
        <v>100</v>
      </c>
    </row>
    <row r="37" spans="1:22" ht="29.25" customHeight="1">
      <c r="A37" s="114" t="s">
        <v>218</v>
      </c>
      <c r="B37" s="335">
        <v>741563</v>
      </c>
      <c r="C37" s="339">
        <v>270487</v>
      </c>
      <c r="D37" s="337">
        <v>36.475255642474067</v>
      </c>
      <c r="E37" s="339">
        <v>35781</v>
      </c>
      <c r="F37" s="337">
        <v>4.8250789211435841</v>
      </c>
      <c r="G37" s="339">
        <v>170700</v>
      </c>
      <c r="H37" s="337">
        <v>23.018947816975764</v>
      </c>
      <c r="I37" s="339">
        <v>9480</v>
      </c>
      <c r="J37" s="337">
        <v>1.2783809332450513</v>
      </c>
      <c r="K37" s="339">
        <v>110015</v>
      </c>
      <c r="L37" s="337">
        <v>14.835556790185056</v>
      </c>
      <c r="M37" s="392"/>
      <c r="N37" s="398"/>
      <c r="O37" s="335">
        <v>1413</v>
      </c>
      <c r="P37" s="337">
        <v>0.1905434872020314</v>
      </c>
      <c r="Q37" s="339">
        <v>58920</v>
      </c>
      <c r="R37" s="337">
        <v>7.9453802306749397</v>
      </c>
      <c r="S37" s="339">
        <v>84767</v>
      </c>
      <c r="T37" s="337">
        <v>11.4308561780995</v>
      </c>
      <c r="V37" s="92">
        <f t="shared" si="0"/>
        <v>100</v>
      </c>
    </row>
    <row r="38" spans="1:22" ht="29.25" customHeight="1">
      <c r="A38" s="114" t="s">
        <v>219</v>
      </c>
      <c r="B38" s="335">
        <v>1085822</v>
      </c>
      <c r="C38" s="339">
        <v>421081</v>
      </c>
      <c r="D38" s="337">
        <v>38.779928938628984</v>
      </c>
      <c r="E38" s="339">
        <v>52231</v>
      </c>
      <c r="F38" s="337">
        <v>4.8102727703067352</v>
      </c>
      <c r="G38" s="339">
        <v>188808</v>
      </c>
      <c r="H38" s="337">
        <v>17.388485405526875</v>
      </c>
      <c r="I38" s="339">
        <v>11993</v>
      </c>
      <c r="J38" s="337">
        <v>1.1045088421490816</v>
      </c>
      <c r="K38" s="339">
        <v>148903</v>
      </c>
      <c r="L38" s="337">
        <v>13.713389487411382</v>
      </c>
      <c r="M38" s="392"/>
      <c r="N38" s="398"/>
      <c r="O38" s="335">
        <v>2448</v>
      </c>
      <c r="P38" s="337">
        <v>0.22545131706670155</v>
      </c>
      <c r="Q38" s="339">
        <v>88443</v>
      </c>
      <c r="R38" s="337">
        <v>8.1452576941708674</v>
      </c>
      <c r="S38" s="339">
        <v>171915</v>
      </c>
      <c r="T38" s="337">
        <v>15.832705544739378</v>
      </c>
      <c r="V38" s="92">
        <f t="shared" si="0"/>
        <v>100.00000000000001</v>
      </c>
    </row>
    <row r="39" spans="1:22" ht="29.25" customHeight="1">
      <c r="A39" s="114" t="s">
        <v>220</v>
      </c>
      <c r="B39" s="335">
        <v>493603</v>
      </c>
      <c r="C39" s="339">
        <v>104198</v>
      </c>
      <c r="D39" s="337">
        <v>21.109677210227655</v>
      </c>
      <c r="E39" s="339">
        <v>14642</v>
      </c>
      <c r="F39" s="337">
        <v>2.9663515011051391</v>
      </c>
      <c r="G39" s="339">
        <v>149500</v>
      </c>
      <c r="H39" s="337">
        <v>30.28749825264433</v>
      </c>
      <c r="I39" s="339">
        <v>5758</v>
      </c>
      <c r="J39" s="337">
        <v>1.1665245146403083</v>
      </c>
      <c r="K39" s="339">
        <v>70072</v>
      </c>
      <c r="L39" s="337">
        <v>14.196023930162498</v>
      </c>
      <c r="M39" s="392"/>
      <c r="N39" s="398"/>
      <c r="O39" s="335">
        <v>2100</v>
      </c>
      <c r="P39" s="337">
        <v>0.42544311926791367</v>
      </c>
      <c r="Q39" s="339">
        <v>40974</v>
      </c>
      <c r="R39" s="337">
        <v>8.3010030328016633</v>
      </c>
      <c r="S39" s="339">
        <v>106359</v>
      </c>
      <c r="T39" s="337">
        <v>21.547478439150492</v>
      </c>
      <c r="V39" s="92">
        <f t="shared" si="0"/>
        <v>100</v>
      </c>
    </row>
    <row r="40" spans="1:22" ht="29.25" customHeight="1">
      <c r="A40" s="114" t="s">
        <v>221</v>
      </c>
      <c r="B40" s="335">
        <v>457481</v>
      </c>
      <c r="C40" s="339">
        <v>90076</v>
      </c>
      <c r="D40" s="337">
        <v>19.689560877938099</v>
      </c>
      <c r="E40" s="339">
        <v>14359</v>
      </c>
      <c r="F40" s="337">
        <v>3.1387095857532881</v>
      </c>
      <c r="G40" s="339">
        <v>180431</v>
      </c>
      <c r="H40" s="337">
        <v>39.440107895191275</v>
      </c>
      <c r="I40" s="339">
        <v>4932</v>
      </c>
      <c r="J40" s="337">
        <v>1.0780775595052035</v>
      </c>
      <c r="K40" s="339">
        <v>82355</v>
      </c>
      <c r="L40" s="337">
        <v>18.001840513595099</v>
      </c>
      <c r="M40" s="392"/>
      <c r="N40" s="398"/>
      <c r="O40" s="335">
        <v>2778</v>
      </c>
      <c r="P40" s="337">
        <v>0.60723833339526667</v>
      </c>
      <c r="Q40" s="339">
        <v>49491</v>
      </c>
      <c r="R40" s="337">
        <v>10.818154196567727</v>
      </c>
      <c r="S40" s="339">
        <v>33059</v>
      </c>
      <c r="T40" s="337">
        <v>7.2263110380540398</v>
      </c>
      <c r="V40" s="92">
        <f t="shared" si="0"/>
        <v>100</v>
      </c>
    </row>
    <row r="41" spans="1:22" ht="29.25" customHeight="1">
      <c r="A41" s="114" t="s">
        <v>222</v>
      </c>
      <c r="B41" s="335">
        <v>1962819</v>
      </c>
      <c r="C41" s="339">
        <v>737220</v>
      </c>
      <c r="D41" s="337">
        <v>37.559245146903507</v>
      </c>
      <c r="E41" s="339">
        <v>96486</v>
      </c>
      <c r="F41" s="337">
        <v>4.915685042787949</v>
      </c>
      <c r="G41" s="339">
        <v>296086</v>
      </c>
      <c r="H41" s="337">
        <v>15.084732723699945</v>
      </c>
      <c r="I41" s="339">
        <v>23185</v>
      </c>
      <c r="J41" s="337">
        <v>1.1812092709516262</v>
      </c>
      <c r="K41" s="339">
        <v>280491</v>
      </c>
      <c r="L41" s="337">
        <v>14.290212189712856</v>
      </c>
      <c r="M41" s="392"/>
      <c r="N41" s="398"/>
      <c r="O41" s="335">
        <v>7278</v>
      </c>
      <c r="P41" s="337">
        <v>0.37079323157153055</v>
      </c>
      <c r="Q41" s="339">
        <v>155346</v>
      </c>
      <c r="R41" s="337">
        <v>7.9144332717382495</v>
      </c>
      <c r="S41" s="339">
        <v>366727</v>
      </c>
      <c r="T41" s="337">
        <v>18.683689122634334</v>
      </c>
      <c r="V41" s="92">
        <f t="shared" si="0"/>
        <v>99.999999999999986</v>
      </c>
    </row>
    <row r="42" spans="1:22" ht="29.25" customHeight="1">
      <c r="A42" s="114" t="s">
        <v>223</v>
      </c>
      <c r="B42" s="335">
        <v>524186</v>
      </c>
      <c r="C42" s="339">
        <v>117206</v>
      </c>
      <c r="D42" s="337">
        <v>22.359620440072799</v>
      </c>
      <c r="E42" s="339">
        <v>16252</v>
      </c>
      <c r="F42" s="337">
        <v>3.1004261845985965</v>
      </c>
      <c r="G42" s="339">
        <v>154786</v>
      </c>
      <c r="H42" s="337">
        <v>29.528831369017865</v>
      </c>
      <c r="I42" s="339">
        <v>5689</v>
      </c>
      <c r="J42" s="337">
        <v>1.0853017821918174</v>
      </c>
      <c r="K42" s="339">
        <v>78048</v>
      </c>
      <c r="L42" s="337">
        <v>14.889371330024076</v>
      </c>
      <c r="M42" s="392"/>
      <c r="N42" s="398"/>
      <c r="O42" s="335">
        <v>986</v>
      </c>
      <c r="P42" s="337">
        <v>0.18810117019531236</v>
      </c>
      <c r="Q42" s="339">
        <v>43393</v>
      </c>
      <c r="R42" s="337">
        <v>8.278168436394715</v>
      </c>
      <c r="S42" s="339">
        <v>107826</v>
      </c>
      <c r="T42" s="337">
        <v>20.570179287504818</v>
      </c>
      <c r="V42" s="92">
        <f t="shared" si="0"/>
        <v>99.999999999999986</v>
      </c>
    </row>
    <row r="43" spans="1:22" ht="29.25" customHeight="1">
      <c r="A43" s="114" t="s">
        <v>224</v>
      </c>
      <c r="B43" s="335">
        <v>711138</v>
      </c>
      <c r="C43" s="339">
        <v>163866</v>
      </c>
      <c r="D43" s="337">
        <v>23.042784944694279</v>
      </c>
      <c r="E43" s="339">
        <v>24717</v>
      </c>
      <c r="F43" s="337">
        <v>3.4756967002185233</v>
      </c>
      <c r="G43" s="339">
        <v>229527</v>
      </c>
      <c r="H43" s="337">
        <v>32.27601393822296</v>
      </c>
      <c r="I43" s="339">
        <v>10294</v>
      </c>
      <c r="J43" s="337">
        <v>1.4475390149309979</v>
      </c>
      <c r="K43" s="339">
        <v>126842</v>
      </c>
      <c r="L43" s="337">
        <v>17.836481808031635</v>
      </c>
      <c r="M43" s="392"/>
      <c r="N43" s="398"/>
      <c r="O43" s="335">
        <v>2626</v>
      </c>
      <c r="P43" s="337">
        <v>0.36926728708070722</v>
      </c>
      <c r="Q43" s="339">
        <v>70123</v>
      </c>
      <c r="R43" s="337">
        <v>9.8606740182636852</v>
      </c>
      <c r="S43" s="339">
        <v>83143</v>
      </c>
      <c r="T43" s="337">
        <v>11.691542288557214</v>
      </c>
      <c r="V43" s="92">
        <f t="shared" si="0"/>
        <v>100</v>
      </c>
    </row>
    <row r="44" spans="1:22" ht="29.25" customHeight="1">
      <c r="A44" s="114" t="s">
        <v>225</v>
      </c>
      <c r="B44" s="335">
        <v>888795</v>
      </c>
      <c r="C44" s="339">
        <v>225398</v>
      </c>
      <c r="D44" s="337">
        <v>25.359953645103765</v>
      </c>
      <c r="E44" s="339">
        <v>28606</v>
      </c>
      <c r="F44" s="337">
        <v>3.2185149556421897</v>
      </c>
      <c r="G44" s="339">
        <v>223515</v>
      </c>
      <c r="H44" s="337">
        <v>25.148093767404184</v>
      </c>
      <c r="I44" s="339">
        <v>9045</v>
      </c>
      <c r="J44" s="337">
        <v>1.0176699913928409</v>
      </c>
      <c r="K44" s="339">
        <v>180927</v>
      </c>
      <c r="L44" s="337">
        <v>20.356437648726647</v>
      </c>
      <c r="M44" s="392"/>
      <c r="N44" s="398"/>
      <c r="O44" s="335">
        <v>2273</v>
      </c>
      <c r="P44" s="337">
        <v>0.25573951248600635</v>
      </c>
      <c r="Q44" s="339">
        <v>80645</v>
      </c>
      <c r="R44" s="337">
        <v>9.0735208906440743</v>
      </c>
      <c r="S44" s="339">
        <v>138386</v>
      </c>
      <c r="T44" s="337">
        <v>15.570069588600296</v>
      </c>
      <c r="V44" s="92">
        <f t="shared" si="0"/>
        <v>100</v>
      </c>
    </row>
    <row r="45" spans="1:22" ht="29.25" customHeight="1">
      <c r="A45" s="114" t="s">
        <v>226</v>
      </c>
      <c r="B45" s="335">
        <v>726292</v>
      </c>
      <c r="C45" s="339">
        <v>137200</v>
      </c>
      <c r="D45" s="337">
        <v>18.890473803924593</v>
      </c>
      <c r="E45" s="339">
        <v>22222</v>
      </c>
      <c r="F45" s="337">
        <v>3.0596509392916347</v>
      </c>
      <c r="G45" s="339">
        <v>181900</v>
      </c>
      <c r="H45" s="337">
        <v>25.045023213803812</v>
      </c>
      <c r="I45" s="339">
        <v>7062</v>
      </c>
      <c r="J45" s="337">
        <v>0.97233619535944216</v>
      </c>
      <c r="K45" s="339">
        <v>135886</v>
      </c>
      <c r="L45" s="337">
        <v>18.709554834694586</v>
      </c>
      <c r="M45" s="392"/>
      <c r="N45" s="398"/>
      <c r="O45" s="335">
        <v>1886</v>
      </c>
      <c r="P45" s="337">
        <v>0.25967517196940076</v>
      </c>
      <c r="Q45" s="339">
        <v>60052</v>
      </c>
      <c r="R45" s="337">
        <v>8.26829980228338</v>
      </c>
      <c r="S45" s="339">
        <v>180084</v>
      </c>
      <c r="T45" s="337">
        <v>24.794986038673152</v>
      </c>
      <c r="V45" s="92">
        <f t="shared" si="0"/>
        <v>100</v>
      </c>
    </row>
    <row r="46" spans="1:22" ht="29.25" customHeight="1">
      <c r="A46" s="114" t="s">
        <v>294</v>
      </c>
      <c r="B46" s="335">
        <v>641108</v>
      </c>
      <c r="C46" s="339">
        <v>142527</v>
      </c>
      <c r="D46" s="337">
        <v>22.231355715417685</v>
      </c>
      <c r="E46" s="339">
        <v>20608</v>
      </c>
      <c r="F46" s="337">
        <v>3.214435009389994</v>
      </c>
      <c r="G46" s="339">
        <v>189051</v>
      </c>
      <c r="H46" s="337">
        <v>29.488167360257556</v>
      </c>
      <c r="I46" s="339">
        <v>9390</v>
      </c>
      <c r="J46" s="337">
        <v>1.4646518215339692</v>
      </c>
      <c r="K46" s="339">
        <v>124119</v>
      </c>
      <c r="L46" s="337">
        <v>19.360076617356203</v>
      </c>
      <c r="M46" s="392"/>
      <c r="N46" s="398"/>
      <c r="O46" s="335">
        <v>1448</v>
      </c>
      <c r="P46" s="337">
        <v>0.22585898163803914</v>
      </c>
      <c r="Q46" s="339">
        <v>45467</v>
      </c>
      <c r="R46" s="337">
        <v>7.0919408274424907</v>
      </c>
      <c r="S46" s="339">
        <v>108498</v>
      </c>
      <c r="T46" s="337">
        <v>16.92351366696407</v>
      </c>
      <c r="V46" s="92">
        <f t="shared" si="0"/>
        <v>100</v>
      </c>
    </row>
    <row r="47" spans="1:22" ht="29.25" customHeight="1">
      <c r="A47" s="116" t="s">
        <v>227</v>
      </c>
      <c r="B47" s="344">
        <v>856374</v>
      </c>
      <c r="C47" s="347">
        <v>204580</v>
      </c>
      <c r="D47" s="346">
        <v>23.889095185047655</v>
      </c>
      <c r="E47" s="347">
        <v>31156</v>
      </c>
      <c r="F47" s="346">
        <v>3.6381300693388638</v>
      </c>
      <c r="G47" s="347">
        <v>277769</v>
      </c>
      <c r="H47" s="346">
        <v>32.435477957060819</v>
      </c>
      <c r="I47" s="347">
        <v>11186</v>
      </c>
      <c r="J47" s="346">
        <v>1.3062049992176317</v>
      </c>
      <c r="K47" s="347">
        <v>209465</v>
      </c>
      <c r="L47" s="346">
        <v>24.459523525936095</v>
      </c>
      <c r="M47" s="393"/>
      <c r="N47" s="399"/>
      <c r="O47" s="344">
        <v>2702</v>
      </c>
      <c r="P47" s="346">
        <v>0.3155163515006294</v>
      </c>
      <c r="Q47" s="347">
        <v>66979</v>
      </c>
      <c r="R47" s="346">
        <v>7.8212323120505758</v>
      </c>
      <c r="S47" s="347">
        <v>52538</v>
      </c>
      <c r="T47" s="346">
        <v>6.1349363712583527</v>
      </c>
      <c r="V47" s="92">
        <f t="shared" si="0"/>
        <v>100.00011677141062</v>
      </c>
    </row>
    <row r="48" spans="1:22" ht="29.25" customHeight="1">
      <c r="A48" s="114" t="s">
        <v>295</v>
      </c>
      <c r="B48" s="335">
        <v>1191045.5550000002</v>
      </c>
      <c r="C48" s="339">
        <v>350100</v>
      </c>
      <c r="D48" s="337">
        <v>29.394341679903246</v>
      </c>
      <c r="E48" s="339">
        <v>5488.482</v>
      </c>
      <c r="F48" s="337">
        <v>0.4608120971493822</v>
      </c>
      <c r="G48" s="339">
        <v>123400</v>
      </c>
      <c r="H48" s="337">
        <v>10.360644853756243</v>
      </c>
      <c r="I48" s="339">
        <v>20513.196</v>
      </c>
      <c r="J48" s="337">
        <v>1.7222847534156656</v>
      </c>
      <c r="K48" s="339">
        <v>290273.23</v>
      </c>
      <c r="L48" s="337">
        <v>24.371295353182351</v>
      </c>
      <c r="M48" s="339">
        <v>79719.457999999999</v>
      </c>
      <c r="N48" s="337">
        <v>6.6932333247320663</v>
      </c>
      <c r="O48" s="335">
        <v>11885.973</v>
      </c>
      <c r="P48" s="337">
        <v>0.99794444890061307</v>
      </c>
      <c r="Q48" s="339">
        <v>91922</v>
      </c>
      <c r="R48" s="337">
        <v>7.7177568577551163</v>
      </c>
      <c r="S48" s="339">
        <v>217743.21600000001</v>
      </c>
      <c r="T48" s="337">
        <v>18.2816866312053</v>
      </c>
      <c r="V48" s="92">
        <f t="shared" si="0"/>
        <v>99.999999999999986</v>
      </c>
    </row>
    <row r="49" spans="1:22" ht="29.25" customHeight="1">
      <c r="A49" s="114" t="s">
        <v>230</v>
      </c>
      <c r="B49" s="335">
        <v>611773</v>
      </c>
      <c r="C49" s="339">
        <v>226624</v>
      </c>
      <c r="D49" s="337">
        <v>37.043805463791308</v>
      </c>
      <c r="E49" s="339">
        <v>3019</v>
      </c>
      <c r="F49" s="337">
        <v>0.49348369411530096</v>
      </c>
      <c r="G49" s="339">
        <v>22427</v>
      </c>
      <c r="H49" s="337">
        <v>3.6659022219025688</v>
      </c>
      <c r="I49" s="339">
        <v>13598</v>
      </c>
      <c r="J49" s="337">
        <v>2.2227198650479831</v>
      </c>
      <c r="K49" s="339">
        <v>120543</v>
      </c>
      <c r="L49" s="337">
        <v>19.703877091666353</v>
      </c>
      <c r="M49" s="339">
        <v>32615</v>
      </c>
      <c r="N49" s="337">
        <v>5.3312257978040876</v>
      </c>
      <c r="O49" s="335">
        <v>4352</v>
      </c>
      <c r="P49" s="337">
        <v>0.71137497078164613</v>
      </c>
      <c r="Q49" s="339">
        <v>63134</v>
      </c>
      <c r="R49" s="337">
        <v>10.319840856003779</v>
      </c>
      <c r="S49" s="339">
        <v>125461</v>
      </c>
      <c r="T49" s="337">
        <v>20.507770038886971</v>
      </c>
      <c r="V49" s="92">
        <f t="shared" si="0"/>
        <v>100</v>
      </c>
    </row>
    <row r="50" spans="1:22" ht="29.25" customHeight="1">
      <c r="A50" s="115" t="s">
        <v>231</v>
      </c>
      <c r="B50" s="335">
        <v>669598</v>
      </c>
      <c r="C50" s="339">
        <v>284516</v>
      </c>
      <c r="D50" s="337">
        <v>42.49056896824662</v>
      </c>
      <c r="E50" s="339">
        <v>2945</v>
      </c>
      <c r="F50" s="337">
        <v>0.43981612848305995</v>
      </c>
      <c r="G50" s="339">
        <v>5800</v>
      </c>
      <c r="H50" s="337">
        <v>0.8661913566050079</v>
      </c>
      <c r="I50" s="339">
        <v>7418</v>
      </c>
      <c r="J50" s="337">
        <v>1.1078288764303359</v>
      </c>
      <c r="K50" s="339">
        <v>132542</v>
      </c>
      <c r="L50" s="337">
        <v>19.794264618472575</v>
      </c>
      <c r="M50" s="339">
        <v>35248</v>
      </c>
      <c r="N50" s="337">
        <v>5.2640539547609162</v>
      </c>
      <c r="O50" s="335">
        <v>1519</v>
      </c>
      <c r="P50" s="337">
        <v>0.2268525294281046</v>
      </c>
      <c r="Q50" s="339">
        <v>76425</v>
      </c>
      <c r="R50" s="337">
        <v>11.413564556644435</v>
      </c>
      <c r="S50" s="339">
        <v>123185</v>
      </c>
      <c r="T50" s="337">
        <v>18.396859010928946</v>
      </c>
      <c r="V50" s="92">
        <f t="shared" si="0"/>
        <v>100</v>
      </c>
    </row>
    <row r="51" spans="1:22" ht="29.25" customHeight="1">
      <c r="A51" s="114" t="s">
        <v>232</v>
      </c>
      <c r="B51" s="335">
        <v>487944</v>
      </c>
      <c r="C51" s="339">
        <v>208700</v>
      </c>
      <c r="D51" s="337">
        <v>42.771301624776612</v>
      </c>
      <c r="E51" s="339">
        <v>2706</v>
      </c>
      <c r="F51" s="337">
        <v>0.55457183611234084</v>
      </c>
      <c r="G51" s="339">
        <v>19900</v>
      </c>
      <c r="H51" s="337">
        <v>4.0783368583280053</v>
      </c>
      <c r="I51" s="339">
        <v>10719</v>
      </c>
      <c r="J51" s="337">
        <v>2.1967684816290394</v>
      </c>
      <c r="K51" s="339">
        <v>92856</v>
      </c>
      <c r="L51" s="337">
        <v>19.030052628990212</v>
      </c>
      <c r="M51" s="339">
        <v>28199</v>
      </c>
      <c r="N51" s="337">
        <v>5.7791467873362521</v>
      </c>
      <c r="O51" s="335">
        <v>3404</v>
      </c>
      <c r="P51" s="337">
        <v>0.69762103847982559</v>
      </c>
      <c r="Q51" s="339">
        <v>45685</v>
      </c>
      <c r="R51" s="337">
        <v>9.3627547423474837</v>
      </c>
      <c r="S51" s="339">
        <v>75775</v>
      </c>
      <c r="T51" s="337">
        <v>15.529446002000229</v>
      </c>
      <c r="V51" s="92">
        <f t="shared" si="0"/>
        <v>100.00000000000001</v>
      </c>
    </row>
    <row r="52" spans="1:22" ht="29.25" customHeight="1">
      <c r="A52" s="114" t="s">
        <v>233</v>
      </c>
      <c r="B52" s="335">
        <v>2005861</v>
      </c>
      <c r="C52" s="339">
        <v>861889</v>
      </c>
      <c r="D52" s="337">
        <v>42.968530720722917</v>
      </c>
      <c r="E52" s="339">
        <v>8658</v>
      </c>
      <c r="F52" s="337">
        <v>0.43163509335891176</v>
      </c>
      <c r="G52" s="339">
        <v>33000</v>
      </c>
      <c r="H52" s="337">
        <v>1.6451788035162955</v>
      </c>
      <c r="I52" s="339">
        <v>44204</v>
      </c>
      <c r="J52" s="337">
        <v>2.2037419342616462</v>
      </c>
      <c r="K52" s="339">
        <v>405258</v>
      </c>
      <c r="L52" s="337">
        <v>20.203693077436572</v>
      </c>
      <c r="M52" s="339">
        <v>110644</v>
      </c>
      <c r="N52" s="337">
        <v>5.5160352586744548</v>
      </c>
      <c r="O52" s="335">
        <v>14406</v>
      </c>
      <c r="P52" s="337">
        <v>0.71819532858956825</v>
      </c>
      <c r="Q52" s="339">
        <v>136612</v>
      </c>
      <c r="R52" s="337">
        <v>6.8106414153323689</v>
      </c>
      <c r="S52" s="339">
        <v>391190</v>
      </c>
      <c r="T52" s="337">
        <v>19.50234836810726</v>
      </c>
      <c r="V52" s="92">
        <f t="shared" si="0"/>
        <v>100</v>
      </c>
    </row>
    <row r="53" spans="1:22" ht="29.25" customHeight="1">
      <c r="A53" s="114" t="s">
        <v>234</v>
      </c>
      <c r="B53" s="335">
        <v>797550</v>
      </c>
      <c r="C53" s="339">
        <v>381184</v>
      </c>
      <c r="D53" s="337">
        <v>47.794370258917937</v>
      </c>
      <c r="E53" s="339">
        <v>3045</v>
      </c>
      <c r="F53" s="337">
        <v>0.38179424487492947</v>
      </c>
      <c r="G53" s="339">
        <v>395</v>
      </c>
      <c r="H53" s="337">
        <v>4.9526675443545859E-2</v>
      </c>
      <c r="I53" s="339">
        <v>17269</v>
      </c>
      <c r="J53" s="337">
        <v>2.1652560967964392</v>
      </c>
      <c r="K53" s="339">
        <v>163027</v>
      </c>
      <c r="L53" s="337">
        <v>20.440975487430254</v>
      </c>
      <c r="M53" s="339">
        <v>42100</v>
      </c>
      <c r="N53" s="337">
        <v>5.2786659143627359</v>
      </c>
      <c r="O53" s="335">
        <v>9734</v>
      </c>
      <c r="P53" s="337">
        <v>1.2204877437151276</v>
      </c>
      <c r="Q53" s="339">
        <v>66806</v>
      </c>
      <c r="R53" s="337">
        <v>8.3764027333709485</v>
      </c>
      <c r="S53" s="339">
        <v>113992</v>
      </c>
      <c r="T53" s="337">
        <v>14.29277161306501</v>
      </c>
      <c r="V53" s="92">
        <f t="shared" si="0"/>
        <v>100.00025076797694</v>
      </c>
    </row>
    <row r="54" spans="1:22" ht="29.25" customHeight="1">
      <c r="A54" s="114" t="s">
        <v>235</v>
      </c>
      <c r="B54" s="16">
        <v>331824</v>
      </c>
      <c r="C54" s="339">
        <v>134300</v>
      </c>
      <c r="D54" s="337">
        <v>40.473262934567721</v>
      </c>
      <c r="E54" s="339">
        <v>1713</v>
      </c>
      <c r="F54" s="337">
        <v>0.51623752350643715</v>
      </c>
      <c r="G54" s="339">
        <v>24200</v>
      </c>
      <c r="H54" s="337">
        <v>7.293022807271325</v>
      </c>
      <c r="I54" s="339">
        <v>4916</v>
      </c>
      <c r="J54" s="337">
        <v>1.4815082694440425</v>
      </c>
      <c r="K54" s="339">
        <v>67411</v>
      </c>
      <c r="L54" s="337">
        <v>20.31528762235402</v>
      </c>
      <c r="M54" s="339">
        <v>21833</v>
      </c>
      <c r="N54" s="337">
        <v>6.5796928492212734</v>
      </c>
      <c r="O54" s="16">
        <v>300</v>
      </c>
      <c r="P54" s="337">
        <v>9.0409373643859398E-2</v>
      </c>
      <c r="Q54" s="339">
        <v>22596</v>
      </c>
      <c r="R54" s="337">
        <v>6.8096340228554899</v>
      </c>
      <c r="S54" s="339">
        <v>54555</v>
      </c>
      <c r="T54" s="337">
        <v>16.440944597135832</v>
      </c>
      <c r="V54" s="92">
        <f t="shared" si="0"/>
        <v>100</v>
      </c>
    </row>
    <row r="55" spans="1:22" ht="29.25" customHeight="1">
      <c r="A55" s="114" t="s">
        <v>236</v>
      </c>
      <c r="B55" s="335">
        <v>398714</v>
      </c>
      <c r="C55" s="339">
        <v>135114</v>
      </c>
      <c r="D55" s="337">
        <v>33.88744814578871</v>
      </c>
      <c r="E55" s="339">
        <v>3185</v>
      </c>
      <c r="F55" s="337">
        <v>0.79881820051465469</v>
      </c>
      <c r="G55" s="339">
        <v>71595</v>
      </c>
      <c r="H55" s="337">
        <v>17.95648008346835</v>
      </c>
      <c r="I55" s="339">
        <v>7712</v>
      </c>
      <c r="J55" s="337">
        <v>1.9342185125177447</v>
      </c>
      <c r="K55" s="339">
        <v>68100</v>
      </c>
      <c r="L55" s="337">
        <v>17.079911916812552</v>
      </c>
      <c r="M55" s="339">
        <v>21627</v>
      </c>
      <c r="N55" s="337">
        <v>5.4241887668855373</v>
      </c>
      <c r="O55" s="335">
        <v>790</v>
      </c>
      <c r="P55" s="337">
        <v>0.19813701048872123</v>
      </c>
      <c r="Q55" s="339">
        <v>37505</v>
      </c>
      <c r="R55" s="337">
        <v>9.4064918713664429</v>
      </c>
      <c r="S55" s="339">
        <v>53086</v>
      </c>
      <c r="T55" s="337">
        <v>13.314305492157285</v>
      </c>
      <c r="V55" s="92">
        <f t="shared" si="0"/>
        <v>100</v>
      </c>
    </row>
    <row r="56" spans="1:22" ht="29.25" customHeight="1">
      <c r="A56" s="114" t="s">
        <v>237</v>
      </c>
      <c r="B56" s="16">
        <v>350526</v>
      </c>
      <c r="C56" s="339">
        <v>140400</v>
      </c>
      <c r="D56" s="337">
        <v>40.054090138819944</v>
      </c>
      <c r="E56" s="339">
        <v>2341</v>
      </c>
      <c r="F56" s="337">
        <v>0.66785345452263167</v>
      </c>
      <c r="G56" s="339">
        <v>27000</v>
      </c>
      <c r="H56" s="337">
        <v>7.7027096420807588</v>
      </c>
      <c r="I56" s="339">
        <v>5469</v>
      </c>
      <c r="J56" s="337">
        <v>1.5602266308348025</v>
      </c>
      <c r="K56" s="339">
        <v>65834</v>
      </c>
      <c r="L56" s="337">
        <v>18.781488391731283</v>
      </c>
      <c r="M56" s="339">
        <v>21589</v>
      </c>
      <c r="N56" s="337">
        <v>6.1590295726993149</v>
      </c>
      <c r="O56" s="16">
        <v>1346</v>
      </c>
      <c r="P56" s="337">
        <v>0.38399433993484078</v>
      </c>
      <c r="Q56" s="339">
        <v>37397</v>
      </c>
      <c r="R56" s="337">
        <v>10.668823425366449</v>
      </c>
      <c r="S56" s="339">
        <v>49150</v>
      </c>
      <c r="T56" s="337">
        <v>14.021784404009974</v>
      </c>
      <c r="V56" s="92">
        <f t="shared" si="0"/>
        <v>100.00000000000001</v>
      </c>
    </row>
    <row r="57" spans="1:22" ht="29.25" customHeight="1">
      <c r="A57" s="114" t="s">
        <v>238</v>
      </c>
      <c r="B57" s="349">
        <v>389809.5</v>
      </c>
      <c r="C57" s="348">
        <v>149700</v>
      </c>
      <c r="D57" s="337">
        <v>38.403373955739916</v>
      </c>
      <c r="E57" s="339">
        <v>3635</v>
      </c>
      <c r="F57" s="337">
        <v>0.9325067757455886</v>
      </c>
      <c r="G57" s="339">
        <v>31500</v>
      </c>
      <c r="H57" s="337">
        <v>8.0808702712478802</v>
      </c>
      <c r="I57" s="339">
        <v>4257.8</v>
      </c>
      <c r="J57" s="337">
        <v>1.0922771251085466</v>
      </c>
      <c r="K57" s="348">
        <v>74628.399999999994</v>
      </c>
      <c r="L57" s="337">
        <v>19.144838696850638</v>
      </c>
      <c r="M57" s="339">
        <v>21050.400000000001</v>
      </c>
      <c r="N57" s="337">
        <v>5.4001762399325832</v>
      </c>
      <c r="O57" s="335">
        <v>626</v>
      </c>
      <c r="P57" s="337">
        <v>0.1605912631682912</v>
      </c>
      <c r="Q57" s="348">
        <v>29657.9</v>
      </c>
      <c r="R57" s="337">
        <v>7.6083061084965857</v>
      </c>
      <c r="S57" s="339">
        <v>74754</v>
      </c>
      <c r="T57" s="337">
        <v>19.177059563709967</v>
      </c>
      <c r="V57" s="92">
        <f t="shared" si="0"/>
        <v>100</v>
      </c>
    </row>
    <row r="58" spans="1:22" ht="29.25" customHeight="1">
      <c r="A58" s="114" t="s">
        <v>239</v>
      </c>
      <c r="B58" s="335">
        <v>1395810</v>
      </c>
      <c r="C58" s="339">
        <v>614193</v>
      </c>
      <c r="D58" s="337">
        <v>44.002622133384918</v>
      </c>
      <c r="E58" s="348">
        <v>6163</v>
      </c>
      <c r="F58" s="337">
        <v>0.44153573910489252</v>
      </c>
      <c r="G58" s="348">
        <v>6200</v>
      </c>
      <c r="H58" s="337">
        <v>0.44418652968527234</v>
      </c>
      <c r="I58" s="348">
        <v>37292</v>
      </c>
      <c r="J58" s="337">
        <v>2.6717103330682543</v>
      </c>
      <c r="K58" s="339">
        <v>260890</v>
      </c>
      <c r="L58" s="337">
        <v>18.690939311224309</v>
      </c>
      <c r="M58" s="348">
        <v>93379</v>
      </c>
      <c r="N58" s="337">
        <v>6.6899506379808145</v>
      </c>
      <c r="O58" s="348">
        <v>7847</v>
      </c>
      <c r="P58" s="337">
        <v>0.56218253200650525</v>
      </c>
      <c r="Q58" s="339">
        <v>117446</v>
      </c>
      <c r="R58" s="337">
        <v>8.4141824460349195</v>
      </c>
      <c r="S58" s="348">
        <v>252400</v>
      </c>
      <c r="T58" s="337">
        <v>18.082690337510119</v>
      </c>
      <c r="V58" s="92">
        <f t="shared" si="0"/>
        <v>100</v>
      </c>
    </row>
    <row r="59" spans="1:22" ht="29.25" customHeight="1">
      <c r="A59" s="114" t="s">
        <v>240</v>
      </c>
      <c r="B59" s="335">
        <v>933375</v>
      </c>
      <c r="C59" s="339">
        <v>312822</v>
      </c>
      <c r="D59" s="337">
        <v>33.515146645239049</v>
      </c>
      <c r="E59" s="339">
        <v>3377</v>
      </c>
      <c r="F59" s="337">
        <v>0.36180527655015404</v>
      </c>
      <c r="G59" s="339">
        <v>64093</v>
      </c>
      <c r="H59" s="337">
        <v>6.8668005892594088</v>
      </c>
      <c r="I59" s="339">
        <v>21158</v>
      </c>
      <c r="J59" s="337">
        <v>2.2668273737779563</v>
      </c>
      <c r="K59" s="339">
        <v>168070</v>
      </c>
      <c r="L59" s="337">
        <v>18.006696129637071</v>
      </c>
      <c r="M59" s="339">
        <v>50162</v>
      </c>
      <c r="N59" s="337">
        <v>5.3742600776751042</v>
      </c>
      <c r="O59" s="335">
        <v>3651</v>
      </c>
      <c r="P59" s="337">
        <v>0.39116110887906796</v>
      </c>
      <c r="Q59" s="339">
        <v>60555</v>
      </c>
      <c r="R59" s="337">
        <v>6.4877460827641622</v>
      </c>
      <c r="S59" s="339">
        <v>249487</v>
      </c>
      <c r="T59" s="337">
        <v>26.729556716218028</v>
      </c>
      <c r="V59" s="92">
        <f t="shared" si="0"/>
        <v>100.00000000000001</v>
      </c>
    </row>
    <row r="60" spans="1:22" ht="29.25" customHeight="1">
      <c r="A60" s="114" t="s">
        <v>241</v>
      </c>
      <c r="B60" s="335">
        <v>1902855</v>
      </c>
      <c r="C60" s="339">
        <v>794469</v>
      </c>
      <c r="D60" s="337">
        <v>41.7</v>
      </c>
      <c r="E60" s="339">
        <v>5985</v>
      </c>
      <c r="F60" s="337">
        <v>0.31452738122452839</v>
      </c>
      <c r="G60" s="339">
        <v>28000</v>
      </c>
      <c r="H60" s="337">
        <v>1.4714731285358056</v>
      </c>
      <c r="I60" s="339">
        <v>67958</v>
      </c>
      <c r="J60" s="337">
        <v>3.5713703881798669</v>
      </c>
      <c r="K60" s="339">
        <v>504158</v>
      </c>
      <c r="L60" s="337">
        <v>26.494819626298376</v>
      </c>
      <c r="M60" s="339">
        <v>122542</v>
      </c>
      <c r="N60" s="337">
        <v>6.4399021470369524</v>
      </c>
      <c r="O60" s="335">
        <v>29652</v>
      </c>
      <c r="P60" s="337">
        <v>1.558290043119418</v>
      </c>
      <c r="Q60" s="339">
        <v>144569</v>
      </c>
      <c r="R60" s="337">
        <v>7.5974785256890307</v>
      </c>
      <c r="S60" s="339">
        <v>205522</v>
      </c>
      <c r="T60" s="337">
        <v>10.800717868676278</v>
      </c>
      <c r="V60" s="92">
        <f t="shared" si="0"/>
        <v>99.948579108760242</v>
      </c>
    </row>
    <row r="61" spans="1:22" ht="29.25" customHeight="1">
      <c r="A61" s="114" t="s">
        <v>242</v>
      </c>
      <c r="B61" s="335">
        <v>440294</v>
      </c>
      <c r="C61" s="339">
        <v>157402</v>
      </c>
      <c r="D61" s="337">
        <v>35.749294789390724</v>
      </c>
      <c r="E61" s="339">
        <v>2087</v>
      </c>
      <c r="F61" s="337">
        <v>0.47400146265904147</v>
      </c>
      <c r="G61" s="339">
        <v>37291</v>
      </c>
      <c r="H61" s="337">
        <v>8.4695680613408317</v>
      </c>
      <c r="I61" s="339">
        <v>5636</v>
      </c>
      <c r="J61" s="337">
        <v>1.2800537822454996</v>
      </c>
      <c r="K61" s="339">
        <v>106282</v>
      </c>
      <c r="L61" s="337">
        <v>24.138870845389672</v>
      </c>
      <c r="M61" s="339">
        <v>30833</v>
      </c>
      <c r="N61" s="337">
        <v>7.0028208424370995</v>
      </c>
      <c r="O61" s="335">
        <v>4471</v>
      </c>
      <c r="P61" s="337">
        <v>1.0154578531617509</v>
      </c>
      <c r="Q61" s="339">
        <v>36330</v>
      </c>
      <c r="R61" s="337">
        <v>8.2513048099678858</v>
      </c>
      <c r="S61" s="339">
        <v>59962</v>
      </c>
      <c r="T61" s="337">
        <v>13.618627553407494</v>
      </c>
      <c r="V61" s="92">
        <f t="shared" si="0"/>
        <v>100</v>
      </c>
    </row>
    <row r="62" spans="1:22" ht="29.25" customHeight="1">
      <c r="A62" s="114" t="s">
        <v>243</v>
      </c>
      <c r="B62" s="335">
        <v>925179</v>
      </c>
      <c r="C62" s="339">
        <v>314926</v>
      </c>
      <c r="D62" s="337">
        <v>34.039466957205036</v>
      </c>
      <c r="E62" s="339">
        <v>4681</v>
      </c>
      <c r="F62" s="337">
        <v>0.50595614470280892</v>
      </c>
      <c r="G62" s="339">
        <v>79664</v>
      </c>
      <c r="H62" s="337">
        <v>8.6106580456322508</v>
      </c>
      <c r="I62" s="339">
        <v>34728</v>
      </c>
      <c r="J62" s="337">
        <v>3.7536519959921271</v>
      </c>
      <c r="K62" s="339">
        <v>183424</v>
      </c>
      <c r="L62" s="337">
        <v>19.825785064295669</v>
      </c>
      <c r="M62" s="339">
        <v>61219</v>
      </c>
      <c r="N62" s="337">
        <v>6.6169897933264803</v>
      </c>
      <c r="O62" s="335">
        <v>11017</v>
      </c>
      <c r="P62" s="337">
        <v>1.1907965917946688</v>
      </c>
      <c r="Q62" s="339">
        <v>104681</v>
      </c>
      <c r="R62" s="337">
        <v>11.314675322288984</v>
      </c>
      <c r="S62" s="339">
        <v>130839</v>
      </c>
      <c r="T62" s="337">
        <v>14.142020084761974</v>
      </c>
      <c r="V62" s="92">
        <f t="shared" si="0"/>
        <v>100</v>
      </c>
    </row>
    <row r="63" spans="1:22" ht="29.25" customHeight="1">
      <c r="A63" s="114" t="s">
        <v>244</v>
      </c>
      <c r="B63" s="335">
        <v>364334</v>
      </c>
      <c r="C63" s="339">
        <v>134384</v>
      </c>
      <c r="D63" s="337">
        <v>36.884836441287391</v>
      </c>
      <c r="E63" s="339">
        <v>2599</v>
      </c>
      <c r="F63" s="337">
        <v>0.71335642569729973</v>
      </c>
      <c r="G63" s="339">
        <v>43700</v>
      </c>
      <c r="H63" s="337">
        <v>11.994488573671411</v>
      </c>
      <c r="I63" s="339">
        <v>6563</v>
      </c>
      <c r="J63" s="337">
        <v>1.8013690734326195</v>
      </c>
      <c r="K63" s="339">
        <v>74409</v>
      </c>
      <c r="L63" s="337">
        <v>20.423292912547279</v>
      </c>
      <c r="M63" s="339">
        <v>19474</v>
      </c>
      <c r="N63" s="337">
        <v>5.3450954344090862</v>
      </c>
      <c r="O63" s="335">
        <v>653</v>
      </c>
      <c r="P63" s="337">
        <v>0.17923114504822499</v>
      </c>
      <c r="Q63" s="339">
        <v>35425</v>
      </c>
      <c r="R63" s="337">
        <v>9.7232210005105202</v>
      </c>
      <c r="S63" s="339">
        <v>47127</v>
      </c>
      <c r="T63" s="337">
        <v>12.935108993396168</v>
      </c>
      <c r="V63" s="92">
        <f t="shared" si="0"/>
        <v>100</v>
      </c>
    </row>
    <row r="64" spans="1:22" ht="29.25" customHeight="1">
      <c r="A64" s="114" t="s">
        <v>245</v>
      </c>
      <c r="B64" s="335">
        <v>674997</v>
      </c>
      <c r="C64" s="339">
        <v>246621</v>
      </c>
      <c r="D64" s="337">
        <v>36.536606829363691</v>
      </c>
      <c r="E64" s="339">
        <v>3407</v>
      </c>
      <c r="F64" s="337">
        <v>0.50474298404289197</v>
      </c>
      <c r="G64" s="339">
        <v>63500</v>
      </c>
      <c r="H64" s="337">
        <v>9.4074492182928218</v>
      </c>
      <c r="I64" s="339">
        <v>11749</v>
      </c>
      <c r="J64" s="337">
        <v>1.7406003285940532</v>
      </c>
      <c r="K64" s="339">
        <v>153008</v>
      </c>
      <c r="L64" s="337">
        <v>22.667952598307846</v>
      </c>
      <c r="M64" s="339">
        <v>34670</v>
      </c>
      <c r="N64" s="337">
        <v>5.136319124381294</v>
      </c>
      <c r="O64" s="335">
        <v>2369</v>
      </c>
      <c r="P64" s="337">
        <v>0.35096452280528651</v>
      </c>
      <c r="Q64" s="339">
        <v>56638</v>
      </c>
      <c r="R64" s="337">
        <v>8.3908521074908489</v>
      </c>
      <c r="S64" s="339">
        <v>103035</v>
      </c>
      <c r="T64" s="337">
        <v>15.264512286721274</v>
      </c>
      <c r="V64" s="92">
        <f t="shared" si="0"/>
        <v>100</v>
      </c>
    </row>
    <row r="65" spans="1:22" ht="29.1" customHeight="1">
      <c r="A65" s="114" t="s">
        <v>246</v>
      </c>
      <c r="B65" s="335">
        <v>620034</v>
      </c>
      <c r="C65" s="339">
        <v>181425</v>
      </c>
      <c r="D65" s="337">
        <v>29.26049216655861</v>
      </c>
      <c r="E65" s="339">
        <v>3165</v>
      </c>
      <c r="F65" s="337">
        <v>0.51045587822603278</v>
      </c>
      <c r="G65" s="339">
        <v>69000</v>
      </c>
      <c r="H65" s="337">
        <v>11.128421989761851</v>
      </c>
      <c r="I65" s="339">
        <v>15675</v>
      </c>
      <c r="J65" s="337">
        <v>2.5280871694132903</v>
      </c>
      <c r="K65" s="339">
        <v>126946</v>
      </c>
      <c r="L65" s="337">
        <v>20.474038520468234</v>
      </c>
      <c r="M65" s="339">
        <v>32578</v>
      </c>
      <c r="N65" s="337">
        <v>5.2542279939487191</v>
      </c>
      <c r="O65" s="335">
        <v>9362</v>
      </c>
      <c r="P65" s="337">
        <v>1.509917198089137</v>
      </c>
      <c r="Q65" s="339">
        <v>57988</v>
      </c>
      <c r="R65" s="337">
        <v>9.352390352787106</v>
      </c>
      <c r="S65" s="339">
        <v>123895</v>
      </c>
      <c r="T65" s="337">
        <v>19.981968730747024</v>
      </c>
      <c r="V65" s="92">
        <f t="shared" si="0"/>
        <v>100.00000000000001</v>
      </c>
    </row>
    <row r="66" spans="1:22" ht="29.25" customHeight="1">
      <c r="A66" s="114" t="s">
        <v>247</v>
      </c>
      <c r="B66" s="335">
        <v>1055583</v>
      </c>
      <c r="C66" s="339">
        <v>365571</v>
      </c>
      <c r="D66" s="337">
        <v>34.632141669579745</v>
      </c>
      <c r="E66" s="339">
        <v>6668</v>
      </c>
      <c r="F66" s="337">
        <v>0.63168883924807429</v>
      </c>
      <c r="G66" s="339">
        <v>36500</v>
      </c>
      <c r="H66" s="337">
        <v>3.4578048339164233</v>
      </c>
      <c r="I66" s="339">
        <v>26364</v>
      </c>
      <c r="J66" s="337">
        <v>2.4975771682567833</v>
      </c>
      <c r="K66" s="339">
        <v>184180</v>
      </c>
      <c r="L66" s="337">
        <v>17.448177926321286</v>
      </c>
      <c r="M66" s="339">
        <v>48781</v>
      </c>
      <c r="N66" s="337">
        <v>4.6212377425555351</v>
      </c>
      <c r="O66" s="335">
        <v>7150</v>
      </c>
      <c r="P66" s="337">
        <v>0.67735080993157337</v>
      </c>
      <c r="Q66" s="339">
        <v>66424</v>
      </c>
      <c r="R66" s="337">
        <v>6.2926363914538221</v>
      </c>
      <c r="S66" s="339">
        <v>313945</v>
      </c>
      <c r="T66" s="337">
        <v>29.741384618736756</v>
      </c>
      <c r="V66" s="92">
        <f t="shared" si="0"/>
        <v>100.00000000000001</v>
      </c>
    </row>
    <row r="67" spans="1:22" ht="29.1" customHeight="1">
      <c r="A67" s="116" t="s">
        <v>248</v>
      </c>
      <c r="B67" s="347">
        <v>384607</v>
      </c>
      <c r="C67" s="347">
        <v>126964</v>
      </c>
      <c r="D67" s="346">
        <v>33.011359647640319</v>
      </c>
      <c r="E67" s="347">
        <v>2198</v>
      </c>
      <c r="F67" s="346">
        <v>0.57149245853559605</v>
      </c>
      <c r="G67" s="347">
        <v>55674</v>
      </c>
      <c r="H67" s="346">
        <v>14.475555567111362</v>
      </c>
      <c r="I67" s="347">
        <v>9138</v>
      </c>
      <c r="J67" s="346">
        <v>2.3759317953131376</v>
      </c>
      <c r="K67" s="347">
        <v>83888</v>
      </c>
      <c r="L67" s="346">
        <v>21.811355487549626</v>
      </c>
      <c r="M67" s="347">
        <v>24286</v>
      </c>
      <c r="N67" s="346">
        <v>6.3144976560489026</v>
      </c>
      <c r="O67" s="344">
        <v>3952</v>
      </c>
      <c r="P67" s="346">
        <v>1.0275424004243294</v>
      </c>
      <c r="Q67" s="347">
        <v>35325</v>
      </c>
      <c r="R67" s="346">
        <v>9.1847002264649369</v>
      </c>
      <c r="S67" s="347">
        <v>43182</v>
      </c>
      <c r="T67" s="346">
        <v>11.227564760911788</v>
      </c>
      <c r="V67" s="92">
        <f t="shared" si="0"/>
        <v>99.999999999999986</v>
      </c>
    </row>
    <row r="68" spans="1:22" ht="27" customHeight="1">
      <c r="A68" s="19" t="s">
        <v>62</v>
      </c>
    </row>
  </sheetData>
  <mergeCells count="6">
    <mergeCell ref="A4:A6"/>
    <mergeCell ref="M5:N5"/>
    <mergeCell ref="M7:M27"/>
    <mergeCell ref="N7:N27"/>
    <mergeCell ref="M28:M47"/>
    <mergeCell ref="N28:N47"/>
  </mergeCells>
  <phoneticPr fontId="3"/>
  <dataValidations count="1">
    <dataValidation imeMode="off" allowBlank="1" showInputMessage="1" showErrorMessage="1" sqref="K48:T67 J49:J67 I48:I67 H49:H67 G48:G67 F49:F67 E48:E67 D49:D67 C48:C67 B7:B67" xr:uid="{00000000-0002-0000-0200-000000000000}"/>
  </dataValidations>
  <printOptions horizontalCentered="1"/>
  <pageMargins left="0.39370078740157483" right="0.39370078740157483" top="0.39370078740157483" bottom="0.39370078740157483" header="0.31496062992125984" footer="0.51181102362204722"/>
  <pageSetup paperSize="9" scale="77" fitToHeight="0" orientation="landscape" r:id="rId1"/>
  <headerFooter alignWithMargins="0"/>
  <rowBreaks count="2" manualBreakCount="2">
    <brk id="27" max="19" man="1"/>
    <brk id="47"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U68"/>
  <sheetViews>
    <sheetView showGridLines="0" view="pageBreakPreview" zoomScale="70" zoomScaleNormal="100" zoomScaleSheetLayoutView="70" workbookViewId="0">
      <pane xSplit="1" ySplit="6" topLeftCell="B7" activePane="bottomRight" state="frozen"/>
      <selection activeCell="A34" sqref="A34:I38"/>
      <selection pane="topRight" activeCell="A34" sqref="A34:I38"/>
      <selection pane="bottomLeft" activeCell="A34" sqref="A34:I38"/>
      <selection pane="bottomRight" activeCell="B2" sqref="B2"/>
    </sheetView>
  </sheetViews>
  <sheetFormatPr defaultColWidth="9" defaultRowHeight="14.25"/>
  <cols>
    <col min="1" max="1" width="10.625" style="15" customWidth="1"/>
    <col min="2" max="2" width="11.625" style="15" customWidth="1"/>
    <col min="3" max="3" width="10.75" style="15" customWidth="1"/>
    <col min="4" max="4" width="8.875" style="15" customWidth="1"/>
    <col min="5" max="5" width="10.875" style="15" customWidth="1"/>
    <col min="6" max="6" width="8.875" style="15" customWidth="1"/>
    <col min="7" max="7" width="10.75" style="15" customWidth="1"/>
    <col min="8" max="8" width="8.875" style="15" customWidth="1"/>
    <col min="9" max="9" width="10.75" style="15" customWidth="1"/>
    <col min="10" max="10" width="8.875" style="15" customWidth="1"/>
    <col min="11" max="11" width="10.75" style="15" customWidth="1"/>
    <col min="12" max="12" width="8.875" style="15" customWidth="1"/>
    <col min="13" max="13" width="10.75" style="16" customWidth="1"/>
    <col min="14" max="14" width="8.875" style="15" customWidth="1"/>
    <col min="15" max="15" width="10.75" style="15" customWidth="1"/>
    <col min="16" max="16" width="8.875" style="15" customWidth="1"/>
    <col min="17" max="17" width="10.875" style="15" customWidth="1"/>
    <col min="18" max="18" width="8.875" style="15" customWidth="1"/>
    <col min="19" max="19" width="9" style="15"/>
    <col min="20" max="20" width="9.125" style="15" bestFit="1" customWidth="1"/>
    <col min="21" max="21" width="11.75" style="15" bestFit="1" customWidth="1"/>
    <col min="22" max="16384" width="9" style="15"/>
  </cols>
  <sheetData>
    <row r="1" spans="1:21" ht="9.9499999999999993" customHeight="1"/>
    <row r="2" spans="1:21" ht="29.25" customHeight="1">
      <c r="A2" s="17" t="s">
        <v>63</v>
      </c>
      <c r="Q2" s="15" t="s">
        <v>6</v>
      </c>
    </row>
    <row r="3" spans="1:21" ht="21" customHeight="1">
      <c r="A3" s="386" t="s">
        <v>7</v>
      </c>
      <c r="B3" s="20" t="s">
        <v>64</v>
      </c>
      <c r="C3" s="25"/>
      <c r="D3" s="25"/>
      <c r="E3" s="25"/>
      <c r="F3" s="25"/>
      <c r="G3" s="25"/>
      <c r="H3" s="25"/>
      <c r="I3" s="25"/>
      <c r="J3" s="25"/>
      <c r="K3" s="25"/>
      <c r="L3" s="25"/>
      <c r="M3" s="123"/>
      <c r="N3" s="123"/>
      <c r="O3" s="123"/>
      <c r="P3" s="123"/>
      <c r="Q3" s="123"/>
      <c r="R3" s="23"/>
    </row>
    <row r="4" spans="1:21" ht="21" customHeight="1">
      <c r="A4" s="387"/>
      <c r="B4" s="124"/>
      <c r="C4" s="24" t="s">
        <v>65</v>
      </c>
      <c r="D4" s="25"/>
      <c r="E4" s="25"/>
      <c r="F4" s="25"/>
      <c r="G4" s="25"/>
      <c r="H4" s="25"/>
      <c r="I4" s="24" t="s">
        <v>66</v>
      </c>
      <c r="J4" s="25"/>
      <c r="K4" s="25"/>
      <c r="L4" s="68"/>
      <c r="M4" s="24" t="s">
        <v>67</v>
      </c>
      <c r="N4" s="25"/>
      <c r="O4" s="25"/>
      <c r="P4" s="25"/>
      <c r="Q4" s="123"/>
      <c r="R4" s="125"/>
    </row>
    <row r="5" spans="1:21" ht="21" customHeight="1">
      <c r="A5" s="387"/>
      <c r="B5" s="27"/>
      <c r="C5" s="126"/>
      <c r="D5" s="27"/>
      <c r="E5" s="24" t="s">
        <v>68</v>
      </c>
      <c r="F5" s="25"/>
      <c r="G5" s="24" t="s">
        <v>69</v>
      </c>
      <c r="H5" s="26"/>
      <c r="I5" s="126"/>
      <c r="J5" s="127"/>
      <c r="K5" s="389" t="s">
        <v>70</v>
      </c>
      <c r="L5" s="390"/>
      <c r="M5" s="128"/>
      <c r="N5" s="27"/>
      <c r="O5" s="24" t="s">
        <v>71</v>
      </c>
      <c r="P5" s="26"/>
      <c r="Q5" s="389" t="s">
        <v>72</v>
      </c>
      <c r="R5" s="390"/>
    </row>
    <row r="6" spans="1:21" ht="16.5" customHeight="1">
      <c r="A6" s="388"/>
      <c r="B6" s="28"/>
      <c r="C6" s="29"/>
      <c r="D6" s="30" t="s">
        <v>18</v>
      </c>
      <c r="E6" s="29"/>
      <c r="F6" s="30" t="s">
        <v>18</v>
      </c>
      <c r="G6" s="29"/>
      <c r="H6" s="30" t="s">
        <v>18</v>
      </c>
      <c r="I6" s="29"/>
      <c r="J6" s="30" t="s">
        <v>18</v>
      </c>
      <c r="K6" s="29"/>
      <c r="L6" s="30" t="s">
        <v>18</v>
      </c>
      <c r="M6" s="29"/>
      <c r="N6" s="30" t="s">
        <v>18</v>
      </c>
      <c r="O6" s="29"/>
      <c r="P6" s="30" t="s">
        <v>18</v>
      </c>
      <c r="Q6" s="29"/>
      <c r="R6" s="32" t="s">
        <v>18</v>
      </c>
    </row>
    <row r="7" spans="1:21" ht="30" customHeight="1">
      <c r="A7" s="129" t="s">
        <v>19</v>
      </c>
      <c r="B7" s="350">
        <v>2707694</v>
      </c>
      <c r="C7" s="351">
        <v>989912</v>
      </c>
      <c r="D7" s="337">
        <v>36.559227150483032</v>
      </c>
      <c r="E7" s="339">
        <v>538461</v>
      </c>
      <c r="F7" s="337">
        <v>19.886331321042924</v>
      </c>
      <c r="G7" s="339">
        <v>375672</v>
      </c>
      <c r="H7" s="337">
        <v>13.874241328599169</v>
      </c>
      <c r="I7" s="339">
        <v>386811</v>
      </c>
      <c r="J7" s="337">
        <v>14.285624594211901</v>
      </c>
      <c r="K7" s="339">
        <v>381708</v>
      </c>
      <c r="L7" s="337">
        <v>14.097161643819428</v>
      </c>
      <c r="M7" s="339">
        <v>1330971</v>
      </c>
      <c r="N7" s="337">
        <v>49.155148255305072</v>
      </c>
      <c r="O7" s="339">
        <v>799525</v>
      </c>
      <c r="P7" s="337">
        <v>29.52789347688476</v>
      </c>
      <c r="Q7" s="339">
        <v>364467</v>
      </c>
      <c r="R7" s="337">
        <v>13.460420564509876</v>
      </c>
      <c r="T7" s="130">
        <f>D7+J7+N7</f>
        <v>100</v>
      </c>
      <c r="U7" s="131">
        <f>+B7-'1.R5予算（歳入）'!B7</f>
        <v>0</v>
      </c>
    </row>
    <row r="8" spans="1:21" ht="30" customHeight="1">
      <c r="A8" s="129" t="s">
        <v>298</v>
      </c>
      <c r="B8" s="350">
        <v>752346</v>
      </c>
      <c r="C8" s="351">
        <v>272774</v>
      </c>
      <c r="D8" s="337">
        <v>36.256456470825924</v>
      </c>
      <c r="E8" s="339">
        <v>163660</v>
      </c>
      <c r="F8" s="337">
        <v>21.753289045199946</v>
      </c>
      <c r="G8" s="339">
        <v>95132</v>
      </c>
      <c r="H8" s="337">
        <v>12.644714001270692</v>
      </c>
      <c r="I8" s="339">
        <v>93274</v>
      </c>
      <c r="J8" s="337">
        <v>12.397753161444335</v>
      </c>
      <c r="K8" s="339">
        <v>81356</v>
      </c>
      <c r="L8" s="337">
        <v>10.813641595755143</v>
      </c>
      <c r="M8" s="339">
        <v>386298</v>
      </c>
      <c r="N8" s="337">
        <v>51.345790367729741</v>
      </c>
      <c r="O8" s="339">
        <v>188544</v>
      </c>
      <c r="P8" s="337">
        <v>25.060809786986304</v>
      </c>
      <c r="Q8" s="339">
        <v>128862</v>
      </c>
      <c r="R8" s="337">
        <v>17.1280235423595</v>
      </c>
      <c r="T8" s="130">
        <f>D8+J8+N8</f>
        <v>100</v>
      </c>
      <c r="U8" s="131">
        <f>+B8-'1.R5予算（歳入）'!B8</f>
        <v>0</v>
      </c>
    </row>
    <row r="9" spans="1:21" ht="30" customHeight="1">
      <c r="A9" s="129" t="s">
        <v>20</v>
      </c>
      <c r="B9" s="350">
        <v>1211792</v>
      </c>
      <c r="C9" s="339">
        <v>491276</v>
      </c>
      <c r="D9" s="337">
        <v>40.541247556307056</v>
      </c>
      <c r="E9" s="339">
        <v>201498</v>
      </c>
      <c r="F9" s="337">
        <v>16.628087470384795</v>
      </c>
      <c r="G9" s="339">
        <v>239555</v>
      </c>
      <c r="H9" s="337">
        <v>19.768640353591742</v>
      </c>
      <c r="I9" s="339">
        <v>122779</v>
      </c>
      <c r="J9" s="337">
        <v>10.132010995277247</v>
      </c>
      <c r="K9" s="339">
        <v>111906</v>
      </c>
      <c r="L9" s="337">
        <v>9.2347455382231125</v>
      </c>
      <c r="M9" s="339">
        <v>597738</v>
      </c>
      <c r="N9" s="337">
        <v>49.326741448415696</v>
      </c>
      <c r="O9" s="339">
        <v>353342</v>
      </c>
      <c r="P9" s="337">
        <v>29.158610422737219</v>
      </c>
      <c r="Q9" s="339">
        <v>122221</v>
      </c>
      <c r="R9" s="337">
        <v>10.085963526773963</v>
      </c>
      <c r="T9" s="130">
        <f t="shared" ref="T9:T67" si="0">D9+J9+N9</f>
        <v>100</v>
      </c>
      <c r="U9" s="131">
        <f>+B9-'1.R5予算（歳入）'!B9</f>
        <v>0</v>
      </c>
    </row>
    <row r="10" spans="1:21" ht="30" customHeight="1">
      <c r="A10" s="129" t="s">
        <v>148</v>
      </c>
      <c r="B10" s="350">
        <v>566594</v>
      </c>
      <c r="C10" s="339">
        <v>229478</v>
      </c>
      <c r="D10" s="337">
        <v>40.501311344631254</v>
      </c>
      <c r="E10" s="339">
        <v>128641</v>
      </c>
      <c r="F10" s="337">
        <v>22.704264429203274</v>
      </c>
      <c r="G10" s="339">
        <v>89005</v>
      </c>
      <c r="H10" s="337">
        <v>15.708779125793779</v>
      </c>
      <c r="I10" s="339">
        <v>109232</v>
      </c>
      <c r="J10" s="337">
        <v>19.278707504844739</v>
      </c>
      <c r="K10" s="339">
        <v>98527</v>
      </c>
      <c r="L10" s="337">
        <v>17.38934757515964</v>
      </c>
      <c r="M10" s="339">
        <v>227884</v>
      </c>
      <c r="N10" s="337">
        <v>40.219981150524006</v>
      </c>
      <c r="O10" s="339">
        <v>142349</v>
      </c>
      <c r="P10" s="337">
        <v>25.123633501237219</v>
      </c>
      <c r="Q10" s="339">
        <v>26223</v>
      </c>
      <c r="R10" s="337">
        <v>4.6281817315396916</v>
      </c>
      <c r="T10" s="130">
        <f t="shared" si="0"/>
        <v>100</v>
      </c>
      <c r="U10" s="131">
        <f>+B10-'1.R5予算（歳入）'!B10</f>
        <v>0</v>
      </c>
    </row>
    <row r="11" spans="1:21" ht="30" customHeight="1">
      <c r="A11" s="129" t="s">
        <v>22</v>
      </c>
      <c r="B11" s="350">
        <v>1274151</v>
      </c>
      <c r="C11" s="339">
        <v>366417</v>
      </c>
      <c r="D11" s="337">
        <v>28.757737505209352</v>
      </c>
      <c r="E11" s="339">
        <v>243435</v>
      </c>
      <c r="F11" s="337">
        <v>19.105663300503632</v>
      </c>
      <c r="G11" s="339">
        <v>98367</v>
      </c>
      <c r="H11" s="337">
        <v>7.7201995681830491</v>
      </c>
      <c r="I11" s="339">
        <v>222094</v>
      </c>
      <c r="J11" s="337">
        <v>17.430744079783324</v>
      </c>
      <c r="K11" s="339">
        <v>198069</v>
      </c>
      <c r="L11" s="337">
        <v>15.545174786975799</v>
      </c>
      <c r="M11" s="339">
        <v>685640</v>
      </c>
      <c r="N11" s="337">
        <v>53.811518415007328</v>
      </c>
      <c r="O11" s="339">
        <v>323359</v>
      </c>
      <c r="P11" s="337">
        <v>25.378389217604507</v>
      </c>
      <c r="Q11" s="339">
        <v>149465</v>
      </c>
      <c r="R11" s="337">
        <v>11.730556268448559</v>
      </c>
      <c r="T11" s="130">
        <f t="shared" si="0"/>
        <v>100</v>
      </c>
      <c r="U11" s="131">
        <f>+B11-'1.R5予算（歳入）'!B11</f>
        <v>0</v>
      </c>
    </row>
    <row r="12" spans="1:21" ht="30" customHeight="1">
      <c r="A12" s="129" t="s">
        <v>23</v>
      </c>
      <c r="B12" s="350">
        <v>1201621</v>
      </c>
      <c r="C12" s="339">
        <v>490383</v>
      </c>
      <c r="D12" s="337">
        <v>40.81012232642405</v>
      </c>
      <c r="E12" s="339">
        <v>297468</v>
      </c>
      <c r="F12" s="337">
        <v>24.755559365224141</v>
      </c>
      <c r="G12" s="339">
        <v>163549</v>
      </c>
      <c r="H12" s="337">
        <v>13.610697549393693</v>
      </c>
      <c r="I12" s="339">
        <v>133438</v>
      </c>
      <c r="J12" s="337">
        <v>11.104832555356472</v>
      </c>
      <c r="K12" s="339">
        <v>132484</v>
      </c>
      <c r="L12" s="337">
        <v>11.025439801734491</v>
      </c>
      <c r="M12" s="339">
        <v>577800</v>
      </c>
      <c r="N12" s="337">
        <v>48.085045118219469</v>
      </c>
      <c r="O12" s="339">
        <v>336057</v>
      </c>
      <c r="P12" s="337">
        <v>27.966971282958603</v>
      </c>
      <c r="Q12" s="339">
        <v>117619</v>
      </c>
      <c r="R12" s="337">
        <v>9.7883608891655527</v>
      </c>
      <c r="T12" s="130">
        <f t="shared" si="0"/>
        <v>100</v>
      </c>
      <c r="U12" s="131">
        <f>+B12-'1.R5予算（歳入）'!B12</f>
        <v>0</v>
      </c>
    </row>
    <row r="13" spans="1:21" ht="30" customHeight="1">
      <c r="A13" s="129" t="s">
        <v>76</v>
      </c>
      <c r="B13" s="350">
        <v>936683</v>
      </c>
      <c r="C13" s="339">
        <v>334959</v>
      </c>
      <c r="D13" s="337">
        <v>35.760123755849101</v>
      </c>
      <c r="E13" s="339">
        <v>215543</v>
      </c>
      <c r="F13" s="337">
        <v>23.011306920270787</v>
      </c>
      <c r="G13" s="339">
        <v>97593</v>
      </c>
      <c r="H13" s="337">
        <v>10.418999811035324</v>
      </c>
      <c r="I13" s="339">
        <v>130918</v>
      </c>
      <c r="J13" s="337">
        <v>13.976766953174128</v>
      </c>
      <c r="K13" s="339">
        <v>128340</v>
      </c>
      <c r="L13" s="337">
        <v>13.701540435771761</v>
      </c>
      <c r="M13" s="339">
        <v>470806</v>
      </c>
      <c r="N13" s="337">
        <v>50.263109290976779</v>
      </c>
      <c r="O13" s="339">
        <v>234056</v>
      </c>
      <c r="P13" s="337">
        <v>24.987749323944172</v>
      </c>
      <c r="Q13" s="339">
        <v>167987</v>
      </c>
      <c r="R13" s="337">
        <v>17.934242427801081</v>
      </c>
      <c r="T13" s="130">
        <f t="shared" si="0"/>
        <v>100</v>
      </c>
      <c r="U13" s="131">
        <f>+B13-'1.R5予算（歳入）'!B13</f>
        <v>0</v>
      </c>
    </row>
    <row r="14" spans="1:21" ht="30" customHeight="1">
      <c r="A14" s="129" t="s">
        <v>24</v>
      </c>
      <c r="B14" s="350">
        <v>927410</v>
      </c>
      <c r="C14" s="339">
        <v>350148</v>
      </c>
      <c r="D14" s="337">
        <v>37.755469533431821</v>
      </c>
      <c r="E14" s="339">
        <v>212755</v>
      </c>
      <c r="F14" s="337">
        <v>22.940770532989724</v>
      </c>
      <c r="G14" s="339">
        <v>98178</v>
      </c>
      <c r="H14" s="337">
        <v>10.586256348324904</v>
      </c>
      <c r="I14" s="339">
        <v>90495</v>
      </c>
      <c r="J14" s="337">
        <v>9.7578201658381953</v>
      </c>
      <c r="K14" s="339">
        <v>86715</v>
      </c>
      <c r="L14" s="337">
        <v>9.3502334458330179</v>
      </c>
      <c r="M14" s="339">
        <v>486767</v>
      </c>
      <c r="N14" s="337">
        <v>52.486710300729989</v>
      </c>
      <c r="O14" s="339">
        <v>234961</v>
      </c>
      <c r="P14" s="337">
        <v>25.335180772258227</v>
      </c>
      <c r="Q14" s="339">
        <v>160634</v>
      </c>
      <c r="R14" s="337">
        <v>17.320710365426294</v>
      </c>
      <c r="T14" s="130">
        <f t="shared" si="0"/>
        <v>100</v>
      </c>
      <c r="U14" s="131">
        <f>+B14-'1.R5予算（歳入）'!B14</f>
        <v>0</v>
      </c>
    </row>
    <row r="15" spans="1:21" ht="30" customHeight="1">
      <c r="A15" s="129" t="s">
        <v>25</v>
      </c>
      <c r="B15" s="350">
        <v>2104562</v>
      </c>
      <c r="C15" s="339">
        <v>903705</v>
      </c>
      <c r="D15" s="337">
        <v>42.940288763172575</v>
      </c>
      <c r="E15" s="339">
        <v>550499</v>
      </c>
      <c r="F15" s="337">
        <v>26.157414226808239</v>
      </c>
      <c r="G15" s="339">
        <v>285314</v>
      </c>
      <c r="H15" s="337">
        <v>13.556930135581654</v>
      </c>
      <c r="I15" s="339">
        <v>184359</v>
      </c>
      <c r="J15" s="337">
        <v>8.7599700080111678</v>
      </c>
      <c r="K15" s="339">
        <v>181509</v>
      </c>
      <c r="L15" s="337">
        <v>8.6245499063463082</v>
      </c>
      <c r="M15" s="339">
        <v>1016498</v>
      </c>
      <c r="N15" s="337">
        <v>48.299741228816259</v>
      </c>
      <c r="O15" s="339">
        <v>784361</v>
      </c>
      <c r="P15" s="337">
        <v>37.269560127000297</v>
      </c>
      <c r="Q15" s="339">
        <v>20265</v>
      </c>
      <c r="R15" s="337">
        <v>0.96290819657486926</v>
      </c>
      <c r="T15" s="130">
        <f t="shared" si="0"/>
        <v>100</v>
      </c>
      <c r="U15" s="131">
        <f>+B15-'1.R5予算（歳入）'!B15</f>
        <v>0</v>
      </c>
    </row>
    <row r="16" spans="1:21" ht="30" customHeight="1">
      <c r="A16" s="129" t="s">
        <v>26</v>
      </c>
      <c r="B16" s="350">
        <v>2215964</v>
      </c>
      <c r="C16" s="339">
        <v>782306</v>
      </c>
      <c r="D16" s="337">
        <v>35.30319084606068</v>
      </c>
      <c r="E16" s="339">
        <v>499999</v>
      </c>
      <c r="F16" s="337">
        <v>22.563498323979992</v>
      </c>
      <c r="G16" s="339">
        <v>235321</v>
      </c>
      <c r="H16" s="337">
        <v>10.619351216897027</v>
      </c>
      <c r="I16" s="339">
        <v>202776</v>
      </c>
      <c r="J16" s="337">
        <v>9.1506901736670816</v>
      </c>
      <c r="K16" s="339">
        <v>200728</v>
      </c>
      <c r="L16" s="337">
        <v>9.0582698996915116</v>
      </c>
      <c r="M16" s="339">
        <v>1230882</v>
      </c>
      <c r="N16" s="337">
        <v>55.54611898027224</v>
      </c>
      <c r="O16" s="339">
        <v>679591</v>
      </c>
      <c r="P16" s="337">
        <v>30.667962114908004</v>
      </c>
      <c r="Q16" s="339">
        <v>376167</v>
      </c>
      <c r="R16" s="337">
        <v>16.975320898714958</v>
      </c>
      <c r="T16" s="130">
        <f t="shared" si="0"/>
        <v>100</v>
      </c>
      <c r="U16" s="131">
        <f>+B16-'1.R5予算（歳入）'!B16</f>
        <v>0</v>
      </c>
    </row>
    <row r="17" spans="1:21" ht="30" customHeight="1">
      <c r="A17" s="129" t="s">
        <v>27</v>
      </c>
      <c r="B17" s="350">
        <v>8517251</v>
      </c>
      <c r="C17" s="339">
        <v>2244540</v>
      </c>
      <c r="D17" s="337">
        <v>26.352869018419206</v>
      </c>
      <c r="E17" s="339">
        <v>1587198</v>
      </c>
      <c r="F17" s="337">
        <v>18.635097169262714</v>
      </c>
      <c r="G17" s="339">
        <v>381288</v>
      </c>
      <c r="H17" s="337">
        <v>4.4766556721176816</v>
      </c>
      <c r="I17" s="339">
        <v>1138009</v>
      </c>
      <c r="J17" s="337">
        <v>13.361224179022081</v>
      </c>
      <c r="K17" s="339">
        <v>1135756</v>
      </c>
      <c r="L17" s="337">
        <v>13.334771982180635</v>
      </c>
      <c r="M17" s="339">
        <v>5134702</v>
      </c>
      <c r="N17" s="337">
        <v>60.285906802558706</v>
      </c>
      <c r="O17" s="339">
        <v>3492142</v>
      </c>
      <c r="P17" s="337">
        <v>41.000811177221379</v>
      </c>
      <c r="Q17" s="339">
        <v>563298</v>
      </c>
      <c r="R17" s="337">
        <v>6.6136127724778806</v>
      </c>
      <c r="T17" s="130">
        <f t="shared" si="0"/>
        <v>100</v>
      </c>
      <c r="U17" s="131">
        <f>+B17-'1.R5予算（歳入）'!B17</f>
        <v>0</v>
      </c>
    </row>
    <row r="18" spans="1:21" ht="30" customHeight="1">
      <c r="A18" s="129" t="s">
        <v>28</v>
      </c>
      <c r="B18" s="350">
        <v>2316463</v>
      </c>
      <c r="C18" s="339">
        <v>861867</v>
      </c>
      <c r="D18" s="337">
        <v>37.206163016633546</v>
      </c>
      <c r="E18" s="339">
        <v>489450</v>
      </c>
      <c r="F18" s="337">
        <v>21.129195674612543</v>
      </c>
      <c r="G18" s="339">
        <v>315796</v>
      </c>
      <c r="H18" s="337">
        <v>13.632680513351605</v>
      </c>
      <c r="I18" s="339">
        <v>198960</v>
      </c>
      <c r="J18" s="337">
        <v>8.5889565255305182</v>
      </c>
      <c r="K18" s="339">
        <v>197416</v>
      </c>
      <c r="L18" s="337">
        <v>8.5223031837762999</v>
      </c>
      <c r="M18" s="339">
        <v>1255636</v>
      </c>
      <c r="N18" s="337">
        <v>54.204880457835934</v>
      </c>
      <c r="O18" s="339">
        <v>1019311</v>
      </c>
      <c r="P18" s="337">
        <v>44.002904428000797</v>
      </c>
      <c r="Q18" s="339">
        <v>7951</v>
      </c>
      <c r="R18" s="337">
        <v>0.34323880847654376</v>
      </c>
      <c r="T18" s="130">
        <f t="shared" si="0"/>
        <v>100</v>
      </c>
      <c r="U18" s="131">
        <f>+B18-'1.R5予算（歳入）'!B18</f>
        <v>0</v>
      </c>
    </row>
    <row r="19" spans="1:21" ht="30" customHeight="1">
      <c r="A19" s="129" t="s">
        <v>29</v>
      </c>
      <c r="B19" s="350">
        <v>1126794</v>
      </c>
      <c r="C19" s="339">
        <v>388870</v>
      </c>
      <c r="D19" s="337">
        <v>34.511188380484811</v>
      </c>
      <c r="E19" s="339">
        <v>216608</v>
      </c>
      <c r="F19" s="337">
        <v>19.223389545915225</v>
      </c>
      <c r="G19" s="339">
        <v>162616</v>
      </c>
      <c r="H19" s="337">
        <v>14.431741738063922</v>
      </c>
      <c r="I19" s="339">
        <v>160516</v>
      </c>
      <c r="J19" s="337">
        <v>14.245372268577929</v>
      </c>
      <c r="K19" s="339">
        <v>153360</v>
      </c>
      <c r="L19" s="337">
        <v>13.610296114462802</v>
      </c>
      <c r="M19" s="339">
        <v>577408</v>
      </c>
      <c r="N19" s="337">
        <v>51.243439350937258</v>
      </c>
      <c r="O19" s="339">
        <v>281715</v>
      </c>
      <c r="P19" s="337">
        <v>25.001464331545964</v>
      </c>
      <c r="Q19" s="339">
        <v>219246</v>
      </c>
      <c r="R19" s="337">
        <v>19.457505098536203</v>
      </c>
      <c r="T19" s="130">
        <f t="shared" si="0"/>
        <v>100</v>
      </c>
      <c r="U19" s="131">
        <f>+B19-'1.R5予算（歳入）'!B19</f>
        <v>0</v>
      </c>
    </row>
    <row r="20" spans="1:21" ht="30" customHeight="1">
      <c r="A20" s="129" t="s">
        <v>258</v>
      </c>
      <c r="B20" s="350">
        <v>596162</v>
      </c>
      <c r="C20" s="339">
        <v>222720</v>
      </c>
      <c r="D20" s="337">
        <v>37.358972896628764</v>
      </c>
      <c r="E20" s="339">
        <v>124654</v>
      </c>
      <c r="F20" s="337">
        <v>20.90941723893841</v>
      </c>
      <c r="G20" s="339">
        <v>91332</v>
      </c>
      <c r="H20" s="337">
        <v>15.3199969135906</v>
      </c>
      <c r="I20" s="339">
        <v>87721</v>
      </c>
      <c r="J20" s="337">
        <v>14.714289069078539</v>
      </c>
      <c r="K20" s="339">
        <v>82476</v>
      </c>
      <c r="L20" s="337">
        <v>13.834494650782842</v>
      </c>
      <c r="M20" s="339">
        <v>285721</v>
      </c>
      <c r="N20" s="337">
        <v>47.92673803429269</v>
      </c>
      <c r="O20" s="339">
        <v>128696</v>
      </c>
      <c r="P20" s="337">
        <v>21.587420868824246</v>
      </c>
      <c r="Q20" s="339">
        <v>107096</v>
      </c>
      <c r="R20" s="337">
        <v>17.964244618073611</v>
      </c>
      <c r="T20" s="130">
        <f t="shared" ref="T20" si="1">D20+J20+N20</f>
        <v>100</v>
      </c>
      <c r="U20" s="131">
        <f>+B20-'1.R5予算（歳入）'!B20</f>
        <v>0</v>
      </c>
    </row>
    <row r="21" spans="1:21" ht="30" customHeight="1">
      <c r="A21" s="129" t="s">
        <v>313</v>
      </c>
      <c r="B21" s="350">
        <v>581835</v>
      </c>
      <c r="C21" s="339">
        <v>219171</v>
      </c>
      <c r="D21" s="337">
        <v>37.668926757585915</v>
      </c>
      <c r="E21" s="339">
        <v>121972</v>
      </c>
      <c r="F21" s="337">
        <v>20.963331528697999</v>
      </c>
      <c r="G21" s="339">
        <v>84437</v>
      </c>
      <c r="H21" s="337">
        <v>14.512189882011223</v>
      </c>
      <c r="I21" s="339">
        <v>102590</v>
      </c>
      <c r="J21" s="337">
        <v>17.632146570763187</v>
      </c>
      <c r="K21" s="339">
        <v>95773</v>
      </c>
      <c r="L21" s="337">
        <v>16.460508563424341</v>
      </c>
      <c r="M21" s="339">
        <v>260074</v>
      </c>
      <c r="N21" s="337">
        <v>44.698926671650895</v>
      </c>
      <c r="O21" s="339">
        <v>169228</v>
      </c>
      <c r="P21" s="337">
        <v>29.085221755308638</v>
      </c>
      <c r="Q21" s="339">
        <v>49581</v>
      </c>
      <c r="R21" s="337">
        <v>8.5214880507360338</v>
      </c>
      <c r="T21" s="130">
        <f t="shared" si="0"/>
        <v>100</v>
      </c>
      <c r="U21" s="131">
        <f>+B21-'1.R5予算（歳入）'!B21</f>
        <v>0</v>
      </c>
    </row>
    <row r="22" spans="1:21" ht="30" customHeight="1">
      <c r="A22" s="129" t="s">
        <v>131</v>
      </c>
      <c r="B22" s="350">
        <v>486066</v>
      </c>
      <c r="C22" s="339">
        <v>206528</v>
      </c>
      <c r="D22" s="337">
        <v>42.489703044442521</v>
      </c>
      <c r="E22" s="339">
        <v>110451</v>
      </c>
      <c r="F22" s="337">
        <v>22.723457308266777</v>
      </c>
      <c r="G22" s="339">
        <v>62713</v>
      </c>
      <c r="H22" s="337">
        <v>12.902157320199315</v>
      </c>
      <c r="I22" s="339">
        <v>85047</v>
      </c>
      <c r="J22" s="337">
        <v>17.497006579353421</v>
      </c>
      <c r="K22" s="339">
        <v>78709</v>
      </c>
      <c r="L22" s="337">
        <v>16.193068431036114</v>
      </c>
      <c r="M22" s="339">
        <v>194491</v>
      </c>
      <c r="N22" s="337">
        <v>40.013290376204054</v>
      </c>
      <c r="O22" s="339">
        <v>97713</v>
      </c>
      <c r="P22" s="337">
        <v>20.102825542210319</v>
      </c>
      <c r="Q22" s="339">
        <v>42611</v>
      </c>
      <c r="R22" s="337">
        <v>8.7665049602317389</v>
      </c>
      <c r="T22" s="130">
        <f t="shared" si="0"/>
        <v>100</v>
      </c>
      <c r="U22" s="131">
        <f>+B22-'1.R5予算（歳入）'!B22</f>
        <v>0</v>
      </c>
    </row>
    <row r="23" spans="1:21" ht="30" customHeight="1">
      <c r="A23" s="129" t="s">
        <v>73</v>
      </c>
      <c r="B23" s="350">
        <v>545471</v>
      </c>
      <c r="C23" s="339">
        <v>189496</v>
      </c>
      <c r="D23" s="337">
        <v>34.739885346792036</v>
      </c>
      <c r="E23" s="339">
        <v>110027</v>
      </c>
      <c r="F23" s="337">
        <v>20.171008174586731</v>
      </c>
      <c r="G23" s="339">
        <v>70845</v>
      </c>
      <c r="H23" s="337">
        <v>12.987858199610978</v>
      </c>
      <c r="I23" s="339">
        <v>104865</v>
      </c>
      <c r="J23" s="337">
        <v>19.22467005578665</v>
      </c>
      <c r="K23" s="339">
        <v>102021</v>
      </c>
      <c r="L23" s="337">
        <v>18.703285784212177</v>
      </c>
      <c r="M23" s="339">
        <v>251110</v>
      </c>
      <c r="N23" s="337">
        <v>46.035444597421311</v>
      </c>
      <c r="O23" s="339">
        <v>112801</v>
      </c>
      <c r="P23" s="337">
        <v>20.679559499955086</v>
      </c>
      <c r="Q23" s="339">
        <v>90184</v>
      </c>
      <c r="R23" s="337">
        <v>16.533234580756815</v>
      </c>
      <c r="T23" s="130">
        <f t="shared" si="0"/>
        <v>100</v>
      </c>
      <c r="U23" s="131">
        <f>+B23-'1.R5予算（歳入）'!B23</f>
        <v>0</v>
      </c>
    </row>
    <row r="24" spans="1:21" ht="30" customHeight="1">
      <c r="A24" s="129" t="s">
        <v>31</v>
      </c>
      <c r="B24" s="350">
        <v>1018826</v>
      </c>
      <c r="C24" s="339">
        <v>370659</v>
      </c>
      <c r="D24" s="337">
        <v>36.380991454870603</v>
      </c>
      <c r="E24" s="339">
        <v>229946</v>
      </c>
      <c r="F24" s="337">
        <v>22.569702775547544</v>
      </c>
      <c r="G24" s="339">
        <v>122299</v>
      </c>
      <c r="H24" s="337">
        <v>12.003914309214723</v>
      </c>
      <c r="I24" s="339">
        <v>144116</v>
      </c>
      <c r="J24" s="337">
        <v>14.145300571442032</v>
      </c>
      <c r="K24" s="339">
        <v>136411</v>
      </c>
      <c r="L24" s="337">
        <v>13.389037971155036</v>
      </c>
      <c r="M24" s="339">
        <v>504051</v>
      </c>
      <c r="N24" s="337">
        <v>49.473707973687361</v>
      </c>
      <c r="O24" s="339">
        <v>235584</v>
      </c>
      <c r="P24" s="337">
        <v>23.12308480545255</v>
      </c>
      <c r="Q24" s="339">
        <v>188697</v>
      </c>
      <c r="R24" s="337">
        <v>18.521023216918294</v>
      </c>
      <c r="T24" s="130">
        <f t="shared" si="0"/>
        <v>100</v>
      </c>
      <c r="U24" s="131">
        <f>+B24-'1.R5予算（歳入）'!B24</f>
        <v>0.45100000000093132</v>
      </c>
    </row>
    <row r="25" spans="1:21" ht="30" customHeight="1">
      <c r="A25" s="129" t="s">
        <v>32</v>
      </c>
      <c r="B25" s="350">
        <v>845274</v>
      </c>
      <c r="C25" s="339">
        <v>347779</v>
      </c>
      <c r="D25" s="337">
        <v>41.143936758968096</v>
      </c>
      <c r="E25" s="339">
        <v>221542</v>
      </c>
      <c r="F25" s="337">
        <v>26.209489467320658</v>
      </c>
      <c r="G25" s="339">
        <v>111032</v>
      </c>
      <c r="H25" s="337">
        <v>13.13562229525574</v>
      </c>
      <c r="I25" s="339">
        <v>115071</v>
      </c>
      <c r="J25" s="337">
        <v>13.613455518565578</v>
      </c>
      <c r="K25" s="339">
        <v>110434</v>
      </c>
      <c r="L25" s="337">
        <v>13.064876004703802</v>
      </c>
      <c r="M25" s="339">
        <v>382424</v>
      </c>
      <c r="N25" s="337">
        <v>45.242607722466325</v>
      </c>
      <c r="O25" s="339">
        <v>244670</v>
      </c>
      <c r="P25" s="337">
        <v>28.945643661108704</v>
      </c>
      <c r="Q25" s="339">
        <v>45132</v>
      </c>
      <c r="R25" s="337">
        <v>5.3393337544985409</v>
      </c>
      <c r="T25" s="130">
        <f t="shared" si="0"/>
        <v>100</v>
      </c>
      <c r="U25" s="131">
        <f>+B25-'1.R5予算（歳入）'!B25</f>
        <v>0</v>
      </c>
    </row>
    <row r="26" spans="1:21" ht="30" customHeight="1">
      <c r="A26" s="129" t="s">
        <v>33</v>
      </c>
      <c r="B26" s="350">
        <v>1289189</v>
      </c>
      <c r="C26" s="339">
        <v>499162</v>
      </c>
      <c r="D26" s="337">
        <v>38.719070671561731</v>
      </c>
      <c r="E26" s="339">
        <v>281982</v>
      </c>
      <c r="F26" s="337">
        <v>21.872820819910814</v>
      </c>
      <c r="G26" s="339">
        <v>194037</v>
      </c>
      <c r="H26" s="337">
        <v>14.951090259069849</v>
      </c>
      <c r="I26" s="339">
        <v>212383</v>
      </c>
      <c r="J26" s="337">
        <v>16.474155457423233</v>
      </c>
      <c r="K26" s="339">
        <v>188381</v>
      </c>
      <c r="L26" s="337">
        <v>14.612364827810351</v>
      </c>
      <c r="M26" s="339">
        <v>577644</v>
      </c>
      <c r="N26" s="337">
        <v>44.806773871015032</v>
      </c>
      <c r="O26" s="339">
        <v>464446</v>
      </c>
      <c r="P26" s="337">
        <v>36.026214930471795</v>
      </c>
      <c r="Q26" s="339">
        <v>9531</v>
      </c>
      <c r="R26" s="337">
        <v>0.73930199528540808</v>
      </c>
      <c r="T26" s="130">
        <f t="shared" si="0"/>
        <v>100</v>
      </c>
      <c r="U26" s="131">
        <f>+B26-'1.R5予算（歳入）'!B26</f>
        <v>0</v>
      </c>
    </row>
    <row r="27" spans="1:21" ht="30" customHeight="1">
      <c r="A27" s="132" t="s">
        <v>34</v>
      </c>
      <c r="B27" s="352">
        <v>2713697</v>
      </c>
      <c r="C27" s="347">
        <v>1018912</v>
      </c>
      <c r="D27" s="346">
        <v>37.547006906076838</v>
      </c>
      <c r="E27" s="347">
        <v>586406</v>
      </c>
      <c r="F27" s="346">
        <v>21.609118483014132</v>
      </c>
      <c r="G27" s="347">
        <v>385079</v>
      </c>
      <c r="H27" s="346">
        <v>14.190198832072998</v>
      </c>
      <c r="I27" s="347">
        <v>301925</v>
      </c>
      <c r="J27" s="346">
        <v>11.125965795002168</v>
      </c>
      <c r="K27" s="347">
        <v>300573</v>
      </c>
      <c r="L27" s="346">
        <v>11.07614446270162</v>
      </c>
      <c r="M27" s="347">
        <v>1392860</v>
      </c>
      <c r="N27" s="346">
        <v>51.327027298920989</v>
      </c>
      <c r="O27" s="347">
        <v>987959</v>
      </c>
      <c r="P27" s="346">
        <v>36.406385827157564</v>
      </c>
      <c r="Q27" s="347">
        <v>192312</v>
      </c>
      <c r="R27" s="346">
        <v>7.0867160187743874</v>
      </c>
      <c r="T27" s="130">
        <f t="shared" si="0"/>
        <v>100</v>
      </c>
      <c r="U27" s="131">
        <f>+B27-'1.R5予算（歳入）'!B27</f>
        <v>0</v>
      </c>
    </row>
    <row r="28" spans="1:21" ht="30" customHeight="1">
      <c r="A28" s="133" t="s">
        <v>136</v>
      </c>
      <c r="B28" s="350">
        <v>774584</v>
      </c>
      <c r="C28" s="339">
        <v>328231</v>
      </c>
      <c r="D28" s="353">
        <v>42.37513297460314</v>
      </c>
      <c r="E28" s="339">
        <v>202440</v>
      </c>
      <c r="F28" s="337">
        <v>26.135319087406916</v>
      </c>
      <c r="G28" s="339">
        <v>112001</v>
      </c>
      <c r="H28" s="353">
        <v>14.459503423773276</v>
      </c>
      <c r="I28" s="354">
        <v>110393</v>
      </c>
      <c r="J28" s="337">
        <v>14.251908121004305</v>
      </c>
      <c r="K28" s="354">
        <v>100622</v>
      </c>
      <c r="L28" s="353">
        <v>12.990456812947338</v>
      </c>
      <c r="M28" s="339">
        <v>335960</v>
      </c>
      <c r="N28" s="353">
        <v>43.372958904392547</v>
      </c>
      <c r="O28" s="339">
        <v>249859</v>
      </c>
      <c r="P28" s="337">
        <v>32.257185792631915</v>
      </c>
      <c r="Q28" s="339">
        <v>9988</v>
      </c>
      <c r="R28" s="337">
        <v>1.2894663458062652</v>
      </c>
      <c r="T28" s="130">
        <f t="shared" si="0"/>
        <v>100</v>
      </c>
      <c r="U28" s="131">
        <f>+B28-'1.R5予算（歳入）'!B28</f>
        <v>0</v>
      </c>
    </row>
    <row r="29" spans="1:21" ht="30" customHeight="1">
      <c r="A29" s="129" t="s">
        <v>138</v>
      </c>
      <c r="B29" s="355">
        <v>634947</v>
      </c>
      <c r="C29" s="348">
        <v>258365</v>
      </c>
      <c r="D29" s="337">
        <v>40.690797814620751</v>
      </c>
      <c r="E29" s="348">
        <v>165313</v>
      </c>
      <c r="F29" s="337">
        <v>26.035716366877864</v>
      </c>
      <c r="G29" s="348">
        <v>78687</v>
      </c>
      <c r="H29" s="337">
        <v>12.392687893635216</v>
      </c>
      <c r="I29" s="339">
        <v>80946</v>
      </c>
      <c r="J29" s="337">
        <v>12.748465619965129</v>
      </c>
      <c r="K29" s="339">
        <v>79824</v>
      </c>
      <c r="L29" s="337">
        <v>12.571757957750803</v>
      </c>
      <c r="M29" s="348">
        <v>295636</v>
      </c>
      <c r="N29" s="337">
        <v>46.560736565414125</v>
      </c>
      <c r="O29" s="348">
        <v>194965</v>
      </c>
      <c r="P29" s="337">
        <v>30.705712445290711</v>
      </c>
      <c r="Q29" s="348">
        <v>38277</v>
      </c>
      <c r="R29" s="337">
        <v>6.0283771716379473</v>
      </c>
      <c r="T29" s="130">
        <f t="shared" si="0"/>
        <v>100</v>
      </c>
      <c r="U29" s="131">
        <f>+B29-'1.R5予算（歳入）'!B29</f>
        <v>0</v>
      </c>
    </row>
    <row r="30" spans="1:21" ht="30" customHeight="1">
      <c r="A30" s="129" t="s">
        <v>35</v>
      </c>
      <c r="B30" s="350">
        <v>989797</v>
      </c>
      <c r="C30" s="339">
        <v>353125</v>
      </c>
      <c r="D30" s="337">
        <v>35.676507405053762</v>
      </c>
      <c r="E30" s="339">
        <v>205650</v>
      </c>
      <c r="F30" s="337">
        <v>20.776987604529008</v>
      </c>
      <c r="G30" s="339">
        <v>116331</v>
      </c>
      <c r="H30" s="337">
        <v>11.753016022477336</v>
      </c>
      <c r="I30" s="339">
        <v>86930</v>
      </c>
      <c r="J30" s="337">
        <v>8.7826089592108278</v>
      </c>
      <c r="K30" s="339">
        <v>85658</v>
      </c>
      <c r="L30" s="337">
        <v>8.6540977594395621</v>
      </c>
      <c r="M30" s="339">
        <v>549742</v>
      </c>
      <c r="N30" s="337">
        <v>55.540883635735405</v>
      </c>
      <c r="O30" s="339">
        <v>325636</v>
      </c>
      <c r="P30" s="337">
        <v>32.899271264713875</v>
      </c>
      <c r="Q30" s="339">
        <v>155978</v>
      </c>
      <c r="R30" s="337">
        <v>15.758584841134091</v>
      </c>
      <c r="T30" s="130">
        <f t="shared" si="0"/>
        <v>100</v>
      </c>
      <c r="U30" s="131">
        <f>+B30-'1.R5予算（歳入）'!B30</f>
        <v>0</v>
      </c>
    </row>
    <row r="31" spans="1:21" ht="30" customHeight="1">
      <c r="A31" s="129" t="s">
        <v>36</v>
      </c>
      <c r="B31" s="350">
        <v>3737396</v>
      </c>
      <c r="C31" s="339">
        <v>1134723</v>
      </c>
      <c r="D31" s="337">
        <v>30.361326442260868</v>
      </c>
      <c r="E31" s="339">
        <v>677069</v>
      </c>
      <c r="F31" s="337">
        <v>18.116062627562076</v>
      </c>
      <c r="G31" s="339">
        <v>370593</v>
      </c>
      <c r="H31" s="337">
        <v>9.9158076907022963</v>
      </c>
      <c r="I31" s="339">
        <v>204180</v>
      </c>
      <c r="J31" s="337">
        <v>5.4631620518671289</v>
      </c>
      <c r="K31" s="339">
        <v>203567</v>
      </c>
      <c r="L31" s="337">
        <v>5.4467602576767353</v>
      </c>
      <c r="M31" s="339">
        <v>2398493</v>
      </c>
      <c r="N31" s="337">
        <v>64.175511505872009</v>
      </c>
      <c r="O31" s="339">
        <v>1337912</v>
      </c>
      <c r="P31" s="337">
        <v>35.797972706130146</v>
      </c>
      <c r="Q31" s="339">
        <v>746247</v>
      </c>
      <c r="R31" s="337">
        <v>19.967030520715493</v>
      </c>
      <c r="T31" s="130">
        <f t="shared" si="0"/>
        <v>100</v>
      </c>
      <c r="U31" s="131">
        <f>+B31-'1.R5予算（歳入）'!B31</f>
        <v>0</v>
      </c>
    </row>
    <row r="32" spans="1:21" ht="30" customHeight="1">
      <c r="A32" s="129" t="s">
        <v>37</v>
      </c>
      <c r="B32" s="350">
        <v>2397909</v>
      </c>
      <c r="C32" s="339">
        <v>757546</v>
      </c>
      <c r="D32" s="337">
        <v>31.591941145389583</v>
      </c>
      <c r="E32" s="339">
        <v>430058</v>
      </c>
      <c r="F32" s="337">
        <v>17.934708948504717</v>
      </c>
      <c r="G32" s="339">
        <v>288410</v>
      </c>
      <c r="H32" s="337">
        <v>12.027562347028182</v>
      </c>
      <c r="I32" s="339">
        <v>198720</v>
      </c>
      <c r="J32" s="337">
        <v>8.2872202406346531</v>
      </c>
      <c r="K32" s="339">
        <v>188715</v>
      </c>
      <c r="L32" s="337">
        <v>7.8699817215749217</v>
      </c>
      <c r="M32" s="339">
        <v>1441643</v>
      </c>
      <c r="N32" s="337">
        <v>60.120838613975756</v>
      </c>
      <c r="O32" s="339">
        <v>697998</v>
      </c>
      <c r="P32" s="337">
        <v>29.108610877226781</v>
      </c>
      <c r="Q32" s="339">
        <v>639499</v>
      </c>
      <c r="R32" s="337">
        <v>26.669027056489636</v>
      </c>
      <c r="T32" s="130">
        <f t="shared" si="0"/>
        <v>100</v>
      </c>
      <c r="U32" s="131">
        <f>+B32-'1.R5予算（歳入）'!B32</f>
        <v>0</v>
      </c>
    </row>
    <row r="33" spans="1:21" ht="30.75" customHeight="1">
      <c r="A33" s="129" t="s">
        <v>130</v>
      </c>
      <c r="B33" s="350">
        <v>525171</v>
      </c>
      <c r="C33" s="339">
        <v>237846</v>
      </c>
      <c r="D33" s="337">
        <v>45.289248644727145</v>
      </c>
      <c r="E33" s="339">
        <v>137122</v>
      </c>
      <c r="F33" s="337">
        <v>26.109971799661441</v>
      </c>
      <c r="G33" s="339">
        <v>84461</v>
      </c>
      <c r="H33" s="337">
        <v>16.082571200618464</v>
      </c>
      <c r="I33" s="339">
        <v>87466</v>
      </c>
      <c r="J33" s="337">
        <v>16.654765781050362</v>
      </c>
      <c r="K33" s="339">
        <v>85729</v>
      </c>
      <c r="L33" s="337">
        <v>16.324016368002042</v>
      </c>
      <c r="M33" s="339">
        <v>199859</v>
      </c>
      <c r="N33" s="337">
        <v>38.05598557422249</v>
      </c>
      <c r="O33" s="339">
        <v>154841</v>
      </c>
      <c r="P33" s="337">
        <v>29.4839204754261</v>
      </c>
      <c r="Q33" s="339">
        <v>6549</v>
      </c>
      <c r="R33" s="337">
        <v>1.2470223984188007</v>
      </c>
      <c r="T33" s="130">
        <f t="shared" si="0"/>
        <v>100</v>
      </c>
      <c r="U33" s="131">
        <f>+B33-'1.R5予算（歳入）'!B33</f>
        <v>0</v>
      </c>
    </row>
    <row r="34" spans="1:21" ht="30" customHeight="1">
      <c r="A34" s="129" t="s">
        <v>284</v>
      </c>
      <c r="B34" s="350">
        <v>596074.38300000003</v>
      </c>
      <c r="C34" s="339">
        <v>224585.29499999998</v>
      </c>
      <c r="D34" s="337">
        <v>37.677394198636442</v>
      </c>
      <c r="E34" s="339">
        <v>131975.82999999999</v>
      </c>
      <c r="F34" s="337">
        <v>22.140832379974963</v>
      </c>
      <c r="G34" s="339">
        <v>72905.370999999999</v>
      </c>
      <c r="H34" s="337">
        <v>12.230918334901837</v>
      </c>
      <c r="I34" s="339">
        <v>105383.21400000001</v>
      </c>
      <c r="J34" s="337">
        <v>17.679540843478925</v>
      </c>
      <c r="K34" s="339">
        <v>98682.17</v>
      </c>
      <c r="L34" s="337">
        <v>16.555344905670939</v>
      </c>
      <c r="M34" s="339">
        <v>266105.87400000001</v>
      </c>
      <c r="N34" s="337">
        <v>44.643064957884626</v>
      </c>
      <c r="O34" s="339">
        <v>138598.18700000001</v>
      </c>
      <c r="P34" s="337">
        <v>23.251827448521638</v>
      </c>
      <c r="Q34" s="339">
        <v>85816.29</v>
      </c>
      <c r="R34" s="337">
        <v>14.396909588379339</v>
      </c>
      <c r="T34" s="130">
        <f t="shared" ref="T34:T35" si="2">D34+J34+N34</f>
        <v>100</v>
      </c>
      <c r="U34" s="131">
        <f>+B34-'1.R5予算（歳入）'!B34</f>
        <v>0</v>
      </c>
    </row>
    <row r="35" spans="1:21" ht="30" customHeight="1">
      <c r="A35" s="129" t="s">
        <v>285</v>
      </c>
      <c r="B35" s="350">
        <v>325350</v>
      </c>
      <c r="C35" s="339">
        <v>142904</v>
      </c>
      <c r="D35" s="337">
        <v>43.923159674197024</v>
      </c>
      <c r="E35" s="339">
        <v>86373</v>
      </c>
      <c r="F35" s="337">
        <v>26.547717842323653</v>
      </c>
      <c r="G35" s="339">
        <v>50714</v>
      </c>
      <c r="H35" s="337">
        <v>15.587521131089597</v>
      </c>
      <c r="I35" s="339">
        <v>46428</v>
      </c>
      <c r="J35" s="337">
        <v>14.270170585523282</v>
      </c>
      <c r="K35" s="339">
        <v>43210</v>
      </c>
      <c r="L35" s="337">
        <v>13.281081911787307</v>
      </c>
      <c r="M35" s="339">
        <v>136018</v>
      </c>
      <c r="N35" s="337">
        <v>41.806669740279702</v>
      </c>
      <c r="O35" s="339">
        <v>94354</v>
      </c>
      <c r="P35" s="337">
        <v>29.000768403258032</v>
      </c>
      <c r="Q35" s="339">
        <v>2422</v>
      </c>
      <c r="R35" s="337">
        <v>0.74442907637928379</v>
      </c>
      <c r="T35" s="130">
        <f t="shared" si="2"/>
        <v>100</v>
      </c>
      <c r="U35" s="131">
        <f>+B35-'1.R5予算（歳入）'!B35</f>
        <v>0</v>
      </c>
    </row>
    <row r="36" spans="1:21" ht="30" customHeight="1">
      <c r="A36" s="129" t="s">
        <v>38</v>
      </c>
      <c r="B36" s="350">
        <v>524368</v>
      </c>
      <c r="C36" s="339">
        <v>192078</v>
      </c>
      <c r="D36" s="337">
        <v>36.630381716657006</v>
      </c>
      <c r="E36" s="339">
        <v>117841</v>
      </c>
      <c r="F36" s="337">
        <v>22.472957922680255</v>
      </c>
      <c r="G36" s="339">
        <v>60237</v>
      </c>
      <c r="H36" s="337">
        <v>11.48754309950264</v>
      </c>
      <c r="I36" s="339">
        <v>103066</v>
      </c>
      <c r="J36" s="337">
        <v>19.655280261190615</v>
      </c>
      <c r="K36" s="339">
        <v>94261</v>
      </c>
      <c r="L36" s="337">
        <v>17.976116010130291</v>
      </c>
      <c r="M36" s="339">
        <v>229224</v>
      </c>
      <c r="N36" s="337">
        <v>43.714338022152383</v>
      </c>
      <c r="O36" s="339">
        <v>118484</v>
      </c>
      <c r="P36" s="337">
        <v>22.595581728862175</v>
      </c>
      <c r="Q36" s="339">
        <v>62695</v>
      </c>
      <c r="R36" s="337">
        <v>11.956297867146738</v>
      </c>
      <c r="T36" s="130">
        <f t="shared" si="0"/>
        <v>100</v>
      </c>
      <c r="U36" s="131">
        <f>+B36-'1.R5予算（歳入）'!B36</f>
        <v>0</v>
      </c>
    </row>
    <row r="37" spans="1:21" ht="30" customHeight="1">
      <c r="A37" s="129" t="s">
        <v>39</v>
      </c>
      <c r="B37" s="350">
        <v>741563</v>
      </c>
      <c r="C37" s="339">
        <v>295708</v>
      </c>
      <c r="D37" s="337">
        <v>39.876315296205448</v>
      </c>
      <c r="E37" s="339">
        <v>182917</v>
      </c>
      <c r="F37" s="337">
        <v>24.666414047087031</v>
      </c>
      <c r="G37" s="339">
        <v>98979</v>
      </c>
      <c r="H37" s="337">
        <v>13.347348775491765</v>
      </c>
      <c r="I37" s="339">
        <v>91967</v>
      </c>
      <c r="J37" s="337">
        <v>12.401778405880552</v>
      </c>
      <c r="K37" s="339">
        <v>87621</v>
      </c>
      <c r="L37" s="337">
        <v>11.815718961167157</v>
      </c>
      <c r="M37" s="339">
        <v>353888</v>
      </c>
      <c r="N37" s="337">
        <v>47.721906297914003</v>
      </c>
      <c r="O37" s="339">
        <v>249108</v>
      </c>
      <c r="P37" s="337">
        <v>33.592290877511417</v>
      </c>
      <c r="Q37" s="339">
        <v>33670</v>
      </c>
      <c r="R37" s="337">
        <v>4.5404099179705568</v>
      </c>
      <c r="T37" s="130">
        <f t="shared" si="0"/>
        <v>100</v>
      </c>
      <c r="U37" s="131">
        <f>+B37-'1.R5予算（歳入）'!B37</f>
        <v>0</v>
      </c>
    </row>
    <row r="38" spans="1:21" ht="30" customHeight="1">
      <c r="A38" s="129" t="s">
        <v>40</v>
      </c>
      <c r="B38" s="350">
        <v>1085822</v>
      </c>
      <c r="C38" s="339">
        <v>405811</v>
      </c>
      <c r="D38" s="337">
        <v>37.37362109074968</v>
      </c>
      <c r="E38" s="339">
        <v>234337</v>
      </c>
      <c r="F38" s="337">
        <v>21.581529937687762</v>
      </c>
      <c r="G38" s="339">
        <v>148565</v>
      </c>
      <c r="H38" s="337">
        <v>13.682260996737956</v>
      </c>
      <c r="I38" s="339">
        <v>143268</v>
      </c>
      <c r="J38" s="337">
        <v>13.194427815977205</v>
      </c>
      <c r="K38" s="339">
        <v>125830</v>
      </c>
      <c r="L38" s="337">
        <v>11.588455566381967</v>
      </c>
      <c r="M38" s="339">
        <v>536743</v>
      </c>
      <c r="N38" s="337">
        <v>49.431951093273113</v>
      </c>
      <c r="O38" s="339">
        <v>350497</v>
      </c>
      <c r="P38" s="337">
        <v>32.279415963205757</v>
      </c>
      <c r="Q38" s="339">
        <v>91047</v>
      </c>
      <c r="R38" s="337">
        <v>8.3850760069329962</v>
      </c>
      <c r="T38" s="130">
        <f t="shared" si="0"/>
        <v>100</v>
      </c>
      <c r="U38" s="131">
        <f>+B38-'1.R5予算（歳入）'!B38</f>
        <v>0</v>
      </c>
    </row>
    <row r="39" spans="1:21" ht="30" customHeight="1">
      <c r="A39" s="129" t="s">
        <v>83</v>
      </c>
      <c r="B39" s="350">
        <v>493603</v>
      </c>
      <c r="C39" s="339">
        <v>188571</v>
      </c>
      <c r="D39" s="337">
        <v>38.202968782604643</v>
      </c>
      <c r="E39" s="339">
        <v>106932</v>
      </c>
      <c r="F39" s="337">
        <v>21.663563633122166</v>
      </c>
      <c r="G39" s="339">
        <v>68531</v>
      </c>
      <c r="H39" s="337">
        <v>13.883829717404472</v>
      </c>
      <c r="I39" s="339">
        <v>83727</v>
      </c>
      <c r="J39" s="337">
        <v>16.962417165211718</v>
      </c>
      <c r="K39" s="339">
        <v>73131</v>
      </c>
      <c r="L39" s="337">
        <v>14.815752740562759</v>
      </c>
      <c r="M39" s="339">
        <v>221305</v>
      </c>
      <c r="N39" s="337">
        <v>44.834614052183639</v>
      </c>
      <c r="O39" s="339">
        <v>101596</v>
      </c>
      <c r="P39" s="337">
        <v>20.582532926258551</v>
      </c>
      <c r="Q39" s="339">
        <v>72623</v>
      </c>
      <c r="R39" s="337">
        <v>14.712836024092235</v>
      </c>
      <c r="T39" s="130">
        <f t="shared" si="0"/>
        <v>100</v>
      </c>
      <c r="U39" s="131">
        <f>+B39-'1.R5予算（歳入）'!B39</f>
        <v>0</v>
      </c>
    </row>
    <row r="40" spans="1:21" ht="30" customHeight="1">
      <c r="A40" s="129" t="s">
        <v>144</v>
      </c>
      <c r="B40" s="350">
        <v>457481</v>
      </c>
      <c r="C40" s="339">
        <v>191066</v>
      </c>
      <c r="D40" s="337">
        <v>41.76479460349173</v>
      </c>
      <c r="E40" s="339">
        <v>104808</v>
      </c>
      <c r="F40" s="337">
        <v>22.909803904424447</v>
      </c>
      <c r="G40" s="339">
        <v>73000</v>
      </c>
      <c r="H40" s="337">
        <v>15.956946845879937</v>
      </c>
      <c r="I40" s="339">
        <v>94922</v>
      </c>
      <c r="J40" s="337">
        <v>20.74883984252898</v>
      </c>
      <c r="K40" s="339">
        <v>88260</v>
      </c>
      <c r="L40" s="337">
        <v>19.292604501607716</v>
      </c>
      <c r="M40" s="339">
        <v>171493</v>
      </c>
      <c r="N40" s="337">
        <v>37.48636555397929</v>
      </c>
      <c r="O40" s="339">
        <v>121451</v>
      </c>
      <c r="P40" s="337">
        <v>26.547769196972116</v>
      </c>
      <c r="Q40" s="339">
        <v>1817</v>
      </c>
      <c r="R40" s="337">
        <v>0.39717496464334034</v>
      </c>
      <c r="T40" s="130">
        <f t="shared" si="0"/>
        <v>100</v>
      </c>
      <c r="U40" s="131">
        <f>+B40-'1.R5予算（歳入）'!B40</f>
        <v>0</v>
      </c>
    </row>
    <row r="41" spans="1:21" ht="30" customHeight="1">
      <c r="A41" s="129" t="s">
        <v>41</v>
      </c>
      <c r="B41" s="350">
        <v>1962818</v>
      </c>
      <c r="C41" s="339">
        <v>685920</v>
      </c>
      <c r="D41" s="337">
        <v>34.945675044757081</v>
      </c>
      <c r="E41" s="339">
        <v>378643</v>
      </c>
      <c r="F41" s="337">
        <v>19.290784983630676</v>
      </c>
      <c r="G41" s="339">
        <v>243715</v>
      </c>
      <c r="H41" s="337">
        <v>12.416586764539554</v>
      </c>
      <c r="I41" s="339">
        <v>212546</v>
      </c>
      <c r="J41" s="337">
        <v>10.828614777325255</v>
      </c>
      <c r="K41" s="339">
        <v>202065</v>
      </c>
      <c r="L41" s="337">
        <v>10.294637607765978</v>
      </c>
      <c r="M41" s="339">
        <v>1064352</v>
      </c>
      <c r="N41" s="337">
        <v>54.225710177917662</v>
      </c>
      <c r="O41" s="339">
        <v>643709</v>
      </c>
      <c r="P41" s="337">
        <v>32.79514453199431</v>
      </c>
      <c r="Q41" s="339">
        <v>284840</v>
      </c>
      <c r="R41" s="337">
        <v>14.511788663034475</v>
      </c>
      <c r="T41" s="130">
        <f t="shared" si="0"/>
        <v>100</v>
      </c>
      <c r="U41" s="131">
        <f>+B41-'1.R5予算（歳入）'!B41</f>
        <v>-1</v>
      </c>
    </row>
    <row r="42" spans="1:21" ht="30" customHeight="1">
      <c r="A42" s="129" t="s">
        <v>142</v>
      </c>
      <c r="B42" s="350">
        <v>524186</v>
      </c>
      <c r="C42" s="339">
        <v>201632</v>
      </c>
      <c r="D42" s="337">
        <v>38.465735445051948</v>
      </c>
      <c r="E42" s="339">
        <v>120814</v>
      </c>
      <c r="F42" s="337">
        <v>23.047925736284451</v>
      </c>
      <c r="G42" s="339">
        <v>64837</v>
      </c>
      <c r="H42" s="337">
        <v>12.369082730175931</v>
      </c>
      <c r="I42" s="339">
        <v>81979</v>
      </c>
      <c r="J42" s="337">
        <v>15.639295975092809</v>
      </c>
      <c r="K42" s="339">
        <v>79617</v>
      </c>
      <c r="L42" s="337">
        <v>15.188692563326759</v>
      </c>
      <c r="M42" s="339">
        <v>240575</v>
      </c>
      <c r="N42" s="337">
        <v>45.894968579855245</v>
      </c>
      <c r="O42" s="339">
        <v>120569</v>
      </c>
      <c r="P42" s="337">
        <v>23.00118660170245</v>
      </c>
      <c r="Q42" s="339">
        <v>73917</v>
      </c>
      <c r="R42" s="337">
        <v>14.101292289378197</v>
      </c>
      <c r="T42" s="130">
        <f t="shared" si="0"/>
        <v>100</v>
      </c>
      <c r="U42" s="131">
        <f>+B42-'1.R5予算（歳入）'!B42</f>
        <v>0</v>
      </c>
    </row>
    <row r="43" spans="1:21" ht="30" customHeight="1">
      <c r="A43" s="129" t="s">
        <v>139</v>
      </c>
      <c r="B43" s="350">
        <v>711138</v>
      </c>
      <c r="C43" s="351">
        <v>298776</v>
      </c>
      <c r="D43" s="337">
        <v>42.013786353703502</v>
      </c>
      <c r="E43" s="339">
        <v>175523</v>
      </c>
      <c r="F43" s="337">
        <v>24.681988587306542</v>
      </c>
      <c r="G43" s="339">
        <v>97946</v>
      </c>
      <c r="H43" s="337">
        <v>13.773135453315671</v>
      </c>
      <c r="I43" s="339">
        <v>135001</v>
      </c>
      <c r="J43" s="337">
        <v>18.983797800145684</v>
      </c>
      <c r="K43" s="339">
        <v>126041</v>
      </c>
      <c r="L43" s="337">
        <v>17.723845442094223</v>
      </c>
      <c r="M43" s="339">
        <v>277361</v>
      </c>
      <c r="N43" s="337">
        <v>39.002415846150818</v>
      </c>
      <c r="O43" s="339">
        <v>183702</v>
      </c>
      <c r="P43" s="337">
        <v>25.832116973076957</v>
      </c>
      <c r="Q43" s="339">
        <v>40486</v>
      </c>
      <c r="R43" s="337">
        <v>5.6931284785794043</v>
      </c>
      <c r="T43" s="130">
        <f t="shared" si="0"/>
        <v>100</v>
      </c>
      <c r="U43" s="131">
        <f>+B43-'1.R5予算（歳入）'!B43</f>
        <v>0</v>
      </c>
    </row>
    <row r="44" spans="1:21" ht="30" customHeight="1">
      <c r="A44" s="129" t="s">
        <v>42</v>
      </c>
      <c r="B44" s="350">
        <v>888796</v>
      </c>
      <c r="C44" s="339">
        <v>303828</v>
      </c>
      <c r="D44" s="337">
        <v>34.184222251225258</v>
      </c>
      <c r="E44" s="339">
        <v>166477</v>
      </c>
      <c r="F44" s="337">
        <v>18.730619849774303</v>
      </c>
      <c r="G44" s="339">
        <v>106283</v>
      </c>
      <c r="H44" s="337">
        <v>11.95808712010405</v>
      </c>
      <c r="I44" s="339">
        <v>176173</v>
      </c>
      <c r="J44" s="337">
        <v>19.821533850287352</v>
      </c>
      <c r="K44" s="339">
        <v>157837</v>
      </c>
      <c r="L44" s="337">
        <v>17.75851826515871</v>
      </c>
      <c r="M44" s="339">
        <v>408795</v>
      </c>
      <c r="N44" s="337">
        <v>45.99424389848739</v>
      </c>
      <c r="O44" s="339">
        <v>269674</v>
      </c>
      <c r="P44" s="337">
        <v>30.341495686299218</v>
      </c>
      <c r="Q44" s="339">
        <v>58542</v>
      </c>
      <c r="R44" s="337">
        <v>6.5866633063155096</v>
      </c>
      <c r="T44" s="130">
        <f t="shared" si="0"/>
        <v>100</v>
      </c>
      <c r="U44" s="131">
        <f>+B44-'1.R5予算（歳入）'!B44</f>
        <v>1</v>
      </c>
    </row>
    <row r="45" spans="1:21" ht="30" customHeight="1">
      <c r="A45" s="129" t="s">
        <v>43</v>
      </c>
      <c r="B45" s="350">
        <v>726292</v>
      </c>
      <c r="C45" s="339">
        <v>316905</v>
      </c>
      <c r="D45" s="337">
        <v>43.633276973999443</v>
      </c>
      <c r="E45" s="339">
        <v>145365</v>
      </c>
      <c r="F45" s="337">
        <v>20.014677292328706</v>
      </c>
      <c r="G45" s="339">
        <v>79979</v>
      </c>
      <c r="H45" s="337">
        <v>11.011962130933565</v>
      </c>
      <c r="I45" s="339">
        <v>146883</v>
      </c>
      <c r="J45" s="337">
        <v>20.223684138060175</v>
      </c>
      <c r="K45" s="339">
        <v>123173</v>
      </c>
      <c r="L45" s="337">
        <v>16.959156923110815</v>
      </c>
      <c r="M45" s="339">
        <v>262504</v>
      </c>
      <c r="N45" s="337">
        <v>36.143038887940385</v>
      </c>
      <c r="O45" s="339">
        <v>139208</v>
      </c>
      <c r="P45" s="337">
        <v>19.166946627527221</v>
      </c>
      <c r="Q45" s="339">
        <v>84380</v>
      </c>
      <c r="R45" s="337">
        <v>11.617916760751875</v>
      </c>
      <c r="T45" s="130">
        <f t="shared" si="0"/>
        <v>100</v>
      </c>
      <c r="U45" s="131">
        <f>+B45-'1.R5予算（歳入）'!B45</f>
        <v>0</v>
      </c>
    </row>
    <row r="46" spans="1:21" ht="30" customHeight="1">
      <c r="A46" s="129" t="s">
        <v>195</v>
      </c>
      <c r="B46" s="350">
        <v>641108</v>
      </c>
      <c r="C46" s="339">
        <v>237859</v>
      </c>
      <c r="D46" s="337">
        <v>37.101237233040301</v>
      </c>
      <c r="E46" s="339">
        <v>145267</v>
      </c>
      <c r="F46" s="337">
        <v>22.658740804981374</v>
      </c>
      <c r="G46" s="339">
        <v>75689</v>
      </c>
      <c r="H46" s="337">
        <v>11.805967169338082</v>
      </c>
      <c r="I46" s="339">
        <v>116103</v>
      </c>
      <c r="J46" s="337">
        <v>18.109741260442856</v>
      </c>
      <c r="K46" s="339">
        <v>97431</v>
      </c>
      <c r="L46" s="337">
        <v>15.197283453021956</v>
      </c>
      <c r="M46" s="339">
        <v>287146</v>
      </c>
      <c r="N46" s="337">
        <v>44.789021506516839</v>
      </c>
      <c r="O46" s="339">
        <v>175586</v>
      </c>
      <c r="P46" s="337">
        <v>27.387897202967366</v>
      </c>
      <c r="Q46" s="339">
        <v>62533</v>
      </c>
      <c r="R46" s="337">
        <v>9.7538948195935777</v>
      </c>
      <c r="T46" s="130">
        <f t="shared" si="0"/>
        <v>100</v>
      </c>
      <c r="U46" s="131">
        <f>+B46-'1.R5予算（歳入）'!B46</f>
        <v>0</v>
      </c>
    </row>
    <row r="47" spans="1:21" ht="30" customHeight="1">
      <c r="A47" s="132" t="s">
        <v>44</v>
      </c>
      <c r="B47" s="352">
        <v>856373</v>
      </c>
      <c r="C47" s="347">
        <v>362237</v>
      </c>
      <c r="D47" s="346">
        <v>42.298974862589084</v>
      </c>
      <c r="E47" s="347">
        <v>218504</v>
      </c>
      <c r="F47" s="346">
        <v>25.51505010083223</v>
      </c>
      <c r="G47" s="347">
        <v>113179</v>
      </c>
      <c r="H47" s="346">
        <v>13.216086915397845</v>
      </c>
      <c r="I47" s="347">
        <v>156888</v>
      </c>
      <c r="J47" s="346">
        <v>18.320054462249509</v>
      </c>
      <c r="K47" s="347">
        <v>143800</v>
      </c>
      <c r="L47" s="346">
        <v>16.791748455404363</v>
      </c>
      <c r="M47" s="347">
        <v>337248</v>
      </c>
      <c r="N47" s="346">
        <v>39.380970675161407</v>
      </c>
      <c r="O47" s="347">
        <v>258871</v>
      </c>
      <c r="P47" s="346">
        <v>30.228767137684166</v>
      </c>
      <c r="Q47" s="347">
        <v>2977</v>
      </c>
      <c r="R47" s="346">
        <v>0.34762889535284275</v>
      </c>
      <c r="T47" s="130">
        <f t="shared" si="0"/>
        <v>100</v>
      </c>
      <c r="U47" s="131">
        <f>+B47-'1.R5予算（歳入）'!B47</f>
        <v>-1</v>
      </c>
    </row>
    <row r="48" spans="1:21" ht="30" customHeight="1">
      <c r="A48" s="129" t="s">
        <v>45</v>
      </c>
      <c r="B48" s="350">
        <v>1191045.5550000002</v>
      </c>
      <c r="C48" s="339">
        <v>612971.22900000005</v>
      </c>
      <c r="D48" s="337">
        <v>51.464969280708992</v>
      </c>
      <c r="E48" s="339">
        <v>163801.435</v>
      </c>
      <c r="F48" s="337">
        <v>13.75274306783337</v>
      </c>
      <c r="G48" s="339">
        <v>91267.100999999995</v>
      </c>
      <c r="H48" s="337">
        <v>7.6627716393265901</v>
      </c>
      <c r="I48" s="339">
        <v>134136.18400000001</v>
      </c>
      <c r="J48" s="337">
        <v>11.262053196613458</v>
      </c>
      <c r="K48" s="339">
        <v>133846.18400000001</v>
      </c>
      <c r="L48" s="337">
        <v>11.23770484160868</v>
      </c>
      <c r="M48" s="339">
        <v>443938.14199999999</v>
      </c>
      <c r="N48" s="337">
        <v>37.272977522677536</v>
      </c>
      <c r="O48" s="339">
        <v>68607.058999999994</v>
      </c>
      <c r="P48" s="337">
        <v>5.7602380288468469</v>
      </c>
      <c r="Q48" s="339">
        <v>100022.61199999999</v>
      </c>
      <c r="R48" s="337">
        <v>8.3978829844169969</v>
      </c>
      <c r="T48" s="130">
        <f t="shared" si="0"/>
        <v>99.999999999999986</v>
      </c>
      <c r="U48" s="131">
        <f>+B48-'1.R5予算（歳入）'!B48</f>
        <v>0</v>
      </c>
    </row>
    <row r="49" spans="1:21" ht="30" customHeight="1">
      <c r="A49" s="129" t="s">
        <v>46</v>
      </c>
      <c r="B49" s="350">
        <v>611772</v>
      </c>
      <c r="C49" s="348">
        <v>309051</v>
      </c>
      <c r="D49" s="337">
        <v>50.517349600831686</v>
      </c>
      <c r="E49" s="339">
        <v>116767</v>
      </c>
      <c r="F49" s="337">
        <v>19.086685889514392</v>
      </c>
      <c r="G49" s="339">
        <v>60574</v>
      </c>
      <c r="H49" s="337">
        <v>9.901401175601368</v>
      </c>
      <c r="I49" s="339">
        <v>76664</v>
      </c>
      <c r="J49" s="337">
        <v>12.531465970982653</v>
      </c>
      <c r="K49" s="348">
        <v>74849</v>
      </c>
      <c r="L49" s="337">
        <v>12.234786816003346</v>
      </c>
      <c r="M49" s="339">
        <v>226057</v>
      </c>
      <c r="N49" s="337">
        <v>36.951184428185663</v>
      </c>
      <c r="O49" s="339">
        <v>37903</v>
      </c>
      <c r="P49" s="337">
        <v>6.1956088215871272</v>
      </c>
      <c r="Q49" s="348">
        <v>26727</v>
      </c>
      <c r="R49" s="337">
        <v>4.3687844491084915</v>
      </c>
      <c r="T49" s="130">
        <f t="shared" si="0"/>
        <v>100</v>
      </c>
      <c r="U49" s="131">
        <f>+B49-'1.R5予算（歳入）'!B49</f>
        <v>-1</v>
      </c>
    </row>
    <row r="50" spans="1:21" ht="30" customHeight="1">
      <c r="A50" s="134" t="s">
        <v>47</v>
      </c>
      <c r="B50" s="355">
        <v>669598</v>
      </c>
      <c r="C50" s="339">
        <v>344070</v>
      </c>
      <c r="D50" s="337">
        <v>51.384792299823026</v>
      </c>
      <c r="E50" s="348">
        <v>132211</v>
      </c>
      <c r="F50" s="337">
        <v>19.744920436980561</v>
      </c>
      <c r="G50" s="348">
        <v>55341</v>
      </c>
      <c r="H50" s="337">
        <v>8.2648466610413749</v>
      </c>
      <c r="I50" s="348">
        <v>99167</v>
      </c>
      <c r="J50" s="337">
        <v>14.80954905577252</v>
      </c>
      <c r="K50" s="339">
        <v>99167</v>
      </c>
      <c r="L50" s="337">
        <v>14.80954905577252</v>
      </c>
      <c r="M50" s="348">
        <v>226361</v>
      </c>
      <c r="N50" s="337">
        <v>33.805658644404453</v>
      </c>
      <c r="O50" s="348">
        <v>35870</v>
      </c>
      <c r="P50" s="337">
        <v>5.3569695114210827</v>
      </c>
      <c r="Q50" s="339">
        <v>41135</v>
      </c>
      <c r="R50" s="337">
        <v>6.1432657053890782</v>
      </c>
      <c r="T50" s="130">
        <f t="shared" si="0"/>
        <v>100</v>
      </c>
      <c r="U50" s="131">
        <f>+B50-'1.R5予算（歳入）'!B50</f>
        <v>0</v>
      </c>
    </row>
    <row r="51" spans="1:21" ht="30" customHeight="1">
      <c r="A51" s="129" t="s">
        <v>48</v>
      </c>
      <c r="B51" s="350">
        <v>487946</v>
      </c>
      <c r="C51" s="339">
        <v>278706</v>
      </c>
      <c r="D51" s="337">
        <v>57.118205703090098</v>
      </c>
      <c r="E51" s="339">
        <v>99496</v>
      </c>
      <c r="F51" s="337">
        <v>20.390780947072013</v>
      </c>
      <c r="G51" s="339">
        <v>55228</v>
      </c>
      <c r="H51" s="337">
        <v>11.318465567911204</v>
      </c>
      <c r="I51" s="339">
        <v>46874</v>
      </c>
      <c r="J51" s="337">
        <v>9.6063908711209844</v>
      </c>
      <c r="K51" s="339">
        <v>46874</v>
      </c>
      <c r="L51" s="337">
        <v>9.6063908711209844</v>
      </c>
      <c r="M51" s="339">
        <v>162366</v>
      </c>
      <c r="N51" s="337">
        <v>33.275403425788916</v>
      </c>
      <c r="O51" s="339">
        <v>31893</v>
      </c>
      <c r="P51" s="337">
        <v>6.5361740848372571</v>
      </c>
      <c r="Q51" s="339">
        <v>14136</v>
      </c>
      <c r="R51" s="337">
        <v>2.8970418857824431</v>
      </c>
      <c r="T51" s="130">
        <f t="shared" si="0"/>
        <v>100</v>
      </c>
      <c r="U51" s="131">
        <f>+B51-'1.R5予算（歳入）'!B51</f>
        <v>2</v>
      </c>
    </row>
    <row r="52" spans="1:21" ht="30" customHeight="1">
      <c r="A52" s="129" t="s">
        <v>50</v>
      </c>
      <c r="B52" s="350">
        <v>2005861</v>
      </c>
      <c r="C52" s="339">
        <v>1094726</v>
      </c>
      <c r="D52" s="337">
        <v>54.576363965399402</v>
      </c>
      <c r="E52" s="339">
        <v>361959</v>
      </c>
      <c r="F52" s="337">
        <v>18.045068925513782</v>
      </c>
      <c r="G52" s="339">
        <v>181711</v>
      </c>
      <c r="H52" s="337">
        <v>9.0590025929015017</v>
      </c>
      <c r="I52" s="339">
        <v>208962</v>
      </c>
      <c r="J52" s="337">
        <v>10.417571307284005</v>
      </c>
      <c r="K52" s="339">
        <v>208962</v>
      </c>
      <c r="L52" s="337">
        <v>10.417571307284005</v>
      </c>
      <c r="M52" s="339">
        <v>702173</v>
      </c>
      <c r="N52" s="337">
        <v>35.006064727316598</v>
      </c>
      <c r="O52" s="339">
        <v>150097</v>
      </c>
      <c r="P52" s="337">
        <v>7.4829212991328911</v>
      </c>
      <c r="Q52" s="339">
        <v>84238</v>
      </c>
      <c r="R52" s="337">
        <v>4.1995930924425968</v>
      </c>
      <c r="T52" s="130">
        <f t="shared" si="0"/>
        <v>100</v>
      </c>
      <c r="U52" s="131">
        <f>+B52-'1.R5予算（歳入）'!B52</f>
        <v>0</v>
      </c>
    </row>
    <row r="53" spans="1:21" ht="30" customHeight="1">
      <c r="A53" s="129" t="s">
        <v>49</v>
      </c>
      <c r="B53" s="350">
        <v>797551</v>
      </c>
      <c r="C53" s="339">
        <v>456392</v>
      </c>
      <c r="D53" s="337">
        <v>57.224177513412933</v>
      </c>
      <c r="E53" s="339">
        <v>153199</v>
      </c>
      <c r="F53" s="337">
        <v>19.208677564193387</v>
      </c>
      <c r="G53" s="339">
        <v>73599</v>
      </c>
      <c r="H53" s="337">
        <v>9.228124596420793</v>
      </c>
      <c r="I53" s="339">
        <v>104549</v>
      </c>
      <c r="J53" s="337">
        <v>13.108754173714281</v>
      </c>
      <c r="K53" s="339">
        <v>104549</v>
      </c>
      <c r="L53" s="337">
        <v>13.108754173714281</v>
      </c>
      <c r="M53" s="339">
        <v>236610</v>
      </c>
      <c r="N53" s="337">
        <v>29.667068312872779</v>
      </c>
      <c r="O53" s="339">
        <v>49934</v>
      </c>
      <c r="P53" s="337">
        <v>6.260916229808501</v>
      </c>
      <c r="Q53" s="339">
        <v>22273</v>
      </c>
      <c r="R53" s="337">
        <v>2.7926740735075248</v>
      </c>
      <c r="T53" s="130">
        <f t="shared" si="0"/>
        <v>100</v>
      </c>
      <c r="U53" s="131">
        <f>+B53-'1.R5予算（歳入）'!B53</f>
        <v>1</v>
      </c>
    </row>
    <row r="54" spans="1:21" ht="30" customHeight="1">
      <c r="A54" s="129" t="s">
        <v>134</v>
      </c>
      <c r="B54" s="350">
        <v>331824</v>
      </c>
      <c r="C54" s="339">
        <v>203626</v>
      </c>
      <c r="D54" s="337">
        <v>61.365663725348377</v>
      </c>
      <c r="E54" s="339">
        <v>75213</v>
      </c>
      <c r="F54" s="337">
        <v>22.666534066251991</v>
      </c>
      <c r="G54" s="339">
        <v>26570</v>
      </c>
      <c r="H54" s="337">
        <v>8.0072568590578133</v>
      </c>
      <c r="I54" s="339">
        <v>21924</v>
      </c>
      <c r="J54" s="337">
        <v>6.6071170258932446</v>
      </c>
      <c r="K54" s="339">
        <v>20917</v>
      </c>
      <c r="L54" s="337">
        <v>6.3036428950286894</v>
      </c>
      <c r="M54" s="339">
        <v>106274</v>
      </c>
      <c r="N54" s="337">
        <v>32.027219248758378</v>
      </c>
      <c r="O54" s="339">
        <v>18577</v>
      </c>
      <c r="P54" s="337">
        <v>5.5984497806065869</v>
      </c>
      <c r="Q54" s="339">
        <v>10239</v>
      </c>
      <c r="R54" s="337">
        <v>3.0856719224649209</v>
      </c>
      <c r="T54" s="130">
        <f t="shared" si="0"/>
        <v>100</v>
      </c>
      <c r="U54" s="131">
        <f>+B54-'1.R5予算（歳入）'!B54</f>
        <v>0</v>
      </c>
    </row>
    <row r="55" spans="1:21" ht="30" customHeight="1">
      <c r="A55" s="129" t="s">
        <v>51</v>
      </c>
      <c r="B55" s="350">
        <v>398714</v>
      </c>
      <c r="C55" s="339">
        <v>223983</v>
      </c>
      <c r="D55" s="337">
        <v>56.176356987715501</v>
      </c>
      <c r="E55" s="339">
        <v>90393</v>
      </c>
      <c r="F55" s="337">
        <v>22.671137707730356</v>
      </c>
      <c r="G55" s="339">
        <v>49907</v>
      </c>
      <c r="H55" s="337">
        <v>12.516992129696975</v>
      </c>
      <c r="I55" s="339">
        <v>39405</v>
      </c>
      <c r="J55" s="337">
        <v>9.8830239219089364</v>
      </c>
      <c r="K55" s="339">
        <v>39367</v>
      </c>
      <c r="L55" s="337">
        <v>9.8734932808980886</v>
      </c>
      <c r="M55" s="339">
        <v>135326</v>
      </c>
      <c r="N55" s="337">
        <v>33.940619090375556</v>
      </c>
      <c r="O55" s="339">
        <v>39221</v>
      </c>
      <c r="P55" s="337">
        <v>9.8368755549090334</v>
      </c>
      <c r="Q55" s="339">
        <v>17065</v>
      </c>
      <c r="R55" s="337">
        <v>4.2800102328987695</v>
      </c>
      <c r="T55" s="130">
        <f t="shared" si="0"/>
        <v>100</v>
      </c>
      <c r="U55" s="131">
        <f>+B55-'1.R5予算（歳入）'!B55</f>
        <v>0</v>
      </c>
    </row>
    <row r="56" spans="1:21" ht="30" customHeight="1">
      <c r="A56" s="129" t="s">
        <v>52</v>
      </c>
      <c r="B56" s="350">
        <v>350526</v>
      </c>
      <c r="C56" s="339">
        <v>189550</v>
      </c>
      <c r="D56" s="337">
        <v>54.075874542829915</v>
      </c>
      <c r="E56" s="339">
        <v>74179</v>
      </c>
      <c r="F56" s="337">
        <v>21.162196242218837</v>
      </c>
      <c r="G56" s="339">
        <v>37405</v>
      </c>
      <c r="H56" s="337">
        <v>10.671105709704843</v>
      </c>
      <c r="I56" s="339">
        <v>50773</v>
      </c>
      <c r="J56" s="337">
        <v>14.484802839161718</v>
      </c>
      <c r="K56" s="339">
        <v>42859</v>
      </c>
      <c r="L56" s="337">
        <v>12.227053057405158</v>
      </c>
      <c r="M56" s="339">
        <v>110203</v>
      </c>
      <c r="N56" s="337">
        <v>31.439322618008365</v>
      </c>
      <c r="O56" s="339">
        <v>27402</v>
      </c>
      <c r="P56" s="337">
        <v>7.8173944300850726</v>
      </c>
      <c r="Q56" s="339">
        <v>1839</v>
      </c>
      <c r="R56" s="337">
        <v>0.52464011228838947</v>
      </c>
      <c r="T56" s="130">
        <f t="shared" si="0"/>
        <v>100</v>
      </c>
      <c r="U56" s="131">
        <f>+B56-'1.R5予算（歳入）'!B56</f>
        <v>0</v>
      </c>
    </row>
    <row r="57" spans="1:21" ht="30" customHeight="1">
      <c r="A57" s="129" t="s">
        <v>53</v>
      </c>
      <c r="B57" s="350">
        <v>389809.60000000003</v>
      </c>
      <c r="C57" s="339">
        <v>199626.2</v>
      </c>
      <c r="D57" s="337">
        <v>51.211206701938586</v>
      </c>
      <c r="E57" s="339">
        <v>78556.2</v>
      </c>
      <c r="F57" s="337">
        <v>20.152453915963072</v>
      </c>
      <c r="G57" s="339">
        <v>36124.699999999997</v>
      </c>
      <c r="H57" s="337">
        <v>9.267267917465345</v>
      </c>
      <c r="I57" s="339">
        <v>71563.8</v>
      </c>
      <c r="J57" s="337">
        <v>18.358655097257738</v>
      </c>
      <c r="K57" s="339">
        <v>68563.8</v>
      </c>
      <c r="L57" s="337">
        <v>17.589048602189376</v>
      </c>
      <c r="M57" s="339">
        <v>118619.60000000002</v>
      </c>
      <c r="N57" s="337">
        <v>30.430138200803675</v>
      </c>
      <c r="O57" s="339">
        <v>21127.8</v>
      </c>
      <c r="P57" s="337">
        <v>5.4200307021684431</v>
      </c>
      <c r="Q57" s="339">
        <v>1384.8</v>
      </c>
      <c r="R57" s="337">
        <v>0.35525035812355565</v>
      </c>
      <c r="T57" s="130">
        <f t="shared" si="0"/>
        <v>100</v>
      </c>
      <c r="U57" s="131">
        <f>+B57-'1.R5予算（歳入）'!B57</f>
        <v>0.1000000000349246</v>
      </c>
    </row>
    <row r="58" spans="1:21" ht="30" customHeight="1">
      <c r="A58" s="129" t="s">
        <v>54</v>
      </c>
      <c r="B58" s="350">
        <v>1395810</v>
      </c>
      <c r="C58" s="339">
        <v>776780</v>
      </c>
      <c r="D58" s="337">
        <v>55.65084073047192</v>
      </c>
      <c r="E58" s="339">
        <v>264297</v>
      </c>
      <c r="F58" s="337">
        <v>18.935026973585231</v>
      </c>
      <c r="G58" s="339">
        <v>132968</v>
      </c>
      <c r="H58" s="337">
        <v>9.526224915998597</v>
      </c>
      <c r="I58" s="339">
        <v>112967</v>
      </c>
      <c r="J58" s="337">
        <v>8.0932934998316384</v>
      </c>
      <c r="K58" s="339">
        <v>112967</v>
      </c>
      <c r="L58" s="337">
        <v>8.0932934998316384</v>
      </c>
      <c r="M58" s="339">
        <v>506063</v>
      </c>
      <c r="N58" s="337">
        <v>36.255865769696449</v>
      </c>
      <c r="O58" s="339">
        <v>139490</v>
      </c>
      <c r="P58" s="337">
        <v>9.9934804880320396</v>
      </c>
      <c r="Q58" s="339">
        <v>74606</v>
      </c>
      <c r="R58" s="337">
        <v>5.3449968118870048</v>
      </c>
      <c r="T58" s="130">
        <f t="shared" si="0"/>
        <v>100</v>
      </c>
      <c r="U58" s="131">
        <f>+B58-'1.R5予算（歳入）'!B58</f>
        <v>0</v>
      </c>
    </row>
    <row r="59" spans="1:21" ht="30" customHeight="1">
      <c r="A59" s="129" t="s">
        <v>55</v>
      </c>
      <c r="B59" s="350">
        <v>933374</v>
      </c>
      <c r="C59" s="339">
        <v>480458</v>
      </c>
      <c r="D59" s="337">
        <v>51.47540000042855</v>
      </c>
      <c r="E59" s="339">
        <v>159102</v>
      </c>
      <c r="F59" s="337">
        <v>17.045900142922342</v>
      </c>
      <c r="G59" s="339">
        <v>91237</v>
      </c>
      <c r="H59" s="337">
        <v>9.7749669478687</v>
      </c>
      <c r="I59" s="339">
        <v>69412</v>
      </c>
      <c r="J59" s="337">
        <v>7.4366759734040162</v>
      </c>
      <c r="K59" s="339">
        <v>68028</v>
      </c>
      <c r="L59" s="337">
        <v>7.2883967198572055</v>
      </c>
      <c r="M59" s="339">
        <v>383504</v>
      </c>
      <c r="N59" s="337">
        <v>41.087924026167435</v>
      </c>
      <c r="O59" s="339">
        <v>56878</v>
      </c>
      <c r="P59" s="337">
        <v>6.0938059127423738</v>
      </c>
      <c r="Q59" s="339">
        <v>154270</v>
      </c>
      <c r="R59" s="337">
        <v>16.528208413776259</v>
      </c>
      <c r="T59" s="130">
        <f t="shared" si="0"/>
        <v>100</v>
      </c>
      <c r="U59" s="131">
        <f>+B59-'1.R5予算（歳入）'!B59</f>
        <v>-1</v>
      </c>
    </row>
    <row r="60" spans="1:21" ht="30" customHeight="1">
      <c r="A60" s="129" t="s">
        <v>56</v>
      </c>
      <c r="B60" s="350">
        <v>1902855</v>
      </c>
      <c r="C60" s="339">
        <v>1141686</v>
      </c>
      <c r="D60" s="337">
        <v>59.998581079483195</v>
      </c>
      <c r="E60" s="339">
        <v>309223</v>
      </c>
      <c r="F60" s="337">
        <v>16.250476258043832</v>
      </c>
      <c r="G60" s="339">
        <v>173698</v>
      </c>
      <c r="H60" s="337">
        <v>9.1282835528718689</v>
      </c>
      <c r="I60" s="339">
        <v>251946</v>
      </c>
      <c r="J60" s="337">
        <v>13.240420315788645</v>
      </c>
      <c r="K60" s="339">
        <v>251920</v>
      </c>
      <c r="L60" s="337">
        <v>13.239053947883574</v>
      </c>
      <c r="M60" s="339">
        <v>509223</v>
      </c>
      <c r="N60" s="337">
        <v>26.760998604728158</v>
      </c>
      <c r="O60" s="339">
        <v>155492</v>
      </c>
      <c r="P60" s="337">
        <v>8.1715107036531958</v>
      </c>
      <c r="Q60" s="339">
        <v>5395</v>
      </c>
      <c r="R60" s="337">
        <v>0.28352134030180964</v>
      </c>
      <c r="T60" s="130">
        <f t="shared" si="0"/>
        <v>100</v>
      </c>
      <c r="U60" s="131">
        <f>+B60-'1.R5予算（歳入）'!B60</f>
        <v>0</v>
      </c>
    </row>
    <row r="61" spans="1:21" ht="30" customHeight="1">
      <c r="A61" s="129" t="s">
        <v>57</v>
      </c>
      <c r="B61" s="350">
        <v>440294</v>
      </c>
      <c r="C61" s="339">
        <v>272667</v>
      </c>
      <c r="D61" s="337">
        <v>61.928393300839893</v>
      </c>
      <c r="E61" s="339">
        <v>89282</v>
      </c>
      <c r="F61" s="337">
        <v>20.277814369489477</v>
      </c>
      <c r="G61" s="339">
        <v>38490</v>
      </c>
      <c r="H61" s="337">
        <v>8.7418861033763804</v>
      </c>
      <c r="I61" s="339">
        <v>37392</v>
      </c>
      <c r="J61" s="337">
        <v>8.4925072792270608</v>
      </c>
      <c r="K61" s="339">
        <v>37392</v>
      </c>
      <c r="L61" s="337">
        <v>8.4925072792270608</v>
      </c>
      <c r="M61" s="339">
        <v>130235</v>
      </c>
      <c r="N61" s="337">
        <v>29.579099419929999</v>
      </c>
      <c r="O61" s="339">
        <v>23907</v>
      </c>
      <c r="P61" s="337">
        <v>5.4297810099615251</v>
      </c>
      <c r="Q61" s="339">
        <v>5250</v>
      </c>
      <c r="R61" s="337">
        <v>1.1923850881456481</v>
      </c>
      <c r="T61" s="130">
        <f t="shared" si="0"/>
        <v>99.999999999996959</v>
      </c>
      <c r="U61" s="131">
        <f>+B61-'1.R5予算（歳入）'!B61</f>
        <v>0</v>
      </c>
    </row>
    <row r="62" spans="1:21" ht="30" customHeight="1">
      <c r="A62" s="129" t="s">
        <v>58</v>
      </c>
      <c r="B62" s="350">
        <v>925179</v>
      </c>
      <c r="C62" s="339">
        <v>520394</v>
      </c>
      <c r="D62" s="337">
        <v>56.247926077007804</v>
      </c>
      <c r="E62" s="339">
        <v>180972</v>
      </c>
      <c r="F62" s="337">
        <v>19.560755270061254</v>
      </c>
      <c r="G62" s="339">
        <v>108307</v>
      </c>
      <c r="H62" s="337">
        <v>11.70659947966826</v>
      </c>
      <c r="I62" s="339">
        <v>120921</v>
      </c>
      <c r="J62" s="337">
        <v>13.07001131672898</v>
      </c>
      <c r="K62" s="339">
        <v>120921</v>
      </c>
      <c r="L62" s="337">
        <v>13.07001131672898</v>
      </c>
      <c r="M62" s="339">
        <v>283864</v>
      </c>
      <c r="N62" s="337">
        <v>30.682062606263223</v>
      </c>
      <c r="O62" s="339">
        <v>67526</v>
      </c>
      <c r="P62" s="337">
        <v>7.2986957118568414</v>
      </c>
      <c r="Q62" s="339">
        <v>16535</v>
      </c>
      <c r="R62" s="337">
        <v>1.7872217160138741</v>
      </c>
      <c r="T62" s="130">
        <f t="shared" si="0"/>
        <v>100</v>
      </c>
      <c r="U62" s="131">
        <f>+B62-'1.R5予算（歳入）'!B62</f>
        <v>0</v>
      </c>
    </row>
    <row r="63" spans="1:21" ht="30" customHeight="1">
      <c r="A63" s="129" t="s">
        <v>132</v>
      </c>
      <c r="B63" s="350">
        <v>364334</v>
      </c>
      <c r="C63" s="339">
        <v>212458</v>
      </c>
      <c r="D63" s="337">
        <v>58.314074448171183</v>
      </c>
      <c r="E63" s="339">
        <v>81372</v>
      </c>
      <c r="F63" s="337">
        <v>22.334451355075288</v>
      </c>
      <c r="G63" s="339">
        <v>35817</v>
      </c>
      <c r="H63" s="337">
        <v>9.8308145822240025</v>
      </c>
      <c r="I63" s="339">
        <v>47746</v>
      </c>
      <c r="J63" s="337">
        <v>13.105008042071287</v>
      </c>
      <c r="K63" s="339">
        <v>47746</v>
      </c>
      <c r="L63" s="337">
        <v>13.105008042071287</v>
      </c>
      <c r="M63" s="339">
        <v>104130</v>
      </c>
      <c r="N63" s="337">
        <v>28.58091750975753</v>
      </c>
      <c r="O63" s="339">
        <v>20903</v>
      </c>
      <c r="P63" s="337">
        <v>5.7373179555023688</v>
      </c>
      <c r="Q63" s="339">
        <v>4510</v>
      </c>
      <c r="R63" s="337">
        <v>1.2378751365505278</v>
      </c>
      <c r="T63" s="130">
        <f t="shared" si="0"/>
        <v>100</v>
      </c>
      <c r="U63" s="131">
        <f>+B63-'1.R5予算（歳入）'!B63</f>
        <v>0</v>
      </c>
    </row>
    <row r="64" spans="1:21" ht="30" customHeight="1">
      <c r="A64" s="129" t="s">
        <v>59</v>
      </c>
      <c r="B64" s="350">
        <v>674997</v>
      </c>
      <c r="C64" s="339">
        <v>389275</v>
      </c>
      <c r="D64" s="337">
        <v>57.670626684266743</v>
      </c>
      <c r="E64" s="339">
        <v>140545</v>
      </c>
      <c r="F64" s="337">
        <v>20.82157402181047</v>
      </c>
      <c r="G64" s="339">
        <v>71765</v>
      </c>
      <c r="H64" s="337">
        <v>10.63189910473676</v>
      </c>
      <c r="I64" s="339">
        <v>71317</v>
      </c>
      <c r="J64" s="337">
        <v>10.565528439385655</v>
      </c>
      <c r="K64" s="339">
        <v>70293</v>
      </c>
      <c r="L64" s="337">
        <v>10.413824061440273</v>
      </c>
      <c r="M64" s="339">
        <v>214405</v>
      </c>
      <c r="N64" s="337">
        <v>31.763844876347598</v>
      </c>
      <c r="O64" s="339">
        <v>54241</v>
      </c>
      <c r="P64" s="337">
        <v>8.0357394181011177</v>
      </c>
      <c r="Q64" s="339">
        <v>29653</v>
      </c>
      <c r="R64" s="337">
        <v>4.393056561732867</v>
      </c>
      <c r="T64" s="130">
        <f t="shared" si="0"/>
        <v>100</v>
      </c>
      <c r="U64" s="131">
        <f>+B64-'1.R5予算（歳入）'!B64</f>
        <v>0</v>
      </c>
    </row>
    <row r="65" spans="1:21" ht="30" customHeight="1">
      <c r="A65" s="129" t="s">
        <v>60</v>
      </c>
      <c r="B65" s="350">
        <v>620034</v>
      </c>
      <c r="C65" s="339">
        <v>336745</v>
      </c>
      <c r="D65" s="337">
        <v>54.31073134699065</v>
      </c>
      <c r="E65" s="339">
        <v>104532</v>
      </c>
      <c r="F65" s="337">
        <v>16.859075470054869</v>
      </c>
      <c r="G65" s="339">
        <v>70580</v>
      </c>
      <c r="H65" s="337">
        <v>11.383246725179587</v>
      </c>
      <c r="I65" s="339">
        <v>65836</v>
      </c>
      <c r="J65" s="337">
        <v>10.618127393013932</v>
      </c>
      <c r="K65" s="339">
        <v>65836</v>
      </c>
      <c r="L65" s="337">
        <v>10.618127393013932</v>
      </c>
      <c r="M65" s="339">
        <v>217453</v>
      </c>
      <c r="N65" s="337">
        <v>35.071141259995422</v>
      </c>
      <c r="O65" s="339">
        <v>29911</v>
      </c>
      <c r="P65" s="337">
        <v>4.8240902918227064</v>
      </c>
      <c r="Q65" s="339">
        <v>55521</v>
      </c>
      <c r="R65" s="337">
        <v>8.9545089462835907</v>
      </c>
      <c r="T65" s="130">
        <f t="shared" si="0"/>
        <v>100</v>
      </c>
      <c r="U65" s="131">
        <f>+B65-'1.R5予算（歳入）'!B65</f>
        <v>0</v>
      </c>
    </row>
    <row r="66" spans="1:21" ht="30" customHeight="1">
      <c r="A66" s="129" t="s">
        <v>61</v>
      </c>
      <c r="B66" s="350">
        <v>1055583</v>
      </c>
      <c r="C66" s="339">
        <v>497755</v>
      </c>
      <c r="D66" s="337">
        <v>47.154510824823817</v>
      </c>
      <c r="E66" s="339">
        <v>147555</v>
      </c>
      <c r="F66" s="337">
        <v>13.978531295028434</v>
      </c>
      <c r="G66" s="339">
        <v>99454</v>
      </c>
      <c r="H66" s="337">
        <v>9.4217129302006573</v>
      </c>
      <c r="I66" s="339">
        <v>94102</v>
      </c>
      <c r="J66" s="337">
        <v>8.9146945337315966</v>
      </c>
      <c r="K66" s="339">
        <v>94097</v>
      </c>
      <c r="L66" s="337">
        <v>8.9142208618365402</v>
      </c>
      <c r="M66" s="339">
        <v>463726</v>
      </c>
      <c r="N66" s="337">
        <v>43.930794641444585</v>
      </c>
      <c r="O66" s="339">
        <v>58075</v>
      </c>
      <c r="P66" s="337">
        <v>5.50169906108757</v>
      </c>
      <c r="Q66" s="339">
        <v>200941</v>
      </c>
      <c r="R66" s="337">
        <v>19.036020852931507</v>
      </c>
      <c r="T66" s="130">
        <f t="shared" si="0"/>
        <v>100</v>
      </c>
      <c r="U66" s="131">
        <f>+B66-'1.R5予算（歳入）'!B66</f>
        <v>0</v>
      </c>
    </row>
    <row r="67" spans="1:21" ht="30" customHeight="1">
      <c r="A67" s="132" t="s">
        <v>141</v>
      </c>
      <c r="B67" s="356">
        <v>384607</v>
      </c>
      <c r="C67" s="347">
        <v>229491</v>
      </c>
      <c r="D67" s="346">
        <v>59.668960783345085</v>
      </c>
      <c r="E67" s="347">
        <v>82961</v>
      </c>
      <c r="F67" s="346">
        <v>21.570330233199083</v>
      </c>
      <c r="G67" s="347">
        <v>36753</v>
      </c>
      <c r="H67" s="346">
        <v>9.5559883205453868</v>
      </c>
      <c r="I67" s="347">
        <v>46217</v>
      </c>
      <c r="J67" s="346">
        <v>12.016681963666807</v>
      </c>
      <c r="K67" s="347">
        <v>42765</v>
      </c>
      <c r="L67" s="346">
        <v>11.119142397304262</v>
      </c>
      <c r="M67" s="347">
        <v>108899</v>
      </c>
      <c r="N67" s="346">
        <v>28.314357252988113</v>
      </c>
      <c r="O67" s="347">
        <v>25966</v>
      </c>
      <c r="P67" s="346">
        <v>6.7513071784964911</v>
      </c>
      <c r="Q67" s="347">
        <v>5217</v>
      </c>
      <c r="R67" s="346">
        <v>1.3564495706006392</v>
      </c>
      <c r="T67" s="130">
        <f t="shared" si="0"/>
        <v>100.00000000000001</v>
      </c>
      <c r="U67" s="131">
        <f>+B67-'1.R5予算（歳入）'!B67</f>
        <v>0</v>
      </c>
    </row>
    <row r="68" spans="1:21" ht="25.5" customHeight="1">
      <c r="A68" s="19" t="s">
        <v>62</v>
      </c>
    </row>
  </sheetData>
  <mergeCells count="3">
    <mergeCell ref="A3:A6"/>
    <mergeCell ref="K5:L5"/>
    <mergeCell ref="Q5:R5"/>
  </mergeCells>
  <phoneticPr fontId="3"/>
  <dataValidations count="1">
    <dataValidation imeMode="off" allowBlank="1" showInputMessage="1" showErrorMessage="1" sqref="N59:N67 L58:R58 N50:N57 L51:L67 D48:D67 J49:J67 R48:R67 P48:P67 F49:F67 H49:H67 I7:I67 E7:E67 G7:G67 O7:O67 Q7:Q67 M7:M67 K7:K67 B7:C67" xr:uid="{00000000-0002-0000-0300-000000000000}"/>
  </dataValidations>
  <printOptions horizontalCentered="1"/>
  <pageMargins left="0.39370078740157483" right="0.39370078740157483" top="0.39370078740157483" bottom="0.43307086614173229" header="0.31496062992125984" footer="0.51181102362204722"/>
  <pageSetup paperSize="9" scale="78" fitToHeight="0" orientation="landscape" r:id="rId1"/>
  <headerFooter alignWithMargins="0"/>
  <rowBreaks count="2" manualBreakCount="2">
    <brk id="27" max="17" man="1"/>
    <brk id="47"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Y263"/>
  <sheetViews>
    <sheetView showGridLines="0" view="pageBreakPreview" zoomScale="85" zoomScaleNormal="70" zoomScaleSheetLayoutView="85" workbookViewId="0">
      <pane xSplit="2" ySplit="5" topLeftCell="C6" activePane="bottomRight" state="frozen"/>
      <selection activeCell="C56" sqref="C56"/>
      <selection pane="topRight" activeCell="C56" sqref="C56"/>
      <selection pane="bottomLeft" activeCell="C56" sqref="C56"/>
      <selection pane="bottomRight" activeCell="C2" sqref="C2"/>
    </sheetView>
  </sheetViews>
  <sheetFormatPr defaultRowHeight="13.5"/>
  <cols>
    <col min="1" max="1" width="16.625" customWidth="1"/>
    <col min="2" max="2" width="8.625" customWidth="1"/>
    <col min="3" max="4" width="12.625" customWidth="1"/>
    <col min="5" max="5" width="7.625" customWidth="1"/>
    <col min="6" max="6" width="12.625" customWidth="1"/>
    <col min="7" max="7" width="7.625" customWidth="1"/>
    <col min="8" max="8" width="12.625" customWidth="1"/>
    <col min="9" max="9" width="7.625" customWidth="1"/>
    <col min="10" max="10" width="12.625" customWidth="1"/>
    <col min="11" max="11" width="7.625" customWidth="1"/>
    <col min="12" max="12" width="12.625" customWidth="1"/>
    <col min="13" max="13" width="7.625" customWidth="1"/>
    <col min="14" max="14" width="12.625" customWidth="1"/>
    <col min="15" max="15" width="7.625" customWidth="1"/>
    <col min="16" max="16" width="12.625" customWidth="1"/>
    <col min="17" max="17" width="7.625" customWidth="1"/>
    <col min="18" max="18" width="12.625" customWidth="1"/>
    <col min="19" max="19" width="7.625" customWidth="1"/>
    <col min="21" max="21" width="8.375" bestFit="1" customWidth="1"/>
    <col min="23" max="23" width="14" bestFit="1" customWidth="1"/>
    <col min="24" max="24" width="17" customWidth="1"/>
  </cols>
  <sheetData>
    <row r="1" spans="1:25" ht="18.75" customHeight="1">
      <c r="A1" s="34" t="s">
        <v>320</v>
      </c>
      <c r="B1" s="135"/>
    </row>
    <row r="2" spans="1:25" ht="16.5" customHeight="1">
      <c r="A2" s="136" t="s">
        <v>74</v>
      </c>
      <c r="I2" s="137"/>
      <c r="M2" s="137"/>
      <c r="R2" s="137" t="s">
        <v>6</v>
      </c>
    </row>
    <row r="3" spans="1:25" ht="18" customHeight="1">
      <c r="A3" s="410" t="s">
        <v>7</v>
      </c>
      <c r="B3" s="405" t="s">
        <v>75</v>
      </c>
      <c r="C3" s="138" t="s">
        <v>8</v>
      </c>
      <c r="D3" s="139"/>
      <c r="E3" s="139"/>
      <c r="F3" s="139"/>
      <c r="G3" s="139"/>
      <c r="H3" s="139"/>
      <c r="I3" s="139"/>
      <c r="J3" s="139"/>
      <c r="K3" s="139"/>
      <c r="L3" s="139"/>
      <c r="M3" s="139"/>
      <c r="N3" s="140"/>
      <c r="O3" s="140"/>
      <c r="P3" s="140"/>
      <c r="Q3" s="140"/>
      <c r="R3" s="140"/>
      <c r="S3" s="141"/>
    </row>
    <row r="4" spans="1:25" ht="18" customHeight="1">
      <c r="A4" s="411"/>
      <c r="B4" s="406"/>
      <c r="C4" s="137"/>
      <c r="D4" s="142" t="s">
        <v>9</v>
      </c>
      <c r="E4" s="143"/>
      <c r="F4" s="142" t="s">
        <v>10</v>
      </c>
      <c r="G4" s="143"/>
      <c r="H4" s="142" t="s">
        <v>11</v>
      </c>
      <c r="I4" s="144"/>
      <c r="J4" s="142" t="s">
        <v>12</v>
      </c>
      <c r="K4" s="143"/>
      <c r="L4" s="142" t="s">
        <v>13</v>
      </c>
      <c r="M4" s="144"/>
      <c r="N4" s="145" t="s">
        <v>15</v>
      </c>
      <c r="O4" s="146"/>
      <c r="P4" s="142" t="s">
        <v>16</v>
      </c>
      <c r="Q4" s="144"/>
      <c r="R4" s="142" t="s">
        <v>17</v>
      </c>
      <c r="S4" s="147"/>
    </row>
    <row r="5" spans="1:25" ht="18" customHeight="1">
      <c r="A5" s="412"/>
      <c r="B5" s="407"/>
      <c r="C5" s="148"/>
      <c r="D5" s="149"/>
      <c r="E5" s="150" t="s">
        <v>18</v>
      </c>
      <c r="F5" s="151"/>
      <c r="G5" s="152" t="s">
        <v>18</v>
      </c>
      <c r="H5" s="151"/>
      <c r="I5" s="153" t="s">
        <v>18</v>
      </c>
      <c r="J5" s="151"/>
      <c r="K5" s="152" t="s">
        <v>18</v>
      </c>
      <c r="L5" s="151"/>
      <c r="M5" s="153" t="s">
        <v>18</v>
      </c>
      <c r="N5" s="148"/>
      <c r="O5" s="152" t="s">
        <v>18</v>
      </c>
      <c r="P5" s="149"/>
      <c r="Q5" s="153" t="s">
        <v>18</v>
      </c>
      <c r="R5" s="151"/>
      <c r="S5" s="153" t="s">
        <v>18</v>
      </c>
    </row>
    <row r="6" spans="1:25" ht="18" customHeight="1">
      <c r="A6" s="408" t="s">
        <v>19</v>
      </c>
      <c r="B6" s="154" t="s">
        <v>326</v>
      </c>
      <c r="C6" s="220">
        <v>2381711</v>
      </c>
      <c r="D6" s="221">
        <v>675801</v>
      </c>
      <c r="E6" s="222">
        <v>28.4</v>
      </c>
      <c r="F6" s="221">
        <v>99096</v>
      </c>
      <c r="G6" s="223">
        <v>4.2</v>
      </c>
      <c r="H6" s="221">
        <v>613197</v>
      </c>
      <c r="I6" s="224">
        <v>25.7</v>
      </c>
      <c r="J6" s="221">
        <v>28106</v>
      </c>
      <c r="K6" s="223">
        <v>1.2</v>
      </c>
      <c r="L6" s="221">
        <v>378546</v>
      </c>
      <c r="M6" s="224">
        <v>15.9</v>
      </c>
      <c r="N6" s="220">
        <v>6709</v>
      </c>
      <c r="O6" s="223">
        <v>0.3</v>
      </c>
      <c r="P6" s="221">
        <v>353393</v>
      </c>
      <c r="Q6" s="224">
        <v>14.8</v>
      </c>
      <c r="R6" s="221">
        <v>226863</v>
      </c>
      <c r="S6" s="224">
        <v>9.5</v>
      </c>
      <c r="T6" s="162" t="str">
        <f>IF(D6+F6+H6+J6+L6+N6+P6+R6=C6,"〇","✖")</f>
        <v>〇</v>
      </c>
      <c r="U6" s="163">
        <f t="shared" ref="U6:U42" si="0">E6+G6+I6+K6+M6+O6+Q6+S6</f>
        <v>100</v>
      </c>
      <c r="W6" s="164"/>
      <c r="X6" s="165"/>
      <c r="Y6" s="165"/>
    </row>
    <row r="7" spans="1:25" ht="18" customHeight="1">
      <c r="A7" s="409"/>
      <c r="B7" s="154" t="s">
        <v>300</v>
      </c>
      <c r="C7" s="220">
        <v>2425830</v>
      </c>
      <c r="D7" s="221">
        <v>667834</v>
      </c>
      <c r="E7" s="222">
        <v>27.5</v>
      </c>
      <c r="F7" s="221">
        <v>96468</v>
      </c>
      <c r="G7" s="223">
        <v>4</v>
      </c>
      <c r="H7" s="221">
        <v>608955</v>
      </c>
      <c r="I7" s="224">
        <v>25.1</v>
      </c>
      <c r="J7" s="221">
        <v>27961</v>
      </c>
      <c r="K7" s="223">
        <v>1.2</v>
      </c>
      <c r="L7" s="221">
        <v>399795</v>
      </c>
      <c r="M7" s="224">
        <v>16.5</v>
      </c>
      <c r="N7" s="220">
        <v>13442</v>
      </c>
      <c r="O7" s="223">
        <v>0.6</v>
      </c>
      <c r="P7" s="221">
        <v>358733</v>
      </c>
      <c r="Q7" s="224">
        <v>14.8</v>
      </c>
      <c r="R7" s="221">
        <v>252642</v>
      </c>
      <c r="S7" s="224">
        <v>10.4</v>
      </c>
      <c r="T7" s="162" t="str">
        <f t="shared" ref="T7:T85" si="1">IF(D7+F7+H7+J7+L7+N7+P7+R7=C7,"〇","✖")</f>
        <v>〇</v>
      </c>
      <c r="U7" s="163">
        <f t="shared" si="0"/>
        <v>100.10000000000001</v>
      </c>
      <c r="W7" s="164"/>
      <c r="X7" s="165"/>
      <c r="Y7" s="165"/>
    </row>
    <row r="8" spans="1:25" ht="18" customHeight="1">
      <c r="A8" s="409"/>
      <c r="B8" s="154" t="s">
        <v>301</v>
      </c>
      <c r="C8" s="220">
        <v>3136839</v>
      </c>
      <c r="D8" s="221">
        <v>688657</v>
      </c>
      <c r="E8" s="222">
        <v>22</v>
      </c>
      <c r="F8" s="221">
        <v>89136</v>
      </c>
      <c r="G8" s="223">
        <v>2.8</v>
      </c>
      <c r="H8" s="221">
        <v>615432</v>
      </c>
      <c r="I8" s="224">
        <v>19.600000000000001</v>
      </c>
      <c r="J8" s="221">
        <v>26760</v>
      </c>
      <c r="K8" s="223">
        <v>0.9</v>
      </c>
      <c r="L8" s="221">
        <v>664997</v>
      </c>
      <c r="M8" s="224">
        <v>21.2</v>
      </c>
      <c r="N8" s="220">
        <v>5976</v>
      </c>
      <c r="O8" s="223">
        <v>0.2</v>
      </c>
      <c r="P8" s="221">
        <v>393386</v>
      </c>
      <c r="Q8" s="224">
        <v>12.5</v>
      </c>
      <c r="R8" s="221">
        <v>652495</v>
      </c>
      <c r="S8" s="224">
        <v>20.8</v>
      </c>
      <c r="T8" s="162" t="str">
        <f t="shared" si="1"/>
        <v>〇</v>
      </c>
      <c r="U8" s="163">
        <f>E8+G8+I8+K8+M8+O8+Q8+S8</f>
        <v>100</v>
      </c>
      <c r="W8" s="164"/>
      <c r="X8" s="165"/>
      <c r="Y8" s="165"/>
    </row>
    <row r="9" spans="1:25" ht="18" customHeight="1">
      <c r="A9" s="409"/>
      <c r="B9" s="154" t="s">
        <v>315</v>
      </c>
      <c r="C9" s="220">
        <v>3112931</v>
      </c>
      <c r="D9" s="221">
        <v>735324</v>
      </c>
      <c r="E9" s="224">
        <v>23.621596495392929</v>
      </c>
      <c r="F9" s="221">
        <v>97921</v>
      </c>
      <c r="G9" s="224">
        <v>3.1456206385557532</v>
      </c>
      <c r="H9" s="221">
        <v>684068</v>
      </c>
      <c r="I9" s="224">
        <v>21.975045383273834</v>
      </c>
      <c r="J9" s="221">
        <v>25887</v>
      </c>
      <c r="K9" s="223">
        <v>0.83159568907887771</v>
      </c>
      <c r="L9" s="221">
        <v>713088</v>
      </c>
      <c r="M9" s="224">
        <v>22.907285770227482</v>
      </c>
      <c r="N9" s="220">
        <v>7132</v>
      </c>
      <c r="O9" s="223">
        <v>0.22910883665587192</v>
      </c>
      <c r="P9" s="221">
        <v>349338</v>
      </c>
      <c r="Q9" s="224">
        <v>11.222156867595203</v>
      </c>
      <c r="R9" s="221">
        <v>500173</v>
      </c>
      <c r="S9" s="224">
        <v>16.067590319220056</v>
      </c>
      <c r="T9" s="162" t="str">
        <f t="shared" si="1"/>
        <v>〇</v>
      </c>
      <c r="U9" s="163">
        <f t="shared" si="0"/>
        <v>100</v>
      </c>
      <c r="W9" s="164"/>
      <c r="X9" s="165"/>
      <c r="Y9" s="165"/>
    </row>
    <row r="10" spans="1:25" ht="18" customHeight="1">
      <c r="A10" s="402"/>
      <c r="B10" s="155" t="s">
        <v>316</v>
      </c>
      <c r="C10" s="225">
        <v>3094655</v>
      </c>
      <c r="D10" s="226">
        <v>757894</v>
      </c>
      <c r="E10" s="227">
        <v>24.490419772155541</v>
      </c>
      <c r="F10" s="226">
        <v>110792</v>
      </c>
      <c r="G10" s="227">
        <v>3.5801082834758642</v>
      </c>
      <c r="H10" s="226">
        <v>656172</v>
      </c>
      <c r="I10" s="227">
        <v>21.203397470800461</v>
      </c>
      <c r="J10" s="226">
        <v>25314</v>
      </c>
      <c r="K10" s="228">
        <v>0.81799102000061408</v>
      </c>
      <c r="L10" s="226">
        <v>755256</v>
      </c>
      <c r="M10" s="227">
        <v>24.405176021236617</v>
      </c>
      <c r="N10" s="225">
        <v>7411</v>
      </c>
      <c r="O10" s="228">
        <v>0.23947742155426047</v>
      </c>
      <c r="P10" s="226">
        <v>272984</v>
      </c>
      <c r="Q10" s="227">
        <v>8.8211448449019354</v>
      </c>
      <c r="R10" s="226">
        <v>508832</v>
      </c>
      <c r="S10" s="227">
        <v>16.542285165874709</v>
      </c>
      <c r="T10" s="162" t="str">
        <f t="shared" si="1"/>
        <v>〇</v>
      </c>
      <c r="U10" s="163">
        <f t="shared" si="0"/>
        <v>100.1</v>
      </c>
      <c r="V10" s="166"/>
      <c r="W10" s="164"/>
      <c r="X10" s="165"/>
      <c r="Y10" s="165"/>
    </row>
    <row r="11" spans="1:25" ht="18" customHeight="1">
      <c r="A11" s="413" t="s">
        <v>298</v>
      </c>
      <c r="B11" s="154" t="s">
        <v>314</v>
      </c>
      <c r="C11" s="220">
        <v>1032512</v>
      </c>
      <c r="D11" s="221">
        <v>161124</v>
      </c>
      <c r="E11" s="223">
        <v>15.605048658030125</v>
      </c>
      <c r="F11" s="221">
        <v>24268</v>
      </c>
      <c r="G11" s="223">
        <v>2.3503843054608566</v>
      </c>
      <c r="H11" s="221">
        <v>286260</v>
      </c>
      <c r="I11" s="224">
        <v>27.72461724415794</v>
      </c>
      <c r="J11" s="221">
        <v>7712</v>
      </c>
      <c r="K11" s="223">
        <v>0.74691625860038435</v>
      </c>
      <c r="L11" s="221">
        <v>194447</v>
      </c>
      <c r="M11" s="224">
        <v>18.832420349593999</v>
      </c>
      <c r="N11" s="220">
        <v>1980</v>
      </c>
      <c r="O11" s="223">
        <v>0.19176532572987046</v>
      </c>
      <c r="P11" s="221">
        <v>79512</v>
      </c>
      <c r="Q11" s="224">
        <v>7.7008305956734651</v>
      </c>
      <c r="R11" s="221">
        <v>277209</v>
      </c>
      <c r="S11" s="224">
        <v>26.848017262753366</v>
      </c>
      <c r="T11" s="162" t="str">
        <f>IF(D11+F11+H11+J11+L11+N11+P11+R11=C11,"〇","✖")</f>
        <v>〇</v>
      </c>
      <c r="U11" s="163">
        <f t="shared" ref="U11:U12" si="2">E11+G11+I11+K11+M11+O11+Q11+S11</f>
        <v>100</v>
      </c>
      <c r="V11" s="166"/>
      <c r="W11" s="164"/>
      <c r="X11" s="165"/>
      <c r="Y11" s="165"/>
    </row>
    <row r="12" spans="1:25" ht="18" customHeight="1">
      <c r="A12" s="409"/>
      <c r="B12" s="154" t="s">
        <v>300</v>
      </c>
      <c r="C12" s="220">
        <v>993872</v>
      </c>
      <c r="D12" s="221">
        <v>155263</v>
      </c>
      <c r="E12" s="223">
        <v>15.622031810937425</v>
      </c>
      <c r="F12" s="221">
        <v>23663</v>
      </c>
      <c r="G12" s="223">
        <v>2.3808900944990907</v>
      </c>
      <c r="H12" s="221">
        <v>287155</v>
      </c>
      <c r="I12" s="224">
        <v>28.892553568266337</v>
      </c>
      <c r="J12" s="221">
        <v>8101</v>
      </c>
      <c r="K12" s="223">
        <v>0.81509490155673969</v>
      </c>
      <c r="L12" s="221">
        <v>189317</v>
      </c>
      <c r="M12" s="224">
        <v>19.048428771511823</v>
      </c>
      <c r="N12" s="220">
        <v>1596</v>
      </c>
      <c r="O12" s="223">
        <v>0.16058405911425214</v>
      </c>
      <c r="P12" s="221">
        <v>82802</v>
      </c>
      <c r="Q12" s="224">
        <v>8.3312539240465568</v>
      </c>
      <c r="R12" s="221">
        <v>245975</v>
      </c>
      <c r="S12" s="224">
        <v>24.749162870067774</v>
      </c>
      <c r="T12" s="162" t="str">
        <f t="shared" ref="T12:T15" si="3">IF(D12+F12+H12+J12+L12+N12+P12+R12=C12,"〇","✖")</f>
        <v>〇</v>
      </c>
      <c r="U12" s="163">
        <f t="shared" si="2"/>
        <v>100</v>
      </c>
      <c r="V12" s="166"/>
      <c r="W12" s="164"/>
      <c r="X12" s="165"/>
      <c r="Y12" s="165"/>
    </row>
    <row r="13" spans="1:25" ht="18" customHeight="1">
      <c r="A13" s="409"/>
      <c r="B13" s="154" t="s">
        <v>301</v>
      </c>
      <c r="C13" s="220">
        <v>1098711</v>
      </c>
      <c r="D13" s="221">
        <v>160294</v>
      </c>
      <c r="E13" s="223">
        <v>14.589277799166478</v>
      </c>
      <c r="F13" s="221">
        <v>21727</v>
      </c>
      <c r="G13" s="223">
        <v>1.9774990875671583</v>
      </c>
      <c r="H13" s="221">
        <v>282983</v>
      </c>
      <c r="I13" s="224">
        <v>25.755908514613946</v>
      </c>
      <c r="J13" s="221">
        <v>7416</v>
      </c>
      <c r="K13" s="223">
        <v>0.67497276353836444</v>
      </c>
      <c r="L13" s="221">
        <v>217923</v>
      </c>
      <c r="M13" s="224">
        <v>19.834424157034924</v>
      </c>
      <c r="N13" s="220">
        <v>1520</v>
      </c>
      <c r="O13" s="223">
        <v>0.13834393211681689</v>
      </c>
      <c r="P13" s="221">
        <v>98607</v>
      </c>
      <c r="Q13" s="224">
        <v>8.9747895488440541</v>
      </c>
      <c r="R13" s="221">
        <v>308241</v>
      </c>
      <c r="S13" s="224">
        <v>28.054784197118259</v>
      </c>
      <c r="T13" s="162" t="str">
        <f t="shared" si="3"/>
        <v>〇</v>
      </c>
      <c r="U13" s="163">
        <f>E13+G13+I13+K13+M13+O13+Q13+S13</f>
        <v>100</v>
      </c>
      <c r="V13" s="166"/>
      <c r="W13" s="164"/>
      <c r="X13" s="165"/>
      <c r="Y13" s="165"/>
    </row>
    <row r="14" spans="1:25" ht="18" customHeight="1">
      <c r="A14" s="409"/>
      <c r="B14" s="154" t="s">
        <v>315</v>
      </c>
      <c r="C14" s="220">
        <v>975881</v>
      </c>
      <c r="D14" s="221">
        <v>168550</v>
      </c>
      <c r="E14" s="223">
        <v>17.3</v>
      </c>
      <c r="F14" s="221">
        <v>23656</v>
      </c>
      <c r="G14" s="223">
        <v>2.4</v>
      </c>
      <c r="H14" s="221">
        <v>240823</v>
      </c>
      <c r="I14" s="224">
        <v>24.7</v>
      </c>
      <c r="J14" s="221">
        <v>7482</v>
      </c>
      <c r="K14" s="223">
        <v>0.8</v>
      </c>
      <c r="L14" s="221">
        <v>193866</v>
      </c>
      <c r="M14" s="224">
        <v>19.899999999999999</v>
      </c>
      <c r="N14" s="220">
        <v>1444</v>
      </c>
      <c r="O14" s="223">
        <v>0.1</v>
      </c>
      <c r="P14" s="221">
        <v>83221</v>
      </c>
      <c r="Q14" s="224">
        <v>8.5</v>
      </c>
      <c r="R14" s="221">
        <v>256839</v>
      </c>
      <c r="S14" s="224">
        <v>26.3</v>
      </c>
      <c r="T14" s="162" t="str">
        <f t="shared" si="3"/>
        <v>〇</v>
      </c>
      <c r="U14" s="163">
        <f t="shared" ref="U14:U15" si="4">E14+G14+I14+K14+M14+O14+Q14+S14</f>
        <v>99.999999999999986</v>
      </c>
      <c r="V14" s="166"/>
      <c r="W14" s="164"/>
      <c r="X14" s="165"/>
      <c r="Y14" s="165"/>
    </row>
    <row r="15" spans="1:25" ht="18" customHeight="1">
      <c r="A15" s="402"/>
      <c r="B15" s="155" t="s">
        <v>316</v>
      </c>
      <c r="C15" s="225">
        <v>879040</v>
      </c>
      <c r="D15" s="226">
        <v>168826</v>
      </c>
      <c r="E15" s="228">
        <v>19.2</v>
      </c>
      <c r="F15" s="226">
        <v>26348</v>
      </c>
      <c r="G15" s="228">
        <v>3</v>
      </c>
      <c r="H15" s="226">
        <v>230301</v>
      </c>
      <c r="I15" s="227">
        <v>26.2</v>
      </c>
      <c r="J15" s="226">
        <v>7350</v>
      </c>
      <c r="K15" s="228">
        <v>0.8</v>
      </c>
      <c r="L15" s="226">
        <v>170001</v>
      </c>
      <c r="M15" s="227">
        <v>19.3</v>
      </c>
      <c r="N15" s="225">
        <v>1412</v>
      </c>
      <c r="O15" s="228">
        <v>0.2</v>
      </c>
      <c r="P15" s="226">
        <v>60984</v>
      </c>
      <c r="Q15" s="227">
        <v>6.9</v>
      </c>
      <c r="R15" s="226">
        <v>213818</v>
      </c>
      <c r="S15" s="227">
        <v>24.3</v>
      </c>
      <c r="T15" s="162" t="str">
        <f t="shared" si="3"/>
        <v>〇</v>
      </c>
      <c r="U15" s="163">
        <f t="shared" si="4"/>
        <v>99.9</v>
      </c>
      <c r="V15" s="166"/>
      <c r="W15" s="164"/>
      <c r="X15" s="165"/>
      <c r="Y15" s="165"/>
    </row>
    <row r="16" spans="1:25" ht="18" customHeight="1">
      <c r="A16" s="403" t="s">
        <v>20</v>
      </c>
      <c r="B16" s="154" t="s">
        <v>314</v>
      </c>
      <c r="C16" s="221">
        <v>1174600</v>
      </c>
      <c r="D16" s="221">
        <v>321266</v>
      </c>
      <c r="E16" s="222">
        <v>27.4</v>
      </c>
      <c r="F16" s="221">
        <v>40199</v>
      </c>
      <c r="G16" s="223">
        <v>3.4</v>
      </c>
      <c r="H16" s="221">
        <v>190924</v>
      </c>
      <c r="I16" s="224">
        <v>16.3</v>
      </c>
      <c r="J16" s="221">
        <v>13572</v>
      </c>
      <c r="K16" s="223">
        <v>1.2</v>
      </c>
      <c r="L16" s="221">
        <v>237039</v>
      </c>
      <c r="M16" s="224">
        <v>20.2</v>
      </c>
      <c r="N16" s="220">
        <v>2178</v>
      </c>
      <c r="O16" s="224">
        <v>0.2</v>
      </c>
      <c r="P16" s="221">
        <v>78738</v>
      </c>
      <c r="Q16" s="224">
        <v>6.7</v>
      </c>
      <c r="R16" s="221">
        <v>290684</v>
      </c>
      <c r="S16" s="224">
        <v>24.7</v>
      </c>
      <c r="T16" s="162" t="str">
        <f t="shared" si="1"/>
        <v>〇</v>
      </c>
      <c r="U16" s="163">
        <f t="shared" si="0"/>
        <v>100.10000000000001</v>
      </c>
      <c r="W16" s="164"/>
      <c r="X16" s="165"/>
      <c r="Y16" s="165"/>
    </row>
    <row r="17" spans="1:25" ht="18" customHeight="1">
      <c r="A17" s="401"/>
      <c r="B17" s="154" t="s">
        <v>300</v>
      </c>
      <c r="C17" s="221">
        <v>1127971</v>
      </c>
      <c r="D17" s="221">
        <v>312293</v>
      </c>
      <c r="E17" s="222">
        <v>27.7</v>
      </c>
      <c r="F17" s="221">
        <v>39404</v>
      </c>
      <c r="G17" s="223">
        <v>3.5</v>
      </c>
      <c r="H17" s="221">
        <v>203701</v>
      </c>
      <c r="I17" s="224">
        <v>18.100000000000001</v>
      </c>
      <c r="J17" s="221">
        <v>13513</v>
      </c>
      <c r="K17" s="223">
        <v>1.2</v>
      </c>
      <c r="L17" s="221">
        <v>210923</v>
      </c>
      <c r="M17" s="224">
        <v>18.7</v>
      </c>
      <c r="N17" s="220">
        <v>1689</v>
      </c>
      <c r="O17" s="224">
        <v>0.1</v>
      </c>
      <c r="P17" s="221">
        <v>80724</v>
      </c>
      <c r="Q17" s="224">
        <v>7.2</v>
      </c>
      <c r="R17" s="221">
        <v>265724</v>
      </c>
      <c r="S17" s="224">
        <v>23.6</v>
      </c>
      <c r="T17" s="162" t="str">
        <f t="shared" si="1"/>
        <v>〇</v>
      </c>
      <c r="U17" s="163">
        <f t="shared" si="0"/>
        <v>100.1</v>
      </c>
      <c r="W17" s="164"/>
      <c r="X17" s="165"/>
      <c r="Y17" s="165"/>
    </row>
    <row r="18" spans="1:25" ht="18" customHeight="1">
      <c r="A18" s="401"/>
      <c r="B18" s="154" t="s">
        <v>301</v>
      </c>
      <c r="C18" s="221">
        <v>1247672</v>
      </c>
      <c r="D18" s="221">
        <v>320244</v>
      </c>
      <c r="E18" s="222">
        <v>25.7</v>
      </c>
      <c r="F18" s="221">
        <v>35669</v>
      </c>
      <c r="G18" s="223">
        <v>2.9</v>
      </c>
      <c r="H18" s="221">
        <v>196550</v>
      </c>
      <c r="I18" s="224">
        <v>15.8</v>
      </c>
      <c r="J18" s="221">
        <v>13269</v>
      </c>
      <c r="K18" s="223">
        <v>1.1000000000000001</v>
      </c>
      <c r="L18" s="221">
        <v>266382</v>
      </c>
      <c r="M18" s="224">
        <v>21.4</v>
      </c>
      <c r="N18" s="220">
        <v>1721</v>
      </c>
      <c r="O18" s="224">
        <v>0.1</v>
      </c>
      <c r="P18" s="221">
        <v>110692</v>
      </c>
      <c r="Q18" s="224">
        <v>8.9</v>
      </c>
      <c r="R18" s="221">
        <v>303145</v>
      </c>
      <c r="S18" s="224">
        <v>24.3</v>
      </c>
      <c r="T18" s="162" t="str">
        <f t="shared" si="1"/>
        <v>〇</v>
      </c>
      <c r="U18" s="163">
        <f t="shared" si="0"/>
        <v>100.2</v>
      </c>
      <c r="W18" s="164"/>
      <c r="X18" s="104"/>
      <c r="Y18" s="165"/>
    </row>
    <row r="19" spans="1:25" ht="18" customHeight="1">
      <c r="A19" s="401"/>
      <c r="B19" s="154" t="s">
        <v>315</v>
      </c>
      <c r="C19" s="221">
        <v>1256617</v>
      </c>
      <c r="D19" s="221">
        <v>340190</v>
      </c>
      <c r="E19" s="224">
        <v>27.071892231284473</v>
      </c>
      <c r="F19" s="221">
        <v>39590</v>
      </c>
      <c r="G19" s="224">
        <v>3.1505223946516718</v>
      </c>
      <c r="H19" s="221">
        <v>174005</v>
      </c>
      <c r="I19" s="224">
        <v>13.8470989967508</v>
      </c>
      <c r="J19" s="221">
        <v>13201</v>
      </c>
      <c r="K19" s="223">
        <v>1.0505189727657671</v>
      </c>
      <c r="L19" s="221">
        <v>286595</v>
      </c>
      <c r="M19" s="224">
        <v>22.806869555321949</v>
      </c>
      <c r="N19" s="220">
        <v>2253</v>
      </c>
      <c r="O19" s="224">
        <v>0.17929090566178876</v>
      </c>
      <c r="P19" s="221">
        <v>109401</v>
      </c>
      <c r="Q19" s="224">
        <v>8.705993950424034</v>
      </c>
      <c r="R19" s="221">
        <v>291382</v>
      </c>
      <c r="S19" s="224">
        <v>23.187812993139516</v>
      </c>
      <c r="T19" s="162" t="str">
        <f t="shared" si="1"/>
        <v>〇</v>
      </c>
      <c r="U19" s="163">
        <f t="shared" si="0"/>
        <v>100</v>
      </c>
      <c r="W19" s="164"/>
      <c r="X19" s="165"/>
      <c r="Y19" s="165"/>
    </row>
    <row r="20" spans="1:25" ht="18" customHeight="1">
      <c r="A20" s="402"/>
      <c r="B20" s="155" t="s">
        <v>316</v>
      </c>
      <c r="C20" s="226">
        <v>1134876</v>
      </c>
      <c r="D20" s="226">
        <v>351328</v>
      </c>
      <c r="E20" s="227">
        <v>31</v>
      </c>
      <c r="F20" s="226">
        <v>45812</v>
      </c>
      <c r="G20" s="227">
        <v>4</v>
      </c>
      <c r="H20" s="226">
        <v>157623</v>
      </c>
      <c r="I20" s="227">
        <v>13.9</v>
      </c>
      <c r="J20" s="226">
        <v>12989</v>
      </c>
      <c r="K20" s="228">
        <v>1.1000000000000001</v>
      </c>
      <c r="L20" s="226">
        <v>240797</v>
      </c>
      <c r="M20" s="227">
        <v>21.2</v>
      </c>
      <c r="N20" s="225">
        <v>1795</v>
      </c>
      <c r="O20" s="227">
        <v>0.2</v>
      </c>
      <c r="P20" s="226">
        <v>79034</v>
      </c>
      <c r="Q20" s="227">
        <v>7</v>
      </c>
      <c r="R20" s="226">
        <v>245498</v>
      </c>
      <c r="S20" s="227">
        <v>21.6</v>
      </c>
      <c r="T20" s="162" t="str">
        <f t="shared" si="1"/>
        <v>〇</v>
      </c>
      <c r="U20" s="163">
        <f t="shared" si="0"/>
        <v>100</v>
      </c>
      <c r="V20" s="166"/>
      <c r="W20" s="164"/>
      <c r="X20" s="165"/>
      <c r="Y20" s="165"/>
    </row>
    <row r="21" spans="1:25" ht="18" customHeight="1">
      <c r="A21" s="400" t="s">
        <v>148</v>
      </c>
      <c r="B21" s="154" t="s">
        <v>314</v>
      </c>
      <c r="C21" s="221">
        <v>607087</v>
      </c>
      <c r="D21" s="221">
        <v>116440</v>
      </c>
      <c r="E21" s="222">
        <v>19.2</v>
      </c>
      <c r="F21" s="221">
        <v>19244</v>
      </c>
      <c r="G21" s="223">
        <v>3.2</v>
      </c>
      <c r="H21" s="221">
        <v>193349</v>
      </c>
      <c r="I21" s="224">
        <v>31.8</v>
      </c>
      <c r="J21" s="221">
        <v>7029</v>
      </c>
      <c r="K21" s="223">
        <v>1.2</v>
      </c>
      <c r="L21" s="221">
        <v>89588</v>
      </c>
      <c r="M21" s="224">
        <v>14.8</v>
      </c>
      <c r="N21" s="220">
        <v>1018</v>
      </c>
      <c r="O21" s="224">
        <v>0.2</v>
      </c>
      <c r="P21" s="221">
        <v>88599</v>
      </c>
      <c r="Q21" s="224">
        <v>14.6</v>
      </c>
      <c r="R21" s="221">
        <v>91820</v>
      </c>
      <c r="S21" s="224">
        <v>15.1</v>
      </c>
      <c r="T21" s="162" t="str">
        <f t="shared" si="1"/>
        <v>〇</v>
      </c>
      <c r="U21" s="163">
        <f t="shared" si="0"/>
        <v>100.1</v>
      </c>
      <c r="W21" s="164"/>
      <c r="X21" s="104"/>
      <c r="Y21" s="165"/>
    </row>
    <row r="22" spans="1:25" ht="18" customHeight="1">
      <c r="A22" s="401"/>
      <c r="B22" s="154" t="s">
        <v>300</v>
      </c>
      <c r="C22" s="221">
        <v>591630</v>
      </c>
      <c r="D22" s="221">
        <v>113491</v>
      </c>
      <c r="E22" s="222">
        <v>19.2</v>
      </c>
      <c r="F22" s="221">
        <v>18737</v>
      </c>
      <c r="G22" s="223">
        <v>3.2</v>
      </c>
      <c r="H22" s="221">
        <v>190853</v>
      </c>
      <c r="I22" s="224">
        <v>32.299999999999997</v>
      </c>
      <c r="J22" s="221">
        <v>7146</v>
      </c>
      <c r="K22" s="223">
        <v>1.2</v>
      </c>
      <c r="L22" s="221">
        <v>93565</v>
      </c>
      <c r="M22" s="224">
        <v>15.8</v>
      </c>
      <c r="N22" s="220">
        <v>951</v>
      </c>
      <c r="O22" s="224">
        <v>0.2</v>
      </c>
      <c r="P22" s="221">
        <v>87028</v>
      </c>
      <c r="Q22" s="224">
        <v>14.7</v>
      </c>
      <c r="R22" s="221">
        <v>79859</v>
      </c>
      <c r="S22" s="224">
        <v>13.5</v>
      </c>
      <c r="T22" s="162" t="str">
        <f t="shared" si="1"/>
        <v>〇</v>
      </c>
      <c r="U22" s="163">
        <f t="shared" si="0"/>
        <v>100.10000000000001</v>
      </c>
      <c r="W22" s="164"/>
      <c r="X22" s="165"/>
      <c r="Y22" s="165"/>
    </row>
    <row r="23" spans="1:25" ht="18" customHeight="1">
      <c r="A23" s="401"/>
      <c r="B23" s="154" t="s">
        <v>301</v>
      </c>
      <c r="C23" s="221">
        <v>686216</v>
      </c>
      <c r="D23" s="221">
        <v>119240</v>
      </c>
      <c r="E23" s="222">
        <v>17.399999999999999</v>
      </c>
      <c r="F23" s="221">
        <v>17289</v>
      </c>
      <c r="G23" s="223">
        <v>2.5</v>
      </c>
      <c r="H23" s="221">
        <v>196982</v>
      </c>
      <c r="I23" s="224">
        <v>28.7</v>
      </c>
      <c r="J23" s="221">
        <v>6609</v>
      </c>
      <c r="K23" s="223">
        <v>1</v>
      </c>
      <c r="L23" s="221">
        <v>131946</v>
      </c>
      <c r="M23" s="224">
        <v>19.2</v>
      </c>
      <c r="N23" s="220">
        <v>932</v>
      </c>
      <c r="O23" s="224">
        <v>0.1</v>
      </c>
      <c r="P23" s="221">
        <v>92564</v>
      </c>
      <c r="Q23" s="224">
        <v>13.5</v>
      </c>
      <c r="R23" s="221">
        <v>120654</v>
      </c>
      <c r="S23" s="224">
        <v>17.600000000000001</v>
      </c>
      <c r="T23" s="162" t="str">
        <f t="shared" si="1"/>
        <v>〇</v>
      </c>
      <c r="U23" s="163">
        <f t="shared" si="0"/>
        <v>100</v>
      </c>
      <c r="W23" s="164"/>
      <c r="X23" s="165"/>
      <c r="Y23" s="165"/>
    </row>
    <row r="24" spans="1:25" ht="18" customHeight="1">
      <c r="A24" s="401"/>
      <c r="B24" s="154" t="s">
        <v>315</v>
      </c>
      <c r="C24" s="221">
        <v>681772</v>
      </c>
      <c r="D24" s="221">
        <v>127569</v>
      </c>
      <c r="E24" s="224">
        <v>18.7</v>
      </c>
      <c r="F24" s="221">
        <v>18781</v>
      </c>
      <c r="G24" s="224">
        <v>2.8</v>
      </c>
      <c r="H24" s="221">
        <v>215297</v>
      </c>
      <c r="I24" s="224">
        <v>31.6</v>
      </c>
      <c r="J24" s="221">
        <v>6831</v>
      </c>
      <c r="K24" s="223">
        <v>1</v>
      </c>
      <c r="L24" s="221">
        <v>126447</v>
      </c>
      <c r="M24" s="224">
        <v>18.5</v>
      </c>
      <c r="N24" s="220">
        <v>1091</v>
      </c>
      <c r="O24" s="224">
        <v>0.2</v>
      </c>
      <c r="P24" s="221">
        <v>96381</v>
      </c>
      <c r="Q24" s="224">
        <v>14.1</v>
      </c>
      <c r="R24" s="221">
        <v>89375</v>
      </c>
      <c r="S24" s="224">
        <v>13.1</v>
      </c>
      <c r="T24" s="162" t="str">
        <f t="shared" si="1"/>
        <v>〇</v>
      </c>
      <c r="U24" s="163">
        <f t="shared" si="0"/>
        <v>99.999999999999986</v>
      </c>
      <c r="W24" s="164"/>
      <c r="X24" s="165"/>
      <c r="Y24" s="165"/>
    </row>
    <row r="25" spans="1:25" ht="18" customHeight="1">
      <c r="A25" s="402"/>
      <c r="B25" s="155" t="s">
        <v>316</v>
      </c>
      <c r="C25" s="226">
        <v>658765</v>
      </c>
      <c r="D25" s="226">
        <v>128793</v>
      </c>
      <c r="E25" s="227">
        <v>19.600000000000001</v>
      </c>
      <c r="F25" s="226">
        <v>20799</v>
      </c>
      <c r="G25" s="227">
        <v>3.2</v>
      </c>
      <c r="H25" s="226">
        <v>206624</v>
      </c>
      <c r="I25" s="227">
        <v>31.4</v>
      </c>
      <c r="J25" s="226">
        <v>6885</v>
      </c>
      <c r="K25" s="228">
        <v>1</v>
      </c>
      <c r="L25" s="226">
        <v>129071</v>
      </c>
      <c r="M25" s="227">
        <v>19.600000000000001</v>
      </c>
      <c r="N25" s="225">
        <v>1050</v>
      </c>
      <c r="O25" s="227">
        <v>0.2</v>
      </c>
      <c r="P25" s="226">
        <v>72960</v>
      </c>
      <c r="Q25" s="227">
        <v>11.1</v>
      </c>
      <c r="R25" s="226">
        <v>92583</v>
      </c>
      <c r="S25" s="227">
        <v>14.1</v>
      </c>
      <c r="T25" s="162" t="str">
        <f t="shared" si="1"/>
        <v>〇</v>
      </c>
      <c r="U25" s="163">
        <f t="shared" si="0"/>
        <v>100.2</v>
      </c>
      <c r="V25" s="166"/>
      <c r="W25" s="164"/>
      <c r="X25" s="165"/>
      <c r="Y25" s="165"/>
    </row>
    <row r="26" spans="1:25" ht="18" customHeight="1">
      <c r="A26" s="400" t="s">
        <v>22</v>
      </c>
      <c r="B26" s="154" t="s">
        <v>314</v>
      </c>
      <c r="C26" s="220">
        <v>1333983</v>
      </c>
      <c r="D26" s="221">
        <v>275721</v>
      </c>
      <c r="E26" s="222">
        <v>20.7</v>
      </c>
      <c r="F26" s="221">
        <v>35031</v>
      </c>
      <c r="G26" s="223">
        <v>2.6</v>
      </c>
      <c r="H26" s="221">
        <v>269401</v>
      </c>
      <c r="I26" s="224">
        <v>20.2</v>
      </c>
      <c r="J26" s="221">
        <v>15334</v>
      </c>
      <c r="K26" s="223">
        <v>1.1000000000000001</v>
      </c>
      <c r="L26" s="221">
        <v>300263</v>
      </c>
      <c r="M26" s="224">
        <v>22.5</v>
      </c>
      <c r="N26" s="220">
        <v>3524</v>
      </c>
      <c r="O26" s="224">
        <v>0.3</v>
      </c>
      <c r="P26" s="221">
        <v>93493</v>
      </c>
      <c r="Q26" s="224">
        <v>7</v>
      </c>
      <c r="R26" s="221">
        <v>341216</v>
      </c>
      <c r="S26" s="224">
        <v>25.6</v>
      </c>
      <c r="T26" s="162" t="str">
        <f t="shared" si="1"/>
        <v>〇</v>
      </c>
      <c r="U26" s="163">
        <f t="shared" si="0"/>
        <v>100</v>
      </c>
      <c r="W26" s="164"/>
      <c r="X26" s="165"/>
      <c r="Y26" s="165"/>
    </row>
    <row r="27" spans="1:25" ht="18" customHeight="1">
      <c r="A27" s="401"/>
      <c r="B27" s="154" t="s">
        <v>300</v>
      </c>
      <c r="C27" s="220">
        <v>1357616</v>
      </c>
      <c r="D27" s="221">
        <v>271484</v>
      </c>
      <c r="E27" s="222">
        <v>20</v>
      </c>
      <c r="F27" s="221">
        <v>34171</v>
      </c>
      <c r="G27" s="223">
        <v>2.5</v>
      </c>
      <c r="H27" s="221">
        <v>296380</v>
      </c>
      <c r="I27" s="224">
        <v>21.8</v>
      </c>
      <c r="J27" s="221">
        <v>15234</v>
      </c>
      <c r="K27" s="223">
        <v>1.1000000000000001</v>
      </c>
      <c r="L27" s="221">
        <v>294949</v>
      </c>
      <c r="M27" s="224">
        <v>21.7</v>
      </c>
      <c r="N27" s="220">
        <v>2841</v>
      </c>
      <c r="O27" s="224">
        <v>0.2</v>
      </c>
      <c r="P27" s="221">
        <v>103222</v>
      </c>
      <c r="Q27" s="224">
        <v>7.6</v>
      </c>
      <c r="R27" s="221">
        <v>339335</v>
      </c>
      <c r="S27" s="224">
        <v>25</v>
      </c>
      <c r="T27" s="162" t="str">
        <f t="shared" si="1"/>
        <v>〇</v>
      </c>
      <c r="U27" s="163">
        <f t="shared" si="0"/>
        <v>99.899999999999991</v>
      </c>
      <c r="W27" s="164"/>
      <c r="X27" s="165"/>
      <c r="Y27" s="165"/>
    </row>
    <row r="28" spans="1:25" ht="18" customHeight="1">
      <c r="A28" s="401"/>
      <c r="B28" s="154" t="s">
        <v>301</v>
      </c>
      <c r="C28" s="220">
        <v>1509038</v>
      </c>
      <c r="D28" s="221">
        <v>284433</v>
      </c>
      <c r="E28" s="222">
        <v>18.8</v>
      </c>
      <c r="F28" s="221">
        <v>31514</v>
      </c>
      <c r="G28" s="223">
        <v>2.1</v>
      </c>
      <c r="H28" s="221">
        <v>290860</v>
      </c>
      <c r="I28" s="224">
        <v>19.3</v>
      </c>
      <c r="J28" s="221">
        <v>14812</v>
      </c>
      <c r="K28" s="223">
        <v>1</v>
      </c>
      <c r="L28" s="221">
        <v>354552</v>
      </c>
      <c r="M28" s="224">
        <v>23.5</v>
      </c>
      <c r="N28" s="220">
        <v>2152</v>
      </c>
      <c r="O28" s="224">
        <v>0.1</v>
      </c>
      <c r="P28" s="221">
        <v>128863</v>
      </c>
      <c r="Q28" s="224">
        <v>8.5</v>
      </c>
      <c r="R28" s="221">
        <v>401852</v>
      </c>
      <c r="S28" s="224">
        <v>26.6</v>
      </c>
      <c r="T28" s="162" t="str">
        <f t="shared" si="1"/>
        <v>〇</v>
      </c>
      <c r="U28" s="163">
        <f t="shared" si="0"/>
        <v>99.9</v>
      </c>
      <c r="W28" s="164"/>
      <c r="X28" s="165"/>
      <c r="Y28" s="165"/>
    </row>
    <row r="29" spans="1:25" ht="18" customHeight="1">
      <c r="A29" s="401"/>
      <c r="B29" s="154" t="s">
        <v>315</v>
      </c>
      <c r="C29" s="220">
        <v>1458027</v>
      </c>
      <c r="D29" s="221">
        <v>297955</v>
      </c>
      <c r="E29" s="224">
        <v>20.435492621192886</v>
      </c>
      <c r="F29" s="221">
        <v>34457</v>
      </c>
      <c r="G29" s="224">
        <v>2.363262134377484</v>
      </c>
      <c r="H29" s="221">
        <v>237603</v>
      </c>
      <c r="I29" s="224">
        <v>16.296200276126573</v>
      </c>
      <c r="J29" s="221">
        <v>14739</v>
      </c>
      <c r="K29" s="223">
        <v>1.0108866296714669</v>
      </c>
      <c r="L29" s="221">
        <v>373471</v>
      </c>
      <c r="M29" s="224">
        <v>25.614820576025</v>
      </c>
      <c r="N29" s="220">
        <v>2154</v>
      </c>
      <c r="O29" s="224">
        <v>0.14773388970163104</v>
      </c>
      <c r="P29" s="221">
        <v>144251</v>
      </c>
      <c r="Q29" s="224">
        <v>9.8935753590297022</v>
      </c>
      <c r="R29" s="221">
        <v>353397</v>
      </c>
      <c r="S29" s="224">
        <v>24.238028513875257</v>
      </c>
      <c r="T29" s="162" t="str">
        <f t="shared" si="1"/>
        <v>〇</v>
      </c>
      <c r="U29" s="163">
        <f t="shared" si="0"/>
        <v>100</v>
      </c>
      <c r="W29" s="164"/>
      <c r="X29" s="165"/>
      <c r="Y29" s="165"/>
    </row>
    <row r="30" spans="1:25" ht="18" customHeight="1">
      <c r="A30" s="402"/>
      <c r="B30" s="155" t="s">
        <v>316</v>
      </c>
      <c r="C30" s="225">
        <v>1344288</v>
      </c>
      <c r="D30" s="226">
        <v>298172</v>
      </c>
      <c r="E30" s="227">
        <v>22.2</v>
      </c>
      <c r="F30" s="226">
        <v>38754</v>
      </c>
      <c r="G30" s="227">
        <v>2.9</v>
      </c>
      <c r="H30" s="226">
        <v>243719</v>
      </c>
      <c r="I30" s="227">
        <v>18.100000000000001</v>
      </c>
      <c r="J30" s="226">
        <v>14540</v>
      </c>
      <c r="K30" s="228">
        <v>1.1000000000000001</v>
      </c>
      <c r="L30" s="226">
        <v>324675</v>
      </c>
      <c r="M30" s="227">
        <v>24.2</v>
      </c>
      <c r="N30" s="225">
        <v>9331</v>
      </c>
      <c r="O30" s="227">
        <v>0.7</v>
      </c>
      <c r="P30" s="226">
        <v>139039</v>
      </c>
      <c r="Q30" s="227">
        <v>10.3</v>
      </c>
      <c r="R30" s="226">
        <v>276058</v>
      </c>
      <c r="S30" s="227">
        <v>20.5</v>
      </c>
      <c r="T30" s="162" t="str">
        <f t="shared" si="1"/>
        <v>〇</v>
      </c>
      <c r="U30" s="163">
        <f t="shared" si="0"/>
        <v>100</v>
      </c>
      <c r="V30" s="166"/>
      <c r="W30" s="164"/>
      <c r="X30" s="165"/>
      <c r="Y30" s="165"/>
    </row>
    <row r="31" spans="1:25" ht="18" customHeight="1">
      <c r="A31" s="400" t="s">
        <v>23</v>
      </c>
      <c r="B31" s="154" t="s">
        <v>314</v>
      </c>
      <c r="C31" s="221">
        <v>1062742</v>
      </c>
      <c r="D31" s="221">
        <v>421878</v>
      </c>
      <c r="E31" s="222">
        <v>39.700000000000003</v>
      </c>
      <c r="F31" s="221">
        <v>50364</v>
      </c>
      <c r="G31" s="223">
        <v>4.7</v>
      </c>
      <c r="H31" s="221">
        <v>186696</v>
      </c>
      <c r="I31" s="224">
        <v>17.600000000000001</v>
      </c>
      <c r="J31" s="221">
        <v>17512</v>
      </c>
      <c r="K31" s="223">
        <v>1.6</v>
      </c>
      <c r="L31" s="221">
        <v>129283</v>
      </c>
      <c r="M31" s="224">
        <v>12.2</v>
      </c>
      <c r="N31" s="220">
        <v>1775</v>
      </c>
      <c r="O31" s="224">
        <v>0.2</v>
      </c>
      <c r="P31" s="221">
        <v>119245</v>
      </c>
      <c r="Q31" s="224">
        <v>11.2</v>
      </c>
      <c r="R31" s="221">
        <v>135989</v>
      </c>
      <c r="S31" s="224">
        <v>12.8</v>
      </c>
      <c r="T31" s="162" t="str">
        <f t="shared" si="1"/>
        <v>〇</v>
      </c>
      <c r="U31" s="163">
        <f t="shared" si="0"/>
        <v>100.00000000000001</v>
      </c>
      <c r="W31" s="164"/>
      <c r="X31" s="165"/>
      <c r="Y31" s="165"/>
    </row>
    <row r="32" spans="1:25" ht="18" customHeight="1">
      <c r="A32" s="401"/>
      <c r="B32" s="154" t="s">
        <v>300</v>
      </c>
      <c r="C32" s="229">
        <v>1075186</v>
      </c>
      <c r="D32" s="221">
        <v>415601</v>
      </c>
      <c r="E32" s="222">
        <v>38.700000000000003</v>
      </c>
      <c r="F32" s="221">
        <v>49240</v>
      </c>
      <c r="G32" s="223">
        <v>4.5999999999999996</v>
      </c>
      <c r="H32" s="221">
        <v>192652</v>
      </c>
      <c r="I32" s="224">
        <v>17.899999999999999</v>
      </c>
      <c r="J32" s="221">
        <v>17463</v>
      </c>
      <c r="K32" s="223">
        <v>1.6</v>
      </c>
      <c r="L32" s="221">
        <v>138057</v>
      </c>
      <c r="M32" s="224">
        <v>12.8</v>
      </c>
      <c r="N32" s="220">
        <v>1399</v>
      </c>
      <c r="O32" s="224">
        <v>0.1</v>
      </c>
      <c r="P32" s="221">
        <v>117762</v>
      </c>
      <c r="Q32" s="224">
        <v>11</v>
      </c>
      <c r="R32" s="221">
        <v>143012</v>
      </c>
      <c r="S32" s="224">
        <v>13.3</v>
      </c>
      <c r="T32" s="162" t="str">
        <f t="shared" si="1"/>
        <v>〇</v>
      </c>
      <c r="U32" s="163">
        <f t="shared" si="0"/>
        <v>100</v>
      </c>
      <c r="W32" s="164"/>
      <c r="X32" s="165"/>
      <c r="Y32" s="165"/>
    </row>
    <row r="33" spans="1:25" ht="18" customHeight="1">
      <c r="A33" s="401"/>
      <c r="B33" s="154" t="s">
        <v>301</v>
      </c>
      <c r="C33" s="220">
        <v>1344916</v>
      </c>
      <c r="D33" s="221">
        <v>429513</v>
      </c>
      <c r="E33" s="222">
        <v>31.9</v>
      </c>
      <c r="F33" s="221">
        <v>45429</v>
      </c>
      <c r="G33" s="223">
        <v>3.4</v>
      </c>
      <c r="H33" s="221">
        <v>190961</v>
      </c>
      <c r="I33" s="224">
        <v>14.2</v>
      </c>
      <c r="J33" s="221">
        <v>17241</v>
      </c>
      <c r="K33" s="223">
        <v>1.3</v>
      </c>
      <c r="L33" s="221">
        <v>276998</v>
      </c>
      <c r="M33" s="224">
        <v>20.6</v>
      </c>
      <c r="N33" s="220">
        <v>1151</v>
      </c>
      <c r="O33" s="224">
        <v>0.1</v>
      </c>
      <c r="P33" s="221">
        <v>149889</v>
      </c>
      <c r="Q33" s="224">
        <v>11.1</v>
      </c>
      <c r="R33" s="221">
        <v>233734</v>
      </c>
      <c r="S33" s="224">
        <v>17.399999999999999</v>
      </c>
      <c r="T33" s="162" t="str">
        <f t="shared" si="1"/>
        <v>〇</v>
      </c>
      <c r="U33" s="163">
        <f t="shared" si="0"/>
        <v>100</v>
      </c>
      <c r="W33" s="164"/>
      <c r="X33" s="165"/>
      <c r="Y33" s="165"/>
    </row>
    <row r="34" spans="1:25" ht="18" customHeight="1">
      <c r="A34" s="401"/>
      <c r="B34" s="154" t="s">
        <v>315</v>
      </c>
      <c r="C34" s="229">
        <v>1385173</v>
      </c>
      <c r="D34" s="221">
        <v>451938</v>
      </c>
      <c r="E34" s="224">
        <v>32.6</v>
      </c>
      <c r="F34" s="221">
        <v>50284</v>
      </c>
      <c r="G34" s="224">
        <v>3.6</v>
      </c>
      <c r="H34" s="221">
        <v>218744</v>
      </c>
      <c r="I34" s="224">
        <v>15.8</v>
      </c>
      <c r="J34" s="221">
        <v>16810</v>
      </c>
      <c r="K34" s="223">
        <v>1.2</v>
      </c>
      <c r="L34" s="221">
        <v>297180</v>
      </c>
      <c r="M34" s="224">
        <v>21.5</v>
      </c>
      <c r="N34" s="220">
        <v>1190</v>
      </c>
      <c r="O34" s="224">
        <v>0.1</v>
      </c>
      <c r="P34" s="221">
        <v>152244</v>
      </c>
      <c r="Q34" s="224">
        <v>11</v>
      </c>
      <c r="R34" s="221">
        <v>196783</v>
      </c>
      <c r="S34" s="224">
        <v>14.2</v>
      </c>
      <c r="T34" s="162" t="str">
        <f t="shared" si="1"/>
        <v>〇</v>
      </c>
      <c r="U34" s="163">
        <f t="shared" si="0"/>
        <v>100</v>
      </c>
      <c r="W34" s="164"/>
      <c r="X34" s="165"/>
      <c r="Y34" s="165"/>
    </row>
    <row r="35" spans="1:25" ht="18" customHeight="1">
      <c r="A35" s="402"/>
      <c r="B35" s="155" t="s">
        <v>316</v>
      </c>
      <c r="C35" s="230">
        <v>1340774</v>
      </c>
      <c r="D35" s="226">
        <v>475095</v>
      </c>
      <c r="E35" s="227">
        <v>35.4</v>
      </c>
      <c r="F35" s="226">
        <v>57904</v>
      </c>
      <c r="G35" s="227">
        <v>4.3</v>
      </c>
      <c r="H35" s="226">
        <v>205077</v>
      </c>
      <c r="I35" s="227">
        <v>15.3</v>
      </c>
      <c r="J35" s="226">
        <v>16098</v>
      </c>
      <c r="K35" s="228">
        <v>1.2</v>
      </c>
      <c r="L35" s="226">
        <v>271939</v>
      </c>
      <c r="M35" s="227">
        <v>20.3</v>
      </c>
      <c r="N35" s="225">
        <v>2681</v>
      </c>
      <c r="O35" s="227">
        <v>0.2</v>
      </c>
      <c r="P35" s="226">
        <v>116504</v>
      </c>
      <c r="Q35" s="227">
        <v>8.6999999999999993</v>
      </c>
      <c r="R35" s="226">
        <v>195476</v>
      </c>
      <c r="S35" s="227">
        <v>14.6</v>
      </c>
      <c r="T35" s="162" t="str">
        <f t="shared" si="1"/>
        <v>〇</v>
      </c>
      <c r="U35" s="163">
        <f t="shared" si="0"/>
        <v>100</v>
      </c>
      <c r="V35" s="166"/>
      <c r="W35" s="164"/>
      <c r="X35" s="165"/>
      <c r="Y35" s="165"/>
    </row>
    <row r="36" spans="1:25" ht="18" customHeight="1">
      <c r="A36" s="401" t="s">
        <v>76</v>
      </c>
      <c r="B36" s="154" t="s">
        <v>314</v>
      </c>
      <c r="C36" s="220">
        <v>752545</v>
      </c>
      <c r="D36" s="221">
        <v>291289</v>
      </c>
      <c r="E36" s="222">
        <v>38.700000000000003</v>
      </c>
      <c r="F36" s="221">
        <v>35130</v>
      </c>
      <c r="G36" s="223">
        <v>4.7</v>
      </c>
      <c r="H36" s="221">
        <v>119896</v>
      </c>
      <c r="I36" s="224">
        <v>15.9</v>
      </c>
      <c r="J36" s="221">
        <v>10533</v>
      </c>
      <c r="K36" s="223">
        <v>1.4</v>
      </c>
      <c r="L36" s="221">
        <v>88749</v>
      </c>
      <c r="M36" s="224">
        <v>11.8</v>
      </c>
      <c r="N36" s="220">
        <v>1481</v>
      </c>
      <c r="O36" s="224">
        <v>0.2</v>
      </c>
      <c r="P36" s="221">
        <v>105314</v>
      </c>
      <c r="Q36" s="224">
        <v>14</v>
      </c>
      <c r="R36" s="221">
        <v>100153</v>
      </c>
      <c r="S36" s="224">
        <v>13.3</v>
      </c>
      <c r="T36" s="162" t="str">
        <f t="shared" si="1"/>
        <v>〇</v>
      </c>
      <c r="U36" s="163">
        <f t="shared" si="0"/>
        <v>100</v>
      </c>
      <c r="W36" s="164"/>
      <c r="X36" s="165"/>
      <c r="Y36" s="165"/>
    </row>
    <row r="37" spans="1:25" ht="18" customHeight="1">
      <c r="A37" s="401"/>
      <c r="B37" s="154" t="s">
        <v>300</v>
      </c>
      <c r="C37" s="220">
        <v>759429</v>
      </c>
      <c r="D37" s="221">
        <v>284425</v>
      </c>
      <c r="E37" s="222">
        <v>37.4</v>
      </c>
      <c r="F37" s="221">
        <v>34360</v>
      </c>
      <c r="G37" s="223">
        <v>4.5</v>
      </c>
      <c r="H37" s="221">
        <v>127009</v>
      </c>
      <c r="I37" s="224">
        <v>16.7</v>
      </c>
      <c r="J37" s="221">
        <v>10518</v>
      </c>
      <c r="K37" s="223">
        <v>1.4</v>
      </c>
      <c r="L37" s="221">
        <v>92509</v>
      </c>
      <c r="M37" s="224">
        <v>12.2</v>
      </c>
      <c r="N37" s="220">
        <v>1289</v>
      </c>
      <c r="O37" s="224">
        <v>0.2</v>
      </c>
      <c r="P37" s="221">
        <v>112971</v>
      </c>
      <c r="Q37" s="224">
        <v>14.9</v>
      </c>
      <c r="R37" s="221">
        <v>96348</v>
      </c>
      <c r="S37" s="224">
        <v>12.7</v>
      </c>
      <c r="T37" s="162" t="str">
        <f t="shared" si="1"/>
        <v>〇</v>
      </c>
      <c r="U37" s="163">
        <f t="shared" si="0"/>
        <v>100</v>
      </c>
      <c r="W37" s="164"/>
      <c r="X37" s="165"/>
      <c r="Y37" s="165"/>
    </row>
    <row r="38" spans="1:25" ht="18" customHeight="1">
      <c r="A38" s="401"/>
      <c r="B38" s="154" t="s">
        <v>301</v>
      </c>
      <c r="C38" s="220">
        <v>988790</v>
      </c>
      <c r="D38" s="221">
        <v>291503</v>
      </c>
      <c r="E38" s="222">
        <v>29.5</v>
      </c>
      <c r="F38" s="221">
        <v>31175</v>
      </c>
      <c r="G38" s="223">
        <v>3.2</v>
      </c>
      <c r="H38" s="221">
        <v>131214</v>
      </c>
      <c r="I38" s="224">
        <v>13.3</v>
      </c>
      <c r="J38" s="221">
        <v>10494</v>
      </c>
      <c r="K38" s="223">
        <v>1.1000000000000001</v>
      </c>
      <c r="L38" s="221">
        <v>198954</v>
      </c>
      <c r="M38" s="224">
        <v>20.100000000000001</v>
      </c>
      <c r="N38" s="220">
        <v>1397</v>
      </c>
      <c r="O38" s="224">
        <v>0.1</v>
      </c>
      <c r="P38" s="221">
        <v>120171</v>
      </c>
      <c r="Q38" s="224">
        <v>12.2</v>
      </c>
      <c r="R38" s="221">
        <v>203882</v>
      </c>
      <c r="S38" s="224">
        <v>20.5</v>
      </c>
      <c r="T38" s="162" t="str">
        <f t="shared" si="1"/>
        <v>〇</v>
      </c>
      <c r="U38" s="163">
        <f t="shared" si="0"/>
        <v>100</v>
      </c>
      <c r="W38" s="164"/>
      <c r="X38" s="165"/>
      <c r="Y38" s="165"/>
    </row>
    <row r="39" spans="1:25" ht="18" customHeight="1">
      <c r="A39" s="401"/>
      <c r="B39" s="154" t="s">
        <v>315</v>
      </c>
      <c r="C39" s="220">
        <v>1055481</v>
      </c>
      <c r="D39" s="221">
        <v>308551</v>
      </c>
      <c r="E39" s="224">
        <v>29.2</v>
      </c>
      <c r="F39" s="221">
        <v>34416</v>
      </c>
      <c r="G39" s="224">
        <v>3.3</v>
      </c>
      <c r="H39" s="221">
        <v>155557</v>
      </c>
      <c r="I39" s="224">
        <v>14.7</v>
      </c>
      <c r="J39" s="221">
        <v>10374</v>
      </c>
      <c r="K39" s="223">
        <v>1</v>
      </c>
      <c r="L39" s="221">
        <v>201694</v>
      </c>
      <c r="M39" s="224">
        <v>19.100000000000001</v>
      </c>
      <c r="N39" s="220">
        <v>1265</v>
      </c>
      <c r="O39" s="224">
        <v>0.1</v>
      </c>
      <c r="P39" s="221">
        <v>119697</v>
      </c>
      <c r="Q39" s="224">
        <v>11.3</v>
      </c>
      <c r="R39" s="221">
        <v>223927</v>
      </c>
      <c r="S39" s="224">
        <v>21.3</v>
      </c>
      <c r="T39" s="162" t="str">
        <f t="shared" si="1"/>
        <v>〇</v>
      </c>
      <c r="U39" s="163">
        <f t="shared" si="0"/>
        <v>100</v>
      </c>
      <c r="V39" s="166"/>
      <c r="W39" s="164"/>
      <c r="X39" s="165"/>
      <c r="Y39" s="165"/>
    </row>
    <row r="40" spans="1:25" ht="18" customHeight="1">
      <c r="A40" s="402"/>
      <c r="B40" s="155" t="s">
        <v>316</v>
      </c>
      <c r="C40" s="225">
        <v>1010320</v>
      </c>
      <c r="D40" s="226">
        <v>317898</v>
      </c>
      <c r="E40" s="227">
        <v>31.5</v>
      </c>
      <c r="F40" s="226">
        <v>39494</v>
      </c>
      <c r="G40" s="227">
        <v>3.9</v>
      </c>
      <c r="H40" s="226">
        <v>144824</v>
      </c>
      <c r="I40" s="227">
        <v>14.3</v>
      </c>
      <c r="J40" s="226">
        <v>10268</v>
      </c>
      <c r="K40" s="228">
        <v>1</v>
      </c>
      <c r="L40" s="226">
        <v>201289</v>
      </c>
      <c r="M40" s="227">
        <v>19.899999999999999</v>
      </c>
      <c r="N40" s="225">
        <v>1563</v>
      </c>
      <c r="O40" s="227">
        <v>0.2</v>
      </c>
      <c r="P40" s="226">
        <v>82811</v>
      </c>
      <c r="Q40" s="227">
        <v>8.1999999999999993</v>
      </c>
      <c r="R40" s="226">
        <v>212173</v>
      </c>
      <c r="S40" s="227">
        <v>21</v>
      </c>
      <c r="T40" s="162" t="str">
        <f t="shared" si="1"/>
        <v>〇</v>
      </c>
      <c r="U40" s="163">
        <f t="shared" si="0"/>
        <v>100</v>
      </c>
      <c r="V40" s="166"/>
      <c r="W40" s="164"/>
      <c r="X40" s="165"/>
      <c r="Y40" s="165"/>
    </row>
    <row r="41" spans="1:25" ht="18" customHeight="1">
      <c r="A41" s="400" t="s">
        <v>24</v>
      </c>
      <c r="B41" s="154" t="s">
        <v>314</v>
      </c>
      <c r="C41" s="221">
        <v>727060</v>
      </c>
      <c r="D41" s="221">
        <v>284337</v>
      </c>
      <c r="E41" s="222">
        <v>39.1</v>
      </c>
      <c r="F41" s="221">
        <v>35420</v>
      </c>
      <c r="G41" s="223">
        <v>4.9000000000000004</v>
      </c>
      <c r="H41" s="221">
        <v>125758</v>
      </c>
      <c r="I41" s="224">
        <v>17.3</v>
      </c>
      <c r="J41" s="221">
        <v>12238</v>
      </c>
      <c r="K41" s="223">
        <v>1.7</v>
      </c>
      <c r="L41" s="221">
        <v>85468</v>
      </c>
      <c r="M41" s="224">
        <v>11.8</v>
      </c>
      <c r="N41" s="220">
        <v>2860</v>
      </c>
      <c r="O41" s="224">
        <v>0.4</v>
      </c>
      <c r="P41" s="221">
        <v>108808</v>
      </c>
      <c r="Q41" s="224">
        <v>15</v>
      </c>
      <c r="R41" s="221">
        <v>72171</v>
      </c>
      <c r="S41" s="224">
        <v>9.9</v>
      </c>
      <c r="T41" s="162" t="str">
        <f t="shared" si="1"/>
        <v>〇</v>
      </c>
      <c r="U41" s="163">
        <f t="shared" si="0"/>
        <v>100.10000000000001</v>
      </c>
      <c r="W41" s="164"/>
      <c r="X41" s="165"/>
      <c r="Y41" s="165"/>
    </row>
    <row r="42" spans="1:25" ht="18" customHeight="1">
      <c r="A42" s="401"/>
      <c r="B42" s="154" t="s">
        <v>300</v>
      </c>
      <c r="C42" s="221">
        <v>741219</v>
      </c>
      <c r="D42" s="221">
        <v>278291</v>
      </c>
      <c r="E42" s="222">
        <v>37.5</v>
      </c>
      <c r="F42" s="221">
        <v>34675</v>
      </c>
      <c r="G42" s="223">
        <v>4.7</v>
      </c>
      <c r="H42" s="221">
        <v>125534</v>
      </c>
      <c r="I42" s="224">
        <v>16.899999999999999</v>
      </c>
      <c r="J42" s="221">
        <v>12150</v>
      </c>
      <c r="K42" s="223">
        <v>1.6</v>
      </c>
      <c r="L42" s="221">
        <v>92754</v>
      </c>
      <c r="M42" s="224">
        <v>12.5</v>
      </c>
      <c r="N42" s="220">
        <v>3048</v>
      </c>
      <c r="O42" s="224">
        <v>0.4</v>
      </c>
      <c r="P42" s="221">
        <v>121703</v>
      </c>
      <c r="Q42" s="224">
        <v>16.399999999999999</v>
      </c>
      <c r="R42" s="221">
        <v>73064</v>
      </c>
      <c r="S42" s="224">
        <v>9.9</v>
      </c>
      <c r="T42" s="162" t="str">
        <f t="shared" si="1"/>
        <v>〇</v>
      </c>
      <c r="U42" s="163">
        <f t="shared" si="0"/>
        <v>99.9</v>
      </c>
      <c r="W42" s="164"/>
      <c r="X42" s="165"/>
      <c r="Y42" s="165"/>
    </row>
    <row r="43" spans="1:25" ht="18" customHeight="1">
      <c r="A43" s="401"/>
      <c r="B43" s="154" t="s">
        <v>301</v>
      </c>
      <c r="C43" s="221">
        <v>1024831</v>
      </c>
      <c r="D43" s="221">
        <v>285246</v>
      </c>
      <c r="E43" s="222">
        <v>27.8</v>
      </c>
      <c r="F43" s="221">
        <v>30878</v>
      </c>
      <c r="G43" s="223">
        <v>3</v>
      </c>
      <c r="H43" s="221">
        <v>131080</v>
      </c>
      <c r="I43" s="224">
        <v>12.8</v>
      </c>
      <c r="J43" s="221">
        <v>12137</v>
      </c>
      <c r="K43" s="223">
        <v>1.2</v>
      </c>
      <c r="L43" s="221">
        <v>195294</v>
      </c>
      <c r="M43" s="224">
        <v>19.100000000000001</v>
      </c>
      <c r="N43" s="220">
        <v>2396</v>
      </c>
      <c r="O43" s="224">
        <v>0.2</v>
      </c>
      <c r="P43" s="221">
        <v>125953</v>
      </c>
      <c r="Q43" s="224">
        <v>12.3</v>
      </c>
      <c r="R43" s="221">
        <v>241847</v>
      </c>
      <c r="S43" s="224">
        <v>23.6</v>
      </c>
      <c r="T43" s="162" t="str">
        <f t="shared" si="1"/>
        <v>〇</v>
      </c>
      <c r="U43" s="163">
        <f t="shared" ref="U43:U84" si="5">E43+G43+I43+K43+M43+O43+Q43+S43</f>
        <v>100</v>
      </c>
      <c r="W43" s="164"/>
      <c r="X43" s="165"/>
      <c r="Y43" s="165"/>
    </row>
    <row r="44" spans="1:25" ht="18" customHeight="1">
      <c r="A44" s="401"/>
      <c r="B44" s="154" t="s">
        <v>315</v>
      </c>
      <c r="C44" s="221">
        <v>1024580</v>
      </c>
      <c r="D44" s="221">
        <v>303029</v>
      </c>
      <c r="E44" s="224">
        <v>29.575923793164026</v>
      </c>
      <c r="F44" s="221">
        <v>34158</v>
      </c>
      <c r="G44" s="224">
        <v>3.333756270862207</v>
      </c>
      <c r="H44" s="221">
        <v>159098</v>
      </c>
      <c r="I44" s="224">
        <v>15.528118838938882</v>
      </c>
      <c r="J44" s="221">
        <v>11743</v>
      </c>
      <c r="K44" s="223">
        <v>1.1461281695914423</v>
      </c>
      <c r="L44" s="221">
        <v>222653</v>
      </c>
      <c r="M44" s="224">
        <v>21.731148372991861</v>
      </c>
      <c r="N44" s="220">
        <v>2136</v>
      </c>
      <c r="O44" s="224">
        <v>0.20847566807862733</v>
      </c>
      <c r="P44" s="221">
        <v>99232</v>
      </c>
      <c r="Q44" s="224">
        <v>9.6851392765816247</v>
      </c>
      <c r="R44" s="221">
        <v>192531</v>
      </c>
      <c r="S44" s="224">
        <v>18.79130960979133</v>
      </c>
      <c r="T44" s="162" t="str">
        <f t="shared" si="1"/>
        <v>〇</v>
      </c>
      <c r="U44" s="163">
        <f t="shared" si="5"/>
        <v>100</v>
      </c>
      <c r="W44" s="164"/>
      <c r="X44" s="165"/>
      <c r="Y44" s="165"/>
    </row>
    <row r="45" spans="1:25" ht="18" customHeight="1">
      <c r="A45" s="402"/>
      <c r="B45" s="155" t="s">
        <v>316</v>
      </c>
      <c r="C45" s="226">
        <v>992572.54099999997</v>
      </c>
      <c r="D45" s="226">
        <v>313467.16899999999</v>
      </c>
      <c r="E45" s="227">
        <v>31.6</v>
      </c>
      <c r="F45" s="226">
        <v>39319.754999999997</v>
      </c>
      <c r="G45" s="227">
        <v>4</v>
      </c>
      <c r="H45" s="226">
        <v>150750.484</v>
      </c>
      <c r="I45" s="227">
        <v>15.2</v>
      </c>
      <c r="J45" s="226">
        <v>11600.527</v>
      </c>
      <c r="K45" s="228">
        <v>1.2</v>
      </c>
      <c r="L45" s="226">
        <v>211553.853</v>
      </c>
      <c r="M45" s="227">
        <v>21.3</v>
      </c>
      <c r="N45" s="225">
        <v>2189.027</v>
      </c>
      <c r="O45" s="227">
        <v>0.2</v>
      </c>
      <c r="P45" s="226">
        <v>67762.576000000001</v>
      </c>
      <c r="Q45" s="227">
        <v>6.8</v>
      </c>
      <c r="R45" s="226">
        <v>195929.14999999997</v>
      </c>
      <c r="S45" s="227">
        <v>19.7</v>
      </c>
      <c r="T45" s="162" t="str">
        <f t="shared" si="1"/>
        <v>〇</v>
      </c>
      <c r="U45" s="163">
        <f t="shared" si="5"/>
        <v>100</v>
      </c>
      <c r="V45" s="166"/>
      <c r="W45" s="164"/>
      <c r="X45" s="165"/>
      <c r="Y45" s="165"/>
    </row>
    <row r="46" spans="1:25" ht="18" customHeight="1">
      <c r="A46" s="400" t="s">
        <v>25</v>
      </c>
      <c r="B46" s="154" t="s">
        <v>314</v>
      </c>
      <c r="C46" s="220">
        <v>1730370</v>
      </c>
      <c r="D46" s="221">
        <v>904272</v>
      </c>
      <c r="E46" s="222">
        <v>52.3</v>
      </c>
      <c r="F46" s="221">
        <v>110221</v>
      </c>
      <c r="G46" s="223">
        <v>6.4</v>
      </c>
      <c r="H46" s="221">
        <v>204422</v>
      </c>
      <c r="I46" s="224">
        <v>11.8</v>
      </c>
      <c r="J46" s="221">
        <v>36255</v>
      </c>
      <c r="K46" s="223">
        <v>2.1</v>
      </c>
      <c r="L46" s="221">
        <v>145745</v>
      </c>
      <c r="M46" s="224">
        <v>8.4</v>
      </c>
      <c r="N46" s="220">
        <v>17000</v>
      </c>
      <c r="O46" s="224">
        <v>1</v>
      </c>
      <c r="P46" s="221">
        <v>229875</v>
      </c>
      <c r="Q46" s="224">
        <v>13.3</v>
      </c>
      <c r="R46" s="221">
        <v>82580</v>
      </c>
      <c r="S46" s="224">
        <v>4.8</v>
      </c>
      <c r="T46" s="162" t="str">
        <f t="shared" si="1"/>
        <v>〇</v>
      </c>
      <c r="U46" s="163">
        <f>E46+G46+I46+K46+M46+O46+Q46+S46</f>
        <v>100.1</v>
      </c>
      <c r="W46" s="164"/>
      <c r="X46" s="165"/>
      <c r="Y46" s="165"/>
    </row>
    <row r="47" spans="1:25" ht="18" customHeight="1">
      <c r="A47" s="401"/>
      <c r="B47" s="154" t="s">
        <v>300</v>
      </c>
      <c r="C47" s="220">
        <v>1757492</v>
      </c>
      <c r="D47" s="221">
        <v>894373</v>
      </c>
      <c r="E47" s="222">
        <v>50.9</v>
      </c>
      <c r="F47" s="221">
        <v>108093</v>
      </c>
      <c r="G47" s="223">
        <v>6.2</v>
      </c>
      <c r="H47" s="221">
        <v>213996</v>
      </c>
      <c r="I47" s="224">
        <v>12.2</v>
      </c>
      <c r="J47" s="221">
        <v>36276</v>
      </c>
      <c r="K47" s="223">
        <v>2.1</v>
      </c>
      <c r="L47" s="221">
        <v>160539</v>
      </c>
      <c r="M47" s="224">
        <v>9.1</v>
      </c>
      <c r="N47" s="220">
        <v>7643</v>
      </c>
      <c r="O47" s="224">
        <v>0.4</v>
      </c>
      <c r="P47" s="221">
        <v>230710</v>
      </c>
      <c r="Q47" s="224">
        <v>13.1</v>
      </c>
      <c r="R47" s="221">
        <v>105862</v>
      </c>
      <c r="S47" s="224">
        <v>6</v>
      </c>
      <c r="T47" s="162" t="str">
        <f t="shared" si="1"/>
        <v>〇</v>
      </c>
      <c r="U47" s="163">
        <f t="shared" si="5"/>
        <v>99.999999999999986</v>
      </c>
      <c r="W47" s="164"/>
      <c r="X47" s="165"/>
      <c r="Y47" s="165"/>
    </row>
    <row r="48" spans="1:25" ht="18" customHeight="1">
      <c r="A48" s="401"/>
      <c r="B48" s="154" t="s">
        <v>301</v>
      </c>
      <c r="C48" s="221">
        <v>2134834</v>
      </c>
      <c r="D48" s="221">
        <v>932703</v>
      </c>
      <c r="E48" s="222">
        <v>43.7</v>
      </c>
      <c r="F48" s="221">
        <v>107486</v>
      </c>
      <c r="G48" s="223">
        <v>5</v>
      </c>
      <c r="H48" s="221">
        <v>217895</v>
      </c>
      <c r="I48" s="224">
        <v>10.199999999999999</v>
      </c>
      <c r="J48" s="221">
        <v>34987</v>
      </c>
      <c r="K48" s="223">
        <v>1.6</v>
      </c>
      <c r="L48" s="221">
        <v>471202</v>
      </c>
      <c r="M48" s="224">
        <v>22.1</v>
      </c>
      <c r="N48" s="220">
        <v>11306</v>
      </c>
      <c r="O48" s="224">
        <v>0.5</v>
      </c>
      <c r="P48" s="221">
        <v>263894</v>
      </c>
      <c r="Q48" s="224">
        <v>12.4</v>
      </c>
      <c r="R48" s="221">
        <v>95361</v>
      </c>
      <c r="S48" s="224">
        <v>4.5</v>
      </c>
      <c r="T48" s="162" t="str">
        <f t="shared" si="1"/>
        <v>〇</v>
      </c>
      <c r="U48" s="163">
        <f t="shared" si="5"/>
        <v>100.00000000000001</v>
      </c>
      <c r="W48" s="164"/>
      <c r="X48" s="165"/>
      <c r="Y48" s="165"/>
    </row>
    <row r="49" spans="1:25" ht="18" customHeight="1">
      <c r="A49" s="401"/>
      <c r="B49" s="154" t="s">
        <v>315</v>
      </c>
      <c r="C49" s="221">
        <v>2547697</v>
      </c>
      <c r="D49" s="221">
        <v>987711</v>
      </c>
      <c r="E49" s="224">
        <v>38.799999999999997</v>
      </c>
      <c r="F49" s="221">
        <v>120612</v>
      </c>
      <c r="G49" s="224">
        <v>4.7</v>
      </c>
      <c r="H49" s="221">
        <v>293035</v>
      </c>
      <c r="I49" s="224">
        <v>11.5</v>
      </c>
      <c r="J49" s="221">
        <v>33375</v>
      </c>
      <c r="K49" s="223">
        <v>1.3</v>
      </c>
      <c r="L49" s="221">
        <v>708573</v>
      </c>
      <c r="M49" s="224">
        <v>27.8</v>
      </c>
      <c r="N49" s="220">
        <v>8549</v>
      </c>
      <c r="O49" s="224">
        <v>0.3</v>
      </c>
      <c r="P49" s="221">
        <v>268227</v>
      </c>
      <c r="Q49" s="224">
        <v>10.5</v>
      </c>
      <c r="R49" s="221">
        <v>127615</v>
      </c>
      <c r="S49" s="224">
        <v>5.0999999999999996</v>
      </c>
      <c r="T49" s="162" t="str">
        <f t="shared" si="1"/>
        <v>〇</v>
      </c>
      <c r="U49" s="163">
        <f t="shared" si="5"/>
        <v>99.999999999999986</v>
      </c>
      <c r="V49" s="166"/>
      <c r="W49" s="164"/>
      <c r="X49" s="165"/>
      <c r="Y49" s="165"/>
    </row>
    <row r="50" spans="1:25" ht="18" customHeight="1">
      <c r="A50" s="402"/>
      <c r="B50" s="155" t="s">
        <v>316</v>
      </c>
      <c r="C50" s="226">
        <v>2285622</v>
      </c>
      <c r="D50" s="226">
        <v>1020723</v>
      </c>
      <c r="E50" s="227">
        <v>44.7</v>
      </c>
      <c r="F50" s="226">
        <v>142304</v>
      </c>
      <c r="G50" s="227">
        <v>6.2</v>
      </c>
      <c r="H50" s="226">
        <v>247911</v>
      </c>
      <c r="I50" s="227">
        <v>10.8</v>
      </c>
      <c r="J50" s="226">
        <v>33247</v>
      </c>
      <c r="K50" s="228">
        <v>1.5</v>
      </c>
      <c r="L50" s="226">
        <v>456797</v>
      </c>
      <c r="M50" s="227">
        <v>20</v>
      </c>
      <c r="N50" s="225">
        <v>15761</v>
      </c>
      <c r="O50" s="227">
        <v>0.7</v>
      </c>
      <c r="P50" s="226">
        <v>212157</v>
      </c>
      <c r="Q50" s="227">
        <v>9.3000000000000007</v>
      </c>
      <c r="R50" s="226">
        <v>156722</v>
      </c>
      <c r="S50" s="227">
        <v>6.8</v>
      </c>
      <c r="T50" s="162" t="str">
        <f t="shared" si="1"/>
        <v>〇</v>
      </c>
      <c r="U50" s="163">
        <f t="shared" si="5"/>
        <v>100</v>
      </c>
      <c r="V50" s="166"/>
      <c r="W50" s="164"/>
      <c r="X50" s="165"/>
      <c r="Y50" s="165"/>
    </row>
    <row r="51" spans="1:25" ht="18" customHeight="1">
      <c r="A51" s="400" t="s">
        <v>26</v>
      </c>
      <c r="B51" s="154" t="s">
        <v>314</v>
      </c>
      <c r="C51" s="220">
        <v>1721995</v>
      </c>
      <c r="D51" s="221">
        <v>819108</v>
      </c>
      <c r="E51" s="222">
        <v>47.6</v>
      </c>
      <c r="F51" s="221">
        <v>93322</v>
      </c>
      <c r="G51" s="223">
        <v>5.4</v>
      </c>
      <c r="H51" s="221">
        <v>179698</v>
      </c>
      <c r="I51" s="224">
        <v>10.4</v>
      </c>
      <c r="J51" s="221">
        <v>34772</v>
      </c>
      <c r="K51" s="223">
        <v>2</v>
      </c>
      <c r="L51" s="221">
        <v>154539</v>
      </c>
      <c r="M51" s="224">
        <v>9</v>
      </c>
      <c r="N51" s="220">
        <v>4707</v>
      </c>
      <c r="O51" s="224">
        <v>0.3</v>
      </c>
      <c r="P51" s="221">
        <v>174653</v>
      </c>
      <c r="Q51" s="224">
        <v>10.1</v>
      </c>
      <c r="R51" s="221">
        <v>261196</v>
      </c>
      <c r="S51" s="224">
        <v>15.2</v>
      </c>
      <c r="T51" s="162" t="str">
        <f t="shared" si="1"/>
        <v>〇</v>
      </c>
      <c r="U51" s="163">
        <f t="shared" si="5"/>
        <v>100</v>
      </c>
      <c r="W51" s="164"/>
      <c r="X51" s="165"/>
      <c r="Y51" s="165"/>
    </row>
    <row r="52" spans="1:25" ht="18" customHeight="1">
      <c r="A52" s="401"/>
      <c r="B52" s="154" t="s">
        <v>300</v>
      </c>
      <c r="C52" s="220">
        <v>1709086</v>
      </c>
      <c r="D52" s="221">
        <v>821565</v>
      </c>
      <c r="E52" s="222">
        <v>48.1</v>
      </c>
      <c r="F52" s="221">
        <v>91504</v>
      </c>
      <c r="G52" s="223">
        <v>5.4</v>
      </c>
      <c r="H52" s="221">
        <v>189296</v>
      </c>
      <c r="I52" s="224">
        <v>11.1</v>
      </c>
      <c r="J52" s="221">
        <v>34755</v>
      </c>
      <c r="K52" s="223">
        <v>2</v>
      </c>
      <c r="L52" s="221">
        <v>155490</v>
      </c>
      <c r="M52" s="224">
        <v>9.1</v>
      </c>
      <c r="N52" s="220">
        <v>7350</v>
      </c>
      <c r="O52" s="224">
        <v>0.4</v>
      </c>
      <c r="P52" s="221">
        <v>182044</v>
      </c>
      <c r="Q52" s="224">
        <v>10.7</v>
      </c>
      <c r="R52" s="221">
        <v>227082</v>
      </c>
      <c r="S52" s="224">
        <v>13.3</v>
      </c>
      <c r="T52" s="162" t="str">
        <f t="shared" si="1"/>
        <v>〇</v>
      </c>
      <c r="U52" s="163">
        <f t="shared" si="5"/>
        <v>100.1</v>
      </c>
      <c r="W52" s="164"/>
      <c r="X52" s="165"/>
      <c r="Y52" s="165"/>
    </row>
    <row r="53" spans="1:25" ht="18" customHeight="1">
      <c r="A53" s="401"/>
      <c r="B53" s="154" t="s">
        <v>301</v>
      </c>
      <c r="C53" s="221">
        <v>2235742</v>
      </c>
      <c r="D53" s="221">
        <v>835193</v>
      </c>
      <c r="E53" s="222">
        <v>37.4</v>
      </c>
      <c r="F53" s="221">
        <v>92364</v>
      </c>
      <c r="G53" s="223">
        <v>4.0999999999999996</v>
      </c>
      <c r="H53" s="221">
        <v>189788</v>
      </c>
      <c r="I53" s="224">
        <v>8.5</v>
      </c>
      <c r="J53" s="221">
        <v>30499</v>
      </c>
      <c r="K53" s="223">
        <v>1.4</v>
      </c>
      <c r="L53" s="221">
        <v>426920</v>
      </c>
      <c r="M53" s="224">
        <v>19.100000000000001</v>
      </c>
      <c r="N53" s="220">
        <v>5415</v>
      </c>
      <c r="O53" s="224">
        <v>0.2</v>
      </c>
      <c r="P53" s="221">
        <v>206006</v>
      </c>
      <c r="Q53" s="224">
        <v>9.1999999999999993</v>
      </c>
      <c r="R53" s="221">
        <v>449557</v>
      </c>
      <c r="S53" s="224">
        <v>20.100000000000001</v>
      </c>
      <c r="T53" s="162" t="str">
        <f t="shared" si="1"/>
        <v>〇</v>
      </c>
      <c r="U53" s="163">
        <f t="shared" si="5"/>
        <v>100</v>
      </c>
      <c r="W53" s="164"/>
      <c r="X53" s="165"/>
      <c r="Y53" s="165"/>
    </row>
    <row r="54" spans="1:25" ht="18" customHeight="1">
      <c r="A54" s="401"/>
      <c r="B54" s="154" t="s">
        <v>315</v>
      </c>
      <c r="C54" s="221">
        <v>2568713</v>
      </c>
      <c r="D54" s="221">
        <v>907978</v>
      </c>
      <c r="E54" s="224">
        <v>35.299999999999997</v>
      </c>
      <c r="F54" s="221">
        <v>103614</v>
      </c>
      <c r="G54" s="224">
        <v>4</v>
      </c>
      <c r="H54" s="221">
        <v>254399</v>
      </c>
      <c r="I54" s="224">
        <v>9.9</v>
      </c>
      <c r="J54" s="221">
        <v>33227</v>
      </c>
      <c r="K54" s="223">
        <v>1.3</v>
      </c>
      <c r="L54" s="221">
        <v>639945</v>
      </c>
      <c r="M54" s="224">
        <v>24.9</v>
      </c>
      <c r="N54" s="220">
        <v>5560</v>
      </c>
      <c r="O54" s="224">
        <v>0.2</v>
      </c>
      <c r="P54" s="221">
        <v>248190</v>
      </c>
      <c r="Q54" s="224">
        <v>9.6999999999999993</v>
      </c>
      <c r="R54" s="221">
        <v>375800</v>
      </c>
      <c r="S54" s="224">
        <v>14.6</v>
      </c>
      <c r="T54" s="162" t="str">
        <f t="shared" si="1"/>
        <v>〇</v>
      </c>
      <c r="U54" s="163">
        <f t="shared" si="5"/>
        <v>99.899999999999991</v>
      </c>
      <c r="W54" s="164"/>
      <c r="X54" s="165"/>
      <c r="Y54" s="165"/>
    </row>
    <row r="55" spans="1:25" ht="18" customHeight="1">
      <c r="A55" s="402"/>
      <c r="B55" s="155" t="s">
        <v>316</v>
      </c>
      <c r="C55" s="226">
        <v>2240426</v>
      </c>
      <c r="D55" s="226">
        <v>942224</v>
      </c>
      <c r="E55" s="227">
        <v>42.1</v>
      </c>
      <c r="F55" s="226">
        <v>122111</v>
      </c>
      <c r="G55" s="227">
        <v>5.5</v>
      </c>
      <c r="H55" s="226">
        <v>213898</v>
      </c>
      <c r="I55" s="227">
        <v>9.5</v>
      </c>
      <c r="J55" s="226">
        <v>32306</v>
      </c>
      <c r="K55" s="228">
        <v>1.4</v>
      </c>
      <c r="L55" s="226">
        <v>416327</v>
      </c>
      <c r="M55" s="227">
        <v>18.600000000000001</v>
      </c>
      <c r="N55" s="225">
        <v>7070</v>
      </c>
      <c r="O55" s="227">
        <v>0.3</v>
      </c>
      <c r="P55" s="226">
        <v>149212</v>
      </c>
      <c r="Q55" s="227">
        <v>6.7</v>
      </c>
      <c r="R55" s="226">
        <v>357278</v>
      </c>
      <c r="S55" s="227">
        <v>15.9</v>
      </c>
      <c r="T55" s="162" t="str">
        <f t="shared" si="1"/>
        <v>〇</v>
      </c>
      <c r="U55" s="163">
        <f t="shared" si="5"/>
        <v>100</v>
      </c>
      <c r="V55" s="166"/>
      <c r="W55" s="164"/>
      <c r="X55" s="165"/>
      <c r="Y55" s="165"/>
    </row>
    <row r="56" spans="1:25" ht="18" customHeight="1">
      <c r="A56" s="400" t="s">
        <v>27</v>
      </c>
      <c r="B56" s="154" t="s">
        <v>314</v>
      </c>
      <c r="C56" s="220">
        <v>7868759</v>
      </c>
      <c r="D56" s="221">
        <v>5462509</v>
      </c>
      <c r="E56" s="222">
        <v>69.400000000000006</v>
      </c>
      <c r="F56" s="221">
        <v>276836</v>
      </c>
      <c r="G56" s="223">
        <v>3.5</v>
      </c>
      <c r="H56" s="231" t="s">
        <v>21</v>
      </c>
      <c r="I56" s="232" t="s">
        <v>21</v>
      </c>
      <c r="J56" s="221">
        <v>151151</v>
      </c>
      <c r="K56" s="223">
        <v>1.9</v>
      </c>
      <c r="L56" s="221">
        <v>337518</v>
      </c>
      <c r="M56" s="224">
        <v>4.3</v>
      </c>
      <c r="N56" s="220">
        <v>45781</v>
      </c>
      <c r="O56" s="224">
        <v>0.6</v>
      </c>
      <c r="P56" s="221">
        <v>142732</v>
      </c>
      <c r="Q56" s="224">
        <v>1.8</v>
      </c>
      <c r="R56" s="221">
        <v>1452232</v>
      </c>
      <c r="S56" s="224">
        <v>18.5</v>
      </c>
      <c r="T56" s="162" t="str">
        <f>IF(D56+F56+J56+L56+N56+P56+R56=C56,"〇","✖")</f>
        <v>〇</v>
      </c>
      <c r="U56" s="163">
        <f>E56+G56+K56+M56+O56+Q56+S56</f>
        <v>100</v>
      </c>
      <c r="W56" s="164"/>
      <c r="X56" s="165"/>
      <c r="Y56" s="165"/>
    </row>
    <row r="57" spans="1:25" ht="18" customHeight="1">
      <c r="A57" s="401"/>
      <c r="B57" s="154" t="s">
        <v>300</v>
      </c>
      <c r="C57" s="220">
        <v>8112851</v>
      </c>
      <c r="D57" s="221">
        <v>5732615</v>
      </c>
      <c r="E57" s="222">
        <v>70.7</v>
      </c>
      <c r="F57" s="221">
        <v>271502</v>
      </c>
      <c r="G57" s="223">
        <v>3.3</v>
      </c>
      <c r="H57" s="231" t="s">
        <v>21</v>
      </c>
      <c r="I57" s="232" t="s">
        <v>21</v>
      </c>
      <c r="J57" s="221">
        <v>149552</v>
      </c>
      <c r="K57" s="223">
        <v>1.8</v>
      </c>
      <c r="L57" s="221">
        <v>354801</v>
      </c>
      <c r="M57" s="224">
        <v>4.4000000000000004</v>
      </c>
      <c r="N57" s="220">
        <v>34047</v>
      </c>
      <c r="O57" s="224">
        <v>0.4</v>
      </c>
      <c r="P57" s="221">
        <v>138563</v>
      </c>
      <c r="Q57" s="224">
        <v>1.7</v>
      </c>
      <c r="R57" s="221">
        <v>1431771</v>
      </c>
      <c r="S57" s="224">
        <v>17.600000000000001</v>
      </c>
      <c r="T57" s="162" t="str">
        <f t="shared" ref="T57:T60" si="6">IF(D57+F57+J57+L57+N57+P57+R57=C57,"〇","✖")</f>
        <v>〇</v>
      </c>
      <c r="U57" s="163">
        <f t="shared" ref="U57:U60" si="7">E57+G57+K57+M57+O57+Q57+S57</f>
        <v>99.9</v>
      </c>
      <c r="W57" s="164"/>
      <c r="X57" s="165"/>
      <c r="Y57" s="165"/>
    </row>
    <row r="58" spans="1:25" ht="18" customHeight="1">
      <c r="A58" s="401"/>
      <c r="B58" s="154" t="s">
        <v>301</v>
      </c>
      <c r="C58" s="221">
        <v>9054650</v>
      </c>
      <c r="D58" s="221">
        <v>5293013</v>
      </c>
      <c r="E58" s="222">
        <v>58.5</v>
      </c>
      <c r="F58" s="221">
        <v>47301</v>
      </c>
      <c r="G58" s="223">
        <v>0.5</v>
      </c>
      <c r="H58" s="231" t="s">
        <v>21</v>
      </c>
      <c r="I58" s="232" t="s">
        <v>21</v>
      </c>
      <c r="J58" s="221">
        <v>142523</v>
      </c>
      <c r="K58" s="223">
        <v>1.6</v>
      </c>
      <c r="L58" s="221">
        <v>1220893</v>
      </c>
      <c r="M58" s="224">
        <v>13.5</v>
      </c>
      <c r="N58" s="220">
        <v>31383</v>
      </c>
      <c r="O58" s="224">
        <v>0.3</v>
      </c>
      <c r="P58" s="221">
        <v>491651</v>
      </c>
      <c r="Q58" s="224">
        <v>5.4</v>
      </c>
      <c r="R58" s="221">
        <v>1827886</v>
      </c>
      <c r="S58" s="224">
        <v>20.2</v>
      </c>
      <c r="T58" s="162" t="str">
        <f t="shared" si="6"/>
        <v>〇</v>
      </c>
      <c r="U58" s="163">
        <f t="shared" si="7"/>
        <v>100</v>
      </c>
      <c r="W58" s="164"/>
      <c r="X58" s="165"/>
      <c r="Y58" s="165"/>
    </row>
    <row r="59" spans="1:25" ht="18" customHeight="1">
      <c r="A59" s="401"/>
      <c r="B59" s="154" t="s">
        <v>315</v>
      </c>
      <c r="C59" s="221">
        <v>10138990</v>
      </c>
      <c r="D59" s="221">
        <v>5871544</v>
      </c>
      <c r="E59" s="224">
        <v>57.91054138528591</v>
      </c>
      <c r="F59" s="221">
        <v>53343</v>
      </c>
      <c r="G59" s="224">
        <v>0.52611749296527566</v>
      </c>
      <c r="H59" s="231" t="s">
        <v>304</v>
      </c>
      <c r="I59" s="232" t="s">
        <v>304</v>
      </c>
      <c r="J59" s="221">
        <v>142885</v>
      </c>
      <c r="K59" s="223">
        <v>1.4092626583121197</v>
      </c>
      <c r="L59" s="221">
        <v>2514578</v>
      </c>
      <c r="M59" s="224">
        <v>24.801069929056048</v>
      </c>
      <c r="N59" s="220">
        <v>39877</v>
      </c>
      <c r="O59" s="224">
        <v>0.39330347500096163</v>
      </c>
      <c r="P59" s="221">
        <v>248476</v>
      </c>
      <c r="Q59" s="224">
        <v>2.4506977519457065</v>
      </c>
      <c r="R59" s="221">
        <v>1268287</v>
      </c>
      <c r="S59" s="224">
        <v>12.509007307433976</v>
      </c>
      <c r="T59" s="162" t="str">
        <f t="shared" si="6"/>
        <v>〇</v>
      </c>
      <c r="U59" s="163">
        <f t="shared" si="7"/>
        <v>100</v>
      </c>
      <c r="W59" s="164"/>
      <c r="X59" s="165"/>
      <c r="Y59" s="165"/>
    </row>
    <row r="60" spans="1:25" ht="18" customHeight="1">
      <c r="A60" s="402"/>
      <c r="B60" s="155" t="s">
        <v>316</v>
      </c>
      <c r="C60" s="226">
        <v>9755045</v>
      </c>
      <c r="D60" s="226">
        <v>6186896</v>
      </c>
      <c r="E60" s="227">
        <v>63.422526497827533</v>
      </c>
      <c r="F60" s="226">
        <v>63788</v>
      </c>
      <c r="G60" s="227">
        <v>0.65389754737164207</v>
      </c>
      <c r="H60" s="233">
        <v>0</v>
      </c>
      <c r="I60" s="234">
        <v>0</v>
      </c>
      <c r="J60" s="226">
        <v>143818</v>
      </c>
      <c r="K60" s="228">
        <v>1.4742935578462222</v>
      </c>
      <c r="L60" s="226">
        <v>1258541</v>
      </c>
      <c r="M60" s="227">
        <v>12.901437153800932</v>
      </c>
      <c r="N60" s="225">
        <v>36442</v>
      </c>
      <c r="O60" s="227">
        <v>0.37357080362007555</v>
      </c>
      <c r="P60" s="226">
        <v>238694</v>
      </c>
      <c r="Q60" s="227">
        <v>2.4468774874949322</v>
      </c>
      <c r="R60" s="226">
        <v>1826866</v>
      </c>
      <c r="S60" s="227">
        <v>18.727396952038664</v>
      </c>
      <c r="T60" s="162" t="str">
        <f t="shared" si="6"/>
        <v>〇</v>
      </c>
      <c r="U60" s="163">
        <f t="shared" si="7"/>
        <v>99.999999999999986</v>
      </c>
      <c r="V60" s="166"/>
      <c r="W60" s="164"/>
      <c r="X60" s="165"/>
      <c r="Y60" s="165"/>
    </row>
    <row r="61" spans="1:25" ht="18" customHeight="1">
      <c r="A61" s="400" t="s">
        <v>28</v>
      </c>
      <c r="B61" s="154" t="s">
        <v>314</v>
      </c>
      <c r="C61" s="220">
        <v>1862224</v>
      </c>
      <c r="D61" s="221">
        <v>1187546</v>
      </c>
      <c r="E61" s="222">
        <v>63.8</v>
      </c>
      <c r="F61" s="221">
        <v>139727</v>
      </c>
      <c r="G61" s="223">
        <v>7.5</v>
      </c>
      <c r="H61" s="221">
        <v>96210</v>
      </c>
      <c r="I61" s="224">
        <v>5.2</v>
      </c>
      <c r="J61" s="221">
        <v>41566</v>
      </c>
      <c r="K61" s="223">
        <v>2.2000000000000002</v>
      </c>
      <c r="L61" s="221">
        <v>110004</v>
      </c>
      <c r="M61" s="224">
        <v>5.9</v>
      </c>
      <c r="N61" s="220">
        <v>9880</v>
      </c>
      <c r="O61" s="224">
        <v>0.5</v>
      </c>
      <c r="P61" s="221">
        <v>179178</v>
      </c>
      <c r="Q61" s="224">
        <v>9.6</v>
      </c>
      <c r="R61" s="221">
        <v>98111</v>
      </c>
      <c r="S61" s="224">
        <v>5.3</v>
      </c>
      <c r="T61" s="162" t="str">
        <f>IF(D61+F61+H61+J61+L61+N61+P61+R61=C61,"〇","✖")</f>
        <v>✖</v>
      </c>
      <c r="U61" s="163">
        <f t="shared" si="5"/>
        <v>100</v>
      </c>
      <c r="W61" s="164"/>
      <c r="X61" s="165"/>
      <c r="Y61" s="165"/>
    </row>
    <row r="62" spans="1:25" ht="18" customHeight="1">
      <c r="A62" s="401"/>
      <c r="B62" s="154" t="s">
        <v>300</v>
      </c>
      <c r="C62" s="220">
        <v>1882674</v>
      </c>
      <c r="D62" s="221">
        <v>1154630</v>
      </c>
      <c r="E62" s="222">
        <v>61.3</v>
      </c>
      <c r="F62" s="221">
        <v>137218</v>
      </c>
      <c r="G62" s="223">
        <v>7.3</v>
      </c>
      <c r="H62" s="221">
        <v>107019</v>
      </c>
      <c r="I62" s="224">
        <v>5.7</v>
      </c>
      <c r="J62" s="221">
        <v>41520</v>
      </c>
      <c r="K62" s="223">
        <v>2.2000000000000002</v>
      </c>
      <c r="L62" s="221">
        <v>122143</v>
      </c>
      <c r="M62" s="224">
        <v>6.5</v>
      </c>
      <c r="N62" s="220">
        <v>18966</v>
      </c>
      <c r="O62" s="224">
        <v>1</v>
      </c>
      <c r="P62" s="221">
        <v>209965</v>
      </c>
      <c r="Q62" s="224">
        <v>11.2</v>
      </c>
      <c r="R62" s="221">
        <v>91213</v>
      </c>
      <c r="S62" s="224">
        <v>4.8</v>
      </c>
      <c r="T62" s="162" t="str">
        <f t="shared" si="1"/>
        <v>〇</v>
      </c>
      <c r="U62" s="163">
        <f t="shared" si="5"/>
        <v>100</v>
      </c>
      <c r="W62" s="164"/>
      <c r="X62" s="165"/>
      <c r="Y62" s="165"/>
    </row>
    <row r="63" spans="1:25" ht="18" customHeight="1">
      <c r="A63" s="401"/>
      <c r="B63" s="154" t="s">
        <v>301</v>
      </c>
      <c r="C63" s="220">
        <v>2554234</v>
      </c>
      <c r="D63" s="221">
        <v>1182720</v>
      </c>
      <c r="E63" s="222">
        <v>46.3</v>
      </c>
      <c r="F63" s="221">
        <v>132264</v>
      </c>
      <c r="G63" s="223">
        <v>5.2</v>
      </c>
      <c r="H63" s="221">
        <v>120996</v>
      </c>
      <c r="I63" s="224">
        <v>4.7</v>
      </c>
      <c r="J63" s="221">
        <v>39881</v>
      </c>
      <c r="K63" s="223">
        <v>1.6</v>
      </c>
      <c r="L63" s="221">
        <v>694328</v>
      </c>
      <c r="M63" s="224">
        <v>27.2</v>
      </c>
      <c r="N63" s="220">
        <v>11343</v>
      </c>
      <c r="O63" s="224">
        <v>0.4</v>
      </c>
      <c r="P63" s="221">
        <v>250506</v>
      </c>
      <c r="Q63" s="224">
        <v>9.8000000000000007</v>
      </c>
      <c r="R63" s="221">
        <v>122196</v>
      </c>
      <c r="S63" s="224">
        <v>4.8</v>
      </c>
      <c r="T63" s="162" t="str">
        <f t="shared" si="1"/>
        <v>〇</v>
      </c>
      <c r="U63" s="163">
        <f t="shared" si="5"/>
        <v>100</v>
      </c>
      <c r="W63" s="164"/>
      <c r="X63" s="165"/>
      <c r="Y63" s="165"/>
    </row>
    <row r="64" spans="1:25" ht="18" customHeight="1">
      <c r="A64" s="401"/>
      <c r="B64" s="154" t="s">
        <v>315</v>
      </c>
      <c r="C64" s="220">
        <v>3010396</v>
      </c>
      <c r="D64" s="221">
        <v>1253971</v>
      </c>
      <c r="E64" s="224">
        <v>41.654685961581137</v>
      </c>
      <c r="F64" s="221">
        <v>148747</v>
      </c>
      <c r="G64" s="224">
        <v>4.9411107375906687</v>
      </c>
      <c r="H64" s="221">
        <v>203345</v>
      </c>
      <c r="I64" s="224">
        <v>6.7547591745404922</v>
      </c>
      <c r="J64" s="221">
        <v>39791</v>
      </c>
      <c r="K64" s="223">
        <v>1.3217862367608779</v>
      </c>
      <c r="L64" s="221">
        <v>755808</v>
      </c>
      <c r="M64" s="224">
        <v>25.106597271588189</v>
      </c>
      <c r="N64" s="220">
        <v>12950</v>
      </c>
      <c r="O64" s="224">
        <v>0.43017596356094018</v>
      </c>
      <c r="P64" s="221">
        <v>290418</v>
      </c>
      <c r="Q64" s="224">
        <v>9.6471693425051068</v>
      </c>
      <c r="R64" s="221">
        <v>305366</v>
      </c>
      <c r="S64" s="224">
        <v>10.14371531187259</v>
      </c>
      <c r="T64" s="162" t="str">
        <f t="shared" si="1"/>
        <v>〇</v>
      </c>
      <c r="U64" s="163">
        <f t="shared" si="5"/>
        <v>100</v>
      </c>
      <c r="W64" s="164"/>
      <c r="X64" s="165"/>
      <c r="Y64" s="165"/>
    </row>
    <row r="65" spans="1:25" ht="18" customHeight="1">
      <c r="A65" s="402"/>
      <c r="B65" s="155" t="s">
        <v>316</v>
      </c>
      <c r="C65" s="225">
        <v>2539156</v>
      </c>
      <c r="D65" s="226">
        <v>1329621</v>
      </c>
      <c r="E65" s="227">
        <v>52.364683382982399</v>
      </c>
      <c r="F65" s="226">
        <v>176225</v>
      </c>
      <c r="G65" s="227">
        <v>6.9402982723393096</v>
      </c>
      <c r="H65" s="226">
        <v>141193</v>
      </c>
      <c r="I65" s="227">
        <v>5.5606272320408801</v>
      </c>
      <c r="J65" s="226">
        <v>39452</v>
      </c>
      <c r="K65" s="228">
        <v>1.5537446301054401</v>
      </c>
      <c r="L65" s="226">
        <v>458616</v>
      </c>
      <c r="M65" s="227">
        <v>18.0617496522467</v>
      </c>
      <c r="N65" s="225">
        <v>10095</v>
      </c>
      <c r="O65" s="227">
        <v>0.39757305183297098</v>
      </c>
      <c r="P65" s="226">
        <v>162314</v>
      </c>
      <c r="Q65" s="227">
        <v>6.39243906242862</v>
      </c>
      <c r="R65" s="226">
        <v>221640</v>
      </c>
      <c r="S65" s="227">
        <v>8.7288847160237495</v>
      </c>
      <c r="T65" s="162" t="str">
        <f t="shared" si="1"/>
        <v>〇</v>
      </c>
      <c r="U65" s="163">
        <f>E65+G65+I65+K65+M65+O65+Q65+S65</f>
        <v>100.00000000000009</v>
      </c>
      <c r="V65" s="166"/>
      <c r="W65" s="164"/>
      <c r="X65" s="165"/>
      <c r="Y65" s="165"/>
    </row>
    <row r="66" spans="1:25" ht="18" customHeight="1">
      <c r="A66" s="400" t="s">
        <v>29</v>
      </c>
      <c r="B66" s="154" t="s">
        <v>314</v>
      </c>
      <c r="C66" s="221">
        <v>1021355</v>
      </c>
      <c r="D66" s="221">
        <v>289914</v>
      </c>
      <c r="E66" s="222">
        <v>28.4</v>
      </c>
      <c r="F66" s="221">
        <v>42449</v>
      </c>
      <c r="G66" s="223">
        <v>4.2</v>
      </c>
      <c r="H66" s="221">
        <v>244097</v>
      </c>
      <c r="I66" s="224">
        <v>23.9</v>
      </c>
      <c r="J66" s="221">
        <v>14716</v>
      </c>
      <c r="K66" s="223">
        <v>1.4</v>
      </c>
      <c r="L66" s="221">
        <v>145641</v>
      </c>
      <c r="M66" s="224">
        <v>14.3</v>
      </c>
      <c r="N66" s="220">
        <v>2090</v>
      </c>
      <c r="O66" s="224">
        <v>0.2</v>
      </c>
      <c r="P66" s="221">
        <v>145208</v>
      </c>
      <c r="Q66" s="224">
        <v>14.2</v>
      </c>
      <c r="R66" s="221">
        <v>137240</v>
      </c>
      <c r="S66" s="224">
        <v>13.4</v>
      </c>
      <c r="T66" s="162" t="str">
        <f t="shared" si="1"/>
        <v>〇</v>
      </c>
      <c r="U66" s="163">
        <f t="shared" si="5"/>
        <v>100.00000000000001</v>
      </c>
      <c r="W66" s="164"/>
      <c r="X66" s="165"/>
      <c r="Y66" s="165"/>
    </row>
    <row r="67" spans="1:25" ht="18" customHeight="1">
      <c r="A67" s="401"/>
      <c r="B67" s="154" t="s">
        <v>300</v>
      </c>
      <c r="C67" s="229">
        <v>1044959</v>
      </c>
      <c r="D67" s="221">
        <v>281749</v>
      </c>
      <c r="E67" s="222">
        <v>27</v>
      </c>
      <c r="F67" s="221">
        <v>41392</v>
      </c>
      <c r="G67" s="223">
        <v>4</v>
      </c>
      <c r="H67" s="221">
        <v>240022</v>
      </c>
      <c r="I67" s="224">
        <v>23</v>
      </c>
      <c r="J67" s="221">
        <v>14744</v>
      </c>
      <c r="K67" s="223">
        <v>1.4</v>
      </c>
      <c r="L67" s="221">
        <v>153583</v>
      </c>
      <c r="M67" s="224">
        <v>14.7</v>
      </c>
      <c r="N67" s="220">
        <v>2749</v>
      </c>
      <c r="O67" s="224">
        <v>0.3</v>
      </c>
      <c r="P67" s="221">
        <v>152267</v>
      </c>
      <c r="Q67" s="224">
        <v>14.6</v>
      </c>
      <c r="R67" s="221">
        <v>158453</v>
      </c>
      <c r="S67" s="224">
        <v>15.2</v>
      </c>
      <c r="T67" s="162" t="str">
        <f t="shared" si="1"/>
        <v>〇</v>
      </c>
      <c r="U67" s="163">
        <f t="shared" si="5"/>
        <v>100.19999999999999</v>
      </c>
      <c r="W67" s="164"/>
      <c r="X67" s="165"/>
      <c r="Y67" s="165"/>
    </row>
    <row r="68" spans="1:25" ht="18" customHeight="1">
      <c r="A68" s="401"/>
      <c r="B68" s="154" t="s">
        <v>301</v>
      </c>
      <c r="C68" s="220">
        <v>1191199</v>
      </c>
      <c r="D68" s="221">
        <v>293712</v>
      </c>
      <c r="E68" s="222">
        <v>24.7</v>
      </c>
      <c r="F68" s="221">
        <v>36976</v>
      </c>
      <c r="G68" s="223">
        <v>3.1</v>
      </c>
      <c r="H68" s="221">
        <v>244771</v>
      </c>
      <c r="I68" s="224">
        <v>20.5</v>
      </c>
      <c r="J68" s="221">
        <v>14243</v>
      </c>
      <c r="K68" s="223">
        <v>1.2</v>
      </c>
      <c r="L68" s="221">
        <v>216564</v>
      </c>
      <c r="M68" s="224">
        <v>18.2</v>
      </c>
      <c r="N68" s="220">
        <v>2258</v>
      </c>
      <c r="O68" s="224">
        <v>0.2</v>
      </c>
      <c r="P68" s="221">
        <v>163668</v>
      </c>
      <c r="Q68" s="224">
        <v>13.7</v>
      </c>
      <c r="R68" s="221">
        <v>219007</v>
      </c>
      <c r="S68" s="224">
        <v>18.399999999999999</v>
      </c>
      <c r="T68" s="162" t="str">
        <f t="shared" si="1"/>
        <v>〇</v>
      </c>
      <c r="U68" s="163">
        <f t="shared" si="5"/>
        <v>100</v>
      </c>
      <c r="W68" s="164"/>
      <c r="X68" s="165"/>
      <c r="Y68" s="165"/>
    </row>
    <row r="69" spans="1:25" ht="18" customHeight="1">
      <c r="A69" s="401"/>
      <c r="B69" s="154" t="s">
        <v>315</v>
      </c>
      <c r="C69" s="229">
        <v>1250263</v>
      </c>
      <c r="D69" s="221">
        <v>310138</v>
      </c>
      <c r="E69" s="224">
        <v>24.805820855292048</v>
      </c>
      <c r="F69" s="221">
        <v>40436</v>
      </c>
      <c r="G69" s="224">
        <v>3.2341995244200623</v>
      </c>
      <c r="H69" s="221">
        <v>275996</v>
      </c>
      <c r="I69" s="224">
        <v>22.075035412549198</v>
      </c>
      <c r="J69" s="221">
        <v>14162</v>
      </c>
      <c r="K69" s="223">
        <v>1.1327216753595044</v>
      </c>
      <c r="L69" s="221">
        <v>231096</v>
      </c>
      <c r="M69" s="224">
        <v>18.483791010371416</v>
      </c>
      <c r="N69" s="220">
        <v>3943</v>
      </c>
      <c r="O69" s="224">
        <v>0.315373645385011</v>
      </c>
      <c r="P69" s="221">
        <v>138220</v>
      </c>
      <c r="Q69" s="224">
        <v>11.055273970356637</v>
      </c>
      <c r="R69" s="221">
        <v>236272</v>
      </c>
      <c r="S69" s="224">
        <v>18.89778390626612</v>
      </c>
      <c r="T69" s="162" t="str">
        <f t="shared" si="1"/>
        <v>〇</v>
      </c>
      <c r="U69" s="163">
        <f t="shared" si="5"/>
        <v>100</v>
      </c>
      <c r="W69" s="164"/>
      <c r="X69" s="165"/>
      <c r="Y69" s="165"/>
    </row>
    <row r="70" spans="1:25" ht="18" customHeight="1">
      <c r="A70" s="402"/>
      <c r="B70" s="155" t="s">
        <v>316</v>
      </c>
      <c r="C70" s="230">
        <v>1193391</v>
      </c>
      <c r="D70" s="226">
        <v>318980</v>
      </c>
      <c r="E70" s="227">
        <v>26.728875950966614</v>
      </c>
      <c r="F70" s="226">
        <v>45562</v>
      </c>
      <c r="G70" s="227">
        <v>3.8178601983758886</v>
      </c>
      <c r="H70" s="226">
        <v>262799</v>
      </c>
      <c r="I70" s="227">
        <v>22.021198416948007</v>
      </c>
      <c r="J70" s="226">
        <v>14011</v>
      </c>
      <c r="K70" s="228">
        <v>1.1740494104614498</v>
      </c>
      <c r="L70" s="226">
        <v>243618</v>
      </c>
      <c r="M70" s="227">
        <v>20.413929717921452</v>
      </c>
      <c r="N70" s="225">
        <v>2634</v>
      </c>
      <c r="O70" s="227">
        <v>0.22071559111808284</v>
      </c>
      <c r="P70" s="226">
        <v>106515</v>
      </c>
      <c r="Q70" s="227">
        <v>8.9254066772750917</v>
      </c>
      <c r="R70" s="226">
        <v>199272</v>
      </c>
      <c r="S70" s="227">
        <v>16.69796403693341</v>
      </c>
      <c r="T70" s="162" t="str">
        <f t="shared" si="1"/>
        <v>〇</v>
      </c>
      <c r="U70" s="163">
        <f t="shared" si="5"/>
        <v>100</v>
      </c>
      <c r="V70" s="166"/>
      <c r="W70" s="164"/>
      <c r="X70" s="165"/>
      <c r="Y70" s="165"/>
    </row>
    <row r="71" spans="1:25" ht="18" customHeight="1">
      <c r="A71" s="400" t="s">
        <v>258</v>
      </c>
      <c r="B71" s="154" t="s">
        <v>314</v>
      </c>
      <c r="C71" s="221">
        <v>499328</v>
      </c>
      <c r="D71" s="221">
        <v>152498</v>
      </c>
      <c r="E71" s="222">
        <v>30.5</v>
      </c>
      <c r="F71" s="221">
        <v>20338</v>
      </c>
      <c r="G71" s="223">
        <v>4.0999999999999996</v>
      </c>
      <c r="H71" s="221">
        <v>129292</v>
      </c>
      <c r="I71" s="224">
        <v>25.9</v>
      </c>
      <c r="J71" s="221">
        <v>9694</v>
      </c>
      <c r="K71" s="223">
        <v>1.9</v>
      </c>
      <c r="L71" s="221">
        <v>59630</v>
      </c>
      <c r="M71" s="224">
        <v>11.9</v>
      </c>
      <c r="N71" s="220">
        <v>930</v>
      </c>
      <c r="O71" s="224">
        <v>0.2</v>
      </c>
      <c r="P71" s="221">
        <v>69141</v>
      </c>
      <c r="Q71" s="224">
        <v>13.8</v>
      </c>
      <c r="R71" s="221">
        <v>57805</v>
      </c>
      <c r="S71" s="224">
        <v>11.6</v>
      </c>
      <c r="T71" s="162" t="str">
        <f t="shared" ref="T71:T75" si="8">IF(D71+F71+H71+J71+L71+N71+P71+R71=C71,"〇","✖")</f>
        <v>〇</v>
      </c>
      <c r="U71" s="163">
        <f t="shared" ref="U71:U75" si="9">E71+G71+I71+K71+M71+O71+Q71+S71</f>
        <v>99.899999999999991</v>
      </c>
      <c r="V71" s="166"/>
      <c r="W71" s="164"/>
      <c r="X71" s="165"/>
      <c r="Y71" s="165"/>
    </row>
    <row r="72" spans="1:25" ht="18" customHeight="1">
      <c r="A72" s="401"/>
      <c r="B72" s="154" t="s">
        <v>300</v>
      </c>
      <c r="C72" s="229">
        <v>503362</v>
      </c>
      <c r="D72" s="221">
        <v>152045</v>
      </c>
      <c r="E72" s="222">
        <v>30.2</v>
      </c>
      <c r="F72" s="221">
        <v>19827</v>
      </c>
      <c r="G72" s="223">
        <v>3.9</v>
      </c>
      <c r="H72" s="221">
        <v>129307</v>
      </c>
      <c r="I72" s="224">
        <v>25.7</v>
      </c>
      <c r="J72" s="221">
        <v>9704</v>
      </c>
      <c r="K72" s="223">
        <v>1.9</v>
      </c>
      <c r="L72" s="221">
        <v>62429</v>
      </c>
      <c r="M72" s="224">
        <v>12.4</v>
      </c>
      <c r="N72" s="220">
        <v>939</v>
      </c>
      <c r="O72" s="224">
        <v>0.2</v>
      </c>
      <c r="P72" s="221">
        <v>78006</v>
      </c>
      <c r="Q72" s="224">
        <v>15.5</v>
      </c>
      <c r="R72" s="221">
        <v>51105</v>
      </c>
      <c r="S72" s="224">
        <v>10.199999999999999</v>
      </c>
      <c r="T72" s="162" t="str">
        <f t="shared" si="8"/>
        <v>〇</v>
      </c>
      <c r="U72" s="163">
        <f t="shared" si="9"/>
        <v>100</v>
      </c>
      <c r="V72" s="166"/>
      <c r="W72" s="164"/>
      <c r="X72" s="165"/>
      <c r="Y72" s="165"/>
    </row>
    <row r="73" spans="1:25" ht="18" customHeight="1">
      <c r="A73" s="401"/>
      <c r="B73" s="154" t="s">
        <v>301</v>
      </c>
      <c r="C73" s="220">
        <v>616912</v>
      </c>
      <c r="D73" s="221">
        <v>156210</v>
      </c>
      <c r="E73" s="222">
        <v>25.3</v>
      </c>
      <c r="F73" s="221">
        <v>17254</v>
      </c>
      <c r="G73" s="223">
        <v>2.8</v>
      </c>
      <c r="H73" s="221">
        <v>133878</v>
      </c>
      <c r="I73" s="224">
        <v>21.7</v>
      </c>
      <c r="J73" s="221">
        <v>9322</v>
      </c>
      <c r="K73" s="223">
        <v>1.5</v>
      </c>
      <c r="L73" s="221">
        <v>114055</v>
      </c>
      <c r="M73" s="224">
        <v>18.5</v>
      </c>
      <c r="N73" s="220">
        <v>1568</v>
      </c>
      <c r="O73" s="224">
        <v>0.3</v>
      </c>
      <c r="P73" s="221">
        <v>82412</v>
      </c>
      <c r="Q73" s="224">
        <v>13.4</v>
      </c>
      <c r="R73" s="221">
        <v>102213</v>
      </c>
      <c r="S73" s="224">
        <v>16.600000000000001</v>
      </c>
      <c r="T73" s="162" t="str">
        <f t="shared" si="8"/>
        <v>〇</v>
      </c>
      <c r="U73" s="163">
        <f t="shared" si="9"/>
        <v>100.1</v>
      </c>
      <c r="V73" s="166"/>
      <c r="W73" s="164"/>
      <c r="X73" s="165"/>
      <c r="Y73" s="165"/>
    </row>
    <row r="74" spans="1:25" ht="18" customHeight="1">
      <c r="A74" s="401"/>
      <c r="B74" s="154" t="s">
        <v>315</v>
      </c>
      <c r="C74" s="229">
        <v>645178</v>
      </c>
      <c r="D74" s="221">
        <v>165445</v>
      </c>
      <c r="E74" s="224">
        <v>25.6</v>
      </c>
      <c r="F74" s="221">
        <v>18972</v>
      </c>
      <c r="G74" s="224">
        <v>2.9</v>
      </c>
      <c r="H74" s="221">
        <v>154256</v>
      </c>
      <c r="I74" s="224">
        <v>23.9</v>
      </c>
      <c r="J74" s="221">
        <v>9428</v>
      </c>
      <c r="K74" s="223">
        <v>1.46</v>
      </c>
      <c r="L74" s="221">
        <v>111771</v>
      </c>
      <c r="M74" s="224">
        <v>17.3</v>
      </c>
      <c r="N74" s="220">
        <v>907</v>
      </c>
      <c r="O74" s="224">
        <v>0.1</v>
      </c>
      <c r="P74" s="221">
        <v>72971</v>
      </c>
      <c r="Q74" s="224">
        <v>11.3</v>
      </c>
      <c r="R74" s="221">
        <v>111428</v>
      </c>
      <c r="S74" s="224">
        <v>17.3</v>
      </c>
      <c r="T74" s="162" t="str">
        <f t="shared" si="8"/>
        <v>〇</v>
      </c>
      <c r="U74" s="163">
        <f t="shared" si="9"/>
        <v>99.859999999999985</v>
      </c>
      <c r="V74" s="166"/>
      <c r="W74" s="164"/>
      <c r="X74" s="165"/>
      <c r="Y74" s="165"/>
    </row>
    <row r="75" spans="1:25" ht="18" customHeight="1">
      <c r="A75" s="402"/>
      <c r="B75" s="155" t="s">
        <v>316</v>
      </c>
      <c r="C75" s="230">
        <v>643087</v>
      </c>
      <c r="D75" s="226">
        <v>170733</v>
      </c>
      <c r="E75" s="227">
        <v>26.5</v>
      </c>
      <c r="F75" s="226">
        <v>21558</v>
      </c>
      <c r="G75" s="227">
        <v>3.4</v>
      </c>
      <c r="H75" s="226">
        <v>148940</v>
      </c>
      <c r="I75" s="227">
        <v>23.2</v>
      </c>
      <c r="J75" s="226">
        <v>9096</v>
      </c>
      <c r="K75" s="228">
        <v>1.4</v>
      </c>
      <c r="L75" s="226">
        <v>110097</v>
      </c>
      <c r="M75" s="227">
        <v>17.100000000000001</v>
      </c>
      <c r="N75" s="225">
        <v>827</v>
      </c>
      <c r="O75" s="227">
        <v>0.1</v>
      </c>
      <c r="P75" s="226">
        <v>54945</v>
      </c>
      <c r="Q75" s="227">
        <v>8.5</v>
      </c>
      <c r="R75" s="226">
        <v>126890</v>
      </c>
      <c r="S75" s="227">
        <v>19.7</v>
      </c>
      <c r="T75" s="162" t="str">
        <f t="shared" si="8"/>
        <v>✖</v>
      </c>
      <c r="U75" s="163">
        <f t="shared" si="9"/>
        <v>99.899999999999991</v>
      </c>
      <c r="V75" s="166"/>
      <c r="W75" s="164"/>
      <c r="X75" s="165"/>
      <c r="Y75" s="165"/>
    </row>
    <row r="76" spans="1:25" ht="18" customHeight="1">
      <c r="A76" s="400" t="s">
        <v>313</v>
      </c>
      <c r="B76" s="154" t="s">
        <v>314</v>
      </c>
      <c r="C76" s="221">
        <v>535927</v>
      </c>
      <c r="D76" s="221">
        <v>168910</v>
      </c>
      <c r="E76" s="222">
        <v>31.517352176695706</v>
      </c>
      <c r="F76" s="221">
        <v>21655</v>
      </c>
      <c r="G76" s="223">
        <v>4.0406622543741966</v>
      </c>
      <c r="H76" s="221">
        <v>125469</v>
      </c>
      <c r="I76" s="224">
        <v>23.411584040363707</v>
      </c>
      <c r="J76" s="221">
        <v>7829</v>
      </c>
      <c r="K76" s="223">
        <v>1.460833285130251</v>
      </c>
      <c r="L76" s="221">
        <v>62816</v>
      </c>
      <c r="M76" s="224">
        <v>11.720999315205242</v>
      </c>
      <c r="N76" s="220">
        <v>872</v>
      </c>
      <c r="O76" s="224">
        <v>0.16270872712141765</v>
      </c>
      <c r="P76" s="221">
        <v>79287</v>
      </c>
      <c r="Q76" s="224">
        <v>14.794365650545691</v>
      </c>
      <c r="R76" s="221">
        <v>69088</v>
      </c>
      <c r="S76" s="224">
        <v>12.891307957986816</v>
      </c>
      <c r="T76" s="162" t="str">
        <f t="shared" ref="T76:T80" si="10">IF(D76+F76+H76+J76+L76+N76+P76+R76=C76,"〇","✖")</f>
        <v>✖</v>
      </c>
      <c r="U76" s="163">
        <f t="shared" ref="U76:U80" si="11">E76+G76+I76+K76+M76+O76+Q76+S76</f>
        <v>99.999813407423005</v>
      </c>
      <c r="V76" s="166"/>
      <c r="W76" s="164"/>
      <c r="X76" s="165"/>
      <c r="Y76" s="165"/>
    </row>
    <row r="77" spans="1:25" ht="18" customHeight="1">
      <c r="A77" s="401"/>
      <c r="B77" s="154" t="s">
        <v>300</v>
      </c>
      <c r="C77" s="229">
        <v>541721</v>
      </c>
      <c r="D77" s="221">
        <v>167528</v>
      </c>
      <c r="E77" s="222">
        <v>30.925144124004795</v>
      </c>
      <c r="F77" s="221">
        <v>21151</v>
      </c>
      <c r="G77" s="223">
        <v>3.9044083578078017</v>
      </c>
      <c r="H77" s="221">
        <v>122532</v>
      </c>
      <c r="I77" s="224">
        <v>22.619023445648221</v>
      </c>
      <c r="J77" s="221">
        <v>7716</v>
      </c>
      <c r="K77" s="223">
        <v>1.4243494344874945</v>
      </c>
      <c r="L77" s="221">
        <v>67282</v>
      </c>
      <c r="M77" s="224">
        <v>12.420046481491395</v>
      </c>
      <c r="N77" s="220">
        <v>735</v>
      </c>
      <c r="O77" s="224">
        <v>0.13567869807520846</v>
      </c>
      <c r="P77" s="221">
        <v>76403</v>
      </c>
      <c r="Q77" s="224">
        <v>14.103754515700887</v>
      </c>
      <c r="R77" s="221">
        <v>78374</v>
      </c>
      <c r="S77" s="224">
        <v>14.467594942784201</v>
      </c>
      <c r="T77" s="162" t="str">
        <f t="shared" si="10"/>
        <v>〇</v>
      </c>
      <c r="U77" s="163">
        <f t="shared" si="11"/>
        <v>100.00000000000001</v>
      </c>
      <c r="V77" s="166"/>
      <c r="W77" s="164"/>
      <c r="X77" s="165"/>
      <c r="Y77" s="165"/>
    </row>
    <row r="78" spans="1:25" ht="18" customHeight="1">
      <c r="A78" s="401"/>
      <c r="B78" s="154" t="s">
        <v>301</v>
      </c>
      <c r="C78" s="220">
        <v>623972</v>
      </c>
      <c r="D78" s="221">
        <v>169068</v>
      </c>
      <c r="E78" s="222">
        <v>27.095446590552143</v>
      </c>
      <c r="F78" s="221">
        <v>18520</v>
      </c>
      <c r="G78" s="223">
        <v>2.9680819011109474</v>
      </c>
      <c r="H78" s="221">
        <v>125944</v>
      </c>
      <c r="I78" s="224">
        <v>20.184239036367018</v>
      </c>
      <c r="J78" s="221">
        <v>6962</v>
      </c>
      <c r="K78" s="223">
        <v>1.115755194143327</v>
      </c>
      <c r="L78" s="221">
        <v>144381</v>
      </c>
      <c r="M78" s="224">
        <v>23.1390190585475</v>
      </c>
      <c r="N78" s="220">
        <v>1333</v>
      </c>
      <c r="O78" s="224">
        <v>0.21363138089529657</v>
      </c>
      <c r="P78" s="221">
        <v>87414</v>
      </c>
      <c r="Q78" s="224">
        <v>14.009282467803041</v>
      </c>
      <c r="R78" s="221">
        <v>70350</v>
      </c>
      <c r="S78" s="224">
        <v>11.274544370580731</v>
      </c>
      <c r="T78" s="162" t="str">
        <f t="shared" si="10"/>
        <v>〇</v>
      </c>
      <c r="U78" s="163">
        <f t="shared" si="11"/>
        <v>100</v>
      </c>
      <c r="V78" s="166"/>
      <c r="W78" s="164"/>
      <c r="X78" s="165"/>
      <c r="Y78" s="165"/>
    </row>
    <row r="79" spans="1:25" ht="18" customHeight="1">
      <c r="A79" s="401"/>
      <c r="B79" s="154" t="s">
        <v>315</v>
      </c>
      <c r="C79" s="229">
        <v>673572</v>
      </c>
      <c r="D79" s="221">
        <v>178427</v>
      </c>
      <c r="E79" s="224">
        <v>26.489669998159073</v>
      </c>
      <c r="F79" s="221">
        <v>20450</v>
      </c>
      <c r="G79" s="224">
        <v>3.036052567505775</v>
      </c>
      <c r="H79" s="221">
        <v>146561</v>
      </c>
      <c r="I79" s="224">
        <v>21.758772633066695</v>
      </c>
      <c r="J79" s="221">
        <v>7175</v>
      </c>
      <c r="K79" s="223">
        <v>1.0652164876212193</v>
      </c>
      <c r="L79" s="221">
        <v>144129</v>
      </c>
      <c r="M79" s="224">
        <v>21.397712493987282</v>
      </c>
      <c r="N79" s="220">
        <v>1311</v>
      </c>
      <c r="O79" s="224">
        <v>0.19463398122249737</v>
      </c>
      <c r="P79" s="221">
        <v>85826</v>
      </c>
      <c r="Q79" s="224">
        <v>12.741919200916902</v>
      </c>
      <c r="R79" s="221">
        <v>89693</v>
      </c>
      <c r="S79" s="224">
        <v>13.316022637520561</v>
      </c>
      <c r="T79" s="162" t="str">
        <f t="shared" si="10"/>
        <v>〇</v>
      </c>
      <c r="U79" s="163">
        <f t="shared" si="11"/>
        <v>100</v>
      </c>
      <c r="V79" s="166"/>
      <c r="W79" s="164"/>
      <c r="X79" s="165"/>
      <c r="Y79" s="165"/>
    </row>
    <row r="80" spans="1:25" ht="18" customHeight="1">
      <c r="A80" s="402"/>
      <c r="B80" s="155" t="s">
        <v>316</v>
      </c>
      <c r="C80" s="230">
        <v>649453</v>
      </c>
      <c r="D80" s="226">
        <v>185191</v>
      </c>
      <c r="E80" s="227">
        <v>28.5149194783918</v>
      </c>
      <c r="F80" s="226">
        <v>23406</v>
      </c>
      <c r="G80" s="227">
        <v>3.6039559444640301</v>
      </c>
      <c r="H80" s="226">
        <v>142607</v>
      </c>
      <c r="I80" s="227">
        <v>21.958016977364</v>
      </c>
      <c r="J80" s="226">
        <v>7211</v>
      </c>
      <c r="K80" s="228">
        <v>1.11031899152056</v>
      </c>
      <c r="L80" s="226">
        <v>149537</v>
      </c>
      <c r="M80" s="227">
        <v>23.025068788657499</v>
      </c>
      <c r="N80" s="225">
        <v>720</v>
      </c>
      <c r="O80" s="227">
        <v>0.11086252584867599</v>
      </c>
      <c r="P80" s="226">
        <v>57923</v>
      </c>
      <c r="Q80" s="227">
        <v>8.9187362287956198</v>
      </c>
      <c r="R80" s="226">
        <v>82858</v>
      </c>
      <c r="S80" s="227">
        <v>12.758121064957701</v>
      </c>
      <c r="T80" s="162" t="str">
        <f t="shared" si="10"/>
        <v>〇</v>
      </c>
      <c r="U80" s="163">
        <f t="shared" si="11"/>
        <v>99.999999999999901</v>
      </c>
      <c r="V80" s="166"/>
      <c r="W80" s="164"/>
      <c r="X80" s="165"/>
      <c r="Y80" s="165"/>
    </row>
    <row r="81" spans="1:25" ht="18" customHeight="1">
      <c r="A81" s="401" t="s">
        <v>129</v>
      </c>
      <c r="B81" s="154" t="s">
        <v>314</v>
      </c>
      <c r="C81" s="220">
        <v>453637</v>
      </c>
      <c r="D81" s="221">
        <v>128224</v>
      </c>
      <c r="E81" s="222">
        <v>28.3</v>
      </c>
      <c r="F81" s="221">
        <v>15160</v>
      </c>
      <c r="G81" s="223">
        <v>3.3</v>
      </c>
      <c r="H81" s="221">
        <v>128310</v>
      </c>
      <c r="I81" s="224">
        <v>28.3</v>
      </c>
      <c r="J81" s="221">
        <v>5519</v>
      </c>
      <c r="K81" s="223">
        <v>1.2</v>
      </c>
      <c r="L81" s="221">
        <v>70106</v>
      </c>
      <c r="M81" s="224">
        <v>15.5</v>
      </c>
      <c r="N81" s="220">
        <v>1343</v>
      </c>
      <c r="O81" s="224">
        <v>0.3</v>
      </c>
      <c r="P81" s="221">
        <v>63561</v>
      </c>
      <c r="Q81" s="224">
        <v>14</v>
      </c>
      <c r="R81" s="221">
        <v>41414</v>
      </c>
      <c r="S81" s="224">
        <v>9.1</v>
      </c>
      <c r="T81" s="162" t="str">
        <f t="shared" si="1"/>
        <v>〇</v>
      </c>
      <c r="U81" s="163">
        <f t="shared" si="5"/>
        <v>100</v>
      </c>
      <c r="W81" s="164"/>
      <c r="X81" s="165"/>
      <c r="Y81" s="165"/>
    </row>
    <row r="82" spans="1:25" ht="18" customHeight="1">
      <c r="A82" s="401"/>
      <c r="B82" s="154" t="s">
        <v>300</v>
      </c>
      <c r="C82" s="229">
        <v>446163</v>
      </c>
      <c r="D82" s="221">
        <v>127594</v>
      </c>
      <c r="E82" s="222">
        <v>28.6</v>
      </c>
      <c r="F82" s="221">
        <v>14797</v>
      </c>
      <c r="G82" s="223">
        <v>3.3</v>
      </c>
      <c r="H82" s="221">
        <v>125381</v>
      </c>
      <c r="I82" s="224">
        <v>28.1</v>
      </c>
      <c r="J82" s="221">
        <v>5504</v>
      </c>
      <c r="K82" s="223">
        <v>1.2</v>
      </c>
      <c r="L82" s="221">
        <v>71725</v>
      </c>
      <c r="M82" s="224">
        <v>16.100000000000001</v>
      </c>
      <c r="N82" s="220">
        <v>995</v>
      </c>
      <c r="O82" s="224">
        <v>0.2</v>
      </c>
      <c r="P82" s="221">
        <v>64964</v>
      </c>
      <c r="Q82" s="224">
        <v>14.6</v>
      </c>
      <c r="R82" s="221">
        <v>35203</v>
      </c>
      <c r="S82" s="224">
        <v>7.9</v>
      </c>
      <c r="T82" s="162" t="str">
        <f t="shared" si="1"/>
        <v>〇</v>
      </c>
      <c r="U82" s="163">
        <f t="shared" si="5"/>
        <v>100.00000000000001</v>
      </c>
      <c r="W82" s="164"/>
      <c r="X82" s="165"/>
      <c r="Y82" s="165"/>
    </row>
    <row r="83" spans="1:25" ht="18" customHeight="1">
      <c r="A83" s="401"/>
      <c r="B83" s="154" t="s">
        <v>301</v>
      </c>
      <c r="C83" s="221">
        <v>501232</v>
      </c>
      <c r="D83" s="221">
        <v>108111</v>
      </c>
      <c r="E83" s="222">
        <v>21.6</v>
      </c>
      <c r="F83" s="221">
        <v>12894</v>
      </c>
      <c r="G83" s="223">
        <v>2.6</v>
      </c>
      <c r="H83" s="221">
        <v>129650</v>
      </c>
      <c r="I83" s="224">
        <v>25.9</v>
      </c>
      <c r="J83" s="221">
        <v>5099</v>
      </c>
      <c r="K83" s="223">
        <v>1</v>
      </c>
      <c r="L83" s="221">
        <v>107976</v>
      </c>
      <c r="M83" s="224">
        <v>21.5</v>
      </c>
      <c r="N83" s="220">
        <v>1829</v>
      </c>
      <c r="O83" s="224">
        <v>0.4</v>
      </c>
      <c r="P83" s="221">
        <v>79791</v>
      </c>
      <c r="Q83" s="224">
        <v>15.9</v>
      </c>
      <c r="R83" s="221">
        <v>55882</v>
      </c>
      <c r="S83" s="224">
        <v>11.1</v>
      </c>
      <c r="T83" s="162" t="str">
        <f t="shared" si="1"/>
        <v>〇</v>
      </c>
      <c r="U83" s="163">
        <f t="shared" si="5"/>
        <v>100</v>
      </c>
      <c r="W83" s="164"/>
      <c r="X83" s="165"/>
      <c r="Y83" s="165"/>
    </row>
    <row r="84" spans="1:25" ht="18" customHeight="1">
      <c r="A84" s="401"/>
      <c r="B84" s="154" t="s">
        <v>315</v>
      </c>
      <c r="C84" s="229">
        <v>549724</v>
      </c>
      <c r="D84" s="221">
        <v>117568</v>
      </c>
      <c r="E84" s="224">
        <v>21.4</v>
      </c>
      <c r="F84" s="221">
        <v>14178</v>
      </c>
      <c r="G84" s="224">
        <v>2.6</v>
      </c>
      <c r="H84" s="221">
        <v>146794</v>
      </c>
      <c r="I84" s="224">
        <v>26.7</v>
      </c>
      <c r="J84" s="221">
        <v>4988</v>
      </c>
      <c r="K84" s="223">
        <v>0.9</v>
      </c>
      <c r="L84" s="221">
        <v>109790</v>
      </c>
      <c r="M84" s="224">
        <v>20</v>
      </c>
      <c r="N84" s="220">
        <v>1316</v>
      </c>
      <c r="O84" s="224">
        <v>0.3</v>
      </c>
      <c r="P84" s="221">
        <v>80764</v>
      </c>
      <c r="Q84" s="224">
        <v>14.7</v>
      </c>
      <c r="R84" s="221">
        <v>74326</v>
      </c>
      <c r="S84" s="224">
        <v>13.4</v>
      </c>
      <c r="T84" s="162" t="str">
        <f t="shared" si="1"/>
        <v>〇</v>
      </c>
      <c r="U84" s="163">
        <f t="shared" si="5"/>
        <v>100</v>
      </c>
      <c r="W84" s="164"/>
      <c r="X84" s="165"/>
      <c r="Y84" s="165"/>
    </row>
    <row r="85" spans="1:25" ht="18" customHeight="1">
      <c r="A85" s="402"/>
      <c r="B85" s="155" t="s">
        <v>316</v>
      </c>
      <c r="C85" s="230">
        <v>530103</v>
      </c>
      <c r="D85" s="226">
        <v>121239</v>
      </c>
      <c r="E85" s="227">
        <v>22.9</v>
      </c>
      <c r="F85" s="226">
        <v>16120</v>
      </c>
      <c r="G85" s="227">
        <v>3</v>
      </c>
      <c r="H85" s="226">
        <v>140704</v>
      </c>
      <c r="I85" s="227">
        <v>26.5</v>
      </c>
      <c r="J85" s="226">
        <v>5048</v>
      </c>
      <c r="K85" s="228">
        <v>0.9</v>
      </c>
      <c r="L85" s="226">
        <v>120442</v>
      </c>
      <c r="M85" s="227">
        <v>22.7</v>
      </c>
      <c r="N85" s="225">
        <v>1141</v>
      </c>
      <c r="O85" s="227">
        <v>0.3</v>
      </c>
      <c r="P85" s="226">
        <v>64126</v>
      </c>
      <c r="Q85" s="227">
        <v>12.1</v>
      </c>
      <c r="R85" s="226">
        <v>61283</v>
      </c>
      <c r="S85" s="227">
        <v>11.6</v>
      </c>
      <c r="T85" s="162" t="str">
        <f t="shared" si="1"/>
        <v>〇</v>
      </c>
      <c r="U85" s="163">
        <f t="shared" ref="U85:U116" si="12">E85+G85+I85+K85+M85+O85+Q85+S85</f>
        <v>99.999999999999986</v>
      </c>
      <c r="V85" s="166"/>
      <c r="W85" s="164"/>
      <c r="X85" s="165"/>
      <c r="Y85" s="165"/>
    </row>
    <row r="86" spans="1:25" ht="18" customHeight="1">
      <c r="A86" s="401" t="s">
        <v>73</v>
      </c>
      <c r="B86" s="154" t="s">
        <v>314</v>
      </c>
      <c r="C86" s="220">
        <v>459856</v>
      </c>
      <c r="D86" s="221">
        <v>117883</v>
      </c>
      <c r="E86" s="222">
        <v>25.6</v>
      </c>
      <c r="F86" s="221">
        <v>15147</v>
      </c>
      <c r="G86" s="223">
        <v>3.3</v>
      </c>
      <c r="H86" s="221">
        <v>128726</v>
      </c>
      <c r="I86" s="224">
        <v>28</v>
      </c>
      <c r="J86" s="221">
        <v>9259</v>
      </c>
      <c r="K86" s="223">
        <v>2</v>
      </c>
      <c r="L86" s="221">
        <v>57732</v>
      </c>
      <c r="M86" s="224">
        <v>12.6</v>
      </c>
      <c r="N86" s="220">
        <v>3144</v>
      </c>
      <c r="O86" s="224">
        <v>0.7</v>
      </c>
      <c r="P86" s="221">
        <v>61015</v>
      </c>
      <c r="Q86" s="224">
        <v>13.3</v>
      </c>
      <c r="R86" s="221">
        <v>66950</v>
      </c>
      <c r="S86" s="224">
        <v>14.6</v>
      </c>
      <c r="T86" s="162" t="str">
        <f t="shared" ref="T86:T159" si="13">IF(D86+F86+H86+J86+L86+N86+P86+R86=C86,"〇","✖")</f>
        <v>〇</v>
      </c>
      <c r="U86" s="163">
        <f t="shared" si="12"/>
        <v>100.1</v>
      </c>
      <c r="W86" s="164"/>
      <c r="X86" s="165"/>
      <c r="Y86" s="165"/>
    </row>
    <row r="87" spans="1:25" ht="18" customHeight="1">
      <c r="A87" s="401"/>
      <c r="B87" s="154" t="s">
        <v>300</v>
      </c>
      <c r="C87" s="220">
        <v>468395</v>
      </c>
      <c r="D87" s="221">
        <v>113585</v>
      </c>
      <c r="E87" s="222">
        <v>24.2</v>
      </c>
      <c r="F87" s="221">
        <v>14807</v>
      </c>
      <c r="G87" s="223">
        <v>3.2</v>
      </c>
      <c r="H87" s="221">
        <v>131122</v>
      </c>
      <c r="I87" s="224">
        <v>28</v>
      </c>
      <c r="J87" s="221">
        <v>9254</v>
      </c>
      <c r="K87" s="223">
        <v>2</v>
      </c>
      <c r="L87" s="221">
        <v>61083</v>
      </c>
      <c r="M87" s="224">
        <v>13</v>
      </c>
      <c r="N87" s="220">
        <v>3689</v>
      </c>
      <c r="O87" s="224">
        <v>0.8</v>
      </c>
      <c r="P87" s="221">
        <v>71030</v>
      </c>
      <c r="Q87" s="224">
        <v>15.2</v>
      </c>
      <c r="R87" s="221">
        <v>63825</v>
      </c>
      <c r="S87" s="224">
        <v>13.6</v>
      </c>
      <c r="T87" s="162" t="str">
        <f t="shared" si="13"/>
        <v>〇</v>
      </c>
      <c r="U87" s="163">
        <f t="shared" si="12"/>
        <v>100</v>
      </c>
      <c r="W87" s="164"/>
      <c r="X87" s="165"/>
      <c r="Y87" s="165"/>
    </row>
    <row r="88" spans="1:25" ht="18" customHeight="1">
      <c r="A88" s="401"/>
      <c r="B88" s="154" t="s">
        <v>301</v>
      </c>
      <c r="C88" s="221">
        <v>592744</v>
      </c>
      <c r="D88" s="221">
        <v>115071</v>
      </c>
      <c r="E88" s="222">
        <v>19.399999999999999</v>
      </c>
      <c r="F88" s="221">
        <v>13355</v>
      </c>
      <c r="G88" s="223">
        <v>2.2999999999999998</v>
      </c>
      <c r="H88" s="221">
        <v>138046</v>
      </c>
      <c r="I88" s="224">
        <v>23.3</v>
      </c>
      <c r="J88" s="221">
        <v>9027</v>
      </c>
      <c r="K88" s="223">
        <v>1.5</v>
      </c>
      <c r="L88" s="221">
        <v>109722</v>
      </c>
      <c r="M88" s="224">
        <v>18.5</v>
      </c>
      <c r="N88" s="220">
        <v>3588</v>
      </c>
      <c r="O88" s="224">
        <v>0.6</v>
      </c>
      <c r="P88" s="221">
        <v>70261</v>
      </c>
      <c r="Q88" s="224">
        <v>11.9</v>
      </c>
      <c r="R88" s="221">
        <v>133674</v>
      </c>
      <c r="S88" s="224">
        <v>22.6</v>
      </c>
      <c r="T88" s="162" t="str">
        <f t="shared" si="13"/>
        <v>〇</v>
      </c>
      <c r="U88" s="163">
        <f>E88+G88+I88+K88+M88+O88+Q88+S88</f>
        <v>100.1</v>
      </c>
      <c r="W88" s="164"/>
      <c r="X88" s="165"/>
      <c r="Y88" s="165"/>
    </row>
    <row r="89" spans="1:25" ht="18" customHeight="1">
      <c r="A89" s="401"/>
      <c r="B89" s="154" t="s">
        <v>315</v>
      </c>
      <c r="C89" s="221">
        <v>600046</v>
      </c>
      <c r="D89" s="221">
        <v>124825</v>
      </c>
      <c r="E89" s="224">
        <v>20.8</v>
      </c>
      <c r="F89" s="221">
        <v>14689</v>
      </c>
      <c r="G89" s="224">
        <v>2.5</v>
      </c>
      <c r="H89" s="221">
        <v>155668</v>
      </c>
      <c r="I89" s="224">
        <v>25.9</v>
      </c>
      <c r="J89" s="221">
        <v>8966</v>
      </c>
      <c r="K89" s="223">
        <v>1.5</v>
      </c>
      <c r="L89" s="221">
        <v>107449</v>
      </c>
      <c r="M89" s="224">
        <v>17.899999999999999</v>
      </c>
      <c r="N89" s="220">
        <v>2996</v>
      </c>
      <c r="O89" s="224">
        <v>0.5</v>
      </c>
      <c r="P89" s="221">
        <v>63908</v>
      </c>
      <c r="Q89" s="224">
        <v>10.7</v>
      </c>
      <c r="R89" s="221">
        <v>121545</v>
      </c>
      <c r="S89" s="224">
        <v>20.2</v>
      </c>
      <c r="T89" s="162" t="str">
        <f t="shared" si="13"/>
        <v>〇</v>
      </c>
      <c r="U89" s="163">
        <f t="shared" si="12"/>
        <v>100</v>
      </c>
      <c r="W89" s="164"/>
      <c r="X89" s="165"/>
      <c r="Y89" s="165"/>
    </row>
    <row r="90" spans="1:25" ht="18" customHeight="1">
      <c r="A90" s="402"/>
      <c r="B90" s="155" t="s">
        <v>316</v>
      </c>
      <c r="C90" s="226">
        <v>613385</v>
      </c>
      <c r="D90" s="226">
        <v>131446</v>
      </c>
      <c r="E90" s="227">
        <v>21.4</v>
      </c>
      <c r="F90" s="226">
        <v>16707</v>
      </c>
      <c r="G90" s="227">
        <v>2.7</v>
      </c>
      <c r="H90" s="226">
        <v>151138</v>
      </c>
      <c r="I90" s="227">
        <v>24.6</v>
      </c>
      <c r="J90" s="226">
        <v>8932</v>
      </c>
      <c r="K90" s="228">
        <v>1.5</v>
      </c>
      <c r="L90" s="226">
        <v>132204</v>
      </c>
      <c r="M90" s="227">
        <v>21.6</v>
      </c>
      <c r="N90" s="225">
        <v>3146</v>
      </c>
      <c r="O90" s="227">
        <v>0.5</v>
      </c>
      <c r="P90" s="226">
        <v>49542</v>
      </c>
      <c r="Q90" s="227">
        <v>8.1</v>
      </c>
      <c r="R90" s="226">
        <v>120270</v>
      </c>
      <c r="S90" s="227">
        <v>19.600000000000001</v>
      </c>
      <c r="T90" s="162" t="str">
        <f t="shared" si="13"/>
        <v>〇</v>
      </c>
      <c r="U90" s="163">
        <f t="shared" si="12"/>
        <v>100</v>
      </c>
      <c r="V90" s="166"/>
      <c r="W90" s="164"/>
      <c r="X90" s="165"/>
      <c r="Y90" s="165"/>
    </row>
    <row r="91" spans="1:25" ht="18" customHeight="1">
      <c r="A91" s="400" t="s">
        <v>31</v>
      </c>
      <c r="B91" s="154" t="s">
        <v>314</v>
      </c>
      <c r="C91" s="220">
        <v>803902</v>
      </c>
      <c r="D91" s="221">
        <v>282028</v>
      </c>
      <c r="E91" s="222">
        <v>35.1</v>
      </c>
      <c r="F91" s="221">
        <v>38527</v>
      </c>
      <c r="G91" s="223">
        <v>4.8</v>
      </c>
      <c r="H91" s="221">
        <v>200045</v>
      </c>
      <c r="I91" s="224">
        <v>24.9</v>
      </c>
      <c r="J91" s="221">
        <v>17172</v>
      </c>
      <c r="K91" s="223">
        <v>2.1</v>
      </c>
      <c r="L91" s="221">
        <v>99994</v>
      </c>
      <c r="M91" s="224">
        <v>12.4</v>
      </c>
      <c r="N91" s="220">
        <v>2865</v>
      </c>
      <c r="O91" s="224">
        <v>0.4</v>
      </c>
      <c r="P91" s="221">
        <v>106309</v>
      </c>
      <c r="Q91" s="224">
        <v>13.2</v>
      </c>
      <c r="R91" s="221">
        <v>56962</v>
      </c>
      <c r="S91" s="224">
        <v>7.1</v>
      </c>
      <c r="T91" s="162" t="str">
        <f t="shared" si="13"/>
        <v>〇</v>
      </c>
      <c r="U91" s="163">
        <f t="shared" si="12"/>
        <v>100</v>
      </c>
      <c r="W91" s="164"/>
      <c r="X91" s="165"/>
      <c r="Y91" s="165"/>
    </row>
    <row r="92" spans="1:25" ht="18" customHeight="1">
      <c r="A92" s="401"/>
      <c r="B92" s="154" t="s">
        <v>300</v>
      </c>
      <c r="C92" s="220">
        <v>856767</v>
      </c>
      <c r="D92" s="221">
        <v>278810</v>
      </c>
      <c r="E92" s="222">
        <v>32.5</v>
      </c>
      <c r="F92" s="221">
        <v>37646</v>
      </c>
      <c r="G92" s="223">
        <v>4.4000000000000004</v>
      </c>
      <c r="H92" s="221">
        <v>202532</v>
      </c>
      <c r="I92" s="224">
        <v>23.6</v>
      </c>
      <c r="J92" s="221">
        <v>16689</v>
      </c>
      <c r="K92" s="223">
        <v>1.9</v>
      </c>
      <c r="L92" s="221">
        <v>118443</v>
      </c>
      <c r="M92" s="224">
        <v>13.8</v>
      </c>
      <c r="N92" s="220">
        <v>3052</v>
      </c>
      <c r="O92" s="224">
        <v>0.4</v>
      </c>
      <c r="P92" s="221">
        <v>131001</v>
      </c>
      <c r="Q92" s="224">
        <v>15.3</v>
      </c>
      <c r="R92" s="221">
        <v>68595</v>
      </c>
      <c r="S92" s="224">
        <v>8</v>
      </c>
      <c r="T92" s="162" t="str">
        <f t="shared" si="13"/>
        <v>✖</v>
      </c>
      <c r="U92" s="163">
        <f t="shared" si="12"/>
        <v>99.9</v>
      </c>
      <c r="W92" s="164"/>
      <c r="X92" s="165"/>
      <c r="Y92" s="165"/>
    </row>
    <row r="93" spans="1:25" ht="18" customHeight="1">
      <c r="A93" s="401"/>
      <c r="B93" s="154" t="s">
        <v>301</v>
      </c>
      <c r="C93" s="220">
        <v>1066852</v>
      </c>
      <c r="D93" s="221">
        <v>283369</v>
      </c>
      <c r="E93" s="222">
        <v>26.6</v>
      </c>
      <c r="F93" s="221">
        <v>33746</v>
      </c>
      <c r="G93" s="223">
        <v>3.2</v>
      </c>
      <c r="H93" s="221">
        <v>206796</v>
      </c>
      <c r="I93" s="224">
        <v>19.399999999999999</v>
      </c>
      <c r="J93" s="221">
        <v>15905</v>
      </c>
      <c r="K93" s="223">
        <v>1.5</v>
      </c>
      <c r="L93" s="221">
        <v>232682</v>
      </c>
      <c r="M93" s="224">
        <v>21.8</v>
      </c>
      <c r="N93" s="220">
        <v>2606</v>
      </c>
      <c r="O93" s="224">
        <v>0.2</v>
      </c>
      <c r="P93" s="221">
        <v>156972</v>
      </c>
      <c r="Q93" s="224">
        <v>14.7</v>
      </c>
      <c r="R93" s="221">
        <v>134776</v>
      </c>
      <c r="S93" s="224">
        <v>12.6</v>
      </c>
      <c r="T93" s="162" t="str">
        <f t="shared" si="13"/>
        <v>〇</v>
      </c>
      <c r="U93" s="163">
        <f t="shared" si="12"/>
        <v>100</v>
      </c>
      <c r="W93" s="164"/>
      <c r="X93" s="165"/>
      <c r="Y93" s="165"/>
    </row>
    <row r="94" spans="1:25" ht="18" customHeight="1">
      <c r="A94" s="401"/>
      <c r="B94" s="154" t="s">
        <v>315</v>
      </c>
      <c r="C94" s="220">
        <v>1196501</v>
      </c>
      <c r="D94" s="221">
        <v>305228</v>
      </c>
      <c r="E94" s="224">
        <v>25.510049719975157</v>
      </c>
      <c r="F94" s="221">
        <v>37192</v>
      </c>
      <c r="G94" s="224">
        <v>3.1083969006294185</v>
      </c>
      <c r="H94" s="221">
        <v>234183</v>
      </c>
      <c r="I94" s="224">
        <v>19.572319621964379</v>
      </c>
      <c r="J94" s="221">
        <v>15635.357</v>
      </c>
      <c r="K94" s="223">
        <v>1.3067567014152099</v>
      </c>
      <c r="L94" s="221">
        <v>248228</v>
      </c>
      <c r="M94" s="224">
        <v>20.746159008642699</v>
      </c>
      <c r="N94" s="220">
        <v>2184</v>
      </c>
      <c r="O94" s="224">
        <v>0.18253223357105425</v>
      </c>
      <c r="P94" s="221">
        <v>148650</v>
      </c>
      <c r="Q94" s="224">
        <v>12.423725512974917</v>
      </c>
      <c r="R94" s="221">
        <v>205200.64300000004</v>
      </c>
      <c r="S94" s="224">
        <v>17.150060300827167</v>
      </c>
      <c r="T94" s="162" t="str">
        <f t="shared" si="13"/>
        <v>〇</v>
      </c>
      <c r="U94" s="163">
        <f t="shared" si="12"/>
        <v>100</v>
      </c>
      <c r="W94" s="164"/>
      <c r="X94" s="165"/>
      <c r="Y94" s="165"/>
    </row>
    <row r="95" spans="1:25" ht="18" customHeight="1">
      <c r="A95" s="402"/>
      <c r="B95" s="155" t="s">
        <v>316</v>
      </c>
      <c r="C95" s="225">
        <v>1180398</v>
      </c>
      <c r="D95" s="226">
        <v>318859</v>
      </c>
      <c r="E95" s="227">
        <v>27.01283804276185</v>
      </c>
      <c r="F95" s="226">
        <v>42424</v>
      </c>
      <c r="G95" s="227">
        <v>3.5940420095594874</v>
      </c>
      <c r="H95" s="226">
        <v>218391</v>
      </c>
      <c r="I95" s="227">
        <v>18.501471537566143</v>
      </c>
      <c r="J95" s="226">
        <v>15563</v>
      </c>
      <c r="K95" s="228">
        <v>1.3184536063260019</v>
      </c>
      <c r="L95" s="226">
        <v>253020</v>
      </c>
      <c r="M95" s="227">
        <v>21.435143061916403</v>
      </c>
      <c r="N95" s="225">
        <v>2117</v>
      </c>
      <c r="O95" s="227">
        <v>0.17934628828581547</v>
      </c>
      <c r="P95" s="226">
        <v>103521</v>
      </c>
      <c r="Q95" s="227">
        <v>8.7700080820197943</v>
      </c>
      <c r="R95" s="226">
        <v>226503</v>
      </c>
      <c r="S95" s="227">
        <v>19.188697371564505</v>
      </c>
      <c r="T95" s="162" t="str">
        <f t="shared" si="13"/>
        <v>〇</v>
      </c>
      <c r="U95" s="163">
        <f t="shared" si="12"/>
        <v>100</v>
      </c>
      <c r="V95" s="166"/>
      <c r="W95" s="164"/>
      <c r="X95" s="165"/>
      <c r="Y95" s="165"/>
    </row>
    <row r="96" spans="1:25" ht="18" customHeight="1">
      <c r="A96" s="400" t="s">
        <v>32</v>
      </c>
      <c r="B96" s="154" t="s">
        <v>314</v>
      </c>
      <c r="C96" s="221">
        <v>772611</v>
      </c>
      <c r="D96" s="221">
        <v>275572</v>
      </c>
      <c r="E96" s="222">
        <v>35.700000000000003</v>
      </c>
      <c r="F96" s="221">
        <v>36391</v>
      </c>
      <c r="G96" s="223">
        <v>4.7</v>
      </c>
      <c r="H96" s="221">
        <v>172325</v>
      </c>
      <c r="I96" s="224">
        <v>22.3</v>
      </c>
      <c r="J96" s="221">
        <v>14017</v>
      </c>
      <c r="K96" s="223">
        <v>1.8</v>
      </c>
      <c r="L96" s="221">
        <v>89020</v>
      </c>
      <c r="M96" s="224">
        <v>11.5</v>
      </c>
      <c r="N96" s="220">
        <v>2752</v>
      </c>
      <c r="O96" s="224">
        <v>0.4</v>
      </c>
      <c r="P96" s="221">
        <v>122521</v>
      </c>
      <c r="Q96" s="224">
        <v>15.9</v>
      </c>
      <c r="R96" s="221">
        <v>60013</v>
      </c>
      <c r="S96" s="224">
        <v>7.8</v>
      </c>
      <c r="T96" s="162" t="str">
        <f t="shared" si="13"/>
        <v>〇</v>
      </c>
      <c r="U96" s="163">
        <f t="shared" si="12"/>
        <v>100.10000000000001</v>
      </c>
      <c r="W96" s="164"/>
      <c r="X96" s="165"/>
      <c r="Y96" s="165"/>
    </row>
    <row r="97" spans="1:25" ht="18" customHeight="1">
      <c r="A97" s="401"/>
      <c r="B97" s="154" t="s">
        <v>300</v>
      </c>
      <c r="C97" s="221">
        <v>785104</v>
      </c>
      <c r="D97" s="221">
        <v>273291</v>
      </c>
      <c r="E97" s="222">
        <v>34.799999999999997</v>
      </c>
      <c r="F97" s="221">
        <v>35613</v>
      </c>
      <c r="G97" s="223">
        <v>4.5</v>
      </c>
      <c r="H97" s="221">
        <v>172446</v>
      </c>
      <c r="I97" s="224">
        <v>22</v>
      </c>
      <c r="J97" s="221">
        <v>14209</v>
      </c>
      <c r="K97" s="223">
        <v>1.8</v>
      </c>
      <c r="L97" s="221">
        <v>98824</v>
      </c>
      <c r="M97" s="224">
        <v>12.6</v>
      </c>
      <c r="N97" s="220">
        <v>1399</v>
      </c>
      <c r="O97" s="224">
        <v>0.2</v>
      </c>
      <c r="P97" s="221">
        <v>127771</v>
      </c>
      <c r="Q97" s="224">
        <v>16.3</v>
      </c>
      <c r="R97" s="221">
        <v>61551</v>
      </c>
      <c r="S97" s="224">
        <v>7.8</v>
      </c>
      <c r="T97" s="162" t="str">
        <f t="shared" si="13"/>
        <v>〇</v>
      </c>
      <c r="U97" s="163">
        <f t="shared" si="12"/>
        <v>99.999999999999986</v>
      </c>
      <c r="W97" s="164"/>
      <c r="X97" s="165"/>
      <c r="Y97" s="165"/>
    </row>
    <row r="98" spans="1:25" ht="18" customHeight="1">
      <c r="A98" s="401"/>
      <c r="B98" s="154" t="s">
        <v>301</v>
      </c>
      <c r="C98" s="220">
        <v>994338</v>
      </c>
      <c r="D98" s="221">
        <v>277563</v>
      </c>
      <c r="E98" s="222">
        <v>27.9</v>
      </c>
      <c r="F98" s="221">
        <v>32392</v>
      </c>
      <c r="G98" s="223">
        <v>3.3</v>
      </c>
      <c r="H98" s="221">
        <v>177882</v>
      </c>
      <c r="I98" s="224">
        <v>17.899999999999999</v>
      </c>
      <c r="J98" s="221">
        <v>13633</v>
      </c>
      <c r="K98" s="223">
        <v>1.4</v>
      </c>
      <c r="L98" s="221">
        <v>216030</v>
      </c>
      <c r="M98" s="224">
        <v>21.7</v>
      </c>
      <c r="N98" s="220">
        <v>1208</v>
      </c>
      <c r="O98" s="224">
        <v>0.1</v>
      </c>
      <c r="P98" s="221">
        <v>140582</v>
      </c>
      <c r="Q98" s="224">
        <v>14.1</v>
      </c>
      <c r="R98" s="221">
        <v>135048</v>
      </c>
      <c r="S98" s="224">
        <v>13.6</v>
      </c>
      <c r="T98" s="162" t="str">
        <f t="shared" si="13"/>
        <v>〇</v>
      </c>
      <c r="U98" s="163">
        <f t="shared" si="12"/>
        <v>99.999999999999972</v>
      </c>
      <c r="W98" s="164"/>
      <c r="X98" s="165"/>
      <c r="Y98" s="165"/>
    </row>
    <row r="99" spans="1:25" ht="18" customHeight="1">
      <c r="A99" s="401"/>
      <c r="B99" s="154" t="s">
        <v>315</v>
      </c>
      <c r="C99" s="220">
        <v>1008873</v>
      </c>
      <c r="D99" s="221">
        <v>297294</v>
      </c>
      <c r="E99" s="224">
        <v>29.5</v>
      </c>
      <c r="F99" s="221">
        <v>35666</v>
      </c>
      <c r="G99" s="224">
        <v>3.5</v>
      </c>
      <c r="H99" s="221">
        <v>207631</v>
      </c>
      <c r="I99" s="224">
        <v>20.6</v>
      </c>
      <c r="J99" s="221">
        <v>13638</v>
      </c>
      <c r="K99" s="223">
        <v>1.4</v>
      </c>
      <c r="L99" s="221">
        <v>221804</v>
      </c>
      <c r="M99" s="224">
        <v>22</v>
      </c>
      <c r="N99" s="220">
        <v>1190</v>
      </c>
      <c r="O99" s="224">
        <v>0.1</v>
      </c>
      <c r="P99" s="221">
        <v>142489</v>
      </c>
      <c r="Q99" s="224">
        <v>14.1</v>
      </c>
      <c r="R99" s="221">
        <v>89161</v>
      </c>
      <c r="S99" s="224">
        <v>8.8000000000000007</v>
      </c>
      <c r="T99" s="162" t="str">
        <f t="shared" si="13"/>
        <v>〇</v>
      </c>
      <c r="U99" s="163">
        <f t="shared" si="12"/>
        <v>99.999999999999986</v>
      </c>
      <c r="W99" s="164"/>
      <c r="X99" s="165"/>
      <c r="Y99" s="165"/>
    </row>
    <row r="100" spans="1:25" ht="18" customHeight="1">
      <c r="A100" s="402"/>
      <c r="B100" s="155" t="s">
        <v>316</v>
      </c>
      <c r="C100" s="225">
        <v>981072</v>
      </c>
      <c r="D100" s="226">
        <v>302945</v>
      </c>
      <c r="E100" s="227">
        <v>30.9</v>
      </c>
      <c r="F100" s="226">
        <v>40695</v>
      </c>
      <c r="G100" s="227">
        <v>4.2</v>
      </c>
      <c r="H100" s="226">
        <v>196669</v>
      </c>
      <c r="I100" s="227">
        <v>20</v>
      </c>
      <c r="J100" s="226">
        <v>13172</v>
      </c>
      <c r="K100" s="228">
        <v>1.3</v>
      </c>
      <c r="L100" s="226">
        <v>217248</v>
      </c>
      <c r="M100" s="227">
        <v>22.2</v>
      </c>
      <c r="N100" s="225">
        <v>1212</v>
      </c>
      <c r="O100" s="227">
        <v>0.1</v>
      </c>
      <c r="P100" s="226">
        <v>119024</v>
      </c>
      <c r="Q100" s="227">
        <v>12.1</v>
      </c>
      <c r="R100" s="226">
        <v>90107</v>
      </c>
      <c r="S100" s="227">
        <v>9.1999999999999993</v>
      </c>
      <c r="T100" s="162" t="str">
        <f t="shared" si="13"/>
        <v>〇</v>
      </c>
      <c r="U100" s="163">
        <f t="shared" si="12"/>
        <v>99.999999999999986</v>
      </c>
      <c r="V100" s="166"/>
      <c r="W100" s="164"/>
      <c r="X100" s="165"/>
      <c r="Y100" s="165"/>
    </row>
    <row r="101" spans="1:25" ht="18" customHeight="1">
      <c r="A101" s="400" t="s">
        <v>33</v>
      </c>
      <c r="B101" s="154" t="s">
        <v>314</v>
      </c>
      <c r="C101" s="220">
        <v>1127372</v>
      </c>
      <c r="D101" s="221">
        <v>544837</v>
      </c>
      <c r="E101" s="222">
        <v>48.3</v>
      </c>
      <c r="F101" s="221">
        <v>64370</v>
      </c>
      <c r="G101" s="223">
        <v>5.7</v>
      </c>
      <c r="H101" s="221">
        <v>146970</v>
      </c>
      <c r="I101" s="224">
        <v>13</v>
      </c>
      <c r="J101" s="221">
        <v>20691</v>
      </c>
      <c r="K101" s="223">
        <v>1.8</v>
      </c>
      <c r="L101" s="221">
        <v>109941</v>
      </c>
      <c r="M101" s="224">
        <v>9.8000000000000007</v>
      </c>
      <c r="N101" s="220">
        <v>5149</v>
      </c>
      <c r="O101" s="224">
        <v>0.5</v>
      </c>
      <c r="P101" s="221">
        <v>168487</v>
      </c>
      <c r="Q101" s="224">
        <v>14.9</v>
      </c>
      <c r="R101" s="221">
        <v>66927</v>
      </c>
      <c r="S101" s="224">
        <v>5.9</v>
      </c>
      <c r="T101" s="162" t="str">
        <f t="shared" si="13"/>
        <v>〇</v>
      </c>
      <c r="U101" s="163">
        <f t="shared" si="12"/>
        <v>99.9</v>
      </c>
      <c r="W101" s="164"/>
      <c r="X101" s="165"/>
      <c r="Y101" s="165"/>
    </row>
    <row r="102" spans="1:25" ht="18" customHeight="1">
      <c r="A102" s="401"/>
      <c r="B102" s="154" t="s">
        <v>300</v>
      </c>
      <c r="C102" s="220">
        <v>1141841</v>
      </c>
      <c r="D102" s="221">
        <v>526116</v>
      </c>
      <c r="E102" s="222">
        <v>46.1</v>
      </c>
      <c r="F102" s="221">
        <v>63194</v>
      </c>
      <c r="G102" s="223">
        <v>5.5</v>
      </c>
      <c r="H102" s="221">
        <v>145888</v>
      </c>
      <c r="I102" s="224">
        <v>12.8</v>
      </c>
      <c r="J102" s="221">
        <v>20601</v>
      </c>
      <c r="K102" s="223">
        <v>1.8</v>
      </c>
      <c r="L102" s="221">
        <v>122913</v>
      </c>
      <c r="M102" s="224">
        <v>10.8</v>
      </c>
      <c r="N102" s="220">
        <v>5092</v>
      </c>
      <c r="O102" s="224">
        <v>0.4</v>
      </c>
      <c r="P102" s="221">
        <v>171960</v>
      </c>
      <c r="Q102" s="224">
        <v>15.1</v>
      </c>
      <c r="R102" s="221">
        <v>86077</v>
      </c>
      <c r="S102" s="224">
        <v>7.5</v>
      </c>
      <c r="T102" s="162" t="str">
        <f t="shared" si="13"/>
        <v>〇</v>
      </c>
      <c r="U102" s="163">
        <f t="shared" si="12"/>
        <v>100</v>
      </c>
      <c r="W102" s="164"/>
      <c r="X102" s="165"/>
      <c r="Y102" s="165"/>
    </row>
    <row r="103" spans="1:25" ht="18" customHeight="1">
      <c r="A103" s="401"/>
      <c r="B103" s="154" t="s">
        <v>301</v>
      </c>
      <c r="C103" s="220">
        <v>1295645</v>
      </c>
      <c r="D103" s="221">
        <v>525887</v>
      </c>
      <c r="E103" s="222">
        <v>40.6</v>
      </c>
      <c r="F103" s="221">
        <v>55429</v>
      </c>
      <c r="G103" s="223">
        <v>4.3</v>
      </c>
      <c r="H103" s="221">
        <v>156943</v>
      </c>
      <c r="I103" s="224">
        <v>12.1</v>
      </c>
      <c r="J103" s="221">
        <v>16480</v>
      </c>
      <c r="K103" s="223">
        <v>1.3</v>
      </c>
      <c r="L103" s="221">
        <v>247988</v>
      </c>
      <c r="M103" s="224">
        <v>19.100000000000001</v>
      </c>
      <c r="N103" s="220">
        <v>4829</v>
      </c>
      <c r="O103" s="224">
        <v>0.4</v>
      </c>
      <c r="P103" s="221">
        <v>217619</v>
      </c>
      <c r="Q103" s="224">
        <v>16.8</v>
      </c>
      <c r="R103" s="221">
        <v>70470</v>
      </c>
      <c r="S103" s="224">
        <v>5.4</v>
      </c>
      <c r="T103" s="162" t="str">
        <f t="shared" si="13"/>
        <v>〇</v>
      </c>
      <c r="U103" s="163">
        <f t="shared" si="12"/>
        <v>100.00000000000001</v>
      </c>
      <c r="W103" s="164"/>
      <c r="X103" s="165"/>
      <c r="Y103" s="165"/>
    </row>
    <row r="104" spans="1:25" ht="18" customHeight="1">
      <c r="A104" s="401"/>
      <c r="B104" s="154" t="s">
        <v>315</v>
      </c>
      <c r="C104" s="220">
        <v>1421363</v>
      </c>
      <c r="D104" s="221">
        <v>566737</v>
      </c>
      <c r="E104" s="224">
        <v>39.9</v>
      </c>
      <c r="F104" s="221">
        <v>61492</v>
      </c>
      <c r="G104" s="224">
        <v>4.3</v>
      </c>
      <c r="H104" s="221">
        <v>208160</v>
      </c>
      <c r="I104" s="224">
        <v>14.6</v>
      </c>
      <c r="J104" s="221">
        <v>19523</v>
      </c>
      <c r="K104" s="223">
        <v>1.4</v>
      </c>
      <c r="L104" s="221">
        <v>289478</v>
      </c>
      <c r="M104" s="224">
        <v>20.399999999999999</v>
      </c>
      <c r="N104" s="220">
        <v>3427</v>
      </c>
      <c r="O104" s="224">
        <v>0.2</v>
      </c>
      <c r="P104" s="221">
        <v>197499</v>
      </c>
      <c r="Q104" s="224">
        <v>13.9</v>
      </c>
      <c r="R104" s="221">
        <v>75047</v>
      </c>
      <c r="S104" s="224">
        <v>5.3</v>
      </c>
      <c r="T104" s="162" t="str">
        <f t="shared" si="13"/>
        <v>〇</v>
      </c>
      <c r="U104" s="163">
        <f t="shared" si="12"/>
        <v>100</v>
      </c>
      <c r="W104" s="164"/>
      <c r="X104" s="165"/>
      <c r="Y104" s="165"/>
    </row>
    <row r="105" spans="1:25" ht="18" customHeight="1">
      <c r="A105" s="402"/>
      <c r="B105" s="155" t="s">
        <v>316</v>
      </c>
      <c r="C105" s="225">
        <v>1384632</v>
      </c>
      <c r="D105" s="226">
        <v>582859</v>
      </c>
      <c r="E105" s="227">
        <v>42.1</v>
      </c>
      <c r="F105" s="226">
        <v>71188</v>
      </c>
      <c r="G105" s="227">
        <v>5.0999999999999996</v>
      </c>
      <c r="H105" s="226">
        <v>184828</v>
      </c>
      <c r="I105" s="227">
        <v>13.3</v>
      </c>
      <c r="J105" s="226">
        <v>19317</v>
      </c>
      <c r="K105" s="228">
        <v>1.4</v>
      </c>
      <c r="L105" s="226">
        <v>298942</v>
      </c>
      <c r="M105" s="227">
        <v>21.6</v>
      </c>
      <c r="N105" s="225">
        <v>3976</v>
      </c>
      <c r="O105" s="227">
        <v>0.3</v>
      </c>
      <c r="P105" s="226">
        <v>147624</v>
      </c>
      <c r="Q105" s="227">
        <v>10.7</v>
      </c>
      <c r="R105" s="226">
        <v>75898</v>
      </c>
      <c r="S105" s="227">
        <v>5.5</v>
      </c>
      <c r="T105" s="162" t="str">
        <f t="shared" si="13"/>
        <v>〇</v>
      </c>
      <c r="U105" s="163">
        <f t="shared" si="12"/>
        <v>100</v>
      </c>
      <c r="V105" s="166"/>
      <c r="W105" s="164"/>
      <c r="X105" s="165"/>
      <c r="Y105" s="165"/>
    </row>
    <row r="106" spans="1:25" ht="18" customHeight="1">
      <c r="A106" s="400" t="s">
        <v>34</v>
      </c>
      <c r="B106" s="154" t="s">
        <v>314</v>
      </c>
      <c r="C106" s="221">
        <v>2301799</v>
      </c>
      <c r="D106" s="221">
        <v>1264726</v>
      </c>
      <c r="E106" s="222">
        <v>54.9</v>
      </c>
      <c r="F106" s="221">
        <v>133671</v>
      </c>
      <c r="G106" s="223">
        <v>5.8</v>
      </c>
      <c r="H106" s="221">
        <v>96523</v>
      </c>
      <c r="I106" s="224">
        <v>4.2</v>
      </c>
      <c r="J106" s="221">
        <v>48199</v>
      </c>
      <c r="K106" s="223">
        <v>2.1</v>
      </c>
      <c r="L106" s="221">
        <v>178679</v>
      </c>
      <c r="M106" s="224">
        <v>7.8</v>
      </c>
      <c r="N106" s="220">
        <v>6562</v>
      </c>
      <c r="O106" s="224">
        <v>0.3</v>
      </c>
      <c r="P106" s="221">
        <v>291876</v>
      </c>
      <c r="Q106" s="224">
        <v>12.7</v>
      </c>
      <c r="R106" s="221">
        <v>281562</v>
      </c>
      <c r="S106" s="224">
        <v>12.2</v>
      </c>
      <c r="T106" s="162" t="str">
        <f t="shared" si="13"/>
        <v>✖</v>
      </c>
      <c r="U106" s="163">
        <f t="shared" si="12"/>
        <v>99.999999999999986</v>
      </c>
      <c r="W106" s="164"/>
      <c r="X106" s="165"/>
      <c r="Y106" s="165"/>
    </row>
    <row r="107" spans="1:25" ht="18" customHeight="1">
      <c r="A107" s="401"/>
      <c r="B107" s="154" t="s">
        <v>300</v>
      </c>
      <c r="C107" s="221">
        <v>2295884</v>
      </c>
      <c r="D107" s="221">
        <v>1228458</v>
      </c>
      <c r="E107" s="222">
        <v>53.5</v>
      </c>
      <c r="F107" s="221">
        <v>131190</v>
      </c>
      <c r="G107" s="223">
        <v>5.7</v>
      </c>
      <c r="H107" s="221">
        <v>74356</v>
      </c>
      <c r="I107" s="224">
        <v>3.2</v>
      </c>
      <c r="J107" s="221">
        <v>49734</v>
      </c>
      <c r="K107" s="223">
        <v>2.2000000000000002</v>
      </c>
      <c r="L107" s="221">
        <v>196462</v>
      </c>
      <c r="M107" s="224">
        <v>8.6</v>
      </c>
      <c r="N107" s="220">
        <v>8026</v>
      </c>
      <c r="O107" s="224">
        <v>0.3</v>
      </c>
      <c r="P107" s="221">
        <v>309805</v>
      </c>
      <c r="Q107" s="224">
        <v>13.5</v>
      </c>
      <c r="R107" s="221">
        <v>297853</v>
      </c>
      <c r="S107" s="224">
        <v>13</v>
      </c>
      <c r="T107" s="162" t="str">
        <f t="shared" si="13"/>
        <v>〇</v>
      </c>
      <c r="U107" s="163">
        <f t="shared" si="12"/>
        <v>100</v>
      </c>
      <c r="W107" s="164"/>
      <c r="X107" s="165"/>
      <c r="Y107" s="165"/>
    </row>
    <row r="108" spans="1:25" ht="18" customHeight="1">
      <c r="A108" s="401"/>
      <c r="B108" s="154" t="s">
        <v>301</v>
      </c>
      <c r="C108" s="220">
        <v>2619969</v>
      </c>
      <c r="D108" s="221">
        <v>1216710</v>
      </c>
      <c r="E108" s="222">
        <v>46.4</v>
      </c>
      <c r="F108" s="221">
        <v>111669</v>
      </c>
      <c r="G108" s="223">
        <v>4.3</v>
      </c>
      <c r="H108" s="221">
        <v>97711</v>
      </c>
      <c r="I108" s="224">
        <v>3.7</v>
      </c>
      <c r="J108" s="221">
        <v>48459</v>
      </c>
      <c r="K108" s="223">
        <v>1.8</v>
      </c>
      <c r="L108" s="221">
        <v>493423</v>
      </c>
      <c r="M108" s="224">
        <v>18.8</v>
      </c>
      <c r="N108" s="220">
        <v>5459</v>
      </c>
      <c r="O108" s="224">
        <v>0.2</v>
      </c>
      <c r="P108" s="221">
        <v>350651</v>
      </c>
      <c r="Q108" s="224">
        <v>13.4</v>
      </c>
      <c r="R108" s="221">
        <v>295887</v>
      </c>
      <c r="S108" s="224">
        <v>11.3</v>
      </c>
      <c r="T108" s="162" t="str">
        <f>IF(D108+F108+H108+J108+L108+N108+P108+R108=C108,"〇","✖")</f>
        <v>〇</v>
      </c>
      <c r="U108" s="163">
        <f t="shared" si="12"/>
        <v>99.9</v>
      </c>
      <c r="W108" s="164"/>
      <c r="X108" s="165"/>
      <c r="Y108" s="165"/>
    </row>
    <row r="109" spans="1:25" ht="18" customHeight="1">
      <c r="A109" s="401"/>
      <c r="B109" s="154" t="s">
        <v>315</v>
      </c>
      <c r="C109" s="220">
        <v>3171137</v>
      </c>
      <c r="D109" s="221">
        <v>1289467</v>
      </c>
      <c r="E109" s="224">
        <v>40.662607764975149</v>
      </c>
      <c r="F109" s="221">
        <v>125167</v>
      </c>
      <c r="G109" s="224">
        <v>3.9470700887410413</v>
      </c>
      <c r="H109" s="221">
        <v>177367</v>
      </c>
      <c r="I109" s="224">
        <v>5.5931673718290948</v>
      </c>
      <c r="J109" s="221">
        <v>48451</v>
      </c>
      <c r="K109" s="223">
        <v>1.5278747023543922</v>
      </c>
      <c r="L109" s="221">
        <v>760715</v>
      </c>
      <c r="M109" s="224">
        <v>23.988714457937327</v>
      </c>
      <c r="N109" s="220">
        <v>9794</v>
      </c>
      <c r="O109" s="224">
        <v>0.30884821437862825</v>
      </c>
      <c r="P109" s="221">
        <v>426706</v>
      </c>
      <c r="Q109" s="224">
        <v>13.45593079075423</v>
      </c>
      <c r="R109" s="221">
        <v>333470</v>
      </c>
      <c r="S109" s="224">
        <v>10.515786609030137</v>
      </c>
      <c r="T109" s="162" t="str">
        <f t="shared" si="13"/>
        <v>〇</v>
      </c>
      <c r="U109" s="163">
        <f t="shared" si="12"/>
        <v>100</v>
      </c>
      <c r="W109" s="164"/>
      <c r="X109" s="165"/>
      <c r="Y109" s="165"/>
    </row>
    <row r="110" spans="1:25" ht="18" customHeight="1">
      <c r="A110" s="402"/>
      <c r="B110" s="155" t="s">
        <v>316</v>
      </c>
      <c r="C110" s="225">
        <v>2924786</v>
      </c>
      <c r="D110" s="226">
        <v>1389013</v>
      </c>
      <c r="E110" s="227">
        <v>47.491098494043662</v>
      </c>
      <c r="F110" s="226">
        <v>147287</v>
      </c>
      <c r="G110" s="227">
        <v>5.0358214241999244</v>
      </c>
      <c r="H110" s="226">
        <v>133113</v>
      </c>
      <c r="I110" s="227">
        <v>4.5512047719046791</v>
      </c>
      <c r="J110" s="226">
        <v>47133</v>
      </c>
      <c r="K110" s="228">
        <v>1.6115025167653292</v>
      </c>
      <c r="L110" s="226">
        <v>565331</v>
      </c>
      <c r="M110" s="227">
        <v>19.328969709236844</v>
      </c>
      <c r="N110" s="225">
        <v>9562</v>
      </c>
      <c r="O110" s="227">
        <v>0.32692990188000076</v>
      </c>
      <c r="P110" s="226">
        <v>283460</v>
      </c>
      <c r="Q110" s="227">
        <v>9.6916492351919086</v>
      </c>
      <c r="R110" s="226">
        <v>349887</v>
      </c>
      <c r="S110" s="227">
        <v>11.962823946777643</v>
      </c>
      <c r="T110" s="162" t="str">
        <f t="shared" si="13"/>
        <v>〇</v>
      </c>
      <c r="U110" s="163">
        <f t="shared" si="12"/>
        <v>100</v>
      </c>
      <c r="V110" s="166"/>
      <c r="W110" s="164"/>
      <c r="X110" s="165"/>
      <c r="Y110" s="165"/>
    </row>
    <row r="111" spans="1:25" ht="18" customHeight="1">
      <c r="A111" s="400" t="s">
        <v>136</v>
      </c>
      <c r="B111" s="154" t="s">
        <v>314</v>
      </c>
      <c r="C111" s="220">
        <v>683461</v>
      </c>
      <c r="D111" s="221">
        <v>279590</v>
      </c>
      <c r="E111" s="222">
        <v>40.9</v>
      </c>
      <c r="F111" s="221">
        <v>32718</v>
      </c>
      <c r="G111" s="223">
        <v>4.8</v>
      </c>
      <c r="H111" s="221">
        <v>137944</v>
      </c>
      <c r="I111" s="224">
        <v>20.2</v>
      </c>
      <c r="J111" s="221">
        <v>9930</v>
      </c>
      <c r="K111" s="223">
        <v>1.5</v>
      </c>
      <c r="L111" s="221">
        <v>75587</v>
      </c>
      <c r="M111" s="224">
        <v>11.1</v>
      </c>
      <c r="N111" s="220">
        <v>1746</v>
      </c>
      <c r="O111" s="224">
        <v>0.3</v>
      </c>
      <c r="P111" s="221">
        <v>105005</v>
      </c>
      <c r="Q111" s="224">
        <v>15.4</v>
      </c>
      <c r="R111" s="221">
        <v>40941</v>
      </c>
      <c r="S111" s="224">
        <v>6</v>
      </c>
      <c r="T111" s="162" t="str">
        <f t="shared" si="13"/>
        <v>〇</v>
      </c>
      <c r="U111" s="163">
        <f t="shared" si="12"/>
        <v>100.19999999999999</v>
      </c>
      <c r="W111" s="164"/>
      <c r="X111" s="165"/>
      <c r="Y111" s="165"/>
    </row>
    <row r="112" spans="1:25" ht="18" customHeight="1">
      <c r="A112" s="403"/>
      <c r="B112" s="154" t="s">
        <v>300</v>
      </c>
      <c r="C112" s="220">
        <v>684080</v>
      </c>
      <c r="D112" s="221">
        <v>267526</v>
      </c>
      <c r="E112" s="222">
        <v>39.1</v>
      </c>
      <c r="F112" s="221">
        <v>32007</v>
      </c>
      <c r="G112" s="223">
        <v>4.7</v>
      </c>
      <c r="H112" s="221">
        <v>130543</v>
      </c>
      <c r="I112" s="224">
        <v>19.100000000000001</v>
      </c>
      <c r="J112" s="221">
        <v>10111</v>
      </c>
      <c r="K112" s="223">
        <v>1.5</v>
      </c>
      <c r="L112" s="221">
        <v>76522</v>
      </c>
      <c r="M112" s="224">
        <v>11.2</v>
      </c>
      <c r="N112" s="220">
        <v>3162</v>
      </c>
      <c r="O112" s="224">
        <v>0.5</v>
      </c>
      <c r="P112" s="221">
        <v>119381</v>
      </c>
      <c r="Q112" s="224">
        <v>17.5</v>
      </c>
      <c r="R112" s="221">
        <v>44828</v>
      </c>
      <c r="S112" s="224">
        <v>6.6</v>
      </c>
      <c r="T112" s="162" t="str">
        <f t="shared" si="13"/>
        <v>〇</v>
      </c>
      <c r="U112" s="163">
        <f t="shared" si="12"/>
        <v>100.2</v>
      </c>
      <c r="W112" s="164"/>
      <c r="X112" s="165"/>
      <c r="Y112" s="165"/>
    </row>
    <row r="113" spans="1:25" ht="18" customHeight="1">
      <c r="A113" s="403"/>
      <c r="B113" s="154" t="s">
        <v>301</v>
      </c>
      <c r="C113" s="220">
        <v>804732</v>
      </c>
      <c r="D113" s="221">
        <v>268278</v>
      </c>
      <c r="E113" s="222">
        <v>33.299999999999997</v>
      </c>
      <c r="F113" s="221">
        <v>28744</v>
      </c>
      <c r="G113" s="223">
        <v>3.6</v>
      </c>
      <c r="H113" s="221">
        <v>143082</v>
      </c>
      <c r="I113" s="224">
        <v>17.8</v>
      </c>
      <c r="J113" s="221">
        <v>9732</v>
      </c>
      <c r="K113" s="223">
        <v>1.2</v>
      </c>
      <c r="L113" s="221">
        <v>148967</v>
      </c>
      <c r="M113" s="224">
        <v>18.5</v>
      </c>
      <c r="N113" s="220">
        <v>3340</v>
      </c>
      <c r="O113" s="224">
        <v>0.4</v>
      </c>
      <c r="P113" s="221">
        <v>135644</v>
      </c>
      <c r="Q113" s="224">
        <v>16.899999999999999</v>
      </c>
      <c r="R113" s="221">
        <v>66945</v>
      </c>
      <c r="S113" s="224">
        <v>8.3000000000000007</v>
      </c>
      <c r="T113" s="162" t="str">
        <f t="shared" si="13"/>
        <v>〇</v>
      </c>
      <c r="U113" s="163">
        <f t="shared" si="12"/>
        <v>100.00000000000001</v>
      </c>
      <c r="W113" s="164"/>
      <c r="X113" s="165"/>
      <c r="Y113" s="165"/>
    </row>
    <row r="114" spans="1:25" ht="18" customHeight="1">
      <c r="A114" s="403"/>
      <c r="B114" s="154" t="s">
        <v>315</v>
      </c>
      <c r="C114" s="220">
        <v>893808.82100000011</v>
      </c>
      <c r="D114" s="221">
        <v>287257.022</v>
      </c>
      <c r="E114" s="224">
        <v>32.13853066236409</v>
      </c>
      <c r="F114" s="221">
        <v>31673.351999999999</v>
      </c>
      <c r="G114" s="224">
        <v>3.5436383324751271</v>
      </c>
      <c r="H114" s="221">
        <v>169581.31599999999</v>
      </c>
      <c r="I114" s="224">
        <v>18.972884582887772</v>
      </c>
      <c r="J114" s="221">
        <v>9505.7060000000001</v>
      </c>
      <c r="K114" s="223">
        <v>1.0635055032646628</v>
      </c>
      <c r="L114" s="221">
        <v>179607.30300000001</v>
      </c>
      <c r="M114" s="224">
        <v>20.094599513915515</v>
      </c>
      <c r="N114" s="220">
        <v>4093.8</v>
      </c>
      <c r="O114" s="224">
        <v>0.45801740862434381</v>
      </c>
      <c r="P114" s="221">
        <v>139694.39999999999</v>
      </c>
      <c r="Q114" s="224">
        <v>15.629114047421108</v>
      </c>
      <c r="R114" s="221">
        <v>72395.922000000006</v>
      </c>
      <c r="S114" s="224">
        <v>8.0997099490473694</v>
      </c>
      <c r="T114" s="162" t="str">
        <f t="shared" si="13"/>
        <v>〇</v>
      </c>
      <c r="U114" s="163">
        <f t="shared" si="12"/>
        <v>99.999999999999986</v>
      </c>
      <c r="W114" s="164"/>
      <c r="X114" s="165"/>
      <c r="Y114" s="165"/>
    </row>
    <row r="115" spans="1:25" ht="18" customHeight="1">
      <c r="A115" s="404"/>
      <c r="B115" s="155" t="s">
        <v>316</v>
      </c>
      <c r="C115" s="225">
        <v>867829.22</v>
      </c>
      <c r="D115" s="226">
        <v>298854.033</v>
      </c>
      <c r="E115" s="227">
        <v>34.436963645911803</v>
      </c>
      <c r="F115" s="226">
        <v>36232.788999999997</v>
      </c>
      <c r="G115" s="227">
        <v>4.1751059039012306</v>
      </c>
      <c r="H115" s="226">
        <v>163147.04199999999</v>
      </c>
      <c r="I115" s="227">
        <v>18.799440977569297</v>
      </c>
      <c r="J115" s="226">
        <v>9053.6329999999998</v>
      </c>
      <c r="K115" s="228">
        <v>1.0432505372428</v>
      </c>
      <c r="L115" s="226">
        <v>191283.899</v>
      </c>
      <c r="M115" s="227">
        <v>22.041652273473808</v>
      </c>
      <c r="N115" s="225">
        <v>2219.6480000000001</v>
      </c>
      <c r="O115" s="227">
        <v>0.25577013873766552</v>
      </c>
      <c r="P115" s="226">
        <v>94812</v>
      </c>
      <c r="Q115" s="227">
        <v>10.925191018573909</v>
      </c>
      <c r="R115" s="226">
        <v>72226.176000000007</v>
      </c>
      <c r="S115" s="227">
        <v>8.322625504589487</v>
      </c>
      <c r="T115" s="162" t="str">
        <f t="shared" si="13"/>
        <v>〇</v>
      </c>
      <c r="U115" s="163">
        <f t="shared" si="12"/>
        <v>99.999999999999986</v>
      </c>
      <c r="V115" s="166"/>
      <c r="W115" s="164"/>
      <c r="X115" s="165"/>
      <c r="Y115" s="165"/>
    </row>
    <row r="116" spans="1:25" ht="18" customHeight="1">
      <c r="A116" s="400" t="s">
        <v>138</v>
      </c>
      <c r="B116" s="154" t="s">
        <v>314</v>
      </c>
      <c r="C116" s="221">
        <v>516669</v>
      </c>
      <c r="D116" s="221">
        <v>200434</v>
      </c>
      <c r="E116" s="222">
        <v>38.799999999999997</v>
      </c>
      <c r="F116" s="221">
        <v>24762</v>
      </c>
      <c r="G116" s="223">
        <v>4.8</v>
      </c>
      <c r="H116" s="221">
        <v>115265</v>
      </c>
      <c r="I116" s="224">
        <v>22.3</v>
      </c>
      <c r="J116" s="221">
        <v>7816</v>
      </c>
      <c r="K116" s="223">
        <v>1.5</v>
      </c>
      <c r="L116" s="221">
        <v>58192</v>
      </c>
      <c r="M116" s="224">
        <v>11.3</v>
      </c>
      <c r="N116" s="220">
        <v>601</v>
      </c>
      <c r="O116" s="224">
        <v>0.1</v>
      </c>
      <c r="P116" s="221">
        <v>73057</v>
      </c>
      <c r="Q116" s="224">
        <v>14.1</v>
      </c>
      <c r="R116" s="221">
        <v>36542</v>
      </c>
      <c r="S116" s="224">
        <v>7.1</v>
      </c>
      <c r="T116" s="162" t="str">
        <f t="shared" si="13"/>
        <v>〇</v>
      </c>
      <c r="U116" s="163">
        <f t="shared" si="12"/>
        <v>99.999999999999972</v>
      </c>
      <c r="W116" s="164"/>
      <c r="X116" s="165"/>
      <c r="Y116" s="165"/>
    </row>
    <row r="117" spans="1:25" ht="18" customHeight="1">
      <c r="A117" s="403"/>
      <c r="B117" s="154" t="s">
        <v>300</v>
      </c>
      <c r="C117" s="221">
        <v>525620</v>
      </c>
      <c r="D117" s="221">
        <v>199363</v>
      </c>
      <c r="E117" s="222">
        <v>37.9</v>
      </c>
      <c r="F117" s="221">
        <v>24168</v>
      </c>
      <c r="G117" s="223">
        <v>4.5999999999999996</v>
      </c>
      <c r="H117" s="221">
        <v>114773</v>
      </c>
      <c r="I117" s="224">
        <v>21.8</v>
      </c>
      <c r="J117" s="221">
        <v>7771</v>
      </c>
      <c r="K117" s="223">
        <v>1.5</v>
      </c>
      <c r="L117" s="221">
        <v>66771</v>
      </c>
      <c r="M117" s="224">
        <v>12.7</v>
      </c>
      <c r="N117" s="220">
        <v>795</v>
      </c>
      <c r="O117" s="224">
        <v>0.2</v>
      </c>
      <c r="P117" s="221">
        <v>76203</v>
      </c>
      <c r="Q117" s="224">
        <v>14.5</v>
      </c>
      <c r="R117" s="221">
        <v>35776</v>
      </c>
      <c r="S117" s="224">
        <v>6.8</v>
      </c>
      <c r="T117" s="162" t="str">
        <f t="shared" si="13"/>
        <v>〇</v>
      </c>
      <c r="U117" s="163">
        <f t="shared" ref="U117:U158" si="14">E117+G117+I117+K117+M117+O117+Q117+S117</f>
        <v>100</v>
      </c>
      <c r="W117" s="164"/>
      <c r="X117" s="165"/>
      <c r="Y117" s="165"/>
    </row>
    <row r="118" spans="1:25" ht="18" customHeight="1">
      <c r="A118" s="403"/>
      <c r="B118" s="154" t="s">
        <v>301</v>
      </c>
      <c r="C118" s="221">
        <v>655103</v>
      </c>
      <c r="D118" s="221">
        <v>199570</v>
      </c>
      <c r="E118" s="222">
        <v>30.5</v>
      </c>
      <c r="F118" s="221">
        <v>22015</v>
      </c>
      <c r="G118" s="223">
        <v>3.4</v>
      </c>
      <c r="H118" s="221">
        <v>118811</v>
      </c>
      <c r="I118" s="224">
        <v>18.100000000000001</v>
      </c>
      <c r="J118" s="221">
        <v>7419</v>
      </c>
      <c r="K118" s="223">
        <v>1.1000000000000001</v>
      </c>
      <c r="L118" s="221">
        <v>142366</v>
      </c>
      <c r="M118" s="224">
        <v>21.7</v>
      </c>
      <c r="N118" s="220">
        <v>1495</v>
      </c>
      <c r="O118" s="224">
        <v>0.2</v>
      </c>
      <c r="P118" s="221">
        <v>83683</v>
      </c>
      <c r="Q118" s="224">
        <v>12.8</v>
      </c>
      <c r="R118" s="221">
        <v>79744</v>
      </c>
      <c r="S118" s="224">
        <v>12.2</v>
      </c>
      <c r="T118" s="162" t="str">
        <f t="shared" si="13"/>
        <v>〇</v>
      </c>
      <c r="U118" s="163">
        <f t="shared" si="14"/>
        <v>100</v>
      </c>
      <c r="W118" s="164"/>
      <c r="X118" s="165"/>
      <c r="Y118" s="165"/>
    </row>
    <row r="119" spans="1:25" ht="18" customHeight="1">
      <c r="A119" s="403"/>
      <c r="B119" s="154" t="s">
        <v>315</v>
      </c>
      <c r="C119" s="221">
        <v>738556</v>
      </c>
      <c r="D119" s="221">
        <v>213839</v>
      </c>
      <c r="E119" s="224">
        <v>28.953660927539687</v>
      </c>
      <c r="F119" s="221">
        <v>24525</v>
      </c>
      <c r="G119" s="224">
        <v>3.3206689810928349</v>
      </c>
      <c r="H119" s="221">
        <v>144481</v>
      </c>
      <c r="I119" s="224">
        <v>19.562633029858265</v>
      </c>
      <c r="J119" s="221">
        <v>7395</v>
      </c>
      <c r="K119" s="223">
        <v>1.0012781698341087</v>
      </c>
      <c r="L119" s="221">
        <v>169558</v>
      </c>
      <c r="M119" s="224">
        <v>22.958042450403219</v>
      </c>
      <c r="N119" s="220">
        <v>2659</v>
      </c>
      <c r="O119" s="224">
        <v>0.36002686323041178</v>
      </c>
      <c r="P119" s="221">
        <v>84957</v>
      </c>
      <c r="Q119" s="224">
        <v>11.50312230893798</v>
      </c>
      <c r="R119" s="221">
        <v>91142</v>
      </c>
      <c r="S119" s="224">
        <v>12.240567269103494</v>
      </c>
      <c r="T119" s="162" t="str">
        <f t="shared" si="13"/>
        <v>〇</v>
      </c>
      <c r="U119" s="163">
        <f t="shared" si="14"/>
        <v>99.899999999999991</v>
      </c>
      <c r="W119" s="164"/>
      <c r="X119" s="165"/>
      <c r="Y119" s="165"/>
    </row>
    <row r="120" spans="1:25" ht="18" customHeight="1">
      <c r="A120" s="404"/>
      <c r="B120" s="155" t="s">
        <v>316</v>
      </c>
      <c r="C120" s="226">
        <v>683731</v>
      </c>
      <c r="D120" s="226">
        <v>224245</v>
      </c>
      <c r="E120" s="227">
        <v>32.797255060835326</v>
      </c>
      <c r="F120" s="226">
        <v>28508</v>
      </c>
      <c r="G120" s="227">
        <v>4.1694760073771704</v>
      </c>
      <c r="H120" s="226">
        <v>139499</v>
      </c>
      <c r="I120" s="227">
        <v>20.402614478501047</v>
      </c>
      <c r="J120" s="226">
        <v>7479</v>
      </c>
      <c r="K120" s="228">
        <v>1.0938512368168183</v>
      </c>
      <c r="L120" s="226">
        <v>154207</v>
      </c>
      <c r="M120" s="227">
        <v>22.553752864796241</v>
      </c>
      <c r="N120" s="225">
        <v>4132</v>
      </c>
      <c r="O120" s="227">
        <v>0.60433123552976242</v>
      </c>
      <c r="P120" s="226">
        <v>57194</v>
      </c>
      <c r="Q120" s="227">
        <v>8.3649856449393116</v>
      </c>
      <c r="R120" s="226">
        <v>68467</v>
      </c>
      <c r="S120" s="227">
        <v>9.9137334712043188</v>
      </c>
      <c r="T120" s="162" t="str">
        <f t="shared" si="13"/>
        <v>〇</v>
      </c>
      <c r="U120" s="163">
        <f t="shared" si="14"/>
        <v>99.899999999999991</v>
      </c>
      <c r="V120" s="166"/>
      <c r="W120" s="164"/>
      <c r="X120" s="165"/>
      <c r="Y120" s="165"/>
    </row>
    <row r="121" spans="1:25" ht="18" customHeight="1">
      <c r="A121" s="400" t="s">
        <v>35</v>
      </c>
      <c r="B121" s="154" t="s">
        <v>314</v>
      </c>
      <c r="C121" s="220">
        <v>845770</v>
      </c>
      <c r="D121" s="221">
        <v>323692</v>
      </c>
      <c r="E121" s="222">
        <v>38.299999999999997</v>
      </c>
      <c r="F121" s="221">
        <v>44215</v>
      </c>
      <c r="G121" s="223">
        <v>5.2</v>
      </c>
      <c r="H121" s="221">
        <v>166484</v>
      </c>
      <c r="I121" s="224">
        <v>19.7</v>
      </c>
      <c r="J121" s="221">
        <v>11996</v>
      </c>
      <c r="K121" s="223">
        <v>1.4</v>
      </c>
      <c r="L121" s="221">
        <v>72500</v>
      </c>
      <c r="M121" s="224">
        <v>8.6</v>
      </c>
      <c r="N121" s="220">
        <v>2067</v>
      </c>
      <c r="O121" s="224">
        <v>0.2</v>
      </c>
      <c r="P121" s="221">
        <v>118528</v>
      </c>
      <c r="Q121" s="224">
        <v>14</v>
      </c>
      <c r="R121" s="221">
        <v>106288</v>
      </c>
      <c r="S121" s="224">
        <v>12.6</v>
      </c>
      <c r="T121" s="162" t="str">
        <f t="shared" si="13"/>
        <v>〇</v>
      </c>
      <c r="U121" s="163">
        <f t="shared" si="14"/>
        <v>100</v>
      </c>
      <c r="W121" s="164"/>
      <c r="X121" s="165"/>
      <c r="Y121" s="165"/>
    </row>
    <row r="122" spans="1:25" ht="18" customHeight="1">
      <c r="A122" s="403"/>
      <c r="B122" s="154" t="s">
        <v>300</v>
      </c>
      <c r="C122" s="220">
        <v>871150</v>
      </c>
      <c r="D122" s="221">
        <v>325544</v>
      </c>
      <c r="E122" s="222">
        <v>37.4</v>
      </c>
      <c r="F122" s="221">
        <v>43325</v>
      </c>
      <c r="G122" s="223">
        <v>5</v>
      </c>
      <c r="H122" s="221">
        <v>162643</v>
      </c>
      <c r="I122" s="224">
        <v>18.7</v>
      </c>
      <c r="J122" s="221">
        <v>11960</v>
      </c>
      <c r="K122" s="223">
        <v>1.4</v>
      </c>
      <c r="L122" s="221">
        <v>82348</v>
      </c>
      <c r="M122" s="224">
        <v>9.5</v>
      </c>
      <c r="N122" s="220">
        <v>3105</v>
      </c>
      <c r="O122" s="224">
        <v>0.4</v>
      </c>
      <c r="P122" s="221">
        <v>123914</v>
      </c>
      <c r="Q122" s="224">
        <v>14.2</v>
      </c>
      <c r="R122" s="221">
        <v>118311</v>
      </c>
      <c r="S122" s="224">
        <v>13.6</v>
      </c>
      <c r="T122" s="162" t="str">
        <f t="shared" si="13"/>
        <v>〇</v>
      </c>
      <c r="U122" s="163">
        <f t="shared" si="14"/>
        <v>100.2</v>
      </c>
      <c r="W122" s="164"/>
      <c r="X122" s="165"/>
      <c r="Y122" s="165"/>
    </row>
    <row r="123" spans="1:25" ht="18" customHeight="1">
      <c r="A123" s="403"/>
      <c r="B123" s="154" t="s">
        <v>301</v>
      </c>
      <c r="C123" s="220">
        <v>1177196</v>
      </c>
      <c r="D123" s="221">
        <v>263520</v>
      </c>
      <c r="E123" s="222">
        <v>22.4</v>
      </c>
      <c r="F123" s="221">
        <v>38954</v>
      </c>
      <c r="G123" s="223">
        <v>3.3</v>
      </c>
      <c r="H123" s="221">
        <v>168425</v>
      </c>
      <c r="I123" s="224">
        <v>14.3</v>
      </c>
      <c r="J123" s="221">
        <v>11215</v>
      </c>
      <c r="K123" s="223">
        <v>1</v>
      </c>
      <c r="L123" s="221">
        <v>233948</v>
      </c>
      <c r="M123" s="224">
        <v>19.899999999999999</v>
      </c>
      <c r="N123" s="220">
        <v>1566</v>
      </c>
      <c r="O123" s="224">
        <v>0.1</v>
      </c>
      <c r="P123" s="221">
        <v>131344</v>
      </c>
      <c r="Q123" s="224">
        <v>11.2</v>
      </c>
      <c r="R123" s="221">
        <v>328224</v>
      </c>
      <c r="S123" s="224">
        <v>27.9</v>
      </c>
      <c r="T123" s="162" t="str">
        <f t="shared" si="13"/>
        <v>〇</v>
      </c>
      <c r="U123" s="163">
        <f t="shared" si="14"/>
        <v>100.1</v>
      </c>
      <c r="W123" s="164"/>
      <c r="X123" s="165"/>
      <c r="Y123" s="165"/>
    </row>
    <row r="124" spans="1:25" ht="18" customHeight="1">
      <c r="A124" s="403"/>
      <c r="B124" s="154" t="s">
        <v>315</v>
      </c>
      <c r="C124" s="220">
        <v>1313044</v>
      </c>
      <c r="D124" s="221">
        <v>364011</v>
      </c>
      <c r="E124" s="224">
        <v>27.7</v>
      </c>
      <c r="F124" s="221">
        <v>43322</v>
      </c>
      <c r="G124" s="224">
        <v>3.3</v>
      </c>
      <c r="H124" s="221">
        <v>210005</v>
      </c>
      <c r="I124" s="224">
        <v>16</v>
      </c>
      <c r="J124" s="221">
        <v>11089</v>
      </c>
      <c r="K124" s="223">
        <v>0.9</v>
      </c>
      <c r="L124" s="221">
        <v>359350</v>
      </c>
      <c r="M124" s="224">
        <v>27.4</v>
      </c>
      <c r="N124" s="220">
        <v>1681</v>
      </c>
      <c r="O124" s="224">
        <v>0.1</v>
      </c>
      <c r="P124" s="221">
        <v>117478</v>
      </c>
      <c r="Q124" s="224">
        <v>9</v>
      </c>
      <c r="R124" s="221">
        <v>206108</v>
      </c>
      <c r="S124" s="224">
        <v>15.6</v>
      </c>
      <c r="T124" s="162" t="str">
        <f t="shared" si="13"/>
        <v>〇</v>
      </c>
      <c r="U124" s="163">
        <f t="shared" si="14"/>
        <v>99.999999999999986</v>
      </c>
      <c r="W124" s="164"/>
      <c r="X124" s="165"/>
      <c r="Y124" s="165"/>
    </row>
    <row r="125" spans="1:25" ht="18" customHeight="1">
      <c r="A125" s="404"/>
      <c r="B125" s="155" t="s">
        <v>316</v>
      </c>
      <c r="C125" s="225">
        <v>1172280</v>
      </c>
      <c r="D125" s="226">
        <v>375081</v>
      </c>
      <c r="E125" s="227">
        <v>32.1</v>
      </c>
      <c r="F125" s="226">
        <v>50305</v>
      </c>
      <c r="G125" s="227">
        <v>4.3</v>
      </c>
      <c r="H125" s="226">
        <v>190664</v>
      </c>
      <c r="I125" s="227">
        <v>16.3</v>
      </c>
      <c r="J125" s="226">
        <v>10843</v>
      </c>
      <c r="K125" s="228">
        <v>0.9</v>
      </c>
      <c r="L125" s="226">
        <v>262917</v>
      </c>
      <c r="M125" s="227">
        <v>22.4</v>
      </c>
      <c r="N125" s="225">
        <v>1640</v>
      </c>
      <c r="O125" s="227">
        <v>0.1</v>
      </c>
      <c r="P125" s="226">
        <v>78114</v>
      </c>
      <c r="Q125" s="227">
        <v>6.7</v>
      </c>
      <c r="R125" s="226">
        <v>202716</v>
      </c>
      <c r="S125" s="227">
        <v>17.2</v>
      </c>
      <c r="T125" s="162" t="str">
        <f t="shared" si="13"/>
        <v>〇</v>
      </c>
      <c r="U125" s="163">
        <f t="shared" si="14"/>
        <v>100</v>
      </c>
      <c r="V125" s="166"/>
      <c r="W125" s="164"/>
      <c r="X125" s="165"/>
      <c r="Y125" s="165"/>
    </row>
    <row r="126" spans="1:25" ht="18" customHeight="1">
      <c r="A126" s="400" t="s">
        <v>36</v>
      </c>
      <c r="B126" s="154" t="s">
        <v>314</v>
      </c>
      <c r="C126" s="221">
        <v>2580017</v>
      </c>
      <c r="D126" s="221">
        <v>1277830</v>
      </c>
      <c r="E126" s="222">
        <v>49.5</v>
      </c>
      <c r="F126" s="221">
        <v>156058</v>
      </c>
      <c r="G126" s="223">
        <v>6.1</v>
      </c>
      <c r="H126" s="221">
        <v>235974</v>
      </c>
      <c r="I126" s="224">
        <v>9.1</v>
      </c>
      <c r="J126" s="221">
        <v>66599</v>
      </c>
      <c r="K126" s="223">
        <v>2.6</v>
      </c>
      <c r="L126" s="221">
        <v>202966</v>
      </c>
      <c r="M126" s="224">
        <v>7.9</v>
      </c>
      <c r="N126" s="220">
        <v>16579</v>
      </c>
      <c r="O126" s="224">
        <v>0.6</v>
      </c>
      <c r="P126" s="221">
        <v>261633</v>
      </c>
      <c r="Q126" s="224">
        <v>10.1</v>
      </c>
      <c r="R126" s="221">
        <v>362378</v>
      </c>
      <c r="S126" s="224">
        <v>14.1</v>
      </c>
      <c r="T126" s="162" t="str">
        <f t="shared" si="13"/>
        <v>〇</v>
      </c>
      <c r="U126" s="163">
        <f t="shared" si="14"/>
        <v>99.999999999999986</v>
      </c>
      <c r="W126" s="164"/>
      <c r="X126" s="165"/>
      <c r="Y126" s="165"/>
    </row>
    <row r="127" spans="1:25" ht="18" customHeight="1">
      <c r="A127" s="401"/>
      <c r="B127" s="154" t="s">
        <v>300</v>
      </c>
      <c r="C127" s="221">
        <v>2582153</v>
      </c>
      <c r="D127" s="221">
        <v>1310358</v>
      </c>
      <c r="E127" s="222">
        <v>50.7</v>
      </c>
      <c r="F127" s="221">
        <v>152989</v>
      </c>
      <c r="G127" s="223">
        <v>5.9</v>
      </c>
      <c r="H127" s="221">
        <v>247773</v>
      </c>
      <c r="I127" s="224">
        <v>9.6</v>
      </c>
      <c r="J127" s="221">
        <v>64822</v>
      </c>
      <c r="K127" s="223">
        <v>2.5</v>
      </c>
      <c r="L127" s="221">
        <v>205711</v>
      </c>
      <c r="M127" s="224">
        <v>8</v>
      </c>
      <c r="N127" s="220">
        <v>21013</v>
      </c>
      <c r="O127" s="224">
        <v>0.8</v>
      </c>
      <c r="P127" s="221">
        <v>241804</v>
      </c>
      <c r="Q127" s="224">
        <v>9.4</v>
      </c>
      <c r="R127" s="221">
        <v>337683</v>
      </c>
      <c r="S127" s="224">
        <v>13.1</v>
      </c>
      <c r="T127" s="162" t="str">
        <f t="shared" si="13"/>
        <v>〇</v>
      </c>
      <c r="U127" s="163">
        <f t="shared" si="14"/>
        <v>100</v>
      </c>
      <c r="W127" s="164"/>
      <c r="X127" s="165"/>
      <c r="Y127" s="165"/>
    </row>
    <row r="128" spans="1:25" ht="18" customHeight="1">
      <c r="A128" s="401"/>
      <c r="B128" s="154" t="s">
        <v>301</v>
      </c>
      <c r="C128" s="221">
        <v>3789364</v>
      </c>
      <c r="D128" s="221">
        <v>1274820</v>
      </c>
      <c r="E128" s="222">
        <v>33.6</v>
      </c>
      <c r="F128" s="221">
        <v>129287</v>
      </c>
      <c r="G128" s="223">
        <v>3.4</v>
      </c>
      <c r="H128" s="221">
        <v>259382</v>
      </c>
      <c r="I128" s="224">
        <v>6.9</v>
      </c>
      <c r="J128" s="221">
        <v>62531</v>
      </c>
      <c r="K128" s="223">
        <v>1.7</v>
      </c>
      <c r="L128" s="221">
        <v>712689</v>
      </c>
      <c r="M128" s="224">
        <v>18.8</v>
      </c>
      <c r="N128" s="220">
        <v>10180</v>
      </c>
      <c r="O128" s="224">
        <v>0.3</v>
      </c>
      <c r="P128" s="221">
        <v>322137</v>
      </c>
      <c r="Q128" s="224">
        <v>8.5</v>
      </c>
      <c r="R128" s="221">
        <v>1018338</v>
      </c>
      <c r="S128" s="224">
        <v>26.8</v>
      </c>
      <c r="T128" s="162" t="str">
        <f t="shared" si="13"/>
        <v>〇</v>
      </c>
      <c r="U128" s="163">
        <f t="shared" si="14"/>
        <v>100</v>
      </c>
      <c r="W128" s="164"/>
      <c r="X128" s="165"/>
      <c r="Y128" s="165"/>
    </row>
    <row r="129" spans="1:25" ht="18" customHeight="1">
      <c r="A129" s="401"/>
      <c r="B129" s="154" t="s">
        <v>315</v>
      </c>
      <c r="C129" s="221">
        <v>4686947</v>
      </c>
      <c r="D129" s="221">
        <v>1395997</v>
      </c>
      <c r="E129" s="224">
        <v>29.8</v>
      </c>
      <c r="F129" s="221">
        <v>144920</v>
      </c>
      <c r="G129" s="224">
        <v>3.1</v>
      </c>
      <c r="H129" s="221">
        <v>380417</v>
      </c>
      <c r="I129" s="224">
        <v>8.1</v>
      </c>
      <c r="J129" s="221">
        <v>62004</v>
      </c>
      <c r="K129" s="223">
        <v>1.3</v>
      </c>
      <c r="L129" s="221">
        <v>1378532</v>
      </c>
      <c r="M129" s="224">
        <v>29.4</v>
      </c>
      <c r="N129" s="220">
        <v>18878</v>
      </c>
      <c r="O129" s="224">
        <v>0.4</v>
      </c>
      <c r="P129" s="221">
        <v>384799</v>
      </c>
      <c r="Q129" s="224">
        <v>8.1999999999999993</v>
      </c>
      <c r="R129" s="221">
        <v>921399</v>
      </c>
      <c r="S129" s="224">
        <v>19.7</v>
      </c>
      <c r="T129" s="162" t="str">
        <f t="shared" si="13"/>
        <v>✖</v>
      </c>
      <c r="U129" s="163">
        <f t="shared" si="14"/>
        <v>100</v>
      </c>
      <c r="W129" s="164"/>
      <c r="X129" s="165"/>
      <c r="Y129" s="165"/>
    </row>
    <row r="130" spans="1:25" ht="18" customHeight="1">
      <c r="A130" s="402"/>
      <c r="B130" s="155" t="s">
        <v>316</v>
      </c>
      <c r="C130" s="226">
        <v>3942613</v>
      </c>
      <c r="D130" s="226">
        <v>1455219</v>
      </c>
      <c r="E130" s="227">
        <v>36.9</v>
      </c>
      <c r="F130" s="226">
        <v>170066</v>
      </c>
      <c r="G130" s="227">
        <v>4.3</v>
      </c>
      <c r="H130" s="226">
        <v>312117</v>
      </c>
      <c r="I130" s="227">
        <v>7.9</v>
      </c>
      <c r="J130" s="226">
        <v>61851</v>
      </c>
      <c r="K130" s="228">
        <v>1.6</v>
      </c>
      <c r="L130" s="226">
        <v>860264</v>
      </c>
      <c r="M130" s="227">
        <v>21.8</v>
      </c>
      <c r="N130" s="225">
        <v>11100</v>
      </c>
      <c r="O130" s="227">
        <v>0.3</v>
      </c>
      <c r="P130" s="226">
        <v>122914</v>
      </c>
      <c r="Q130" s="227">
        <v>3.1</v>
      </c>
      <c r="R130" s="226">
        <v>949081</v>
      </c>
      <c r="S130" s="227">
        <v>24.1</v>
      </c>
      <c r="T130" s="162" t="str">
        <f>IF(D130+F130+H130+J130+L130+N130+P130+R130=C130,"〇","✖")</f>
        <v>✖</v>
      </c>
      <c r="U130" s="163">
        <f t="shared" si="14"/>
        <v>100</v>
      </c>
      <c r="V130" s="166"/>
      <c r="W130" s="164"/>
      <c r="X130" s="165"/>
      <c r="Y130" s="165"/>
    </row>
    <row r="131" spans="1:25" ht="18" customHeight="1">
      <c r="A131" s="400" t="s">
        <v>37</v>
      </c>
      <c r="B131" s="154" t="s">
        <v>314</v>
      </c>
      <c r="C131" s="220">
        <v>1841374</v>
      </c>
      <c r="D131" s="221">
        <v>714916</v>
      </c>
      <c r="E131" s="222">
        <v>38.799999999999997</v>
      </c>
      <c r="F131" s="221">
        <v>90197</v>
      </c>
      <c r="G131" s="223">
        <v>4.9000000000000004</v>
      </c>
      <c r="H131" s="221">
        <v>292784</v>
      </c>
      <c r="I131" s="224">
        <v>15.9</v>
      </c>
      <c r="J131" s="221">
        <v>34254</v>
      </c>
      <c r="K131" s="223">
        <v>1.9</v>
      </c>
      <c r="L131" s="221">
        <v>164738</v>
      </c>
      <c r="M131" s="224">
        <v>8.9</v>
      </c>
      <c r="N131" s="220">
        <v>5808</v>
      </c>
      <c r="O131" s="224">
        <v>0.3</v>
      </c>
      <c r="P131" s="221">
        <v>252761</v>
      </c>
      <c r="Q131" s="224">
        <v>13.7</v>
      </c>
      <c r="R131" s="221">
        <v>285916</v>
      </c>
      <c r="S131" s="224">
        <v>15.5</v>
      </c>
      <c r="T131" s="162" t="str">
        <f t="shared" si="13"/>
        <v>〇</v>
      </c>
      <c r="U131" s="163">
        <f t="shared" si="14"/>
        <v>99.899999999999991</v>
      </c>
      <c r="W131" s="164"/>
      <c r="X131" s="165"/>
      <c r="Y131" s="165"/>
    </row>
    <row r="132" spans="1:25" ht="18" customHeight="1">
      <c r="A132" s="401"/>
      <c r="B132" s="154" t="s">
        <v>300</v>
      </c>
      <c r="C132" s="220">
        <v>1843317</v>
      </c>
      <c r="D132" s="221">
        <v>710793</v>
      </c>
      <c r="E132" s="222">
        <v>38.6</v>
      </c>
      <c r="F132" s="221">
        <v>88377</v>
      </c>
      <c r="G132" s="223">
        <v>4.8</v>
      </c>
      <c r="H132" s="221">
        <v>293577</v>
      </c>
      <c r="I132" s="224">
        <v>15.9</v>
      </c>
      <c r="J132" s="221">
        <v>34072</v>
      </c>
      <c r="K132" s="223">
        <v>1.8</v>
      </c>
      <c r="L132" s="221">
        <v>176023</v>
      </c>
      <c r="M132" s="224">
        <v>9.5</v>
      </c>
      <c r="N132" s="220">
        <v>5491</v>
      </c>
      <c r="O132" s="224">
        <v>0.3</v>
      </c>
      <c r="P132" s="221">
        <v>245040</v>
      </c>
      <c r="Q132" s="224">
        <v>13.3</v>
      </c>
      <c r="R132" s="221">
        <v>289944</v>
      </c>
      <c r="S132" s="224">
        <v>15.7</v>
      </c>
      <c r="T132" s="162" t="str">
        <f t="shared" si="13"/>
        <v>〇</v>
      </c>
      <c r="U132" s="163">
        <f t="shared" si="14"/>
        <v>99.899999999999991</v>
      </c>
      <c r="W132" s="164"/>
      <c r="X132" s="165"/>
      <c r="Y132" s="165"/>
    </row>
    <row r="133" spans="1:25" ht="18" customHeight="1">
      <c r="A133" s="401"/>
      <c r="B133" s="154" t="s">
        <v>301</v>
      </c>
      <c r="C133" s="220">
        <v>2623291</v>
      </c>
      <c r="D133" s="221">
        <v>725170</v>
      </c>
      <c r="E133" s="222">
        <v>27.6</v>
      </c>
      <c r="F133" s="221">
        <v>82971</v>
      </c>
      <c r="G133" s="223">
        <v>3.2</v>
      </c>
      <c r="H133" s="221">
        <v>302625</v>
      </c>
      <c r="I133" s="224">
        <v>11.5</v>
      </c>
      <c r="J133" s="221">
        <v>33250</v>
      </c>
      <c r="K133" s="223">
        <v>1.3</v>
      </c>
      <c r="L133" s="221">
        <v>416372</v>
      </c>
      <c r="M133" s="224">
        <v>15.9</v>
      </c>
      <c r="N133" s="220">
        <v>4306</v>
      </c>
      <c r="O133" s="224">
        <v>0.2</v>
      </c>
      <c r="P133" s="221">
        <v>281972</v>
      </c>
      <c r="Q133" s="224">
        <v>10.7</v>
      </c>
      <c r="R133" s="221">
        <v>776625</v>
      </c>
      <c r="S133" s="224">
        <v>29.6</v>
      </c>
      <c r="T133" s="162" t="str">
        <f t="shared" si="13"/>
        <v>〇</v>
      </c>
      <c r="U133" s="163">
        <f t="shared" si="14"/>
        <v>100</v>
      </c>
      <c r="W133" s="164"/>
      <c r="X133" s="165"/>
      <c r="Y133" s="165"/>
    </row>
    <row r="134" spans="1:25" ht="18" customHeight="1">
      <c r="A134" s="401"/>
      <c r="B134" s="154" t="s">
        <v>315</v>
      </c>
      <c r="C134" s="220">
        <v>3214216.0149999997</v>
      </c>
      <c r="D134" s="221">
        <v>782935</v>
      </c>
      <c r="E134" s="224">
        <v>24.358505973034301</v>
      </c>
      <c r="F134" s="221">
        <v>92392</v>
      </c>
      <c r="G134" s="224">
        <v>2.874480108643227</v>
      </c>
      <c r="H134" s="221">
        <v>375279</v>
      </c>
      <c r="I134" s="224">
        <v>11.675599842968239</v>
      </c>
      <c r="J134" s="221">
        <v>32729.014999999999</v>
      </c>
      <c r="K134" s="223">
        <v>1.0182581023571935</v>
      </c>
      <c r="L134" s="221">
        <v>695219</v>
      </c>
      <c r="M134" s="224">
        <v>21.629504574539311</v>
      </c>
      <c r="N134" s="220">
        <v>4753</v>
      </c>
      <c r="O134" s="224">
        <v>0.14787431765067602</v>
      </c>
      <c r="P134" s="221">
        <v>311882</v>
      </c>
      <c r="Q134" s="224">
        <v>9.7032059620299052</v>
      </c>
      <c r="R134" s="221">
        <v>919027</v>
      </c>
      <c r="S134" s="224">
        <v>28.592571118777162</v>
      </c>
      <c r="T134" s="162" t="str">
        <f t="shared" si="13"/>
        <v>〇</v>
      </c>
      <c r="U134" s="163">
        <f t="shared" si="14"/>
        <v>100</v>
      </c>
      <c r="W134" s="164"/>
      <c r="X134" s="165"/>
      <c r="Y134" s="165"/>
    </row>
    <row r="135" spans="1:25" ht="18" customHeight="1">
      <c r="A135" s="402"/>
      <c r="B135" s="155" t="s">
        <v>316</v>
      </c>
      <c r="C135" s="225">
        <v>2683182</v>
      </c>
      <c r="D135" s="226">
        <v>805043</v>
      </c>
      <c r="E135" s="227">
        <v>30.003294595744901</v>
      </c>
      <c r="F135" s="226">
        <v>107220</v>
      </c>
      <c r="G135" s="227">
        <v>3.9960017620869599</v>
      </c>
      <c r="H135" s="226">
        <v>350363</v>
      </c>
      <c r="I135" s="227">
        <v>13.0577426354232</v>
      </c>
      <c r="J135" s="226">
        <v>31784</v>
      </c>
      <c r="K135" s="228">
        <v>1.1845637008596499</v>
      </c>
      <c r="L135" s="226">
        <v>437132</v>
      </c>
      <c r="M135" s="227">
        <v>16.291552343448899</v>
      </c>
      <c r="N135" s="225">
        <v>7006</v>
      </c>
      <c r="O135" s="227">
        <v>0.26110789353834402</v>
      </c>
      <c r="P135" s="226">
        <v>193055</v>
      </c>
      <c r="Q135" s="227">
        <v>7.1950020535319599</v>
      </c>
      <c r="R135" s="226">
        <v>751579</v>
      </c>
      <c r="S135" s="227">
        <v>28.010735015366102</v>
      </c>
      <c r="T135" s="162" t="str">
        <f t="shared" si="13"/>
        <v>〇</v>
      </c>
      <c r="U135" s="163">
        <f t="shared" si="14"/>
        <v>100</v>
      </c>
      <c r="V135" s="166"/>
      <c r="W135" s="164"/>
      <c r="X135" s="165"/>
      <c r="Y135" s="165"/>
    </row>
    <row r="136" spans="1:25" ht="18" customHeight="1">
      <c r="A136" s="400" t="s">
        <v>130</v>
      </c>
      <c r="B136" s="154" t="s">
        <v>314</v>
      </c>
      <c r="C136" s="221">
        <v>499122</v>
      </c>
      <c r="D136" s="221">
        <v>150753</v>
      </c>
      <c r="E136" s="222">
        <v>30.2</v>
      </c>
      <c r="F136" s="221">
        <v>21118</v>
      </c>
      <c r="G136" s="223">
        <v>4.2</v>
      </c>
      <c r="H136" s="221">
        <v>154045</v>
      </c>
      <c r="I136" s="224">
        <v>30.9</v>
      </c>
      <c r="J136" s="221">
        <v>7623</v>
      </c>
      <c r="K136" s="223">
        <v>1.5</v>
      </c>
      <c r="L136" s="221">
        <v>59637</v>
      </c>
      <c r="M136" s="224">
        <v>11.9</v>
      </c>
      <c r="N136" s="220">
        <v>839</v>
      </c>
      <c r="O136" s="224">
        <v>0.2</v>
      </c>
      <c r="P136" s="221">
        <v>59019</v>
      </c>
      <c r="Q136" s="224">
        <v>11.8</v>
      </c>
      <c r="R136" s="221">
        <v>46088</v>
      </c>
      <c r="S136" s="224">
        <v>9.1999999999999993</v>
      </c>
      <c r="T136" s="162" t="str">
        <f t="shared" si="13"/>
        <v>〇</v>
      </c>
      <c r="U136" s="163">
        <f t="shared" si="14"/>
        <v>99.9</v>
      </c>
      <c r="W136" s="164"/>
      <c r="X136" s="165"/>
      <c r="Y136" s="165"/>
    </row>
    <row r="137" spans="1:25" ht="18" customHeight="1">
      <c r="A137" s="401"/>
      <c r="B137" s="154" t="s">
        <v>300</v>
      </c>
      <c r="C137" s="221">
        <v>514284</v>
      </c>
      <c r="D137" s="221">
        <v>149097</v>
      </c>
      <c r="E137" s="222">
        <v>29</v>
      </c>
      <c r="F137" s="221">
        <v>20677</v>
      </c>
      <c r="G137" s="223">
        <v>4</v>
      </c>
      <c r="H137" s="221">
        <v>156833</v>
      </c>
      <c r="I137" s="224">
        <v>30.5</v>
      </c>
      <c r="J137" s="221">
        <v>7733</v>
      </c>
      <c r="K137" s="223">
        <v>1.5</v>
      </c>
      <c r="L137" s="221">
        <v>62308</v>
      </c>
      <c r="M137" s="224">
        <v>12.1</v>
      </c>
      <c r="N137" s="220">
        <v>787</v>
      </c>
      <c r="O137" s="224">
        <v>0.2</v>
      </c>
      <c r="P137" s="221">
        <v>59479</v>
      </c>
      <c r="Q137" s="224">
        <v>11.6</v>
      </c>
      <c r="R137" s="221">
        <v>57372</v>
      </c>
      <c r="S137" s="224">
        <v>11.2</v>
      </c>
      <c r="T137" s="162" t="str">
        <f t="shared" si="13"/>
        <v>✖</v>
      </c>
      <c r="U137" s="163">
        <f t="shared" si="14"/>
        <v>100.1</v>
      </c>
      <c r="W137" s="164"/>
      <c r="X137" s="165"/>
      <c r="Y137" s="165"/>
    </row>
    <row r="138" spans="1:25" ht="18" customHeight="1">
      <c r="A138" s="401"/>
      <c r="B138" s="154" t="s">
        <v>301</v>
      </c>
      <c r="C138" s="220">
        <v>621940</v>
      </c>
      <c r="D138" s="221">
        <v>155400</v>
      </c>
      <c r="E138" s="222">
        <v>25</v>
      </c>
      <c r="F138" s="221">
        <v>21108</v>
      </c>
      <c r="G138" s="223">
        <v>3.4</v>
      </c>
      <c r="H138" s="221">
        <v>159594</v>
      </c>
      <c r="I138" s="224">
        <v>25.7</v>
      </c>
      <c r="J138" s="221">
        <v>7141</v>
      </c>
      <c r="K138" s="223">
        <v>1.1000000000000001</v>
      </c>
      <c r="L138" s="221">
        <v>131530</v>
      </c>
      <c r="M138" s="224">
        <v>21.1</v>
      </c>
      <c r="N138" s="220">
        <v>828</v>
      </c>
      <c r="O138" s="224">
        <v>0.1</v>
      </c>
      <c r="P138" s="221">
        <v>68516</v>
      </c>
      <c r="Q138" s="224">
        <v>11</v>
      </c>
      <c r="R138" s="221">
        <v>77822</v>
      </c>
      <c r="S138" s="224">
        <v>12.5</v>
      </c>
      <c r="T138" s="162" t="str">
        <f t="shared" si="13"/>
        <v>✖</v>
      </c>
      <c r="U138" s="163">
        <f t="shared" si="14"/>
        <v>99.899999999999991</v>
      </c>
      <c r="W138" s="164"/>
      <c r="X138" s="165"/>
      <c r="Y138" s="165"/>
    </row>
    <row r="139" spans="1:25" ht="18" customHeight="1">
      <c r="A139" s="401"/>
      <c r="B139" s="154" t="s">
        <v>315</v>
      </c>
      <c r="C139" s="220">
        <v>628129</v>
      </c>
      <c r="D139" s="221">
        <v>164968</v>
      </c>
      <c r="E139" s="224">
        <v>26.3</v>
      </c>
      <c r="F139" s="221">
        <v>23265</v>
      </c>
      <c r="G139" s="224">
        <v>3.6999999999999997</v>
      </c>
      <c r="H139" s="221">
        <v>182458</v>
      </c>
      <c r="I139" s="224">
        <v>28.999999999999996</v>
      </c>
      <c r="J139" s="221">
        <v>7122</v>
      </c>
      <c r="K139" s="223">
        <v>1.0999999999999999</v>
      </c>
      <c r="L139" s="221">
        <v>145608</v>
      </c>
      <c r="M139" s="224">
        <v>23.200000000000003</v>
      </c>
      <c r="N139" s="220">
        <v>597</v>
      </c>
      <c r="O139" s="224">
        <v>0.1</v>
      </c>
      <c r="P139" s="221">
        <v>65354</v>
      </c>
      <c r="Q139" s="224">
        <v>10.4</v>
      </c>
      <c r="R139" s="221">
        <v>38757</v>
      </c>
      <c r="S139" s="224">
        <v>6.2</v>
      </c>
      <c r="T139" s="162" t="str">
        <f t="shared" si="13"/>
        <v>〇</v>
      </c>
      <c r="U139" s="163">
        <f t="shared" si="14"/>
        <v>100.00000000000001</v>
      </c>
      <c r="W139" s="164"/>
      <c r="X139" s="165"/>
      <c r="Y139" s="165"/>
    </row>
    <row r="140" spans="1:25" ht="18" customHeight="1">
      <c r="A140" s="402"/>
      <c r="B140" s="155" t="s">
        <v>316</v>
      </c>
      <c r="C140" s="225">
        <v>603570</v>
      </c>
      <c r="D140" s="226">
        <v>166179</v>
      </c>
      <c r="E140" s="227">
        <v>27.5</v>
      </c>
      <c r="F140" s="226">
        <v>26599</v>
      </c>
      <c r="G140" s="227">
        <v>4.4000000000000004</v>
      </c>
      <c r="H140" s="226">
        <v>180067</v>
      </c>
      <c r="I140" s="227">
        <v>29.8</v>
      </c>
      <c r="J140" s="226">
        <v>7063</v>
      </c>
      <c r="K140" s="228">
        <v>1.2</v>
      </c>
      <c r="L140" s="226">
        <v>143265</v>
      </c>
      <c r="M140" s="227">
        <v>23.7</v>
      </c>
      <c r="N140" s="225">
        <v>955</v>
      </c>
      <c r="O140" s="227">
        <v>0.2</v>
      </c>
      <c r="P140" s="226">
        <v>45079</v>
      </c>
      <c r="Q140" s="227">
        <v>7.5</v>
      </c>
      <c r="R140" s="226">
        <v>34363</v>
      </c>
      <c r="S140" s="227">
        <v>5.7</v>
      </c>
      <c r="T140" s="162" t="str">
        <f t="shared" ref="T140:T150" si="15">IF(D140+F140+H140+J140+L140+N140+P140+R140=C140,"〇","✖")</f>
        <v>〇</v>
      </c>
      <c r="U140" s="163">
        <f t="shared" ref="U140:U150" si="16">E140+G140+I140+K140+M140+O140+Q140+S140</f>
        <v>100.00000000000001</v>
      </c>
      <c r="V140" s="166"/>
      <c r="W140" s="164"/>
      <c r="X140" s="165"/>
      <c r="Y140" s="165"/>
    </row>
    <row r="141" spans="1:25" ht="18" customHeight="1">
      <c r="A141" s="400" t="s">
        <v>256</v>
      </c>
      <c r="B141" s="154" t="s">
        <v>314</v>
      </c>
      <c r="C141" s="220">
        <v>539895</v>
      </c>
      <c r="D141" s="221">
        <v>110091</v>
      </c>
      <c r="E141" s="222">
        <v>20.399999999999999</v>
      </c>
      <c r="F141" s="221">
        <v>17171</v>
      </c>
      <c r="G141" s="223">
        <v>3.2</v>
      </c>
      <c r="H141" s="221">
        <v>172716</v>
      </c>
      <c r="I141" s="224">
        <v>32</v>
      </c>
      <c r="J141" s="221">
        <v>6278</v>
      </c>
      <c r="K141" s="223">
        <v>1.2</v>
      </c>
      <c r="L141" s="221">
        <v>75927</v>
      </c>
      <c r="M141" s="224">
        <v>14.1</v>
      </c>
      <c r="N141" s="220">
        <v>2211</v>
      </c>
      <c r="O141" s="224">
        <v>0.4</v>
      </c>
      <c r="P141" s="221">
        <v>72012</v>
      </c>
      <c r="Q141" s="224">
        <v>13.3</v>
      </c>
      <c r="R141" s="221">
        <v>83488</v>
      </c>
      <c r="S141" s="224">
        <v>15.5</v>
      </c>
      <c r="T141" s="162" t="str">
        <f t="shared" si="15"/>
        <v>✖</v>
      </c>
      <c r="U141" s="163">
        <f t="shared" si="16"/>
        <v>100.1</v>
      </c>
      <c r="W141" s="164"/>
      <c r="X141" s="165"/>
      <c r="Y141" s="165"/>
    </row>
    <row r="142" spans="1:25" ht="18" customHeight="1">
      <c r="A142" s="401"/>
      <c r="B142" s="154" t="s">
        <v>300</v>
      </c>
      <c r="C142" s="229">
        <v>548495</v>
      </c>
      <c r="D142" s="221">
        <v>110335</v>
      </c>
      <c r="E142" s="222">
        <v>20.100000000000001</v>
      </c>
      <c r="F142" s="221">
        <v>16684</v>
      </c>
      <c r="G142" s="223">
        <v>3</v>
      </c>
      <c r="H142" s="221">
        <v>171312</v>
      </c>
      <c r="I142" s="224">
        <v>31.2</v>
      </c>
      <c r="J142" s="221">
        <v>6190</v>
      </c>
      <c r="K142" s="223">
        <v>1.1000000000000001</v>
      </c>
      <c r="L142" s="221">
        <v>82247</v>
      </c>
      <c r="M142" s="224">
        <v>15</v>
      </c>
      <c r="N142" s="220">
        <v>3127</v>
      </c>
      <c r="O142" s="224">
        <v>0.6</v>
      </c>
      <c r="P142" s="221">
        <v>81893</v>
      </c>
      <c r="Q142" s="224">
        <v>14.9</v>
      </c>
      <c r="R142" s="221">
        <v>76708</v>
      </c>
      <c r="S142" s="224">
        <v>14</v>
      </c>
      <c r="T142" s="162" t="str">
        <f t="shared" si="15"/>
        <v>✖</v>
      </c>
      <c r="U142" s="163">
        <f t="shared" si="16"/>
        <v>99.9</v>
      </c>
      <c r="W142" s="164"/>
      <c r="X142" s="165"/>
      <c r="Y142" s="165"/>
    </row>
    <row r="143" spans="1:25" ht="18" customHeight="1">
      <c r="A143" s="401"/>
      <c r="B143" s="154" t="s">
        <v>301</v>
      </c>
      <c r="C143" s="221">
        <v>648362</v>
      </c>
      <c r="D143" s="221">
        <v>113461</v>
      </c>
      <c r="E143" s="222">
        <v>17.5</v>
      </c>
      <c r="F143" s="221">
        <v>15906</v>
      </c>
      <c r="G143" s="223">
        <v>2.5</v>
      </c>
      <c r="H143" s="221">
        <v>175153</v>
      </c>
      <c r="I143" s="224">
        <v>27</v>
      </c>
      <c r="J143" s="221">
        <v>5997</v>
      </c>
      <c r="K143" s="223">
        <v>0.9</v>
      </c>
      <c r="L143" s="221">
        <v>144255</v>
      </c>
      <c r="M143" s="224">
        <v>22.2</v>
      </c>
      <c r="N143" s="220">
        <v>3805</v>
      </c>
      <c r="O143" s="224">
        <v>0.6</v>
      </c>
      <c r="P143" s="221">
        <v>87547</v>
      </c>
      <c r="Q143" s="224">
        <v>13.5</v>
      </c>
      <c r="R143" s="221">
        <v>102238</v>
      </c>
      <c r="S143" s="224">
        <v>15.8</v>
      </c>
      <c r="T143" s="162" t="str">
        <f t="shared" si="15"/>
        <v>〇</v>
      </c>
      <c r="U143" s="163">
        <f>E143+G143+I143+K143+M143+O143+Q143+S143</f>
        <v>99.999999999999986</v>
      </c>
      <c r="W143" s="164"/>
      <c r="X143" s="165"/>
      <c r="Y143" s="165"/>
    </row>
    <row r="144" spans="1:25" ht="18" customHeight="1">
      <c r="A144" s="401"/>
      <c r="B144" s="154" t="s">
        <v>315</v>
      </c>
      <c r="C144" s="229">
        <v>673364.50899999996</v>
      </c>
      <c r="D144" s="221">
        <v>120597.253</v>
      </c>
      <c r="E144" s="224">
        <v>17.91</v>
      </c>
      <c r="F144" s="221">
        <v>17294.899000000001</v>
      </c>
      <c r="G144" s="224">
        <v>2.57</v>
      </c>
      <c r="H144" s="221">
        <v>195674.497</v>
      </c>
      <c r="I144" s="224">
        <v>29.06</v>
      </c>
      <c r="J144" s="221">
        <v>5914.6949999999997</v>
      </c>
      <c r="K144" s="223">
        <v>0.88</v>
      </c>
      <c r="L144" s="221">
        <v>146019.538</v>
      </c>
      <c r="M144" s="224">
        <v>21.69</v>
      </c>
      <c r="N144" s="220">
        <v>2700.241</v>
      </c>
      <c r="O144" s="224">
        <v>0.4</v>
      </c>
      <c r="P144" s="221">
        <v>90859.9</v>
      </c>
      <c r="Q144" s="224">
        <v>13.49</v>
      </c>
      <c r="R144" s="221">
        <v>94303.486000000004</v>
      </c>
      <c r="S144" s="224">
        <v>14</v>
      </c>
      <c r="T144" s="162" t="str">
        <f>IF(D144+F144+H144+J144+L144+N144+P144+R144=C144,"〇","✖")</f>
        <v>〇</v>
      </c>
      <c r="U144" s="163">
        <f>E144+G144+I144+K144+M144+O144+Q144+S144</f>
        <v>100</v>
      </c>
      <c r="W144" s="164"/>
      <c r="X144" s="165"/>
      <c r="Y144" s="165"/>
    </row>
    <row r="145" spans="1:25" ht="18" customHeight="1">
      <c r="A145" s="402"/>
      <c r="B145" s="155" t="s">
        <v>316</v>
      </c>
      <c r="C145" s="230">
        <v>662895.16700000002</v>
      </c>
      <c r="D145" s="226">
        <v>124817.57</v>
      </c>
      <c r="E145" s="227">
        <v>18.829156737538863</v>
      </c>
      <c r="F145" s="226">
        <v>19422.754000000001</v>
      </c>
      <c r="G145" s="227">
        <v>2.9299887775467823</v>
      </c>
      <c r="H145" s="226">
        <v>191580.59099999999</v>
      </c>
      <c r="I145" s="227">
        <v>28.900586478404662</v>
      </c>
      <c r="J145" s="226">
        <v>5875.8979999999992</v>
      </c>
      <c r="K145" s="228">
        <v>0.88639928189429662</v>
      </c>
      <c r="L145" s="226">
        <v>144501.505</v>
      </c>
      <c r="M145" s="227">
        <v>21.798545560975558</v>
      </c>
      <c r="N145" s="225">
        <v>2305.5390000000002</v>
      </c>
      <c r="O145" s="227">
        <v>0.34779843250840903</v>
      </c>
      <c r="P145" s="226">
        <v>73771.275999999998</v>
      </c>
      <c r="Q145" s="227">
        <v>11.128648943672264</v>
      </c>
      <c r="R145" s="226">
        <v>100620.034</v>
      </c>
      <c r="S145" s="227">
        <v>15.178875787459164</v>
      </c>
      <c r="T145" s="162" t="str">
        <f t="shared" si="15"/>
        <v>〇</v>
      </c>
      <c r="U145" s="163">
        <f>E145+G145+I145+K145+M145+O145+Q145+S145</f>
        <v>100</v>
      </c>
      <c r="V145" s="166"/>
      <c r="W145" s="164"/>
      <c r="X145" s="165"/>
      <c r="Y145" s="165"/>
    </row>
    <row r="146" spans="1:25" ht="18" customHeight="1">
      <c r="A146" s="400" t="s">
        <v>257</v>
      </c>
      <c r="B146" s="154" t="s">
        <v>314</v>
      </c>
      <c r="C146" s="220">
        <v>343610</v>
      </c>
      <c r="D146" s="221">
        <v>65889</v>
      </c>
      <c r="E146" s="222">
        <v>19.2</v>
      </c>
      <c r="F146" s="221">
        <v>10995</v>
      </c>
      <c r="G146" s="223">
        <v>3.2</v>
      </c>
      <c r="H146" s="221">
        <v>134037</v>
      </c>
      <c r="I146" s="224">
        <v>39</v>
      </c>
      <c r="J146" s="221">
        <v>4112</v>
      </c>
      <c r="K146" s="223">
        <v>1.1000000000000001</v>
      </c>
      <c r="L146" s="221">
        <v>51435</v>
      </c>
      <c r="M146" s="224">
        <v>15</v>
      </c>
      <c r="N146" s="220">
        <v>2038</v>
      </c>
      <c r="O146" s="224">
        <v>0.6</v>
      </c>
      <c r="P146" s="221">
        <v>43509</v>
      </c>
      <c r="Q146" s="224">
        <v>12.7</v>
      </c>
      <c r="R146" s="221">
        <v>31595</v>
      </c>
      <c r="S146" s="224">
        <v>9.3000000000000007</v>
      </c>
      <c r="T146" s="162" t="str">
        <f t="shared" si="15"/>
        <v>〇</v>
      </c>
      <c r="U146" s="163">
        <f t="shared" si="16"/>
        <v>100.1</v>
      </c>
      <c r="W146" s="164"/>
      <c r="X146" s="165"/>
      <c r="Y146" s="165"/>
    </row>
    <row r="147" spans="1:25" ht="18" customHeight="1">
      <c r="A147" s="401"/>
      <c r="B147" s="154" t="s">
        <v>300</v>
      </c>
      <c r="C147" s="229">
        <v>351234</v>
      </c>
      <c r="D147" s="221">
        <v>65117</v>
      </c>
      <c r="E147" s="222">
        <v>18.5</v>
      </c>
      <c r="F147" s="221">
        <v>10673</v>
      </c>
      <c r="G147" s="223">
        <v>3</v>
      </c>
      <c r="H147" s="221">
        <v>135205</v>
      </c>
      <c r="I147" s="224">
        <v>38.5</v>
      </c>
      <c r="J147" s="221">
        <v>4102</v>
      </c>
      <c r="K147" s="223">
        <v>1.2</v>
      </c>
      <c r="L147" s="221">
        <v>57080</v>
      </c>
      <c r="M147" s="224">
        <v>16.3</v>
      </c>
      <c r="N147" s="220">
        <v>1291</v>
      </c>
      <c r="O147" s="224">
        <v>0.4</v>
      </c>
      <c r="P147" s="221">
        <v>54155</v>
      </c>
      <c r="Q147" s="224">
        <v>15.4</v>
      </c>
      <c r="R147" s="221">
        <v>23611</v>
      </c>
      <c r="S147" s="224">
        <v>6.7</v>
      </c>
      <c r="T147" s="162" t="str">
        <f t="shared" si="15"/>
        <v>〇</v>
      </c>
      <c r="U147" s="163">
        <f t="shared" si="16"/>
        <v>100.00000000000001</v>
      </c>
      <c r="W147" s="164"/>
      <c r="X147" s="165"/>
      <c r="Y147" s="165"/>
    </row>
    <row r="148" spans="1:25" ht="18" customHeight="1">
      <c r="A148" s="401"/>
      <c r="B148" s="154" t="s">
        <v>301</v>
      </c>
      <c r="C148" s="221">
        <v>389022</v>
      </c>
      <c r="D148" s="221">
        <v>67669</v>
      </c>
      <c r="E148" s="222">
        <v>17.399999999999999</v>
      </c>
      <c r="F148" s="221">
        <v>9870</v>
      </c>
      <c r="G148" s="223">
        <v>2.5</v>
      </c>
      <c r="H148" s="221">
        <v>138882</v>
      </c>
      <c r="I148" s="224">
        <v>35.700000000000003</v>
      </c>
      <c r="J148" s="221">
        <v>3997</v>
      </c>
      <c r="K148" s="223">
        <v>1</v>
      </c>
      <c r="L148" s="221">
        <v>95078</v>
      </c>
      <c r="M148" s="224">
        <v>24.4</v>
      </c>
      <c r="N148" s="220">
        <v>828</v>
      </c>
      <c r="O148" s="224">
        <v>0.2</v>
      </c>
      <c r="P148" s="221">
        <v>50311</v>
      </c>
      <c r="Q148" s="224">
        <v>12.9</v>
      </c>
      <c r="R148" s="221">
        <v>22387</v>
      </c>
      <c r="S148" s="224">
        <v>5.8</v>
      </c>
      <c r="T148" s="162" t="str">
        <f t="shared" si="15"/>
        <v>〇</v>
      </c>
      <c r="U148" s="163">
        <f t="shared" si="16"/>
        <v>99.9</v>
      </c>
      <c r="W148" s="164"/>
      <c r="X148" s="165"/>
      <c r="Y148" s="165"/>
    </row>
    <row r="149" spans="1:25" ht="18" customHeight="1">
      <c r="A149" s="401"/>
      <c r="B149" s="154" t="s">
        <v>315</v>
      </c>
      <c r="C149" s="229">
        <v>404095</v>
      </c>
      <c r="D149" s="221">
        <v>72622</v>
      </c>
      <c r="E149" s="224">
        <v>18</v>
      </c>
      <c r="F149" s="221">
        <v>10810</v>
      </c>
      <c r="G149" s="224">
        <v>2.7</v>
      </c>
      <c r="H149" s="221">
        <v>152343</v>
      </c>
      <c r="I149" s="224">
        <v>37.700000000000003</v>
      </c>
      <c r="J149" s="221">
        <v>3962</v>
      </c>
      <c r="K149" s="223">
        <v>1</v>
      </c>
      <c r="L149" s="221">
        <v>84642</v>
      </c>
      <c r="M149" s="224">
        <v>20.9</v>
      </c>
      <c r="N149" s="220">
        <v>1019</v>
      </c>
      <c r="O149" s="224">
        <v>0.3</v>
      </c>
      <c r="P149" s="221">
        <v>46722</v>
      </c>
      <c r="Q149" s="224">
        <v>11.5</v>
      </c>
      <c r="R149" s="221">
        <v>31975</v>
      </c>
      <c r="S149" s="224">
        <v>7.9</v>
      </c>
      <c r="T149" s="162" t="str">
        <f t="shared" si="15"/>
        <v>〇</v>
      </c>
      <c r="U149" s="163">
        <f t="shared" si="16"/>
        <v>100.00000000000001</v>
      </c>
      <c r="W149" s="164"/>
      <c r="X149" s="165"/>
      <c r="Y149" s="165"/>
    </row>
    <row r="150" spans="1:25" ht="18" customHeight="1">
      <c r="A150" s="402"/>
      <c r="B150" s="155" t="s">
        <v>316</v>
      </c>
      <c r="C150" s="230">
        <v>405728</v>
      </c>
      <c r="D150" s="226">
        <v>73632</v>
      </c>
      <c r="E150" s="227">
        <v>18.100000000000001</v>
      </c>
      <c r="F150" s="226">
        <v>12118</v>
      </c>
      <c r="G150" s="227">
        <v>3</v>
      </c>
      <c r="H150" s="226">
        <v>149287</v>
      </c>
      <c r="I150" s="227">
        <v>36.799999999999997</v>
      </c>
      <c r="J150" s="226">
        <v>3820</v>
      </c>
      <c r="K150" s="228">
        <v>0.9</v>
      </c>
      <c r="L150" s="226">
        <v>100934</v>
      </c>
      <c r="M150" s="227">
        <v>24.9</v>
      </c>
      <c r="N150" s="225">
        <v>1212</v>
      </c>
      <c r="O150" s="227">
        <v>0.3</v>
      </c>
      <c r="P150" s="226">
        <v>34487</v>
      </c>
      <c r="Q150" s="227">
        <v>8.5</v>
      </c>
      <c r="R150" s="226">
        <v>30238</v>
      </c>
      <c r="S150" s="227">
        <v>7.5</v>
      </c>
      <c r="T150" s="162" t="str">
        <f t="shared" si="15"/>
        <v>〇</v>
      </c>
      <c r="U150" s="163">
        <f t="shared" si="16"/>
        <v>99.999999999999986</v>
      </c>
      <c r="V150" s="166"/>
      <c r="W150" s="164"/>
      <c r="X150" s="165"/>
      <c r="Y150" s="165"/>
    </row>
    <row r="151" spans="1:25" ht="18" customHeight="1">
      <c r="A151" s="400" t="s">
        <v>38</v>
      </c>
      <c r="B151" s="154" t="s">
        <v>314</v>
      </c>
      <c r="C151" s="220">
        <v>484038</v>
      </c>
      <c r="D151" s="221">
        <v>82323</v>
      </c>
      <c r="E151" s="222">
        <v>17</v>
      </c>
      <c r="F151" s="221">
        <v>13901</v>
      </c>
      <c r="G151" s="223">
        <v>2.9</v>
      </c>
      <c r="H151" s="221">
        <v>180812</v>
      </c>
      <c r="I151" s="224">
        <v>37.4</v>
      </c>
      <c r="J151" s="221">
        <v>5458</v>
      </c>
      <c r="K151" s="223">
        <v>1.1000000000000001</v>
      </c>
      <c r="L151" s="221">
        <v>71292</v>
      </c>
      <c r="M151" s="224">
        <v>14.7</v>
      </c>
      <c r="N151" s="220">
        <v>2075</v>
      </c>
      <c r="O151" s="224">
        <v>0.4</v>
      </c>
      <c r="P151" s="221">
        <v>59590</v>
      </c>
      <c r="Q151" s="224">
        <v>12.3</v>
      </c>
      <c r="R151" s="221">
        <v>68587</v>
      </c>
      <c r="S151" s="224">
        <v>14.2</v>
      </c>
      <c r="T151" s="162" t="str">
        <f t="shared" si="13"/>
        <v>〇</v>
      </c>
      <c r="U151" s="163">
        <f t="shared" si="14"/>
        <v>100</v>
      </c>
      <c r="W151" s="164"/>
      <c r="X151" s="165"/>
      <c r="Y151" s="165"/>
    </row>
    <row r="152" spans="1:25" ht="18" customHeight="1">
      <c r="A152" s="401"/>
      <c r="B152" s="154" t="s">
        <v>300</v>
      </c>
      <c r="C152" s="229">
        <v>487189</v>
      </c>
      <c r="D152" s="221">
        <v>82303</v>
      </c>
      <c r="E152" s="222">
        <v>16.899999999999999</v>
      </c>
      <c r="F152" s="221">
        <v>13576</v>
      </c>
      <c r="G152" s="223">
        <v>2.8</v>
      </c>
      <c r="H152" s="221">
        <v>182258</v>
      </c>
      <c r="I152" s="224">
        <v>37.4</v>
      </c>
      <c r="J152" s="221">
        <v>5462</v>
      </c>
      <c r="K152" s="223">
        <v>1.1000000000000001</v>
      </c>
      <c r="L152" s="221">
        <v>75304</v>
      </c>
      <c r="M152" s="224">
        <v>15.5</v>
      </c>
      <c r="N152" s="220">
        <v>2130</v>
      </c>
      <c r="O152" s="224">
        <v>0.4</v>
      </c>
      <c r="P152" s="221">
        <v>60154</v>
      </c>
      <c r="Q152" s="224">
        <v>12.3</v>
      </c>
      <c r="R152" s="221">
        <v>66002</v>
      </c>
      <c r="S152" s="224">
        <v>13.5</v>
      </c>
      <c r="T152" s="162" t="str">
        <f t="shared" si="13"/>
        <v>〇</v>
      </c>
      <c r="U152" s="163">
        <f t="shared" si="14"/>
        <v>99.899999999999991</v>
      </c>
      <c r="W152" s="164"/>
      <c r="X152" s="165"/>
      <c r="Y152" s="165"/>
    </row>
    <row r="153" spans="1:25" ht="18" customHeight="1">
      <c r="A153" s="401"/>
      <c r="B153" s="154" t="s">
        <v>301</v>
      </c>
      <c r="C153" s="221">
        <v>549680</v>
      </c>
      <c r="D153" s="221">
        <v>84462</v>
      </c>
      <c r="E153" s="222">
        <v>15.4</v>
      </c>
      <c r="F153" s="221">
        <v>12264</v>
      </c>
      <c r="G153" s="223">
        <v>2.2000000000000002</v>
      </c>
      <c r="H153" s="221">
        <v>186347</v>
      </c>
      <c r="I153" s="224">
        <v>33.9</v>
      </c>
      <c r="J153" s="221">
        <v>4993</v>
      </c>
      <c r="K153" s="223">
        <v>0.9</v>
      </c>
      <c r="L153" s="221">
        <v>114440</v>
      </c>
      <c r="M153" s="224">
        <v>20.8</v>
      </c>
      <c r="N153" s="220">
        <v>1792</v>
      </c>
      <c r="O153" s="224">
        <v>0.3</v>
      </c>
      <c r="P153" s="221">
        <v>62955</v>
      </c>
      <c r="Q153" s="224">
        <v>11.5</v>
      </c>
      <c r="R153" s="221">
        <v>82427</v>
      </c>
      <c r="S153" s="224">
        <v>15</v>
      </c>
      <c r="T153" s="162" t="str">
        <f t="shared" si="13"/>
        <v>〇</v>
      </c>
      <c r="U153" s="163">
        <f t="shared" si="14"/>
        <v>100</v>
      </c>
      <c r="W153" s="164"/>
      <c r="X153" s="165"/>
      <c r="Y153" s="165"/>
    </row>
    <row r="154" spans="1:25" ht="18" customHeight="1">
      <c r="A154" s="401"/>
      <c r="B154" s="154" t="s">
        <v>315</v>
      </c>
      <c r="C154" s="229">
        <v>588612</v>
      </c>
      <c r="D154" s="221">
        <v>89136</v>
      </c>
      <c r="E154" s="224">
        <v>15.1</v>
      </c>
      <c r="F154" s="221">
        <v>13467</v>
      </c>
      <c r="G154" s="224">
        <v>2.2999999999999998</v>
      </c>
      <c r="H154" s="221">
        <v>199778</v>
      </c>
      <c r="I154" s="224">
        <v>33.9</v>
      </c>
      <c r="J154" s="221">
        <v>4941</v>
      </c>
      <c r="K154" s="223">
        <v>0.8</v>
      </c>
      <c r="L154" s="221">
        <v>115156</v>
      </c>
      <c r="M154" s="224">
        <v>19.600000000000001</v>
      </c>
      <c r="N154" s="220">
        <v>2678</v>
      </c>
      <c r="O154" s="224">
        <v>0.5</v>
      </c>
      <c r="P154" s="221">
        <v>65351</v>
      </c>
      <c r="Q154" s="224">
        <v>11.1</v>
      </c>
      <c r="R154" s="221">
        <v>98105</v>
      </c>
      <c r="S154" s="224">
        <v>16.7</v>
      </c>
      <c r="T154" s="162" t="str">
        <f t="shared" si="13"/>
        <v>〇</v>
      </c>
      <c r="U154" s="163">
        <f t="shared" si="14"/>
        <v>99.999999999999986</v>
      </c>
      <c r="W154" s="164"/>
      <c r="X154" s="165"/>
      <c r="Y154" s="165"/>
    </row>
    <row r="155" spans="1:25" ht="18" customHeight="1">
      <c r="A155" s="402"/>
      <c r="B155" s="155" t="s">
        <v>316</v>
      </c>
      <c r="C155" s="230">
        <v>599894</v>
      </c>
      <c r="D155" s="226">
        <v>92762</v>
      </c>
      <c r="E155" s="227">
        <v>15.5</v>
      </c>
      <c r="F155" s="226">
        <v>15049</v>
      </c>
      <c r="G155" s="227">
        <v>2.5</v>
      </c>
      <c r="H155" s="226">
        <v>193205</v>
      </c>
      <c r="I155" s="227">
        <v>32.200000000000003</v>
      </c>
      <c r="J155" s="226">
        <v>5124</v>
      </c>
      <c r="K155" s="228">
        <v>0.9</v>
      </c>
      <c r="L155" s="226">
        <v>127772</v>
      </c>
      <c r="M155" s="227">
        <v>21.3</v>
      </c>
      <c r="N155" s="225">
        <v>1653</v>
      </c>
      <c r="O155" s="227">
        <v>0.3</v>
      </c>
      <c r="P155" s="226">
        <v>53150</v>
      </c>
      <c r="Q155" s="227">
        <v>8.9</v>
      </c>
      <c r="R155" s="226">
        <v>111179</v>
      </c>
      <c r="S155" s="227">
        <v>18.399999999999999</v>
      </c>
      <c r="T155" s="162" t="str">
        <f t="shared" si="13"/>
        <v>〇</v>
      </c>
      <c r="U155" s="163">
        <f t="shared" si="14"/>
        <v>100</v>
      </c>
      <c r="V155" s="166"/>
      <c r="W155" s="164"/>
      <c r="X155" s="165"/>
      <c r="Y155" s="165"/>
    </row>
    <row r="156" spans="1:25" ht="18" customHeight="1">
      <c r="A156" s="403" t="s">
        <v>77</v>
      </c>
      <c r="B156" s="154" t="s">
        <v>314</v>
      </c>
      <c r="C156" s="220">
        <v>688542</v>
      </c>
      <c r="D156" s="221">
        <v>244278</v>
      </c>
      <c r="E156" s="222">
        <v>35.5</v>
      </c>
      <c r="F156" s="221">
        <v>33641</v>
      </c>
      <c r="G156" s="223">
        <v>4.9000000000000004</v>
      </c>
      <c r="H156" s="221">
        <v>163009</v>
      </c>
      <c r="I156" s="224">
        <v>23.7</v>
      </c>
      <c r="J156" s="221">
        <v>10325</v>
      </c>
      <c r="K156" s="223">
        <v>1.5</v>
      </c>
      <c r="L156" s="221">
        <v>72792</v>
      </c>
      <c r="M156" s="224">
        <v>10.6</v>
      </c>
      <c r="N156" s="220">
        <v>1849</v>
      </c>
      <c r="O156" s="224">
        <v>0.3</v>
      </c>
      <c r="P156" s="221">
        <v>86403</v>
      </c>
      <c r="Q156" s="224">
        <v>12.5</v>
      </c>
      <c r="R156" s="221">
        <v>76245</v>
      </c>
      <c r="S156" s="224">
        <v>11.1</v>
      </c>
      <c r="T156" s="162" t="str">
        <f t="shared" si="13"/>
        <v>〇</v>
      </c>
      <c r="U156" s="163">
        <f t="shared" si="14"/>
        <v>100.09999999999998</v>
      </c>
      <c r="W156" s="164"/>
      <c r="X156" s="165"/>
      <c r="Y156" s="165"/>
    </row>
    <row r="157" spans="1:25" ht="18" customHeight="1">
      <c r="A157" s="401"/>
      <c r="B157" s="154" t="s">
        <v>300</v>
      </c>
      <c r="C157" s="220">
        <v>706740</v>
      </c>
      <c r="D157" s="221">
        <v>242922</v>
      </c>
      <c r="E157" s="222">
        <v>34.4</v>
      </c>
      <c r="F157" s="221">
        <v>32888</v>
      </c>
      <c r="G157" s="223">
        <v>4.7</v>
      </c>
      <c r="H157" s="221">
        <v>160880</v>
      </c>
      <c r="I157" s="224">
        <v>22.8</v>
      </c>
      <c r="J157" s="221">
        <v>10364</v>
      </c>
      <c r="K157" s="223">
        <v>1.5</v>
      </c>
      <c r="L157" s="221">
        <v>85499</v>
      </c>
      <c r="M157" s="224">
        <v>12.1</v>
      </c>
      <c r="N157" s="220">
        <v>1559</v>
      </c>
      <c r="O157" s="224">
        <v>0.2</v>
      </c>
      <c r="P157" s="221">
        <v>90707</v>
      </c>
      <c r="Q157" s="224">
        <v>12.8</v>
      </c>
      <c r="R157" s="221">
        <v>81921</v>
      </c>
      <c r="S157" s="224">
        <v>11.6</v>
      </c>
      <c r="T157" s="162" t="str">
        <f t="shared" si="13"/>
        <v>〇</v>
      </c>
      <c r="U157" s="163">
        <f t="shared" si="14"/>
        <v>100.1</v>
      </c>
      <c r="W157" s="164"/>
      <c r="X157" s="165"/>
      <c r="Y157" s="165"/>
    </row>
    <row r="158" spans="1:25" ht="18" customHeight="1">
      <c r="A158" s="401"/>
      <c r="B158" s="154" t="s">
        <v>301</v>
      </c>
      <c r="C158" s="220">
        <v>801618</v>
      </c>
      <c r="D158" s="221">
        <v>244116</v>
      </c>
      <c r="E158" s="222">
        <v>30.5</v>
      </c>
      <c r="F158" s="221">
        <v>30098</v>
      </c>
      <c r="G158" s="223">
        <v>3.8</v>
      </c>
      <c r="H158" s="221">
        <v>162540</v>
      </c>
      <c r="I158" s="224">
        <v>20.3</v>
      </c>
      <c r="J158" s="221">
        <v>9463</v>
      </c>
      <c r="K158" s="223">
        <v>1.2</v>
      </c>
      <c r="L158" s="221">
        <v>169986</v>
      </c>
      <c r="M158" s="224">
        <v>21.2</v>
      </c>
      <c r="N158" s="220">
        <v>2476</v>
      </c>
      <c r="O158" s="224">
        <v>0.3</v>
      </c>
      <c r="P158" s="221">
        <v>112615</v>
      </c>
      <c r="Q158" s="224">
        <v>14</v>
      </c>
      <c r="R158" s="221">
        <v>70324</v>
      </c>
      <c r="S158" s="224">
        <v>8.8000000000000007</v>
      </c>
      <c r="T158" s="162" t="str">
        <f t="shared" si="13"/>
        <v>〇</v>
      </c>
      <c r="U158" s="163">
        <f t="shared" si="14"/>
        <v>100.1</v>
      </c>
      <c r="W158" s="164"/>
      <c r="X158" s="165"/>
      <c r="Y158" s="165"/>
    </row>
    <row r="159" spans="1:25" ht="18" customHeight="1">
      <c r="A159" s="401"/>
      <c r="B159" s="154" t="s">
        <v>315</v>
      </c>
      <c r="C159" s="220">
        <v>876366</v>
      </c>
      <c r="D159" s="221">
        <v>267305</v>
      </c>
      <c r="E159" s="224">
        <v>30.501525618291904</v>
      </c>
      <c r="F159" s="221">
        <v>33332</v>
      </c>
      <c r="G159" s="224">
        <v>3.8034337251787496</v>
      </c>
      <c r="H159" s="221">
        <v>191504</v>
      </c>
      <c r="I159" s="224">
        <v>21.852057245488758</v>
      </c>
      <c r="J159" s="221">
        <v>9313</v>
      </c>
      <c r="K159" s="223">
        <v>1.062683855831924</v>
      </c>
      <c r="L159" s="221">
        <v>189265</v>
      </c>
      <c r="M159" s="224">
        <v>21.59657038269399</v>
      </c>
      <c r="N159" s="220">
        <v>1560</v>
      </c>
      <c r="O159" s="224">
        <v>0.17800781865111151</v>
      </c>
      <c r="P159" s="221">
        <v>90769</v>
      </c>
      <c r="Q159" s="224">
        <v>10.357430571245347</v>
      </c>
      <c r="R159" s="221">
        <v>93318</v>
      </c>
      <c r="S159" s="224">
        <v>10.64829078261822</v>
      </c>
      <c r="T159" s="162" t="str">
        <f t="shared" si="13"/>
        <v>〇</v>
      </c>
      <c r="U159" s="163">
        <f t="shared" ref="U159:U190" si="17">E159+G159+I159+K159+M159+O159+Q159+S159</f>
        <v>100</v>
      </c>
      <c r="W159" s="164"/>
      <c r="X159" s="165"/>
      <c r="Y159" s="165"/>
    </row>
    <row r="160" spans="1:25" ht="18" customHeight="1">
      <c r="A160" s="402"/>
      <c r="B160" s="155" t="s">
        <v>316</v>
      </c>
      <c r="C160" s="225">
        <v>802009</v>
      </c>
      <c r="D160" s="226">
        <v>275034</v>
      </c>
      <c r="E160" s="227">
        <v>34.299999999999997</v>
      </c>
      <c r="F160" s="226">
        <v>38320</v>
      </c>
      <c r="G160" s="227">
        <v>4.8</v>
      </c>
      <c r="H160" s="226">
        <v>176984</v>
      </c>
      <c r="I160" s="227">
        <v>22.1</v>
      </c>
      <c r="J160" s="226">
        <v>9547</v>
      </c>
      <c r="K160" s="228">
        <v>1.2</v>
      </c>
      <c r="L160" s="226">
        <v>145506</v>
      </c>
      <c r="M160" s="227">
        <v>18.100000000000001</v>
      </c>
      <c r="N160" s="225">
        <v>1810</v>
      </c>
      <c r="O160" s="227">
        <v>0.2</v>
      </c>
      <c r="P160" s="226">
        <v>55728</v>
      </c>
      <c r="Q160" s="227">
        <v>7</v>
      </c>
      <c r="R160" s="226">
        <v>99080</v>
      </c>
      <c r="S160" s="227">
        <v>12.3</v>
      </c>
      <c r="T160" s="162" t="str">
        <f t="shared" ref="T160:T210" si="18">IF(D160+F160+H160+J160+L160+N160+P160+R160=C160,"〇","✖")</f>
        <v>〇</v>
      </c>
      <c r="U160" s="163">
        <f t="shared" si="17"/>
        <v>100</v>
      </c>
      <c r="V160" s="166"/>
      <c r="W160" s="164"/>
      <c r="X160" s="165"/>
      <c r="Y160" s="165"/>
    </row>
    <row r="161" spans="1:25" ht="18" customHeight="1">
      <c r="A161" s="400" t="s">
        <v>40</v>
      </c>
      <c r="B161" s="154" t="s">
        <v>314</v>
      </c>
      <c r="C161" s="221">
        <v>922739</v>
      </c>
      <c r="D161" s="221">
        <v>372894</v>
      </c>
      <c r="E161" s="222">
        <v>40.4</v>
      </c>
      <c r="F161" s="221">
        <v>50392</v>
      </c>
      <c r="G161" s="223">
        <v>5.5</v>
      </c>
      <c r="H161" s="221">
        <v>177903</v>
      </c>
      <c r="I161" s="224">
        <v>19.3</v>
      </c>
      <c r="J161" s="221">
        <v>13452</v>
      </c>
      <c r="K161" s="223">
        <v>1.5</v>
      </c>
      <c r="L161" s="221">
        <v>95145</v>
      </c>
      <c r="M161" s="224">
        <v>10.3</v>
      </c>
      <c r="N161" s="220">
        <v>3372</v>
      </c>
      <c r="O161" s="224">
        <v>0.4</v>
      </c>
      <c r="P161" s="221">
        <v>121929</v>
      </c>
      <c r="Q161" s="224">
        <v>13.2</v>
      </c>
      <c r="R161" s="221">
        <v>87652</v>
      </c>
      <c r="S161" s="224">
        <v>9.5</v>
      </c>
      <c r="T161" s="162" t="str">
        <f t="shared" si="18"/>
        <v>〇</v>
      </c>
      <c r="U161" s="163">
        <f t="shared" si="17"/>
        <v>100.10000000000001</v>
      </c>
      <c r="W161" s="164"/>
      <c r="X161" s="165"/>
      <c r="Y161" s="165"/>
    </row>
    <row r="162" spans="1:25" ht="18" customHeight="1">
      <c r="A162" s="401"/>
      <c r="B162" s="154" t="s">
        <v>300</v>
      </c>
      <c r="C162" s="221">
        <v>964386</v>
      </c>
      <c r="D162" s="221">
        <v>365430</v>
      </c>
      <c r="E162" s="222">
        <v>37.9</v>
      </c>
      <c r="F162" s="221">
        <v>49320</v>
      </c>
      <c r="G162" s="223">
        <v>5.0999999999999996</v>
      </c>
      <c r="H162" s="221">
        <v>169088</v>
      </c>
      <c r="I162" s="224">
        <v>17.5</v>
      </c>
      <c r="J162" s="221">
        <v>13513</v>
      </c>
      <c r="K162" s="223">
        <v>1.4</v>
      </c>
      <c r="L162" s="221">
        <v>117920</v>
      </c>
      <c r="M162" s="224">
        <v>12.2</v>
      </c>
      <c r="N162" s="220">
        <v>10379</v>
      </c>
      <c r="O162" s="224">
        <v>1.1000000000000001</v>
      </c>
      <c r="P162" s="221">
        <v>131271</v>
      </c>
      <c r="Q162" s="224">
        <v>13.6</v>
      </c>
      <c r="R162" s="221">
        <v>107465</v>
      </c>
      <c r="S162" s="224">
        <v>11.1</v>
      </c>
      <c r="T162" s="162" t="str">
        <f t="shared" si="18"/>
        <v>〇</v>
      </c>
      <c r="U162" s="163">
        <f t="shared" si="17"/>
        <v>99.899999999999977</v>
      </c>
      <c r="W162" s="164"/>
      <c r="X162" s="165"/>
      <c r="Y162" s="165"/>
    </row>
    <row r="163" spans="1:25" ht="18" customHeight="1">
      <c r="A163" s="401"/>
      <c r="B163" s="154" t="s">
        <v>301</v>
      </c>
      <c r="C163" s="220">
        <v>1138899</v>
      </c>
      <c r="D163" s="221">
        <v>371874</v>
      </c>
      <c r="E163" s="222">
        <v>32.700000000000003</v>
      </c>
      <c r="F163" s="221">
        <v>43796</v>
      </c>
      <c r="G163" s="223">
        <v>3.8</v>
      </c>
      <c r="H163" s="221">
        <v>177414</v>
      </c>
      <c r="I163" s="224">
        <v>15.6</v>
      </c>
      <c r="J163" s="221">
        <v>12813</v>
      </c>
      <c r="K163" s="223">
        <v>1.1000000000000001</v>
      </c>
      <c r="L163" s="221">
        <v>228814</v>
      </c>
      <c r="M163" s="224">
        <v>20.100000000000001</v>
      </c>
      <c r="N163" s="220">
        <v>13010</v>
      </c>
      <c r="O163" s="224">
        <v>1.1000000000000001</v>
      </c>
      <c r="P163" s="221">
        <v>147531</v>
      </c>
      <c r="Q163" s="224">
        <v>13</v>
      </c>
      <c r="R163" s="221">
        <v>143647</v>
      </c>
      <c r="S163" s="224">
        <v>12.6</v>
      </c>
      <c r="T163" s="162" t="str">
        <f t="shared" si="18"/>
        <v>〇</v>
      </c>
      <c r="U163" s="163">
        <f t="shared" si="17"/>
        <v>100</v>
      </c>
      <c r="W163" s="164"/>
      <c r="X163" s="165"/>
      <c r="Y163" s="165"/>
    </row>
    <row r="164" spans="1:25" ht="18" customHeight="1">
      <c r="A164" s="401"/>
      <c r="B164" s="154" t="s">
        <v>315</v>
      </c>
      <c r="C164" s="220">
        <v>1289860</v>
      </c>
      <c r="D164" s="221">
        <v>398565</v>
      </c>
      <c r="E164" s="224">
        <v>30.9</v>
      </c>
      <c r="F164" s="221">
        <v>48536</v>
      </c>
      <c r="G164" s="224">
        <v>3.8</v>
      </c>
      <c r="H164" s="221">
        <v>214837</v>
      </c>
      <c r="I164" s="224">
        <v>16.7</v>
      </c>
      <c r="J164" s="221">
        <v>12630</v>
      </c>
      <c r="K164" s="223">
        <v>0.9</v>
      </c>
      <c r="L164" s="221">
        <v>309327</v>
      </c>
      <c r="M164" s="224">
        <v>24</v>
      </c>
      <c r="N164" s="220">
        <v>6644</v>
      </c>
      <c r="O164" s="224">
        <v>0.5</v>
      </c>
      <c r="P164" s="221">
        <v>139398</v>
      </c>
      <c r="Q164" s="224">
        <v>10.8</v>
      </c>
      <c r="R164" s="221">
        <v>159923</v>
      </c>
      <c r="S164" s="224">
        <v>12.4</v>
      </c>
      <c r="T164" s="162" t="str">
        <f t="shared" si="18"/>
        <v>〇</v>
      </c>
      <c r="U164" s="163">
        <f t="shared" si="17"/>
        <v>99.999999999999986</v>
      </c>
      <c r="W164" s="164"/>
      <c r="X164" s="165"/>
      <c r="Y164" s="165"/>
    </row>
    <row r="165" spans="1:25" ht="18" customHeight="1">
      <c r="A165" s="402"/>
      <c r="B165" s="155" t="s">
        <v>316</v>
      </c>
      <c r="C165" s="225">
        <v>1221699</v>
      </c>
      <c r="D165" s="226">
        <v>408278</v>
      </c>
      <c r="E165" s="227">
        <v>33.4</v>
      </c>
      <c r="F165" s="226">
        <v>55989</v>
      </c>
      <c r="G165" s="227">
        <v>4.5999999999999996</v>
      </c>
      <c r="H165" s="226">
        <v>200582</v>
      </c>
      <c r="I165" s="227">
        <v>16.399999999999999</v>
      </c>
      <c r="J165" s="226">
        <v>12470</v>
      </c>
      <c r="K165" s="228">
        <v>1</v>
      </c>
      <c r="L165" s="226">
        <v>254673</v>
      </c>
      <c r="M165" s="227">
        <v>20.9</v>
      </c>
      <c r="N165" s="225">
        <v>3137</v>
      </c>
      <c r="O165" s="227">
        <v>0.3</v>
      </c>
      <c r="P165" s="226">
        <v>112890</v>
      </c>
      <c r="Q165" s="227">
        <v>9.1999999999999993</v>
      </c>
      <c r="R165" s="226">
        <v>173680</v>
      </c>
      <c r="S165" s="227">
        <v>14.2</v>
      </c>
      <c r="T165" s="162" t="str">
        <f t="shared" si="18"/>
        <v>〇</v>
      </c>
      <c r="U165" s="163">
        <f t="shared" si="17"/>
        <v>100</v>
      </c>
      <c r="V165" s="166"/>
      <c r="W165" s="164"/>
      <c r="X165" s="165"/>
      <c r="Y165" s="165"/>
    </row>
    <row r="166" spans="1:25" ht="18" customHeight="1">
      <c r="A166" s="400" t="s">
        <v>83</v>
      </c>
      <c r="B166" s="154" t="s">
        <v>314</v>
      </c>
      <c r="C166" s="220">
        <v>489648</v>
      </c>
      <c r="D166" s="221">
        <v>92565</v>
      </c>
      <c r="E166" s="222">
        <v>18.899999999999999</v>
      </c>
      <c r="F166" s="221">
        <v>13879</v>
      </c>
      <c r="G166" s="223">
        <v>2.8</v>
      </c>
      <c r="H166" s="221">
        <v>146452</v>
      </c>
      <c r="I166" s="224">
        <v>29.9</v>
      </c>
      <c r="J166" s="221">
        <v>5858</v>
      </c>
      <c r="K166" s="223">
        <v>1.2</v>
      </c>
      <c r="L166" s="221">
        <v>54089</v>
      </c>
      <c r="M166" s="224">
        <v>11.1</v>
      </c>
      <c r="N166" s="220">
        <v>2484</v>
      </c>
      <c r="O166" s="224">
        <v>0.5</v>
      </c>
      <c r="P166" s="221">
        <v>55362</v>
      </c>
      <c r="Q166" s="224">
        <v>11.3</v>
      </c>
      <c r="R166" s="221">
        <v>118959</v>
      </c>
      <c r="S166" s="224">
        <v>24.3</v>
      </c>
      <c r="T166" s="162" t="str">
        <f t="shared" si="18"/>
        <v>〇</v>
      </c>
      <c r="U166" s="163">
        <f t="shared" si="17"/>
        <v>100</v>
      </c>
      <c r="W166" s="164"/>
      <c r="X166" s="165"/>
      <c r="Y166" s="165"/>
    </row>
    <row r="167" spans="1:25" ht="18" customHeight="1">
      <c r="A167" s="401"/>
      <c r="B167" s="154" t="s">
        <v>300</v>
      </c>
      <c r="C167" s="220">
        <v>483702</v>
      </c>
      <c r="D167" s="221">
        <v>90347</v>
      </c>
      <c r="E167" s="222">
        <v>18.7</v>
      </c>
      <c r="F167" s="221">
        <v>13556</v>
      </c>
      <c r="G167" s="223">
        <v>2.8</v>
      </c>
      <c r="H167" s="221">
        <v>148977</v>
      </c>
      <c r="I167" s="224">
        <v>30.8</v>
      </c>
      <c r="J167" s="221">
        <v>5789</v>
      </c>
      <c r="K167" s="223">
        <v>1.2</v>
      </c>
      <c r="L167" s="221">
        <v>56889</v>
      </c>
      <c r="M167" s="224">
        <v>11.8</v>
      </c>
      <c r="N167" s="220">
        <v>2361</v>
      </c>
      <c r="O167" s="224">
        <v>0.5</v>
      </c>
      <c r="P167" s="221">
        <v>54399</v>
      </c>
      <c r="Q167" s="224">
        <v>11.2</v>
      </c>
      <c r="R167" s="221">
        <v>111384</v>
      </c>
      <c r="S167" s="224">
        <v>23</v>
      </c>
      <c r="T167" s="162" t="str">
        <f t="shared" si="18"/>
        <v>〇</v>
      </c>
      <c r="U167" s="163">
        <f t="shared" si="17"/>
        <v>100</v>
      </c>
      <c r="W167" s="164"/>
      <c r="X167" s="165"/>
      <c r="Y167" s="165"/>
    </row>
    <row r="168" spans="1:25" ht="18" customHeight="1">
      <c r="A168" s="401"/>
      <c r="B168" s="154" t="s">
        <v>301</v>
      </c>
      <c r="C168" s="221">
        <v>556213</v>
      </c>
      <c r="D168" s="221">
        <v>94867</v>
      </c>
      <c r="E168" s="222">
        <v>17.100000000000001</v>
      </c>
      <c r="F168" s="221">
        <v>12523</v>
      </c>
      <c r="G168" s="223">
        <v>2.2000000000000002</v>
      </c>
      <c r="H168" s="221">
        <v>153839</v>
      </c>
      <c r="I168" s="224">
        <v>27.7</v>
      </c>
      <c r="J168" s="221">
        <v>5265</v>
      </c>
      <c r="K168" s="223">
        <v>0.9</v>
      </c>
      <c r="L168" s="221">
        <v>110567</v>
      </c>
      <c r="M168" s="224">
        <v>19.899999999999999</v>
      </c>
      <c r="N168" s="220">
        <v>2433</v>
      </c>
      <c r="O168" s="224">
        <v>0.4</v>
      </c>
      <c r="P168" s="221">
        <v>63904</v>
      </c>
      <c r="Q168" s="224">
        <v>11.5</v>
      </c>
      <c r="R168" s="221">
        <v>112815</v>
      </c>
      <c r="S168" s="224">
        <v>20.3</v>
      </c>
      <c r="T168" s="162" t="str">
        <f t="shared" si="18"/>
        <v>〇</v>
      </c>
      <c r="U168" s="163">
        <f t="shared" si="17"/>
        <v>100</v>
      </c>
      <c r="W168" s="164"/>
      <c r="X168" s="165"/>
      <c r="Y168" s="165"/>
    </row>
    <row r="169" spans="1:25" ht="18" customHeight="1">
      <c r="A169" s="401"/>
      <c r="B169" s="154" t="s">
        <v>315</v>
      </c>
      <c r="C169" s="221">
        <v>586601</v>
      </c>
      <c r="D169" s="221">
        <v>101784</v>
      </c>
      <c r="E169" s="224">
        <v>17.399999999999999</v>
      </c>
      <c r="F169" s="221">
        <v>13659</v>
      </c>
      <c r="G169" s="224">
        <v>2.2999999999999998</v>
      </c>
      <c r="H169" s="221">
        <v>168633</v>
      </c>
      <c r="I169" s="224">
        <v>28.7</v>
      </c>
      <c r="J169" s="221">
        <v>5701</v>
      </c>
      <c r="K169" s="223">
        <v>1</v>
      </c>
      <c r="L169" s="221">
        <v>116797</v>
      </c>
      <c r="M169" s="224">
        <v>19.899999999999999</v>
      </c>
      <c r="N169" s="220">
        <v>2651</v>
      </c>
      <c r="O169" s="224">
        <v>0.5</v>
      </c>
      <c r="P169" s="221">
        <v>60806</v>
      </c>
      <c r="Q169" s="224">
        <v>10.4</v>
      </c>
      <c r="R169" s="221">
        <v>116570</v>
      </c>
      <c r="S169" s="224">
        <v>19.899999999999999</v>
      </c>
      <c r="T169" s="162" t="str">
        <f t="shared" si="18"/>
        <v>〇</v>
      </c>
      <c r="U169" s="163">
        <f t="shared" si="17"/>
        <v>100.1</v>
      </c>
      <c r="W169" s="164"/>
      <c r="X169" s="165"/>
      <c r="Y169" s="165"/>
    </row>
    <row r="170" spans="1:25" ht="18" customHeight="1">
      <c r="A170" s="402"/>
      <c r="B170" s="155" t="s">
        <v>316</v>
      </c>
      <c r="C170" s="226">
        <v>563619</v>
      </c>
      <c r="D170" s="226">
        <v>103405</v>
      </c>
      <c r="E170" s="227">
        <v>18.399999999999999</v>
      </c>
      <c r="F170" s="226">
        <v>15303</v>
      </c>
      <c r="G170" s="227">
        <v>2.7</v>
      </c>
      <c r="H170" s="226">
        <v>161190</v>
      </c>
      <c r="I170" s="227">
        <v>28.6</v>
      </c>
      <c r="J170" s="226">
        <v>5485</v>
      </c>
      <c r="K170" s="228">
        <v>1</v>
      </c>
      <c r="L170" s="226">
        <v>108875</v>
      </c>
      <c r="M170" s="227">
        <v>19.3</v>
      </c>
      <c r="N170" s="225">
        <v>2376</v>
      </c>
      <c r="O170" s="227">
        <v>0.4</v>
      </c>
      <c r="P170" s="226">
        <v>45301</v>
      </c>
      <c r="Q170" s="227">
        <v>8</v>
      </c>
      <c r="R170" s="226">
        <v>121684</v>
      </c>
      <c r="S170" s="227">
        <v>21.6</v>
      </c>
      <c r="T170" s="162" t="str">
        <f t="shared" si="18"/>
        <v>〇</v>
      </c>
      <c r="U170" s="163">
        <f t="shared" si="17"/>
        <v>100</v>
      </c>
      <c r="V170" s="166"/>
      <c r="W170" s="164"/>
      <c r="X170" s="165"/>
      <c r="Y170" s="165"/>
    </row>
    <row r="171" spans="1:25" ht="18" customHeight="1">
      <c r="A171" s="400" t="s">
        <v>143</v>
      </c>
      <c r="B171" s="154" t="s">
        <v>314</v>
      </c>
      <c r="C171" s="220">
        <v>445335</v>
      </c>
      <c r="D171" s="221">
        <v>80439</v>
      </c>
      <c r="E171" s="222">
        <v>18.100000000000001</v>
      </c>
      <c r="F171" s="221">
        <v>13785</v>
      </c>
      <c r="G171" s="223">
        <v>3.1</v>
      </c>
      <c r="H171" s="221">
        <v>172794</v>
      </c>
      <c r="I171" s="224">
        <v>38.799999999999997</v>
      </c>
      <c r="J171" s="221">
        <v>5316</v>
      </c>
      <c r="K171" s="223">
        <v>1.2</v>
      </c>
      <c r="L171" s="221">
        <v>65651</v>
      </c>
      <c r="M171" s="224">
        <v>14.7</v>
      </c>
      <c r="N171" s="220">
        <v>1172</v>
      </c>
      <c r="O171" s="224">
        <v>0.3</v>
      </c>
      <c r="P171" s="221">
        <v>72722</v>
      </c>
      <c r="Q171" s="224">
        <v>16.3</v>
      </c>
      <c r="R171" s="221">
        <v>33456</v>
      </c>
      <c r="S171" s="224">
        <v>7.5</v>
      </c>
      <c r="T171" s="162" t="str">
        <f t="shared" si="18"/>
        <v>〇</v>
      </c>
      <c r="U171" s="163">
        <f t="shared" si="17"/>
        <v>100</v>
      </c>
      <c r="W171" s="164"/>
      <c r="X171" s="165"/>
      <c r="Y171" s="165"/>
    </row>
    <row r="172" spans="1:25" ht="18" customHeight="1">
      <c r="A172" s="401"/>
      <c r="B172" s="154" t="s">
        <v>300</v>
      </c>
      <c r="C172" s="220">
        <v>457295</v>
      </c>
      <c r="D172" s="221">
        <v>79528</v>
      </c>
      <c r="E172" s="222">
        <v>17.399999999999999</v>
      </c>
      <c r="F172" s="221">
        <v>13442</v>
      </c>
      <c r="G172" s="223">
        <v>2.9</v>
      </c>
      <c r="H172" s="221">
        <v>172630</v>
      </c>
      <c r="I172" s="224">
        <v>37.799999999999997</v>
      </c>
      <c r="J172" s="221">
        <v>5319</v>
      </c>
      <c r="K172" s="223">
        <v>1.2</v>
      </c>
      <c r="L172" s="221">
        <v>77006</v>
      </c>
      <c r="M172" s="224">
        <v>16.8</v>
      </c>
      <c r="N172" s="220">
        <v>1229</v>
      </c>
      <c r="O172" s="224">
        <v>0.3</v>
      </c>
      <c r="P172" s="221">
        <v>77407</v>
      </c>
      <c r="Q172" s="224">
        <v>16.899999999999999</v>
      </c>
      <c r="R172" s="221">
        <v>30734</v>
      </c>
      <c r="S172" s="224">
        <v>6.7</v>
      </c>
      <c r="T172" s="162" t="str">
        <f t="shared" si="18"/>
        <v>〇</v>
      </c>
      <c r="U172" s="163">
        <f t="shared" si="17"/>
        <v>99.999999999999986</v>
      </c>
      <c r="W172" s="164"/>
      <c r="X172" s="165"/>
      <c r="Y172" s="165"/>
    </row>
    <row r="173" spans="1:25" ht="18" customHeight="1">
      <c r="A173" s="401"/>
      <c r="B173" s="154" t="s">
        <v>301</v>
      </c>
      <c r="C173" s="221">
        <v>507676</v>
      </c>
      <c r="D173" s="221">
        <v>82496</v>
      </c>
      <c r="E173" s="222">
        <v>16.2</v>
      </c>
      <c r="F173" s="221">
        <v>12615</v>
      </c>
      <c r="G173" s="223">
        <v>2.5</v>
      </c>
      <c r="H173" s="221">
        <v>176809</v>
      </c>
      <c r="I173" s="224">
        <v>34.799999999999997</v>
      </c>
      <c r="J173" s="221">
        <v>5194</v>
      </c>
      <c r="K173" s="223">
        <v>1</v>
      </c>
      <c r="L173" s="221">
        <v>129281</v>
      </c>
      <c r="M173" s="224">
        <v>25.5</v>
      </c>
      <c r="N173" s="220">
        <v>967</v>
      </c>
      <c r="O173" s="224">
        <v>0.2</v>
      </c>
      <c r="P173" s="221">
        <v>76097</v>
      </c>
      <c r="Q173" s="224">
        <v>15</v>
      </c>
      <c r="R173" s="221">
        <v>24217</v>
      </c>
      <c r="S173" s="224">
        <v>4.8</v>
      </c>
      <c r="T173" s="162" t="str">
        <f t="shared" si="18"/>
        <v>〇</v>
      </c>
      <c r="U173" s="163">
        <f t="shared" si="17"/>
        <v>100</v>
      </c>
      <c r="W173" s="164"/>
      <c r="X173" s="165"/>
      <c r="Y173" s="165"/>
    </row>
    <row r="174" spans="1:25" ht="18" customHeight="1">
      <c r="A174" s="401"/>
      <c r="B174" s="154" t="s">
        <v>315</v>
      </c>
      <c r="C174" s="221">
        <v>543650</v>
      </c>
      <c r="D174" s="221">
        <v>89764</v>
      </c>
      <c r="E174" s="224">
        <v>16.5</v>
      </c>
      <c r="F174" s="221">
        <v>13714</v>
      </c>
      <c r="G174" s="224">
        <v>2.5</v>
      </c>
      <c r="H174" s="221">
        <v>191493</v>
      </c>
      <c r="I174" s="224">
        <v>35.200000000000003</v>
      </c>
      <c r="J174" s="221">
        <v>5149</v>
      </c>
      <c r="K174" s="223">
        <v>0.9</v>
      </c>
      <c r="L174" s="221">
        <v>129813</v>
      </c>
      <c r="M174" s="224">
        <v>23.9</v>
      </c>
      <c r="N174" s="220">
        <v>1047</v>
      </c>
      <c r="O174" s="224">
        <v>0.2</v>
      </c>
      <c r="P174" s="221">
        <v>80616</v>
      </c>
      <c r="Q174" s="224">
        <v>14.8</v>
      </c>
      <c r="R174" s="221">
        <v>32054</v>
      </c>
      <c r="S174" s="224">
        <v>6</v>
      </c>
      <c r="T174" s="162" t="str">
        <f t="shared" si="18"/>
        <v>〇</v>
      </c>
      <c r="U174" s="163">
        <f t="shared" si="17"/>
        <v>100</v>
      </c>
      <c r="W174" s="164"/>
      <c r="X174" s="165"/>
      <c r="Y174" s="165"/>
    </row>
    <row r="175" spans="1:25" ht="18" customHeight="1">
      <c r="A175" s="402"/>
      <c r="B175" s="155" t="s">
        <v>316</v>
      </c>
      <c r="C175" s="226">
        <v>496689</v>
      </c>
      <c r="D175" s="226">
        <v>90032</v>
      </c>
      <c r="E175" s="227">
        <v>18.100000000000001</v>
      </c>
      <c r="F175" s="226">
        <v>15238</v>
      </c>
      <c r="G175" s="227">
        <v>3.1</v>
      </c>
      <c r="H175" s="226">
        <v>185846</v>
      </c>
      <c r="I175" s="227">
        <v>37.4</v>
      </c>
      <c r="J175" s="226">
        <v>4938</v>
      </c>
      <c r="K175" s="228">
        <v>1</v>
      </c>
      <c r="L175" s="226">
        <v>114266</v>
      </c>
      <c r="M175" s="227">
        <v>23</v>
      </c>
      <c r="N175" s="225">
        <v>809</v>
      </c>
      <c r="O175" s="227">
        <v>0.2</v>
      </c>
      <c r="P175" s="226">
        <v>56488</v>
      </c>
      <c r="Q175" s="227">
        <v>11.4</v>
      </c>
      <c r="R175" s="226">
        <v>29072</v>
      </c>
      <c r="S175" s="227">
        <v>5.8</v>
      </c>
      <c r="T175" s="162" t="str">
        <f t="shared" si="18"/>
        <v>〇</v>
      </c>
      <c r="U175" s="163">
        <f t="shared" si="17"/>
        <v>100</v>
      </c>
      <c r="V175" s="166"/>
      <c r="W175" s="164"/>
      <c r="X175" s="165"/>
      <c r="Y175" s="165"/>
    </row>
    <row r="176" spans="1:25" ht="18" customHeight="1">
      <c r="A176" s="400" t="s">
        <v>41</v>
      </c>
      <c r="B176" s="154" t="s">
        <v>314</v>
      </c>
      <c r="C176" s="220">
        <v>1625613</v>
      </c>
      <c r="D176" s="221">
        <v>631160</v>
      </c>
      <c r="E176" s="222">
        <v>38.799999999999997</v>
      </c>
      <c r="F176" s="221">
        <v>86328</v>
      </c>
      <c r="G176" s="223">
        <v>5.3</v>
      </c>
      <c r="H176" s="221">
        <v>247645</v>
      </c>
      <c r="I176" s="224">
        <v>15.2</v>
      </c>
      <c r="J176" s="221">
        <v>23400</v>
      </c>
      <c r="K176" s="223">
        <v>1.4</v>
      </c>
      <c r="L176" s="221">
        <v>183423</v>
      </c>
      <c r="M176" s="224">
        <v>11.3</v>
      </c>
      <c r="N176" s="220">
        <v>5721</v>
      </c>
      <c r="O176" s="224">
        <v>0.4</v>
      </c>
      <c r="P176" s="221">
        <v>245449</v>
      </c>
      <c r="Q176" s="224">
        <v>15.1</v>
      </c>
      <c r="R176" s="221">
        <v>202487</v>
      </c>
      <c r="S176" s="224">
        <v>12.5</v>
      </c>
      <c r="T176" s="162" t="str">
        <f t="shared" si="18"/>
        <v>〇</v>
      </c>
      <c r="U176" s="163">
        <f t="shared" si="17"/>
        <v>100</v>
      </c>
      <c r="W176" s="164"/>
      <c r="X176" s="165"/>
      <c r="Y176" s="165"/>
    </row>
    <row r="177" spans="1:25" ht="18" customHeight="1">
      <c r="A177" s="401"/>
      <c r="B177" s="154" t="s">
        <v>300</v>
      </c>
      <c r="C177" s="220">
        <v>1656889</v>
      </c>
      <c r="D177" s="221">
        <v>630920</v>
      </c>
      <c r="E177" s="222">
        <v>38.1</v>
      </c>
      <c r="F177" s="221">
        <v>84634</v>
      </c>
      <c r="G177" s="223">
        <v>5.0999999999999996</v>
      </c>
      <c r="H177" s="221">
        <v>246288</v>
      </c>
      <c r="I177" s="224">
        <v>14.9</v>
      </c>
      <c r="J177" s="221">
        <v>23964</v>
      </c>
      <c r="K177" s="223">
        <v>1.4</v>
      </c>
      <c r="L177" s="221">
        <v>201220</v>
      </c>
      <c r="M177" s="224">
        <v>12.1</v>
      </c>
      <c r="N177" s="220">
        <v>5634</v>
      </c>
      <c r="O177" s="224">
        <v>0.3</v>
      </c>
      <c r="P177" s="221">
        <v>256905</v>
      </c>
      <c r="Q177" s="224">
        <v>15.5</v>
      </c>
      <c r="R177" s="221">
        <v>207324</v>
      </c>
      <c r="S177" s="224">
        <v>12.5</v>
      </c>
      <c r="T177" s="162" t="str">
        <f t="shared" si="18"/>
        <v>〇</v>
      </c>
      <c r="U177" s="163">
        <f t="shared" si="17"/>
        <v>99.899999999999991</v>
      </c>
      <c r="W177" s="164"/>
      <c r="X177" s="165"/>
      <c r="Y177" s="165"/>
    </row>
    <row r="178" spans="1:25" ht="18" customHeight="1">
      <c r="A178" s="401"/>
      <c r="B178" s="154" t="s">
        <v>301</v>
      </c>
      <c r="C178" s="221">
        <v>2136593</v>
      </c>
      <c r="D178" s="221">
        <v>649092</v>
      </c>
      <c r="E178" s="222">
        <v>30.4</v>
      </c>
      <c r="F178" s="221">
        <v>76237</v>
      </c>
      <c r="G178" s="223">
        <v>3.6</v>
      </c>
      <c r="H178" s="221">
        <v>262944</v>
      </c>
      <c r="I178" s="224">
        <v>12.3</v>
      </c>
      <c r="J178" s="221">
        <v>22987</v>
      </c>
      <c r="K178" s="223">
        <v>1.1000000000000001</v>
      </c>
      <c r="L178" s="221">
        <v>548538</v>
      </c>
      <c r="M178" s="224">
        <v>25.7</v>
      </c>
      <c r="N178" s="220">
        <v>5425</v>
      </c>
      <c r="O178" s="224">
        <v>0.3</v>
      </c>
      <c r="P178" s="221">
        <v>281678</v>
      </c>
      <c r="Q178" s="224">
        <v>13.2</v>
      </c>
      <c r="R178" s="221">
        <v>289692</v>
      </c>
      <c r="S178" s="224">
        <v>13.6</v>
      </c>
      <c r="T178" s="162" t="str">
        <f t="shared" si="18"/>
        <v>〇</v>
      </c>
      <c r="U178" s="163">
        <f t="shared" si="17"/>
        <v>100.19999999999999</v>
      </c>
      <c r="W178" s="164"/>
      <c r="X178" s="165"/>
      <c r="Y178" s="165"/>
    </row>
    <row r="179" spans="1:25" ht="18" customHeight="1">
      <c r="A179" s="401"/>
      <c r="B179" s="154" t="s">
        <v>315</v>
      </c>
      <c r="C179" s="221">
        <v>2528210</v>
      </c>
      <c r="D179" s="221">
        <v>704336</v>
      </c>
      <c r="E179" s="224">
        <v>27.859078162019767</v>
      </c>
      <c r="F179" s="221">
        <v>85910</v>
      </c>
      <c r="G179" s="224">
        <v>3.3980563323458099</v>
      </c>
      <c r="H179" s="221">
        <v>332188</v>
      </c>
      <c r="I179" s="224">
        <v>13.139256628207308</v>
      </c>
      <c r="J179" s="221">
        <v>22780</v>
      </c>
      <c r="K179" s="223">
        <v>0.9010327464886223</v>
      </c>
      <c r="L179" s="221">
        <v>627331</v>
      </c>
      <c r="M179" s="224">
        <v>24.813247317271902</v>
      </c>
      <c r="N179" s="220">
        <v>5961</v>
      </c>
      <c r="O179" s="224">
        <v>0.23577946452233003</v>
      </c>
      <c r="P179" s="221">
        <v>312874</v>
      </c>
      <c r="Q179" s="224">
        <v>12.375316923831486</v>
      </c>
      <c r="R179" s="221">
        <v>436830</v>
      </c>
      <c r="S179" s="224">
        <v>17.278232425312769</v>
      </c>
      <c r="T179" s="162" t="str">
        <f t="shared" si="18"/>
        <v>〇</v>
      </c>
      <c r="U179" s="163">
        <f t="shared" si="17"/>
        <v>99.999999999999986</v>
      </c>
      <c r="W179" s="164"/>
      <c r="X179" s="165"/>
      <c r="Y179" s="165"/>
    </row>
    <row r="180" spans="1:25" ht="18" customHeight="1">
      <c r="A180" s="402"/>
      <c r="B180" s="155" t="s">
        <v>316</v>
      </c>
      <c r="C180" s="226">
        <v>2277786</v>
      </c>
      <c r="D180" s="226">
        <v>734299</v>
      </c>
      <c r="E180" s="227">
        <v>32.237400704016999</v>
      </c>
      <c r="F180" s="226">
        <v>100805.6</v>
      </c>
      <c r="G180" s="227">
        <v>4.4255957319958901</v>
      </c>
      <c r="H180" s="226">
        <v>293949.40000000002</v>
      </c>
      <c r="I180" s="227">
        <v>12.9050490256767</v>
      </c>
      <c r="J180" s="226">
        <v>22473.599999999999</v>
      </c>
      <c r="K180" s="228">
        <v>0.98664229212050703</v>
      </c>
      <c r="L180" s="226">
        <v>434893</v>
      </c>
      <c r="M180" s="227">
        <v>19.092794494302801</v>
      </c>
      <c r="N180" s="225">
        <v>7485</v>
      </c>
      <c r="O180" s="227">
        <v>0.32860856990077197</v>
      </c>
      <c r="P180" s="226">
        <v>192502.6</v>
      </c>
      <c r="Q180" s="227">
        <v>8.4513031513934997</v>
      </c>
      <c r="R180" s="226">
        <v>491377.8</v>
      </c>
      <c r="S180" s="227">
        <v>21.572606030592901</v>
      </c>
      <c r="T180" s="162" t="str">
        <f t="shared" si="18"/>
        <v>〇</v>
      </c>
      <c r="U180" s="163">
        <f t="shared" si="17"/>
        <v>100.00000000000009</v>
      </c>
      <c r="V180" s="166"/>
      <c r="W180" s="164"/>
      <c r="X180" s="165"/>
      <c r="Y180" s="165"/>
    </row>
    <row r="181" spans="1:25" ht="18" customHeight="1">
      <c r="A181" s="400" t="s">
        <v>142</v>
      </c>
      <c r="B181" s="154" t="s">
        <v>314</v>
      </c>
      <c r="C181" s="220">
        <v>437770</v>
      </c>
      <c r="D181" s="221">
        <v>105132</v>
      </c>
      <c r="E181" s="222">
        <v>24</v>
      </c>
      <c r="F181" s="221">
        <v>14980</v>
      </c>
      <c r="G181" s="223">
        <v>3.4</v>
      </c>
      <c r="H181" s="221">
        <v>144949</v>
      </c>
      <c r="I181" s="224">
        <v>33.1</v>
      </c>
      <c r="J181" s="221">
        <v>6126</v>
      </c>
      <c r="K181" s="223">
        <v>1.4</v>
      </c>
      <c r="L181" s="221">
        <v>57346</v>
      </c>
      <c r="M181" s="224">
        <v>13.1</v>
      </c>
      <c r="N181" s="220">
        <v>1251</v>
      </c>
      <c r="O181" s="224">
        <v>0.3</v>
      </c>
      <c r="P181" s="221">
        <v>55098</v>
      </c>
      <c r="Q181" s="224">
        <v>12.6</v>
      </c>
      <c r="R181" s="221">
        <v>52888</v>
      </c>
      <c r="S181" s="224">
        <v>12.1</v>
      </c>
      <c r="T181" s="162" t="str">
        <f t="shared" si="18"/>
        <v>〇</v>
      </c>
      <c r="U181" s="163">
        <f t="shared" si="17"/>
        <v>99.999999999999986</v>
      </c>
      <c r="W181" s="164"/>
      <c r="X181" s="165"/>
      <c r="Y181" s="165"/>
    </row>
    <row r="182" spans="1:25" ht="18" customHeight="1">
      <c r="A182" s="401"/>
      <c r="B182" s="154" t="s">
        <v>300</v>
      </c>
      <c r="C182" s="220">
        <v>451011</v>
      </c>
      <c r="D182" s="221">
        <v>104510</v>
      </c>
      <c r="E182" s="222">
        <v>23.2</v>
      </c>
      <c r="F182" s="221">
        <v>14615</v>
      </c>
      <c r="G182" s="223">
        <v>3.2</v>
      </c>
      <c r="H182" s="221">
        <v>145518</v>
      </c>
      <c r="I182" s="224">
        <v>32.299999999999997</v>
      </c>
      <c r="J182" s="221">
        <v>6020</v>
      </c>
      <c r="K182" s="223">
        <v>1.3</v>
      </c>
      <c r="L182" s="221">
        <v>62652</v>
      </c>
      <c r="M182" s="224">
        <v>13.9</v>
      </c>
      <c r="N182" s="220">
        <v>1326</v>
      </c>
      <c r="O182" s="224">
        <v>0.3</v>
      </c>
      <c r="P182" s="221">
        <v>58726</v>
      </c>
      <c r="Q182" s="224">
        <v>13</v>
      </c>
      <c r="R182" s="221">
        <v>57644</v>
      </c>
      <c r="S182" s="224">
        <v>12.8</v>
      </c>
      <c r="T182" s="162" t="str">
        <f t="shared" si="18"/>
        <v>〇</v>
      </c>
      <c r="U182" s="163">
        <f t="shared" si="17"/>
        <v>99.999999999999986</v>
      </c>
      <c r="W182" s="164"/>
      <c r="X182" s="165"/>
      <c r="Y182" s="165"/>
    </row>
    <row r="183" spans="1:25" ht="18" customHeight="1">
      <c r="A183" s="401"/>
      <c r="B183" s="154" t="s">
        <v>301</v>
      </c>
      <c r="C183" s="221">
        <v>592123</v>
      </c>
      <c r="D183" s="221">
        <v>107201</v>
      </c>
      <c r="E183" s="222">
        <v>18.100000000000001</v>
      </c>
      <c r="F183" s="221">
        <v>13324</v>
      </c>
      <c r="G183" s="223">
        <v>2.2999999999999998</v>
      </c>
      <c r="H183" s="221">
        <v>148702</v>
      </c>
      <c r="I183" s="224">
        <v>25.1</v>
      </c>
      <c r="J183" s="221">
        <v>5617</v>
      </c>
      <c r="K183" s="223">
        <v>0.9</v>
      </c>
      <c r="L183" s="221">
        <v>112949</v>
      </c>
      <c r="M183" s="224">
        <v>19.100000000000001</v>
      </c>
      <c r="N183" s="220">
        <v>838</v>
      </c>
      <c r="O183" s="224">
        <v>0.1</v>
      </c>
      <c r="P183" s="221">
        <v>81165</v>
      </c>
      <c r="Q183" s="224">
        <v>13.7</v>
      </c>
      <c r="R183" s="221">
        <v>122327</v>
      </c>
      <c r="S183" s="224">
        <v>20.7</v>
      </c>
      <c r="T183" s="162" t="str">
        <f t="shared" si="18"/>
        <v>〇</v>
      </c>
      <c r="U183" s="163">
        <f t="shared" si="17"/>
        <v>100</v>
      </c>
      <c r="W183" s="164"/>
      <c r="X183" s="165"/>
      <c r="Y183" s="165"/>
    </row>
    <row r="184" spans="1:25" ht="18" customHeight="1">
      <c r="A184" s="401"/>
      <c r="B184" s="154" t="s">
        <v>315</v>
      </c>
      <c r="C184" s="221">
        <v>609125</v>
      </c>
      <c r="D184" s="221">
        <v>113716</v>
      </c>
      <c r="E184" s="224">
        <v>18.7</v>
      </c>
      <c r="F184" s="221">
        <v>14686</v>
      </c>
      <c r="G184" s="224">
        <v>2.4</v>
      </c>
      <c r="H184" s="221">
        <v>164226</v>
      </c>
      <c r="I184" s="224">
        <v>27</v>
      </c>
      <c r="J184" s="221">
        <v>5566</v>
      </c>
      <c r="K184" s="223">
        <v>0.9</v>
      </c>
      <c r="L184" s="221">
        <v>115028</v>
      </c>
      <c r="M184" s="224">
        <v>18.899999999999999</v>
      </c>
      <c r="N184" s="220">
        <v>1163</v>
      </c>
      <c r="O184" s="224">
        <v>0.2</v>
      </c>
      <c r="P184" s="221">
        <v>81373</v>
      </c>
      <c r="Q184" s="224">
        <v>13.4</v>
      </c>
      <c r="R184" s="221">
        <v>113367</v>
      </c>
      <c r="S184" s="224">
        <v>18.600000000000001</v>
      </c>
      <c r="T184" s="162" t="str">
        <f t="shared" si="18"/>
        <v>〇</v>
      </c>
      <c r="U184" s="163">
        <f t="shared" si="17"/>
        <v>100.1</v>
      </c>
      <c r="W184" s="164"/>
      <c r="X184" s="165"/>
      <c r="Y184" s="165"/>
    </row>
    <row r="185" spans="1:25" ht="18" customHeight="1">
      <c r="A185" s="402"/>
      <c r="B185" s="155" t="s">
        <v>316</v>
      </c>
      <c r="C185" s="226">
        <v>613699</v>
      </c>
      <c r="D185" s="226">
        <v>118994</v>
      </c>
      <c r="E185" s="227">
        <v>19.399999999999999</v>
      </c>
      <c r="F185" s="226">
        <v>16732</v>
      </c>
      <c r="G185" s="227">
        <v>2.7</v>
      </c>
      <c r="H185" s="226">
        <v>159157</v>
      </c>
      <c r="I185" s="227">
        <v>25.9</v>
      </c>
      <c r="J185" s="226">
        <v>5514</v>
      </c>
      <c r="K185" s="228">
        <v>0.9</v>
      </c>
      <c r="L185" s="226">
        <v>122856</v>
      </c>
      <c r="M185" s="227">
        <v>20</v>
      </c>
      <c r="N185" s="225">
        <v>1176</v>
      </c>
      <c r="O185" s="227">
        <v>0.2</v>
      </c>
      <c r="P185" s="226">
        <v>76876</v>
      </c>
      <c r="Q185" s="227">
        <v>12.5</v>
      </c>
      <c r="R185" s="226">
        <v>112394</v>
      </c>
      <c r="S185" s="227">
        <v>18.3</v>
      </c>
      <c r="T185" s="162" t="str">
        <f t="shared" si="18"/>
        <v>〇</v>
      </c>
      <c r="U185" s="163">
        <f t="shared" si="17"/>
        <v>99.9</v>
      </c>
      <c r="V185" s="166"/>
      <c r="W185" s="164"/>
      <c r="X185" s="165"/>
      <c r="Y185" s="165"/>
    </row>
    <row r="186" spans="1:25" ht="18" customHeight="1">
      <c r="A186" s="400" t="s">
        <v>139</v>
      </c>
      <c r="B186" s="154" t="s">
        <v>314</v>
      </c>
      <c r="C186" s="220">
        <v>681196</v>
      </c>
      <c r="D186" s="221">
        <v>147115</v>
      </c>
      <c r="E186" s="222">
        <v>21.6</v>
      </c>
      <c r="F186" s="221">
        <v>23816</v>
      </c>
      <c r="G186" s="223">
        <v>3.5</v>
      </c>
      <c r="H186" s="221">
        <v>218927</v>
      </c>
      <c r="I186" s="224">
        <v>32.1</v>
      </c>
      <c r="J186" s="221">
        <v>11034</v>
      </c>
      <c r="K186" s="223">
        <v>1.6</v>
      </c>
      <c r="L186" s="221">
        <v>112423</v>
      </c>
      <c r="M186" s="224">
        <v>16.5</v>
      </c>
      <c r="N186" s="220">
        <v>2286</v>
      </c>
      <c r="O186" s="224">
        <v>0.3</v>
      </c>
      <c r="P186" s="221">
        <v>93656</v>
      </c>
      <c r="Q186" s="224">
        <v>13.7</v>
      </c>
      <c r="R186" s="221">
        <v>71939</v>
      </c>
      <c r="S186" s="224">
        <v>10.6</v>
      </c>
      <c r="T186" s="162" t="str">
        <f t="shared" si="18"/>
        <v>〇</v>
      </c>
      <c r="U186" s="163">
        <f t="shared" si="17"/>
        <v>99.9</v>
      </c>
      <c r="W186" s="164"/>
      <c r="X186" s="165"/>
      <c r="Y186" s="165"/>
    </row>
    <row r="187" spans="1:25" ht="18" customHeight="1">
      <c r="A187" s="403"/>
      <c r="B187" s="154" t="s">
        <v>300</v>
      </c>
      <c r="C187" s="220">
        <v>691436</v>
      </c>
      <c r="D187" s="221">
        <v>143719</v>
      </c>
      <c r="E187" s="222">
        <v>20.8</v>
      </c>
      <c r="F187" s="221">
        <v>23245</v>
      </c>
      <c r="G187" s="223">
        <v>3.4</v>
      </c>
      <c r="H187" s="221">
        <v>220703</v>
      </c>
      <c r="I187" s="224">
        <v>31.9</v>
      </c>
      <c r="J187" s="221">
        <v>10947</v>
      </c>
      <c r="K187" s="223">
        <v>1.6</v>
      </c>
      <c r="L187" s="221">
        <v>123268</v>
      </c>
      <c r="M187" s="224">
        <v>17.8</v>
      </c>
      <c r="N187" s="220">
        <v>4837</v>
      </c>
      <c r="O187" s="224">
        <v>0.7</v>
      </c>
      <c r="P187" s="221">
        <v>98845</v>
      </c>
      <c r="Q187" s="224">
        <v>14.3</v>
      </c>
      <c r="R187" s="221">
        <v>65872</v>
      </c>
      <c r="S187" s="224">
        <v>9.5</v>
      </c>
      <c r="T187" s="162" t="str">
        <f t="shared" si="18"/>
        <v>〇</v>
      </c>
      <c r="U187" s="163">
        <f t="shared" si="17"/>
        <v>100</v>
      </c>
      <c r="W187" s="164"/>
      <c r="X187" s="165"/>
      <c r="Y187" s="165"/>
    </row>
    <row r="188" spans="1:25" ht="18" customHeight="1">
      <c r="A188" s="403"/>
      <c r="B188" s="154" t="s">
        <v>301</v>
      </c>
      <c r="C188" s="221">
        <v>803714</v>
      </c>
      <c r="D188" s="221">
        <v>150910</v>
      </c>
      <c r="E188" s="222">
        <v>18.8</v>
      </c>
      <c r="F188" s="221">
        <v>21495</v>
      </c>
      <c r="G188" s="223">
        <v>2.7</v>
      </c>
      <c r="H188" s="221">
        <v>224911</v>
      </c>
      <c r="I188" s="224">
        <v>28</v>
      </c>
      <c r="J188" s="221">
        <v>10575</v>
      </c>
      <c r="K188" s="223">
        <v>1.3</v>
      </c>
      <c r="L188" s="221">
        <v>190525</v>
      </c>
      <c r="M188" s="224">
        <v>23.7</v>
      </c>
      <c r="N188" s="220">
        <v>3180</v>
      </c>
      <c r="O188" s="224">
        <v>0.4</v>
      </c>
      <c r="P188" s="221">
        <v>102349</v>
      </c>
      <c r="Q188" s="224">
        <v>12.7</v>
      </c>
      <c r="R188" s="221">
        <v>99769</v>
      </c>
      <c r="S188" s="224">
        <v>12.4</v>
      </c>
      <c r="T188" s="162" t="str">
        <f t="shared" si="18"/>
        <v>〇</v>
      </c>
      <c r="U188" s="163">
        <f t="shared" si="17"/>
        <v>100.00000000000001</v>
      </c>
      <c r="W188" s="164"/>
      <c r="X188" s="165"/>
      <c r="Y188" s="165"/>
    </row>
    <row r="189" spans="1:25" ht="18" customHeight="1">
      <c r="A189" s="403"/>
      <c r="B189" s="154" t="s">
        <v>315</v>
      </c>
      <c r="C189" s="221">
        <v>835006</v>
      </c>
      <c r="D189" s="221">
        <v>161410</v>
      </c>
      <c r="E189" s="224">
        <v>19.330400021077693</v>
      </c>
      <c r="F189" s="221">
        <v>23543</v>
      </c>
      <c r="G189" s="224">
        <v>2.819500698198576</v>
      </c>
      <c r="H189" s="221">
        <v>243859</v>
      </c>
      <c r="I189" s="224">
        <v>29.204460806269655</v>
      </c>
      <c r="J189" s="221">
        <v>10370</v>
      </c>
      <c r="K189" s="223">
        <v>1.2419072437802843</v>
      </c>
      <c r="L189" s="221">
        <v>209903</v>
      </c>
      <c r="M189" s="224">
        <v>25.137903200695565</v>
      </c>
      <c r="N189" s="220">
        <v>3737</v>
      </c>
      <c r="O189" s="224">
        <v>0.44754169431117863</v>
      </c>
      <c r="P189" s="221">
        <v>101273</v>
      </c>
      <c r="Q189" s="224">
        <v>12.128415843718489</v>
      </c>
      <c r="R189" s="221">
        <v>80911</v>
      </c>
      <c r="S189" s="224">
        <v>9.689870491948561</v>
      </c>
      <c r="T189" s="162" t="str">
        <f t="shared" si="18"/>
        <v>〇</v>
      </c>
      <c r="U189" s="163">
        <f t="shared" si="17"/>
        <v>100</v>
      </c>
      <c r="W189" s="164"/>
      <c r="X189" s="165"/>
      <c r="Y189" s="165"/>
    </row>
    <row r="190" spans="1:25" ht="18" customHeight="1">
      <c r="A190" s="404"/>
      <c r="B190" s="155" t="s">
        <v>316</v>
      </c>
      <c r="C190" s="226">
        <v>802101</v>
      </c>
      <c r="D190" s="226">
        <v>164660</v>
      </c>
      <c r="E190" s="227">
        <v>20.5</v>
      </c>
      <c r="F190" s="226">
        <v>26566</v>
      </c>
      <c r="G190" s="227">
        <v>3.3</v>
      </c>
      <c r="H190" s="226">
        <v>237486</v>
      </c>
      <c r="I190" s="227">
        <v>29.6</v>
      </c>
      <c r="J190" s="226">
        <v>10122</v>
      </c>
      <c r="K190" s="228">
        <v>1.3</v>
      </c>
      <c r="L190" s="226">
        <v>205841</v>
      </c>
      <c r="M190" s="227">
        <v>25.7</v>
      </c>
      <c r="N190" s="225">
        <v>4616</v>
      </c>
      <c r="O190" s="227">
        <v>0.6</v>
      </c>
      <c r="P190" s="226">
        <v>67641</v>
      </c>
      <c r="Q190" s="227">
        <v>8.4</v>
      </c>
      <c r="R190" s="226">
        <v>85169</v>
      </c>
      <c r="S190" s="227">
        <v>10.6</v>
      </c>
      <c r="T190" s="162" t="str">
        <f t="shared" si="18"/>
        <v>〇</v>
      </c>
      <c r="U190" s="163">
        <f t="shared" si="17"/>
        <v>100</v>
      </c>
      <c r="V190" s="166"/>
      <c r="W190" s="164"/>
      <c r="X190" s="165"/>
      <c r="Y190" s="165"/>
    </row>
    <row r="191" spans="1:25" ht="18" customHeight="1">
      <c r="A191" s="400" t="s">
        <v>42</v>
      </c>
      <c r="B191" s="154" t="s">
        <v>314</v>
      </c>
      <c r="C191" s="220">
        <v>920529</v>
      </c>
      <c r="D191" s="221">
        <v>200802</v>
      </c>
      <c r="E191" s="222">
        <v>21.8</v>
      </c>
      <c r="F191" s="221">
        <v>30721</v>
      </c>
      <c r="G191" s="223">
        <v>3.3</v>
      </c>
      <c r="H191" s="221">
        <v>206567</v>
      </c>
      <c r="I191" s="224">
        <v>22.4</v>
      </c>
      <c r="J191" s="221">
        <v>10043</v>
      </c>
      <c r="K191" s="223">
        <v>1.1000000000000001</v>
      </c>
      <c r="L191" s="221">
        <v>196902</v>
      </c>
      <c r="M191" s="224">
        <v>21.4</v>
      </c>
      <c r="N191" s="220">
        <v>3439</v>
      </c>
      <c r="O191" s="224">
        <v>0.4</v>
      </c>
      <c r="P191" s="221">
        <v>139199</v>
      </c>
      <c r="Q191" s="224">
        <v>15.1</v>
      </c>
      <c r="R191" s="221">
        <v>132856</v>
      </c>
      <c r="S191" s="224">
        <v>14.4</v>
      </c>
      <c r="T191" s="162" t="str">
        <f t="shared" si="18"/>
        <v>〇</v>
      </c>
      <c r="U191" s="163">
        <f t="shared" ref="U191:U210" si="19">E191+G191+I191+K191+M191+O191+Q191+S191</f>
        <v>99.9</v>
      </c>
      <c r="W191" s="164"/>
      <c r="X191" s="165"/>
      <c r="Y191" s="165"/>
    </row>
    <row r="192" spans="1:25" ht="18" customHeight="1">
      <c r="A192" s="401"/>
      <c r="B192" s="154" t="s">
        <v>300</v>
      </c>
      <c r="C192" s="220">
        <v>825323</v>
      </c>
      <c r="D192" s="221">
        <v>193509</v>
      </c>
      <c r="E192" s="222">
        <v>23.4</v>
      </c>
      <c r="F192" s="221">
        <v>30039</v>
      </c>
      <c r="G192" s="223">
        <v>3.6</v>
      </c>
      <c r="H192" s="221">
        <v>205721</v>
      </c>
      <c r="I192" s="224">
        <v>24.9</v>
      </c>
      <c r="J192" s="221">
        <v>10085</v>
      </c>
      <c r="K192" s="223">
        <v>1.2</v>
      </c>
      <c r="L192" s="221">
        <v>135650</v>
      </c>
      <c r="M192" s="224">
        <v>16.399999999999999</v>
      </c>
      <c r="N192" s="220">
        <v>6722</v>
      </c>
      <c r="O192" s="224">
        <v>0.8</v>
      </c>
      <c r="P192" s="221">
        <v>113481</v>
      </c>
      <c r="Q192" s="224">
        <v>13.7</v>
      </c>
      <c r="R192" s="221">
        <v>130115</v>
      </c>
      <c r="S192" s="224">
        <v>15.8</v>
      </c>
      <c r="T192" s="162" t="str">
        <f t="shared" si="18"/>
        <v>✖</v>
      </c>
      <c r="U192" s="163">
        <f t="shared" si="19"/>
        <v>99.8</v>
      </c>
      <c r="W192" s="164"/>
      <c r="X192" s="165"/>
      <c r="Y192" s="165"/>
    </row>
    <row r="193" spans="1:25" ht="18" customHeight="1">
      <c r="A193" s="401"/>
      <c r="B193" s="154" t="s">
        <v>301</v>
      </c>
      <c r="C193" s="221">
        <v>944602</v>
      </c>
      <c r="D193" s="221">
        <v>202116</v>
      </c>
      <c r="E193" s="222">
        <v>21.4</v>
      </c>
      <c r="F193" s="221">
        <v>28167</v>
      </c>
      <c r="G193" s="223">
        <v>3</v>
      </c>
      <c r="H193" s="221">
        <v>220277</v>
      </c>
      <c r="I193" s="224">
        <v>23.3</v>
      </c>
      <c r="J193" s="221">
        <v>9703</v>
      </c>
      <c r="K193" s="223">
        <v>1</v>
      </c>
      <c r="L193" s="221">
        <v>215634</v>
      </c>
      <c r="M193" s="224">
        <v>22.8</v>
      </c>
      <c r="N193" s="220">
        <v>2235</v>
      </c>
      <c r="O193" s="224">
        <v>0.2</v>
      </c>
      <c r="P193" s="221">
        <v>128819</v>
      </c>
      <c r="Q193" s="224">
        <v>13.6</v>
      </c>
      <c r="R193" s="221">
        <v>137651</v>
      </c>
      <c r="S193" s="224">
        <v>14.6</v>
      </c>
      <c r="T193" s="162" t="str">
        <f t="shared" si="18"/>
        <v>〇</v>
      </c>
      <c r="U193" s="163">
        <f t="shared" si="19"/>
        <v>99.899999999999991</v>
      </c>
      <c r="W193" s="164"/>
      <c r="X193" s="165"/>
      <c r="Y193" s="165"/>
    </row>
    <row r="194" spans="1:25" ht="18" customHeight="1">
      <c r="A194" s="401"/>
      <c r="B194" s="154" t="s">
        <v>315</v>
      </c>
      <c r="C194" s="221">
        <v>1046902.7059999999</v>
      </c>
      <c r="D194" s="221">
        <v>217603.11900000001</v>
      </c>
      <c r="E194" s="224">
        <v>20.785419480996165</v>
      </c>
      <c r="F194" s="221">
        <v>31048.569</v>
      </c>
      <c r="G194" s="224">
        <v>2.9657549667275385</v>
      </c>
      <c r="H194" s="221">
        <v>244278.44899999999</v>
      </c>
      <c r="I194" s="224">
        <v>23.333443270324299</v>
      </c>
      <c r="J194" s="221">
        <v>9503.7649999999994</v>
      </c>
      <c r="K194" s="223">
        <v>0.90779830308319021</v>
      </c>
      <c r="L194" s="221">
        <v>263559.88199999998</v>
      </c>
      <c r="M194" s="224">
        <v>25.175203052727614</v>
      </c>
      <c r="N194" s="220">
        <v>2461.7860000000001</v>
      </c>
      <c r="O194" s="224">
        <v>0.23514945427985165</v>
      </c>
      <c r="P194" s="221">
        <v>122689.769</v>
      </c>
      <c r="Q194" s="224">
        <v>11.719309568772859</v>
      </c>
      <c r="R194" s="221">
        <v>155757.367</v>
      </c>
      <c r="S194" s="224">
        <v>14.877921903088481</v>
      </c>
      <c r="T194" s="162" t="str">
        <f t="shared" si="18"/>
        <v>〇</v>
      </c>
      <c r="U194" s="163">
        <f t="shared" si="19"/>
        <v>99.999999999999986</v>
      </c>
      <c r="W194" s="164"/>
      <c r="X194" s="165"/>
      <c r="Y194" s="165"/>
    </row>
    <row r="195" spans="1:25" ht="18" customHeight="1">
      <c r="A195" s="402"/>
      <c r="B195" s="155" t="s">
        <v>316</v>
      </c>
      <c r="C195" s="226">
        <v>1028621</v>
      </c>
      <c r="D195" s="226">
        <v>224737</v>
      </c>
      <c r="E195" s="227">
        <v>21.9</v>
      </c>
      <c r="F195" s="226">
        <v>35458</v>
      </c>
      <c r="G195" s="227">
        <v>3.4</v>
      </c>
      <c r="H195" s="226">
        <v>233540</v>
      </c>
      <c r="I195" s="227">
        <v>22.7</v>
      </c>
      <c r="J195" s="226">
        <v>9538</v>
      </c>
      <c r="K195" s="228">
        <v>0.9</v>
      </c>
      <c r="L195" s="226">
        <v>263530</v>
      </c>
      <c r="M195" s="227">
        <v>25.6</v>
      </c>
      <c r="N195" s="225">
        <v>2271</v>
      </c>
      <c r="O195" s="227">
        <v>0.2</v>
      </c>
      <c r="P195" s="226">
        <v>96373</v>
      </c>
      <c r="Q195" s="227">
        <v>9.4</v>
      </c>
      <c r="R195" s="226">
        <v>163174</v>
      </c>
      <c r="S195" s="227">
        <v>15.9</v>
      </c>
      <c r="T195" s="162" t="str">
        <f t="shared" si="18"/>
        <v>〇</v>
      </c>
      <c r="U195" s="163">
        <f t="shared" si="19"/>
        <v>100.00000000000001</v>
      </c>
      <c r="V195" s="166"/>
      <c r="W195" s="164"/>
      <c r="X195" s="165"/>
      <c r="Y195" s="165"/>
    </row>
    <row r="196" spans="1:25" ht="18" customHeight="1">
      <c r="A196" s="400" t="s">
        <v>43</v>
      </c>
      <c r="B196" s="154" t="s">
        <v>314</v>
      </c>
      <c r="C196" s="220">
        <v>592252</v>
      </c>
      <c r="D196" s="221">
        <v>138048</v>
      </c>
      <c r="E196" s="222">
        <v>23.3</v>
      </c>
      <c r="F196" s="221">
        <v>21382</v>
      </c>
      <c r="G196" s="223">
        <v>3.6</v>
      </c>
      <c r="H196" s="221">
        <v>167449</v>
      </c>
      <c r="I196" s="224">
        <v>28.3</v>
      </c>
      <c r="J196" s="221">
        <v>7735</v>
      </c>
      <c r="K196" s="223">
        <v>1.3</v>
      </c>
      <c r="L196" s="221">
        <v>95692</v>
      </c>
      <c r="M196" s="224">
        <v>16.2</v>
      </c>
      <c r="N196" s="220">
        <v>2239</v>
      </c>
      <c r="O196" s="224">
        <v>0.4</v>
      </c>
      <c r="P196" s="221">
        <v>70083</v>
      </c>
      <c r="Q196" s="224">
        <v>11.8</v>
      </c>
      <c r="R196" s="221">
        <v>89624</v>
      </c>
      <c r="S196" s="224">
        <v>15.1</v>
      </c>
      <c r="T196" s="162" t="str">
        <f t="shared" si="18"/>
        <v>〇</v>
      </c>
      <c r="U196" s="163">
        <f t="shared" si="19"/>
        <v>100</v>
      </c>
      <c r="W196" s="164"/>
      <c r="X196" s="165"/>
      <c r="Y196" s="165"/>
    </row>
    <row r="197" spans="1:25" ht="18" customHeight="1">
      <c r="A197" s="401"/>
      <c r="B197" s="154" t="s">
        <v>300</v>
      </c>
      <c r="C197" s="220">
        <v>592036</v>
      </c>
      <c r="D197" s="221">
        <v>136050</v>
      </c>
      <c r="E197" s="222">
        <v>23</v>
      </c>
      <c r="F197" s="221">
        <v>20847</v>
      </c>
      <c r="G197" s="223">
        <v>3.5</v>
      </c>
      <c r="H197" s="221">
        <v>169726</v>
      </c>
      <c r="I197" s="224">
        <v>28.7</v>
      </c>
      <c r="J197" s="221">
        <v>7759</v>
      </c>
      <c r="K197" s="223">
        <v>1.3</v>
      </c>
      <c r="L197" s="221">
        <v>93706</v>
      </c>
      <c r="M197" s="224">
        <v>15.8</v>
      </c>
      <c r="N197" s="220">
        <v>2032</v>
      </c>
      <c r="O197" s="224">
        <v>0.3</v>
      </c>
      <c r="P197" s="221">
        <v>79877</v>
      </c>
      <c r="Q197" s="224">
        <v>13.5</v>
      </c>
      <c r="R197" s="221">
        <v>82039</v>
      </c>
      <c r="S197" s="224">
        <v>13.9</v>
      </c>
      <c r="T197" s="162" t="str">
        <f t="shared" si="18"/>
        <v>〇</v>
      </c>
      <c r="U197" s="163">
        <f t="shared" si="19"/>
        <v>100</v>
      </c>
      <c r="W197" s="164"/>
      <c r="X197" s="165"/>
      <c r="Y197" s="165"/>
    </row>
    <row r="198" spans="1:25" ht="18" customHeight="1">
      <c r="A198" s="401"/>
      <c r="B198" s="154" t="s">
        <v>301</v>
      </c>
      <c r="C198" s="221">
        <v>708871</v>
      </c>
      <c r="D198" s="221">
        <v>139014</v>
      </c>
      <c r="E198" s="222">
        <v>19.600000000000001</v>
      </c>
      <c r="F198" s="221">
        <v>19241</v>
      </c>
      <c r="G198" s="223">
        <v>2.7</v>
      </c>
      <c r="H198" s="221">
        <v>175242</v>
      </c>
      <c r="I198" s="224">
        <v>24.8</v>
      </c>
      <c r="J198" s="221">
        <v>7379</v>
      </c>
      <c r="K198" s="223">
        <v>1</v>
      </c>
      <c r="L198" s="221">
        <v>157073</v>
      </c>
      <c r="M198" s="224">
        <v>22.2</v>
      </c>
      <c r="N198" s="220">
        <v>1498</v>
      </c>
      <c r="O198" s="224">
        <v>0.2</v>
      </c>
      <c r="P198" s="221">
        <v>92343</v>
      </c>
      <c r="Q198" s="224">
        <v>13</v>
      </c>
      <c r="R198" s="221">
        <v>117081</v>
      </c>
      <c r="S198" s="224">
        <v>16.5</v>
      </c>
      <c r="T198" s="162" t="str">
        <f t="shared" si="18"/>
        <v>〇</v>
      </c>
      <c r="U198" s="163">
        <f t="shared" si="19"/>
        <v>100</v>
      </c>
      <c r="W198" s="164"/>
      <c r="X198" s="165"/>
      <c r="Y198" s="165"/>
    </row>
    <row r="199" spans="1:25" ht="18" customHeight="1">
      <c r="A199" s="401"/>
      <c r="B199" s="154" t="s">
        <v>315</v>
      </c>
      <c r="C199" s="221">
        <v>763247</v>
      </c>
      <c r="D199" s="221">
        <v>150953</v>
      </c>
      <c r="E199" s="224">
        <v>19.8</v>
      </c>
      <c r="F199" s="221">
        <v>21066</v>
      </c>
      <c r="G199" s="224">
        <v>2.8</v>
      </c>
      <c r="H199" s="221">
        <v>196280</v>
      </c>
      <c r="I199" s="224">
        <v>25.7</v>
      </c>
      <c r="J199" s="221">
        <v>7275</v>
      </c>
      <c r="K199" s="223">
        <v>1</v>
      </c>
      <c r="L199" s="221">
        <v>176001</v>
      </c>
      <c r="M199" s="224">
        <v>23.1</v>
      </c>
      <c r="N199" s="220">
        <v>2003</v>
      </c>
      <c r="O199" s="224">
        <v>0.3</v>
      </c>
      <c r="P199" s="221">
        <v>89990</v>
      </c>
      <c r="Q199" s="224">
        <v>11.8</v>
      </c>
      <c r="R199" s="221">
        <v>119679</v>
      </c>
      <c r="S199" s="224">
        <v>15.7</v>
      </c>
      <c r="T199" s="162" t="str">
        <f t="shared" si="18"/>
        <v>〇</v>
      </c>
      <c r="U199" s="163">
        <f t="shared" si="19"/>
        <v>100.2</v>
      </c>
      <c r="W199" s="164"/>
      <c r="X199" s="165"/>
      <c r="Y199" s="165"/>
    </row>
    <row r="200" spans="1:25" ht="18" customHeight="1">
      <c r="A200" s="402"/>
      <c r="B200" s="155" t="s">
        <v>316</v>
      </c>
      <c r="C200" s="226">
        <v>736303</v>
      </c>
      <c r="D200" s="226">
        <v>155940</v>
      </c>
      <c r="E200" s="227">
        <v>21.2</v>
      </c>
      <c r="F200" s="226">
        <v>23758</v>
      </c>
      <c r="G200" s="227">
        <v>3.2</v>
      </c>
      <c r="H200" s="226">
        <v>187802</v>
      </c>
      <c r="I200" s="227">
        <v>25.5</v>
      </c>
      <c r="J200" s="226">
        <v>7157</v>
      </c>
      <c r="K200" s="228">
        <v>1</v>
      </c>
      <c r="L200" s="226">
        <v>166915</v>
      </c>
      <c r="M200" s="227">
        <v>22.7</v>
      </c>
      <c r="N200" s="225">
        <v>1901</v>
      </c>
      <c r="O200" s="227">
        <v>0.3</v>
      </c>
      <c r="P200" s="226">
        <v>66662</v>
      </c>
      <c r="Q200" s="227">
        <v>9.1</v>
      </c>
      <c r="R200" s="226">
        <v>126168</v>
      </c>
      <c r="S200" s="227">
        <v>17</v>
      </c>
      <c r="T200" s="162" t="str">
        <f t="shared" si="18"/>
        <v>〇</v>
      </c>
      <c r="U200" s="163">
        <f t="shared" si="19"/>
        <v>99.999999999999986</v>
      </c>
      <c r="V200" s="166"/>
      <c r="W200" s="164"/>
      <c r="X200" s="165"/>
      <c r="Y200" s="165"/>
    </row>
    <row r="201" spans="1:25" ht="18" customHeight="1">
      <c r="A201" s="400" t="s">
        <v>195</v>
      </c>
      <c r="B201" s="154" t="s">
        <v>314</v>
      </c>
      <c r="C201" s="220">
        <v>566802</v>
      </c>
      <c r="D201" s="221">
        <v>126451</v>
      </c>
      <c r="E201" s="222">
        <v>22.3</v>
      </c>
      <c r="F201" s="221">
        <v>20020</v>
      </c>
      <c r="G201" s="223">
        <v>3.5</v>
      </c>
      <c r="H201" s="221">
        <v>180711</v>
      </c>
      <c r="I201" s="224">
        <v>31.9</v>
      </c>
      <c r="J201" s="221">
        <v>9913</v>
      </c>
      <c r="K201" s="223">
        <v>1.7</v>
      </c>
      <c r="L201" s="221">
        <v>83581</v>
      </c>
      <c r="M201" s="224">
        <v>14.7</v>
      </c>
      <c r="N201" s="220">
        <v>1667</v>
      </c>
      <c r="O201" s="224">
        <v>0.3</v>
      </c>
      <c r="P201" s="221">
        <v>64715</v>
      </c>
      <c r="Q201" s="224">
        <v>11.4</v>
      </c>
      <c r="R201" s="221">
        <v>79744</v>
      </c>
      <c r="S201" s="224">
        <v>14.1</v>
      </c>
      <c r="T201" s="162" t="str">
        <f t="shared" ref="T201:T205" si="20">IF(D201+F201+H201+J201+L201+N201+P201+R201=C201,"〇","✖")</f>
        <v>〇</v>
      </c>
      <c r="U201" s="163">
        <f t="shared" ref="U201:U205" si="21">E201+G201+I201+K201+M201+O201+Q201+S201</f>
        <v>99.9</v>
      </c>
      <c r="W201" s="164"/>
      <c r="X201" s="165"/>
      <c r="Y201" s="165"/>
    </row>
    <row r="202" spans="1:25" ht="18" customHeight="1">
      <c r="A202" s="401"/>
      <c r="B202" s="154" t="s">
        <v>300</v>
      </c>
      <c r="C202" s="220">
        <v>569336</v>
      </c>
      <c r="D202" s="221">
        <v>123661</v>
      </c>
      <c r="E202" s="222">
        <v>21.7</v>
      </c>
      <c r="F202" s="221">
        <v>19546</v>
      </c>
      <c r="G202" s="223">
        <v>3.4</v>
      </c>
      <c r="H202" s="221">
        <v>180938</v>
      </c>
      <c r="I202" s="224">
        <v>31.8</v>
      </c>
      <c r="J202" s="221">
        <v>9885</v>
      </c>
      <c r="K202" s="223">
        <v>1.7</v>
      </c>
      <c r="L202" s="221">
        <v>88685</v>
      </c>
      <c r="M202" s="224">
        <v>15.6</v>
      </c>
      <c r="N202" s="220">
        <v>1642</v>
      </c>
      <c r="O202" s="224">
        <v>0.3</v>
      </c>
      <c r="P202" s="221">
        <v>68771</v>
      </c>
      <c r="Q202" s="224">
        <v>12.1</v>
      </c>
      <c r="R202" s="221">
        <v>76208</v>
      </c>
      <c r="S202" s="224">
        <v>13.4</v>
      </c>
      <c r="T202" s="162" t="str">
        <f t="shared" si="20"/>
        <v>〇</v>
      </c>
      <c r="U202" s="163">
        <f t="shared" si="21"/>
        <v>100</v>
      </c>
      <c r="W202" s="164"/>
      <c r="X202" s="165"/>
      <c r="Y202" s="165"/>
    </row>
    <row r="203" spans="1:25" ht="18" customHeight="1">
      <c r="A203" s="401"/>
      <c r="B203" s="154" t="s">
        <v>301</v>
      </c>
      <c r="C203" s="221">
        <v>688510</v>
      </c>
      <c r="D203" s="221">
        <v>129313</v>
      </c>
      <c r="E203" s="222">
        <v>18.8</v>
      </c>
      <c r="F203" s="221">
        <v>18137</v>
      </c>
      <c r="G203" s="223">
        <v>2.6</v>
      </c>
      <c r="H203" s="221">
        <v>186821</v>
      </c>
      <c r="I203" s="224">
        <v>27.1</v>
      </c>
      <c r="J203" s="221">
        <v>9637</v>
      </c>
      <c r="K203" s="223">
        <v>1.4</v>
      </c>
      <c r="L203" s="221">
        <v>150143</v>
      </c>
      <c r="M203" s="224">
        <v>21.8</v>
      </c>
      <c r="N203" s="220">
        <v>1412</v>
      </c>
      <c r="O203" s="224">
        <v>0.2</v>
      </c>
      <c r="P203" s="221">
        <v>79903</v>
      </c>
      <c r="Q203" s="224">
        <v>11.6</v>
      </c>
      <c r="R203" s="221">
        <v>113146</v>
      </c>
      <c r="S203" s="224">
        <v>16.399999999999999</v>
      </c>
      <c r="T203" s="162" t="str">
        <f t="shared" si="20"/>
        <v>✖</v>
      </c>
      <c r="U203" s="163">
        <f t="shared" si="21"/>
        <v>99.9</v>
      </c>
      <c r="W203" s="164"/>
      <c r="X203" s="165"/>
      <c r="Y203" s="165"/>
    </row>
    <row r="204" spans="1:25" ht="18" customHeight="1">
      <c r="A204" s="401"/>
      <c r="B204" s="154" t="s">
        <v>315</v>
      </c>
      <c r="C204" s="221">
        <v>714385.08100000001</v>
      </c>
      <c r="D204" s="221">
        <v>139600.628</v>
      </c>
      <c r="E204" s="224">
        <v>19.541369453654646</v>
      </c>
      <c r="F204" s="221">
        <v>19996.501</v>
      </c>
      <c r="G204" s="224">
        <v>2.7991207447961806</v>
      </c>
      <c r="H204" s="221">
        <v>204951.639</v>
      </c>
      <c r="I204" s="224">
        <v>28.689238402502415</v>
      </c>
      <c r="J204" s="221">
        <v>9557.32</v>
      </c>
      <c r="K204" s="223">
        <v>1.3378386887113618</v>
      </c>
      <c r="L204" s="221">
        <v>154153.43</v>
      </c>
      <c r="M204" s="224">
        <v>21.578478344510668</v>
      </c>
      <c r="N204" s="220">
        <v>1277.0609999999999</v>
      </c>
      <c r="O204" s="224">
        <v>0.17876367157785031</v>
      </c>
      <c r="P204" s="221">
        <v>85722.516000000003</v>
      </c>
      <c r="Q204" s="224">
        <v>11.999482951128426</v>
      </c>
      <c r="R204" s="221">
        <v>99125.986000000004</v>
      </c>
      <c r="S204" s="224">
        <v>13.875707743118449</v>
      </c>
      <c r="T204" s="162" t="str">
        <f t="shared" si="20"/>
        <v>〇</v>
      </c>
      <c r="U204" s="163">
        <f t="shared" si="21"/>
        <v>100.00000000000001</v>
      </c>
      <c r="W204" s="164"/>
      <c r="X204" s="165"/>
      <c r="Y204" s="165"/>
    </row>
    <row r="205" spans="1:25" ht="18" customHeight="1">
      <c r="A205" s="402"/>
      <c r="B205" s="155" t="s">
        <v>316</v>
      </c>
      <c r="C205" s="226">
        <v>722275.16899999999</v>
      </c>
      <c r="D205" s="226">
        <v>143712.41099999999</v>
      </c>
      <c r="E205" s="227">
        <v>19.897182842236127</v>
      </c>
      <c r="F205" s="226">
        <v>22601.851999999999</v>
      </c>
      <c r="G205" s="227">
        <v>3.1292577912227797</v>
      </c>
      <c r="H205" s="226">
        <v>197309.58799999999</v>
      </c>
      <c r="I205" s="227">
        <v>27.317786415553762</v>
      </c>
      <c r="J205" s="226">
        <v>9185.8240000000005</v>
      </c>
      <c r="K205" s="228">
        <v>1.2717900869716872</v>
      </c>
      <c r="L205" s="226">
        <v>162662.34299999999</v>
      </c>
      <c r="M205" s="227">
        <v>22.52082723890512</v>
      </c>
      <c r="N205" s="225">
        <v>1538.9739999999999</v>
      </c>
      <c r="O205" s="227">
        <v>0.21307308710760897</v>
      </c>
      <c r="P205" s="226">
        <v>64174.512000000002</v>
      </c>
      <c r="Q205" s="227">
        <v>8.8850502903000947</v>
      </c>
      <c r="R205" s="226">
        <v>121089.66499999999</v>
      </c>
      <c r="S205" s="227">
        <v>16.765032247702813</v>
      </c>
      <c r="T205" s="162" t="str">
        <f t="shared" si="20"/>
        <v>〇</v>
      </c>
      <c r="U205" s="163">
        <f t="shared" si="21"/>
        <v>100</v>
      </c>
      <c r="V205" s="166"/>
      <c r="W205" s="164"/>
      <c r="X205" s="165"/>
      <c r="Y205" s="165"/>
    </row>
    <row r="206" spans="1:25" ht="18" customHeight="1">
      <c r="A206" s="400" t="s">
        <v>44</v>
      </c>
      <c r="B206" s="154" t="s">
        <v>314</v>
      </c>
      <c r="C206" s="220">
        <v>782108</v>
      </c>
      <c r="D206" s="221">
        <v>182126</v>
      </c>
      <c r="E206" s="222">
        <v>23.3</v>
      </c>
      <c r="F206" s="221">
        <v>29886</v>
      </c>
      <c r="G206" s="223">
        <v>3.8</v>
      </c>
      <c r="H206" s="221">
        <v>267649</v>
      </c>
      <c r="I206" s="224">
        <v>34.200000000000003</v>
      </c>
      <c r="J206" s="221">
        <v>12086</v>
      </c>
      <c r="K206" s="223">
        <v>1.5</v>
      </c>
      <c r="L206" s="221">
        <v>134628</v>
      </c>
      <c r="M206" s="224">
        <v>17.2</v>
      </c>
      <c r="N206" s="220">
        <v>3763</v>
      </c>
      <c r="O206" s="224">
        <v>0.5</v>
      </c>
      <c r="P206" s="221">
        <v>98263</v>
      </c>
      <c r="Q206" s="224">
        <v>12.6</v>
      </c>
      <c r="R206" s="221">
        <v>53707</v>
      </c>
      <c r="S206" s="224">
        <v>6.9</v>
      </c>
      <c r="T206" s="162" t="str">
        <f t="shared" si="18"/>
        <v>〇</v>
      </c>
      <c r="U206" s="163">
        <f t="shared" si="19"/>
        <v>100</v>
      </c>
      <c r="W206" s="164"/>
      <c r="X206" s="165"/>
      <c r="Y206" s="165"/>
    </row>
    <row r="207" spans="1:25" ht="18" customHeight="1">
      <c r="A207" s="401"/>
      <c r="B207" s="154" t="s">
        <v>300</v>
      </c>
      <c r="C207" s="229">
        <v>802279</v>
      </c>
      <c r="D207" s="221">
        <v>177801</v>
      </c>
      <c r="E207" s="222">
        <v>22.2</v>
      </c>
      <c r="F207" s="221">
        <v>29125</v>
      </c>
      <c r="G207" s="223">
        <v>3.6</v>
      </c>
      <c r="H207" s="221">
        <v>272546</v>
      </c>
      <c r="I207" s="224">
        <v>34</v>
      </c>
      <c r="J207" s="221">
        <v>12052</v>
      </c>
      <c r="K207" s="223">
        <v>1.5</v>
      </c>
      <c r="L207" s="221">
        <v>139235</v>
      </c>
      <c r="M207" s="224">
        <v>17.399999999999999</v>
      </c>
      <c r="N207" s="220">
        <v>4887</v>
      </c>
      <c r="O207" s="224">
        <v>0.6</v>
      </c>
      <c r="P207" s="221">
        <v>103028</v>
      </c>
      <c r="Q207" s="224">
        <v>12.8</v>
      </c>
      <c r="R207" s="221">
        <v>63605</v>
      </c>
      <c r="S207" s="224">
        <v>7.9</v>
      </c>
      <c r="T207" s="162" t="str">
        <f t="shared" si="18"/>
        <v>〇</v>
      </c>
      <c r="U207" s="163">
        <f t="shared" si="19"/>
        <v>99.999999999999986</v>
      </c>
      <c r="W207" s="164"/>
      <c r="X207" s="165"/>
      <c r="Y207" s="165"/>
    </row>
    <row r="208" spans="1:25" ht="18" customHeight="1">
      <c r="A208" s="401"/>
      <c r="B208" s="154" t="s">
        <v>301</v>
      </c>
      <c r="C208" s="221">
        <v>906839</v>
      </c>
      <c r="D208" s="221">
        <v>185972</v>
      </c>
      <c r="E208" s="222">
        <v>20.5</v>
      </c>
      <c r="F208" s="221">
        <v>26880</v>
      </c>
      <c r="G208" s="223">
        <v>3</v>
      </c>
      <c r="H208" s="221">
        <v>279643</v>
      </c>
      <c r="I208" s="224">
        <v>30.8</v>
      </c>
      <c r="J208" s="221">
        <v>11633</v>
      </c>
      <c r="K208" s="223">
        <v>1.3</v>
      </c>
      <c r="L208" s="221">
        <v>219969</v>
      </c>
      <c r="M208" s="224">
        <v>24.3</v>
      </c>
      <c r="N208" s="220">
        <v>2872</v>
      </c>
      <c r="O208" s="224">
        <v>0.3</v>
      </c>
      <c r="P208" s="221">
        <v>118011</v>
      </c>
      <c r="Q208" s="224">
        <v>13</v>
      </c>
      <c r="R208" s="221">
        <v>61859</v>
      </c>
      <c r="S208" s="224">
        <v>6.8</v>
      </c>
      <c r="T208" s="162" t="str">
        <f t="shared" si="18"/>
        <v>〇</v>
      </c>
      <c r="U208" s="163">
        <f t="shared" si="19"/>
        <v>99.999999999999986</v>
      </c>
      <c r="W208" s="164"/>
      <c r="X208" s="165"/>
      <c r="Y208" s="165"/>
    </row>
    <row r="209" spans="1:25" ht="18" customHeight="1">
      <c r="A209" s="401"/>
      <c r="B209" s="154" t="s">
        <v>315</v>
      </c>
      <c r="C209" s="229">
        <v>990386</v>
      </c>
      <c r="D209" s="221">
        <v>202712</v>
      </c>
      <c r="E209" s="224">
        <v>20.5</v>
      </c>
      <c r="F209" s="221">
        <v>29507</v>
      </c>
      <c r="G209" s="224">
        <v>3</v>
      </c>
      <c r="H209" s="221">
        <v>301252</v>
      </c>
      <c r="I209" s="224">
        <v>30.4</v>
      </c>
      <c r="J209" s="221">
        <v>11577</v>
      </c>
      <c r="K209" s="223">
        <v>1.2</v>
      </c>
      <c r="L209" s="221">
        <v>249239</v>
      </c>
      <c r="M209" s="224">
        <v>25.2</v>
      </c>
      <c r="N209" s="220">
        <v>2816</v>
      </c>
      <c r="O209" s="224">
        <v>0.3</v>
      </c>
      <c r="P209" s="221">
        <v>105508</v>
      </c>
      <c r="Q209" s="224">
        <v>10.7</v>
      </c>
      <c r="R209" s="221">
        <v>87775</v>
      </c>
      <c r="S209" s="224">
        <v>8.7000000000000028</v>
      </c>
      <c r="T209" s="162" t="str">
        <f t="shared" si="18"/>
        <v>〇</v>
      </c>
      <c r="U209" s="163">
        <f t="shared" si="19"/>
        <v>100</v>
      </c>
      <c r="W209" s="164"/>
      <c r="X209" s="165"/>
      <c r="Y209" s="165"/>
    </row>
    <row r="210" spans="1:25" ht="18" customHeight="1">
      <c r="A210" s="402"/>
      <c r="B210" s="155" t="s">
        <v>316</v>
      </c>
      <c r="C210" s="230">
        <v>975815</v>
      </c>
      <c r="D210" s="226">
        <v>204328</v>
      </c>
      <c r="E210" s="227">
        <v>20.9</v>
      </c>
      <c r="F210" s="226">
        <v>33306</v>
      </c>
      <c r="G210" s="227">
        <v>3.4</v>
      </c>
      <c r="H210" s="226">
        <v>288628</v>
      </c>
      <c r="I210" s="227">
        <v>29.6</v>
      </c>
      <c r="J210" s="226">
        <v>11249</v>
      </c>
      <c r="K210" s="228">
        <v>1.2</v>
      </c>
      <c r="L210" s="226">
        <v>259508</v>
      </c>
      <c r="M210" s="227">
        <v>26.6</v>
      </c>
      <c r="N210" s="225">
        <v>4141</v>
      </c>
      <c r="O210" s="227">
        <v>0.4</v>
      </c>
      <c r="P210" s="226">
        <v>78310</v>
      </c>
      <c r="Q210" s="227">
        <v>8</v>
      </c>
      <c r="R210" s="226">
        <v>96345</v>
      </c>
      <c r="S210" s="227">
        <v>9.9</v>
      </c>
      <c r="T210" s="162" t="str">
        <f t="shared" si="18"/>
        <v>〇</v>
      </c>
      <c r="U210" s="163">
        <f t="shared" si="19"/>
        <v>100.00000000000001</v>
      </c>
      <c r="V210" s="166"/>
      <c r="W210" s="164"/>
      <c r="X210" s="165"/>
      <c r="Y210" s="165"/>
    </row>
    <row r="211" spans="1:25" ht="18" customHeight="1">
      <c r="A211" t="s">
        <v>62</v>
      </c>
      <c r="W211" s="164"/>
    </row>
    <row r="212" spans="1:25">
      <c r="W212" s="164"/>
    </row>
    <row r="250" spans="1:1">
      <c r="A250" s="157" t="s">
        <v>45</v>
      </c>
    </row>
    <row r="251" spans="1:1">
      <c r="A251" s="158" t="s">
        <v>46</v>
      </c>
    </row>
    <row r="252" spans="1:1">
      <c r="A252" s="159" t="s">
        <v>47</v>
      </c>
    </row>
    <row r="253" spans="1:1">
      <c r="A253" s="158" t="s">
        <v>48</v>
      </c>
    </row>
    <row r="254" spans="1:1">
      <c r="A254" s="158" t="s">
        <v>49</v>
      </c>
    </row>
    <row r="255" spans="1:1">
      <c r="A255" s="158" t="s">
        <v>50</v>
      </c>
    </row>
    <row r="256" spans="1:1">
      <c r="A256" s="158" t="s">
        <v>54</v>
      </c>
    </row>
    <row r="257" spans="1:11">
      <c r="A257" s="158" t="s">
        <v>55</v>
      </c>
    </row>
    <row r="258" spans="1:11">
      <c r="A258" s="158" t="s">
        <v>56</v>
      </c>
    </row>
    <row r="259" spans="1:11">
      <c r="A259" s="158" t="s">
        <v>58</v>
      </c>
    </row>
    <row r="260" spans="1:11">
      <c r="A260" s="158" t="s">
        <v>59</v>
      </c>
      <c r="K260">
        <v>0.98155248575582599</v>
      </c>
    </row>
    <row r="261" spans="1:11">
      <c r="A261" s="158" t="s">
        <v>60</v>
      </c>
    </row>
    <row r="262" spans="1:11">
      <c r="A262" s="160" t="s">
        <v>61</v>
      </c>
    </row>
    <row r="263" spans="1:11">
      <c r="A263" s="161" t="s">
        <v>62</v>
      </c>
    </row>
  </sheetData>
  <autoFilter ref="A5:Y211" xr:uid="{00000000-0009-0000-0000-000004000000}"/>
  <customSheetViews>
    <customSheetView guid="{9CD6CDFB-0526-4987-BB9B-F12261C08409}" showPageBreaks="1" showGridLines="0" view="pageBreakPreview">
      <pane xSplit="3" ySplit="5" topLeftCell="D6" activePane="bottomRight" state="frozen"/>
      <selection pane="bottomRight" activeCell="C25" sqref="C25"/>
      <rowBreaks count="3" manualBreakCount="3">
        <brk id="70" max="18" man="1"/>
        <brk id="130" max="18" man="1"/>
        <brk id="212" max="38" man="1"/>
      </rowBreaks>
      <pageMargins left="0.59055118110236227" right="0.59055118110236227" top="0.47244094488188981" bottom="0.31496062992125984" header="0.51181102362204722" footer="0.51181102362204722"/>
      <pageSetup paperSize="9" scale="44" orientation="landscape" r:id="rId1"/>
      <headerFooter alignWithMargins="0"/>
    </customSheetView>
    <customSheetView guid="{47FE580C-1B40-484B-A27C-9C582BD9B048}" scale="85" showPageBreaks="1" showGridLines="0" printArea="1" view="pageBreakPreview">
      <pane xSplit="3" ySplit="5" topLeftCell="D144" activePane="bottomRight" state="frozen"/>
      <selection pane="bottomRight" activeCell="B151" sqref="A151:IV155"/>
      <rowBreaks count="2" manualBreakCount="2">
        <brk id="70" max="18" man="1"/>
        <brk id="130" max="18" man="1"/>
      </rowBreaks>
      <pageMargins left="0.59055118110236227" right="0.59055118110236227" top="0.47244094488188981" bottom="0.31496062992125984" header="0.51181102362204722" footer="0.51181102362204722"/>
      <pageSetup paperSize="9" scale="44" orientation="landscape" r:id="rId2"/>
      <headerFooter alignWithMargins="0"/>
    </customSheetView>
    <customSheetView guid="{B07D689D-A88D-4FD6-A5A1-1BAAB5F2B100}" scale="85" showPageBreaks="1" showGridLines="0" printArea="1" view="pageBreakPreview">
      <pane xSplit="3" ySplit="5" topLeftCell="D135" activePane="bottomRight" state="frozen"/>
      <selection pane="bottomRight" activeCell="E142" sqref="E142"/>
      <rowBreaks count="2" manualBreakCount="2">
        <brk id="65" max="18" man="1"/>
        <brk id="125" max="18" man="1"/>
      </rowBreaks>
      <pageMargins left="0.59055118110236227" right="0.59055118110236227" top="0.47244094488188981" bottom="0.31496062992125984" header="0.51181102362204722" footer="0.51181102362204722"/>
      <pageSetup paperSize="9" scale="44" orientation="landscape" r:id="rId3"/>
      <headerFooter alignWithMargins="0"/>
    </customSheetView>
  </customSheetViews>
  <mergeCells count="43">
    <mergeCell ref="A146:A150"/>
    <mergeCell ref="A141:A145"/>
    <mergeCell ref="A116:A120"/>
    <mergeCell ref="A186:A190"/>
    <mergeCell ref="A131:A135"/>
    <mergeCell ref="A161:A165"/>
    <mergeCell ref="B3:B5"/>
    <mergeCell ref="A51:A55"/>
    <mergeCell ref="A26:A30"/>
    <mergeCell ref="A31:A35"/>
    <mergeCell ref="A6:A10"/>
    <mergeCell ref="A16:A20"/>
    <mergeCell ref="A41:A45"/>
    <mergeCell ref="A3:A5"/>
    <mergeCell ref="A36:A40"/>
    <mergeCell ref="A46:A50"/>
    <mergeCell ref="A11:A15"/>
    <mergeCell ref="A81:A85"/>
    <mergeCell ref="A91:A95"/>
    <mergeCell ref="A106:A110"/>
    <mergeCell ref="A56:A60"/>
    <mergeCell ref="A21:A25"/>
    <mergeCell ref="A66:A70"/>
    <mergeCell ref="A61:A65"/>
    <mergeCell ref="A96:A100"/>
    <mergeCell ref="A71:A75"/>
    <mergeCell ref="A76:A80"/>
    <mergeCell ref="A206:A210"/>
    <mergeCell ref="A191:A195"/>
    <mergeCell ref="A196:A200"/>
    <mergeCell ref="A86:A90"/>
    <mergeCell ref="A156:A160"/>
    <mergeCell ref="A101:A105"/>
    <mergeCell ref="A181:A185"/>
    <mergeCell ref="A171:A175"/>
    <mergeCell ref="A121:A125"/>
    <mergeCell ref="A166:A170"/>
    <mergeCell ref="A126:A130"/>
    <mergeCell ref="A176:A180"/>
    <mergeCell ref="A136:A140"/>
    <mergeCell ref="A151:A155"/>
    <mergeCell ref="A201:A205"/>
    <mergeCell ref="A111:A115"/>
  </mergeCells>
  <phoneticPr fontId="3"/>
  <printOptions horizontalCentered="1"/>
  <pageMargins left="0.19685039370078741" right="0.19685039370078741" top="0.39370078740157483" bottom="0.39370078740157483" header="0.31496062992125984" footer="0.31496062992125984"/>
  <pageSetup paperSize="9" scale="61" fitToHeight="5" orientation="landscape" r:id="rId4"/>
  <headerFooter alignWithMargins="0"/>
  <rowBreaks count="4" manualBreakCount="4">
    <brk id="50" max="18" man="1"/>
    <brk id="95" max="18" man="1"/>
    <brk id="140" max="18" man="1"/>
    <brk id="185"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Q263"/>
  <sheetViews>
    <sheetView showGridLines="0" view="pageBreakPreview" zoomScale="70" zoomScaleNormal="100" zoomScaleSheetLayoutView="70" workbookViewId="0">
      <pane xSplit="2" ySplit="5" topLeftCell="C6" activePane="bottomRight" state="frozen"/>
      <selection activeCell="V5" sqref="V5"/>
      <selection pane="topRight" activeCell="V5" sqref="V5"/>
      <selection pane="bottomLeft" activeCell="V5" sqref="V5"/>
      <selection pane="bottomRight" activeCell="C1" sqref="C1"/>
    </sheetView>
  </sheetViews>
  <sheetFormatPr defaultRowHeight="13.5"/>
  <cols>
    <col min="1" max="1" width="16.625" customWidth="1"/>
    <col min="2" max="2" width="8.625" customWidth="1"/>
    <col min="3" max="4" width="12.625" customWidth="1"/>
    <col min="5" max="5" width="7.625" customWidth="1"/>
    <col min="6" max="6" width="12.625" customWidth="1"/>
    <col min="7" max="7" width="7.625" customWidth="1"/>
    <col min="8" max="8" width="12.625" customWidth="1"/>
    <col min="9" max="9" width="7.625" customWidth="1"/>
    <col min="10" max="10" width="12.625" customWidth="1"/>
    <col min="11" max="11" width="7.625" customWidth="1"/>
    <col min="12" max="12" width="12.625" customWidth="1"/>
    <col min="13" max="13" width="7.625" customWidth="1"/>
    <col min="14" max="14" width="12.625" customWidth="1"/>
    <col min="15" max="15" width="7.625" customWidth="1"/>
    <col min="16" max="16" width="12.625" customWidth="1"/>
    <col min="17" max="17" width="7.625" customWidth="1"/>
    <col min="18" max="18" width="12.625" customWidth="1"/>
    <col min="19" max="19" width="7.625" customWidth="1"/>
    <col min="20" max="20" width="9.125" bestFit="1" customWidth="1"/>
    <col min="21" max="21" width="5.875" bestFit="1" customWidth="1"/>
    <col min="22" max="23" width="10.25" bestFit="1" customWidth="1"/>
    <col min="24" max="24" width="9.125" bestFit="1" customWidth="1"/>
    <col min="25" max="25" width="10.25" bestFit="1" customWidth="1"/>
    <col min="26" max="30" width="9.125" bestFit="1" customWidth="1"/>
    <col min="31" max="31" width="10.25" bestFit="1" customWidth="1"/>
    <col min="32" max="32" width="9.125" bestFit="1" customWidth="1"/>
    <col min="33" max="33" width="10.25" bestFit="1" customWidth="1"/>
    <col min="34" max="34" width="9.125" bestFit="1" customWidth="1"/>
    <col min="35" max="35" width="9.25" bestFit="1" customWidth="1"/>
    <col min="36" max="38" width="9.125" bestFit="1" customWidth="1"/>
  </cols>
  <sheetData>
    <row r="1" spans="1:43" ht="17.25" customHeight="1">
      <c r="A1" s="136" t="s">
        <v>79</v>
      </c>
      <c r="I1" s="137"/>
      <c r="M1" s="137"/>
      <c r="R1" s="137" t="s">
        <v>6</v>
      </c>
    </row>
    <row r="2" spans="1:43" ht="18.75" customHeight="1">
      <c r="A2" s="410" t="s">
        <v>7</v>
      </c>
      <c r="B2" s="405" t="s">
        <v>75</v>
      </c>
      <c r="C2" s="145" t="s">
        <v>64</v>
      </c>
      <c r="D2" s="139"/>
      <c r="E2" s="139"/>
      <c r="F2" s="139"/>
      <c r="G2" s="139"/>
      <c r="H2" s="139"/>
      <c r="I2" s="139"/>
      <c r="J2" s="139"/>
      <c r="K2" s="139"/>
      <c r="L2" s="139"/>
      <c r="M2" s="139"/>
      <c r="N2" s="140"/>
      <c r="O2" s="140"/>
      <c r="P2" s="140"/>
      <c r="Q2" s="140"/>
      <c r="R2" s="140"/>
      <c r="S2" s="141"/>
    </row>
    <row r="3" spans="1:43" ht="18.75" customHeight="1">
      <c r="A3" s="416"/>
      <c r="B3" s="406"/>
      <c r="C3" s="167"/>
      <c r="D3" s="142" t="s">
        <v>80</v>
      </c>
      <c r="E3" s="143"/>
      <c r="F3" s="143"/>
      <c r="G3" s="143"/>
      <c r="H3" s="143"/>
      <c r="I3" s="143"/>
      <c r="J3" s="142" t="s">
        <v>81</v>
      </c>
      <c r="K3" s="139"/>
      <c r="L3" s="139"/>
      <c r="M3" s="168"/>
      <c r="N3" s="142" t="s">
        <v>67</v>
      </c>
      <c r="O3" s="143"/>
      <c r="P3" s="143"/>
      <c r="Q3" s="143"/>
      <c r="R3" s="143"/>
      <c r="S3" s="169"/>
    </row>
    <row r="4" spans="1:43" ht="18.75" customHeight="1">
      <c r="A4" s="411"/>
      <c r="B4" s="406"/>
      <c r="C4" s="137"/>
      <c r="D4" s="156"/>
      <c r="E4" s="146"/>
      <c r="F4" s="142" t="s">
        <v>68</v>
      </c>
      <c r="G4" s="143"/>
      <c r="H4" s="142" t="s">
        <v>69</v>
      </c>
      <c r="I4" s="144"/>
      <c r="J4" s="156"/>
      <c r="K4" s="170"/>
      <c r="L4" s="414" t="s">
        <v>82</v>
      </c>
      <c r="M4" s="415"/>
      <c r="N4" s="171"/>
      <c r="O4" s="146"/>
      <c r="P4" s="142" t="s">
        <v>71</v>
      </c>
      <c r="Q4" s="144"/>
      <c r="R4" s="414" t="s">
        <v>72</v>
      </c>
      <c r="S4" s="415"/>
    </row>
    <row r="5" spans="1:43" ht="18.75" customHeight="1">
      <c r="A5" s="412"/>
      <c r="B5" s="407"/>
      <c r="C5" s="148"/>
      <c r="D5" s="149"/>
      <c r="E5" s="150" t="s">
        <v>18</v>
      </c>
      <c r="F5" s="151"/>
      <c r="G5" s="152" t="s">
        <v>18</v>
      </c>
      <c r="H5" s="151"/>
      <c r="I5" s="153" t="s">
        <v>18</v>
      </c>
      <c r="J5" s="149"/>
      <c r="K5" s="153" t="s">
        <v>18</v>
      </c>
      <c r="L5" s="151"/>
      <c r="M5" s="153" t="s">
        <v>18</v>
      </c>
      <c r="N5" s="151"/>
      <c r="O5" s="152" t="s">
        <v>18</v>
      </c>
      <c r="P5" s="151"/>
      <c r="Q5" s="153" t="s">
        <v>18</v>
      </c>
      <c r="R5" s="148"/>
      <c r="S5" s="153" t="s">
        <v>18</v>
      </c>
    </row>
    <row r="6" spans="1:43" ht="18.75" customHeight="1">
      <c r="A6" s="408" t="s">
        <v>19</v>
      </c>
      <c r="B6" s="154" t="s">
        <v>314</v>
      </c>
      <c r="C6" s="235">
        <v>2367249</v>
      </c>
      <c r="D6" s="235">
        <v>1016866</v>
      </c>
      <c r="E6" s="236">
        <v>43</v>
      </c>
      <c r="F6" s="235">
        <v>561192</v>
      </c>
      <c r="G6" s="237">
        <v>23.7</v>
      </c>
      <c r="H6" s="235">
        <v>393573</v>
      </c>
      <c r="I6" s="238">
        <v>16.600000000000001</v>
      </c>
      <c r="J6" s="235">
        <v>477450</v>
      </c>
      <c r="K6" s="238">
        <v>20.2</v>
      </c>
      <c r="L6" s="235">
        <v>433998</v>
      </c>
      <c r="M6" s="238">
        <v>18.3</v>
      </c>
      <c r="N6" s="235">
        <v>872933</v>
      </c>
      <c r="O6" s="238">
        <v>36.9</v>
      </c>
      <c r="P6" s="235">
        <v>575046</v>
      </c>
      <c r="Q6" s="238">
        <v>24.3</v>
      </c>
      <c r="R6" s="122">
        <v>151228</v>
      </c>
      <c r="S6" s="238">
        <v>6.4</v>
      </c>
      <c r="T6" s="162" t="str">
        <f>IF(D6+J6+N6=C6,"〇","✖")</f>
        <v>〇</v>
      </c>
      <c r="U6" s="172">
        <f t="shared" ref="U6:U42" si="0">E6+K6+O6</f>
        <v>100.1</v>
      </c>
      <c r="V6" s="165"/>
      <c r="W6" s="165"/>
      <c r="X6" s="165"/>
      <c r="Y6" s="165"/>
      <c r="Z6" s="165"/>
      <c r="AA6" s="165"/>
      <c r="AB6" s="165"/>
      <c r="AC6" s="165"/>
      <c r="AD6" s="165"/>
      <c r="AE6" s="165"/>
      <c r="AF6" s="165"/>
      <c r="AG6" s="165"/>
      <c r="AH6" s="165"/>
      <c r="AI6" s="165"/>
      <c r="AJ6" s="165"/>
      <c r="AK6" s="165"/>
      <c r="AL6" s="165"/>
      <c r="AM6" s="165"/>
      <c r="AN6" s="165"/>
      <c r="AO6" s="165"/>
      <c r="AP6" s="165"/>
      <c r="AQ6" s="165"/>
    </row>
    <row r="7" spans="1:43" ht="18.75" customHeight="1">
      <c r="A7" s="419"/>
      <c r="B7" s="154" t="s">
        <v>300</v>
      </c>
      <c r="C7" s="235">
        <v>2411638</v>
      </c>
      <c r="D7" s="235">
        <v>1015868</v>
      </c>
      <c r="E7" s="236">
        <v>42.1</v>
      </c>
      <c r="F7" s="235">
        <v>568272</v>
      </c>
      <c r="G7" s="237">
        <v>23.6</v>
      </c>
      <c r="H7" s="235">
        <v>385815</v>
      </c>
      <c r="I7" s="238">
        <v>16</v>
      </c>
      <c r="J7" s="235">
        <v>517744</v>
      </c>
      <c r="K7" s="238">
        <v>21.5</v>
      </c>
      <c r="L7" s="235">
        <v>485927</v>
      </c>
      <c r="M7" s="238">
        <v>20.100000000000001</v>
      </c>
      <c r="N7" s="235">
        <v>878025</v>
      </c>
      <c r="O7" s="238">
        <v>36.4</v>
      </c>
      <c r="P7" s="235">
        <v>583080</v>
      </c>
      <c r="Q7" s="238">
        <v>24.2</v>
      </c>
      <c r="R7" s="122">
        <v>129612</v>
      </c>
      <c r="S7" s="238">
        <v>5.4</v>
      </c>
      <c r="T7" s="162" t="str">
        <f t="shared" ref="T7:T85" si="1">IF(D7+J7+N7=C7,"〇","✖")</f>
        <v>✖</v>
      </c>
      <c r="U7" s="172">
        <f t="shared" si="0"/>
        <v>100</v>
      </c>
      <c r="V7" s="165"/>
      <c r="W7" s="165"/>
      <c r="X7" s="165"/>
      <c r="Y7" s="165"/>
      <c r="Z7" s="165"/>
      <c r="AA7" s="165"/>
      <c r="AB7" s="165"/>
      <c r="AC7" s="165"/>
      <c r="AD7" s="165"/>
      <c r="AE7" s="165"/>
      <c r="AF7" s="165"/>
      <c r="AG7" s="165"/>
      <c r="AH7" s="165"/>
      <c r="AI7" s="165"/>
      <c r="AJ7" s="165"/>
      <c r="AK7" s="165"/>
      <c r="AL7" s="165"/>
      <c r="AM7" s="165"/>
      <c r="AN7" s="165"/>
      <c r="AO7" s="165"/>
      <c r="AP7" s="165"/>
    </row>
    <row r="8" spans="1:43" ht="18.75" customHeight="1">
      <c r="A8" s="419"/>
      <c r="B8" s="154" t="s">
        <v>301</v>
      </c>
      <c r="C8" s="235">
        <v>3100102</v>
      </c>
      <c r="D8" s="235">
        <v>986245</v>
      </c>
      <c r="E8" s="236">
        <v>31.8</v>
      </c>
      <c r="F8" s="235">
        <v>557130</v>
      </c>
      <c r="G8" s="237">
        <v>18</v>
      </c>
      <c r="H8" s="235">
        <v>368365</v>
      </c>
      <c r="I8" s="238">
        <v>11.9</v>
      </c>
      <c r="J8" s="235">
        <v>541661</v>
      </c>
      <c r="K8" s="238">
        <v>17.5</v>
      </c>
      <c r="L8" s="235">
        <v>519626</v>
      </c>
      <c r="M8" s="238">
        <v>16.8</v>
      </c>
      <c r="N8" s="235">
        <v>1572196</v>
      </c>
      <c r="O8" s="238">
        <v>50.7</v>
      </c>
      <c r="P8" s="235">
        <v>833350</v>
      </c>
      <c r="Q8" s="238">
        <v>26.9</v>
      </c>
      <c r="R8" s="122">
        <v>578986</v>
      </c>
      <c r="S8" s="238">
        <v>18.7</v>
      </c>
      <c r="T8" s="162" t="str">
        <f>IF(D8+J8+N8=C8,"〇","✖")</f>
        <v>〇</v>
      </c>
      <c r="U8" s="172">
        <f t="shared" si="0"/>
        <v>100</v>
      </c>
      <c r="V8" s="165"/>
      <c r="W8" s="165"/>
      <c r="X8" s="165"/>
      <c r="Y8" s="165"/>
      <c r="Z8" s="165"/>
      <c r="AA8" s="165"/>
      <c r="AB8" s="165"/>
      <c r="AC8" s="165"/>
      <c r="AD8" s="165"/>
      <c r="AE8" s="165"/>
      <c r="AF8" s="165"/>
      <c r="AG8" s="165"/>
      <c r="AH8" s="165"/>
      <c r="AI8" s="165"/>
      <c r="AJ8" s="165"/>
      <c r="AK8" s="165"/>
      <c r="AL8" s="165"/>
      <c r="AM8" s="165"/>
      <c r="AN8" s="165"/>
      <c r="AO8" s="165"/>
      <c r="AP8" s="165"/>
    </row>
    <row r="9" spans="1:43" ht="18.75" customHeight="1">
      <c r="A9" s="419"/>
      <c r="B9" s="154" t="s">
        <v>315</v>
      </c>
      <c r="C9" s="235">
        <v>3067518</v>
      </c>
      <c r="D9" s="235">
        <v>988092</v>
      </c>
      <c r="E9" s="236">
        <v>32.211449125970901</v>
      </c>
      <c r="F9" s="235">
        <v>550728</v>
      </c>
      <c r="G9" s="237">
        <v>17.953537680952483</v>
      </c>
      <c r="H9" s="235">
        <v>376240</v>
      </c>
      <c r="I9" s="238">
        <v>12.265290700820664</v>
      </c>
      <c r="J9" s="235">
        <v>498984</v>
      </c>
      <c r="K9" s="238">
        <v>16.266701613486862</v>
      </c>
      <c r="L9" s="235">
        <v>491216</v>
      </c>
      <c r="M9" s="238">
        <v>16.013467565634496</v>
      </c>
      <c r="N9" s="235">
        <v>1580442</v>
      </c>
      <c r="O9" s="238">
        <v>51.52184926054224</v>
      </c>
      <c r="P9" s="235">
        <v>910199</v>
      </c>
      <c r="Q9" s="238">
        <v>29.67216492291162</v>
      </c>
      <c r="R9" s="122">
        <v>370812</v>
      </c>
      <c r="S9" s="238">
        <v>12.088339823922793</v>
      </c>
      <c r="T9" s="162" t="str">
        <f t="shared" si="1"/>
        <v>〇</v>
      </c>
      <c r="U9" s="172">
        <f t="shared" si="0"/>
        <v>100</v>
      </c>
      <c r="V9" s="165"/>
      <c r="W9" s="165"/>
      <c r="X9" s="165"/>
      <c r="Y9" s="165"/>
      <c r="Z9" s="165"/>
      <c r="AA9" s="165"/>
      <c r="AB9" s="165"/>
      <c r="AC9" s="165"/>
      <c r="AD9" s="165"/>
      <c r="AE9" s="165"/>
      <c r="AF9" s="165"/>
      <c r="AG9" s="165"/>
      <c r="AH9" s="165"/>
      <c r="AI9" s="165"/>
      <c r="AJ9" s="165"/>
      <c r="AK9" s="165"/>
      <c r="AL9" s="165"/>
      <c r="AM9" s="165"/>
      <c r="AN9" s="165"/>
      <c r="AO9" s="165"/>
      <c r="AP9" s="165"/>
    </row>
    <row r="10" spans="1:43" ht="18.75" customHeight="1">
      <c r="A10" s="418"/>
      <c r="B10" s="155" t="s">
        <v>316</v>
      </c>
      <c r="C10" s="239">
        <v>3058480</v>
      </c>
      <c r="D10" s="239">
        <v>993994</v>
      </c>
      <c r="E10" s="240">
        <v>32.499607648243575</v>
      </c>
      <c r="F10" s="239">
        <v>550303</v>
      </c>
      <c r="G10" s="241">
        <v>17.992695718134499</v>
      </c>
      <c r="H10" s="239">
        <v>378645</v>
      </c>
      <c r="I10" s="242">
        <v>12.380169234390939</v>
      </c>
      <c r="J10" s="239">
        <v>483210</v>
      </c>
      <c r="K10" s="242">
        <v>15.799024351965683</v>
      </c>
      <c r="L10" s="239">
        <v>477175</v>
      </c>
      <c r="M10" s="242">
        <v>15.601704114462086</v>
      </c>
      <c r="N10" s="239">
        <v>1581276</v>
      </c>
      <c r="O10" s="242">
        <v>51.701367999790747</v>
      </c>
      <c r="P10" s="239">
        <v>926901</v>
      </c>
      <c r="Q10" s="242">
        <v>30.305936282074757</v>
      </c>
      <c r="R10" s="243">
        <v>367793</v>
      </c>
      <c r="S10" s="242">
        <v>12.025352462661191</v>
      </c>
      <c r="T10" s="162" t="str">
        <f t="shared" si="1"/>
        <v>〇</v>
      </c>
      <c r="U10" s="172">
        <f t="shared" si="0"/>
        <v>100</v>
      </c>
      <c r="V10" s="165"/>
      <c r="W10" s="165"/>
      <c r="X10" s="165"/>
      <c r="Y10" s="165"/>
      <c r="Z10" s="165"/>
      <c r="AA10" s="165"/>
      <c r="AB10" s="165"/>
      <c r="AC10" s="165"/>
      <c r="AD10" s="165"/>
      <c r="AE10" s="165"/>
      <c r="AF10" s="165"/>
      <c r="AG10" s="165"/>
      <c r="AH10" s="165"/>
      <c r="AI10" s="165"/>
      <c r="AJ10" s="165"/>
      <c r="AK10" s="165"/>
      <c r="AL10" s="165"/>
      <c r="AM10" s="165"/>
      <c r="AN10" s="165"/>
      <c r="AO10" s="165"/>
      <c r="AP10" s="165"/>
    </row>
    <row r="11" spans="1:43" ht="18.75" customHeight="1">
      <c r="A11" s="420" t="s">
        <v>299</v>
      </c>
      <c r="B11" s="154" t="s">
        <v>314</v>
      </c>
      <c r="C11" s="235">
        <v>957754</v>
      </c>
      <c r="D11" s="235">
        <v>302364</v>
      </c>
      <c r="E11" s="236">
        <v>31.570110905305537</v>
      </c>
      <c r="F11" s="235">
        <v>177158</v>
      </c>
      <c r="G11" s="237">
        <v>18.497234154072967</v>
      </c>
      <c r="H11" s="235">
        <v>112381</v>
      </c>
      <c r="I11" s="238">
        <v>11.733806384520451</v>
      </c>
      <c r="J11" s="235">
        <v>293152</v>
      </c>
      <c r="K11" s="238">
        <v>30.608277282057816</v>
      </c>
      <c r="L11" s="235">
        <v>212644</v>
      </c>
      <c r="M11" s="238">
        <v>22.202360940283207</v>
      </c>
      <c r="N11" s="235">
        <v>362238</v>
      </c>
      <c r="O11" s="238">
        <v>37.821611812636647</v>
      </c>
      <c r="P11" s="235">
        <v>159333</v>
      </c>
      <c r="Q11" s="238">
        <v>16.63610906349647</v>
      </c>
      <c r="R11" s="122">
        <v>124810</v>
      </c>
      <c r="S11" s="238">
        <v>13.031530017102513</v>
      </c>
      <c r="T11" s="162" t="str">
        <f>IF(D11+J11+N11=C11,"〇","✖")</f>
        <v>〇</v>
      </c>
      <c r="U11" s="172">
        <f t="shared" ref="U11:U15" si="2">E11+K11+O11</f>
        <v>100</v>
      </c>
      <c r="V11" s="165"/>
      <c r="W11" s="165"/>
      <c r="X11" s="165"/>
      <c r="Y11" s="165"/>
      <c r="Z11" s="165"/>
      <c r="AA11" s="165"/>
      <c r="AB11" s="165"/>
      <c r="AC11" s="165"/>
      <c r="AD11" s="165"/>
      <c r="AE11" s="165"/>
      <c r="AF11" s="165"/>
      <c r="AG11" s="165"/>
      <c r="AH11" s="165"/>
      <c r="AI11" s="165"/>
      <c r="AJ11" s="165"/>
      <c r="AK11" s="165"/>
      <c r="AL11" s="165"/>
      <c r="AM11" s="165"/>
      <c r="AN11" s="165"/>
      <c r="AO11" s="165"/>
      <c r="AP11" s="165"/>
    </row>
    <row r="12" spans="1:43" ht="18.75" customHeight="1">
      <c r="A12" s="419"/>
      <c r="B12" s="154" t="s">
        <v>300</v>
      </c>
      <c r="C12" s="235">
        <v>919329</v>
      </c>
      <c r="D12" s="235">
        <v>293381</v>
      </c>
      <c r="E12" s="236">
        <v>31.912514453476401</v>
      </c>
      <c r="F12" s="235">
        <v>175363</v>
      </c>
      <c r="G12" s="237">
        <v>19.075108040755811</v>
      </c>
      <c r="H12" s="235">
        <v>105076</v>
      </c>
      <c r="I12" s="238">
        <v>11.429640531300546</v>
      </c>
      <c r="J12" s="235">
        <v>273125</v>
      </c>
      <c r="K12" s="238">
        <v>29.709168317327094</v>
      </c>
      <c r="L12" s="235">
        <v>203489</v>
      </c>
      <c r="M12" s="238">
        <v>22.134513324392032</v>
      </c>
      <c r="N12" s="235">
        <v>352823</v>
      </c>
      <c r="O12" s="238">
        <v>38.378317229196512</v>
      </c>
      <c r="P12" s="235">
        <v>159626</v>
      </c>
      <c r="Q12" s="238">
        <v>17.363316070742901</v>
      </c>
      <c r="R12" s="122">
        <v>116639</v>
      </c>
      <c r="S12" s="238">
        <v>12.687405705683167</v>
      </c>
      <c r="T12" s="162" t="str">
        <f t="shared" ref="T12" si="3">IF(D12+J12+N12=C12,"〇","✖")</f>
        <v>〇</v>
      </c>
      <c r="U12" s="172">
        <f t="shared" si="2"/>
        <v>100</v>
      </c>
      <c r="V12" s="165"/>
      <c r="W12" s="165"/>
      <c r="X12" s="165"/>
      <c r="Y12" s="165"/>
      <c r="Z12" s="165"/>
      <c r="AA12" s="165"/>
      <c r="AB12" s="165"/>
      <c r="AC12" s="165"/>
      <c r="AD12" s="165"/>
      <c r="AE12" s="165"/>
      <c r="AF12" s="165"/>
      <c r="AG12" s="165"/>
      <c r="AH12" s="165"/>
      <c r="AI12" s="165"/>
      <c r="AJ12" s="165"/>
      <c r="AK12" s="165"/>
      <c r="AL12" s="165"/>
      <c r="AM12" s="165"/>
      <c r="AN12" s="165"/>
      <c r="AO12" s="165"/>
      <c r="AP12" s="165"/>
    </row>
    <row r="13" spans="1:43" ht="18.75" customHeight="1">
      <c r="A13" s="419"/>
      <c r="B13" s="154" t="s">
        <v>301</v>
      </c>
      <c r="C13" s="235">
        <v>1003255</v>
      </c>
      <c r="D13" s="235">
        <v>286714</v>
      </c>
      <c r="E13" s="236">
        <v>28.578377381622815</v>
      </c>
      <c r="F13" s="235">
        <v>173087</v>
      </c>
      <c r="G13" s="237">
        <v>17.252542972624106</v>
      </c>
      <c r="H13" s="235">
        <v>100477</v>
      </c>
      <c r="I13" s="238">
        <v>10.015100846743849</v>
      </c>
      <c r="J13" s="235">
        <v>264661</v>
      </c>
      <c r="K13" s="238">
        <v>26.38023234372119</v>
      </c>
      <c r="L13" s="235">
        <v>202014</v>
      </c>
      <c r="M13" s="238">
        <v>20.135857782916606</v>
      </c>
      <c r="N13" s="235">
        <v>451880</v>
      </c>
      <c r="O13" s="238">
        <v>45.041390274655996</v>
      </c>
      <c r="P13" s="235">
        <v>194525</v>
      </c>
      <c r="Q13" s="238">
        <v>19.389387543545759</v>
      </c>
      <c r="R13" s="122">
        <v>190647</v>
      </c>
      <c r="S13" s="238">
        <v>19.002845737125657</v>
      </c>
      <c r="T13" s="162" t="str">
        <f>IF(D13+J13+N13=C13,"〇","✖")</f>
        <v>〇</v>
      </c>
      <c r="U13" s="172">
        <f t="shared" si="2"/>
        <v>100</v>
      </c>
      <c r="V13" s="165"/>
      <c r="W13" s="165"/>
      <c r="X13" s="165"/>
      <c r="Y13" s="165"/>
      <c r="Z13" s="165"/>
      <c r="AA13" s="165"/>
      <c r="AB13" s="165"/>
      <c r="AC13" s="165"/>
      <c r="AD13" s="165"/>
      <c r="AE13" s="165"/>
      <c r="AF13" s="165"/>
      <c r="AG13" s="165"/>
      <c r="AH13" s="165"/>
      <c r="AI13" s="165"/>
      <c r="AJ13" s="165"/>
      <c r="AK13" s="165"/>
      <c r="AL13" s="165"/>
      <c r="AM13" s="165"/>
      <c r="AN13" s="165"/>
      <c r="AO13" s="165"/>
      <c r="AP13" s="165"/>
    </row>
    <row r="14" spans="1:43" ht="18.75" customHeight="1">
      <c r="A14" s="419"/>
      <c r="B14" s="154" t="s">
        <v>315</v>
      </c>
      <c r="C14" s="235">
        <v>916638</v>
      </c>
      <c r="D14" s="235">
        <v>287912</v>
      </c>
      <c r="E14" s="236">
        <v>31.4</v>
      </c>
      <c r="F14" s="235">
        <v>172895</v>
      </c>
      <c r="G14" s="237">
        <v>18.899999999999999</v>
      </c>
      <c r="H14" s="235">
        <v>101630</v>
      </c>
      <c r="I14" s="238">
        <v>11.1</v>
      </c>
      <c r="J14" s="235">
        <v>198848</v>
      </c>
      <c r="K14" s="238">
        <v>21.7</v>
      </c>
      <c r="L14" s="235">
        <v>165705</v>
      </c>
      <c r="M14" s="238">
        <v>18.100000000000001</v>
      </c>
      <c r="N14" s="235">
        <v>429878</v>
      </c>
      <c r="O14" s="238">
        <v>46.9</v>
      </c>
      <c r="P14" s="235">
        <v>208256</v>
      </c>
      <c r="Q14" s="238">
        <v>22.7</v>
      </c>
      <c r="R14" s="122">
        <v>122542</v>
      </c>
      <c r="S14" s="238">
        <v>13.7</v>
      </c>
      <c r="T14" s="162" t="str">
        <f t="shared" ref="T14:T15" si="4">IF(D14+J14+N14=C14,"〇","✖")</f>
        <v>〇</v>
      </c>
      <c r="U14" s="172">
        <f t="shared" si="2"/>
        <v>100</v>
      </c>
      <c r="V14" s="165"/>
      <c r="W14" s="165"/>
      <c r="X14" s="165"/>
      <c r="Y14" s="165"/>
      <c r="Z14" s="165"/>
      <c r="AA14" s="165"/>
      <c r="AB14" s="165"/>
      <c r="AC14" s="165"/>
      <c r="AD14" s="165"/>
      <c r="AE14" s="165"/>
      <c r="AF14" s="165"/>
      <c r="AG14" s="165"/>
      <c r="AH14" s="165"/>
      <c r="AI14" s="165"/>
      <c r="AJ14" s="165"/>
      <c r="AK14" s="165"/>
      <c r="AL14" s="165"/>
      <c r="AM14" s="165"/>
      <c r="AN14" s="165"/>
      <c r="AO14" s="165"/>
      <c r="AP14" s="165"/>
    </row>
    <row r="15" spans="1:43" ht="18.75" customHeight="1">
      <c r="A15" s="418"/>
      <c r="B15" s="155" t="s">
        <v>316</v>
      </c>
      <c r="C15" s="239">
        <v>824677</v>
      </c>
      <c r="D15" s="239">
        <v>284557</v>
      </c>
      <c r="E15" s="240">
        <v>34.5</v>
      </c>
      <c r="F15" s="239">
        <v>172199</v>
      </c>
      <c r="G15" s="241">
        <v>20.9</v>
      </c>
      <c r="H15" s="239">
        <v>97909</v>
      </c>
      <c r="I15" s="242">
        <v>11.9</v>
      </c>
      <c r="J15" s="239">
        <v>136142</v>
      </c>
      <c r="K15" s="242">
        <v>16.5</v>
      </c>
      <c r="L15" s="239">
        <v>117007</v>
      </c>
      <c r="M15" s="242">
        <v>14.2</v>
      </c>
      <c r="N15" s="239">
        <v>403978</v>
      </c>
      <c r="O15" s="242">
        <v>49</v>
      </c>
      <c r="P15" s="239">
        <v>195315</v>
      </c>
      <c r="Q15" s="242">
        <v>23.7</v>
      </c>
      <c r="R15" s="243">
        <v>110996</v>
      </c>
      <c r="S15" s="242">
        <v>13.5</v>
      </c>
      <c r="T15" s="162" t="str">
        <f t="shared" si="4"/>
        <v>〇</v>
      </c>
      <c r="U15" s="172">
        <f t="shared" si="2"/>
        <v>100</v>
      </c>
      <c r="V15" s="165"/>
      <c r="W15" s="165"/>
      <c r="X15" s="165"/>
      <c r="Y15" s="165"/>
      <c r="Z15" s="165"/>
      <c r="AA15" s="165"/>
      <c r="AB15" s="165"/>
      <c r="AC15" s="165"/>
      <c r="AD15" s="165"/>
      <c r="AE15" s="165"/>
      <c r="AF15" s="165"/>
      <c r="AG15" s="165"/>
      <c r="AH15" s="165"/>
      <c r="AI15" s="165"/>
      <c r="AJ15" s="165"/>
      <c r="AK15" s="165"/>
      <c r="AL15" s="165"/>
      <c r="AM15" s="165"/>
      <c r="AN15" s="165"/>
      <c r="AO15" s="165"/>
      <c r="AP15" s="165"/>
    </row>
    <row r="16" spans="1:43" ht="18.75" customHeight="1">
      <c r="A16" s="400" t="s">
        <v>20</v>
      </c>
      <c r="B16" s="154" t="s">
        <v>314</v>
      </c>
      <c r="C16" s="235">
        <v>1083059</v>
      </c>
      <c r="D16" s="235">
        <v>341198</v>
      </c>
      <c r="E16" s="236">
        <v>31.5</v>
      </c>
      <c r="F16" s="235">
        <v>212605</v>
      </c>
      <c r="G16" s="237">
        <v>19.600000000000001</v>
      </c>
      <c r="H16" s="235">
        <v>112641</v>
      </c>
      <c r="I16" s="238">
        <v>10.4</v>
      </c>
      <c r="J16" s="235">
        <v>328179</v>
      </c>
      <c r="K16" s="238">
        <v>30.3</v>
      </c>
      <c r="L16" s="235">
        <v>205783</v>
      </c>
      <c r="M16" s="238">
        <v>19</v>
      </c>
      <c r="N16" s="235">
        <v>413682</v>
      </c>
      <c r="O16" s="238">
        <v>38.200000000000003</v>
      </c>
      <c r="P16" s="235">
        <v>229185</v>
      </c>
      <c r="Q16" s="238">
        <v>21.2</v>
      </c>
      <c r="R16" s="122">
        <v>77099</v>
      </c>
      <c r="S16" s="238">
        <v>7.1</v>
      </c>
      <c r="T16" s="162" t="str">
        <f t="shared" si="1"/>
        <v>〇</v>
      </c>
      <c r="U16" s="172">
        <f t="shared" si="0"/>
        <v>100</v>
      </c>
      <c r="V16" s="165"/>
      <c r="W16" s="165"/>
      <c r="X16" s="165"/>
      <c r="Y16" s="165"/>
      <c r="Z16" s="165"/>
      <c r="AA16" s="165"/>
      <c r="AB16" s="165"/>
      <c r="AC16" s="165"/>
      <c r="AD16" s="165"/>
      <c r="AE16" s="165"/>
      <c r="AF16" s="165"/>
      <c r="AG16" s="165"/>
      <c r="AH16" s="165"/>
      <c r="AI16" s="165"/>
      <c r="AJ16" s="165"/>
      <c r="AK16" s="165"/>
      <c r="AL16" s="165"/>
      <c r="AM16" s="165"/>
      <c r="AN16" s="165"/>
      <c r="AO16" s="165"/>
      <c r="AP16" s="165"/>
    </row>
    <row r="17" spans="1:42" ht="18.75" customHeight="1">
      <c r="A17" s="417"/>
      <c r="B17" s="154" t="s">
        <v>300</v>
      </c>
      <c r="C17" s="235">
        <v>1032719</v>
      </c>
      <c r="D17" s="235">
        <v>342208</v>
      </c>
      <c r="E17" s="236">
        <v>33.1</v>
      </c>
      <c r="F17" s="235">
        <v>212498</v>
      </c>
      <c r="G17" s="237">
        <v>20.6</v>
      </c>
      <c r="H17" s="235">
        <v>112996</v>
      </c>
      <c r="I17" s="238">
        <v>10.9</v>
      </c>
      <c r="J17" s="235">
        <v>282237</v>
      </c>
      <c r="K17" s="238">
        <v>27.3</v>
      </c>
      <c r="L17" s="235">
        <v>191854</v>
      </c>
      <c r="M17" s="238">
        <v>18.600000000000001</v>
      </c>
      <c r="N17" s="235">
        <v>408274</v>
      </c>
      <c r="O17" s="238">
        <v>39.5</v>
      </c>
      <c r="P17" s="235">
        <v>222847</v>
      </c>
      <c r="Q17" s="238">
        <v>21.6</v>
      </c>
      <c r="R17" s="122">
        <v>73377</v>
      </c>
      <c r="S17" s="238">
        <v>7.1</v>
      </c>
      <c r="T17" s="162" t="str">
        <f t="shared" si="1"/>
        <v>〇</v>
      </c>
      <c r="U17" s="172">
        <f t="shared" si="0"/>
        <v>99.9</v>
      </c>
      <c r="V17" s="165"/>
      <c r="W17" s="165"/>
      <c r="X17" s="165"/>
      <c r="Y17" s="165"/>
      <c r="Z17" s="165"/>
      <c r="AA17" s="165"/>
      <c r="AB17" s="165"/>
      <c r="AC17" s="165"/>
      <c r="AD17" s="165"/>
      <c r="AE17" s="165"/>
      <c r="AF17" s="165"/>
      <c r="AG17" s="165"/>
      <c r="AH17" s="165"/>
      <c r="AI17" s="165"/>
      <c r="AJ17" s="165"/>
      <c r="AK17" s="165"/>
      <c r="AL17" s="165"/>
      <c r="AM17" s="165"/>
      <c r="AN17" s="165"/>
      <c r="AO17" s="165"/>
      <c r="AP17" s="165"/>
    </row>
    <row r="18" spans="1:42" ht="18.75" customHeight="1">
      <c r="A18" s="417"/>
      <c r="B18" s="154" t="s">
        <v>301</v>
      </c>
      <c r="C18" s="235">
        <v>1148187</v>
      </c>
      <c r="D18" s="235">
        <v>338589</v>
      </c>
      <c r="E18" s="236">
        <v>29.5</v>
      </c>
      <c r="F18" s="235">
        <v>212350</v>
      </c>
      <c r="G18" s="237">
        <v>18.5</v>
      </c>
      <c r="H18" s="235">
        <v>109256</v>
      </c>
      <c r="I18" s="238">
        <v>9.5</v>
      </c>
      <c r="J18" s="235">
        <v>298627</v>
      </c>
      <c r="K18" s="238">
        <v>26</v>
      </c>
      <c r="L18" s="235">
        <v>221757</v>
      </c>
      <c r="M18" s="238">
        <v>19.3</v>
      </c>
      <c r="N18" s="235">
        <v>510971</v>
      </c>
      <c r="O18" s="238">
        <v>44.5</v>
      </c>
      <c r="P18" s="235">
        <v>299546</v>
      </c>
      <c r="Q18" s="238">
        <v>26.1</v>
      </c>
      <c r="R18" s="122">
        <v>36708</v>
      </c>
      <c r="S18" s="238">
        <v>3.2</v>
      </c>
      <c r="T18" s="162" t="str">
        <f t="shared" si="1"/>
        <v>〇</v>
      </c>
      <c r="U18" s="172">
        <f t="shared" si="0"/>
        <v>100</v>
      </c>
      <c r="V18" s="165"/>
      <c r="W18" s="165"/>
      <c r="X18" s="165"/>
      <c r="Y18" s="165"/>
      <c r="Z18" s="165"/>
      <c r="AA18" s="165"/>
      <c r="AB18" s="165"/>
      <c r="AC18" s="165"/>
      <c r="AD18" s="165"/>
      <c r="AE18" s="165"/>
      <c r="AF18" s="165"/>
      <c r="AG18" s="165"/>
      <c r="AH18" s="165"/>
      <c r="AI18" s="165"/>
      <c r="AJ18" s="165"/>
      <c r="AK18" s="165"/>
      <c r="AL18" s="165"/>
      <c r="AM18" s="165"/>
      <c r="AN18" s="165"/>
      <c r="AO18" s="165"/>
      <c r="AP18" s="165"/>
    </row>
    <row r="19" spans="1:42" ht="18.75" customHeight="1">
      <c r="A19" s="417"/>
      <c r="B19" s="154" t="s">
        <v>315</v>
      </c>
      <c r="C19" s="235">
        <v>1194611</v>
      </c>
      <c r="D19" s="235">
        <v>336440</v>
      </c>
      <c r="E19" s="236">
        <v>28.163142646434697</v>
      </c>
      <c r="F19" s="235">
        <v>210950</v>
      </c>
      <c r="G19" s="237">
        <v>17.658467902940789</v>
      </c>
      <c r="H19" s="235">
        <v>108448</v>
      </c>
      <c r="I19" s="238">
        <v>9.0781015744874267</v>
      </c>
      <c r="J19" s="235">
        <v>226523</v>
      </c>
      <c r="K19" s="238">
        <v>18.962072172447765</v>
      </c>
      <c r="L19" s="235">
        <v>180577</v>
      </c>
      <c r="M19" s="238">
        <v>15.115966620096415</v>
      </c>
      <c r="N19" s="235">
        <v>631648</v>
      </c>
      <c r="O19" s="238">
        <v>52.874785181117531</v>
      </c>
      <c r="P19" s="235">
        <v>370994</v>
      </c>
      <c r="Q19" s="238">
        <v>31.055632335546886</v>
      </c>
      <c r="R19" s="122">
        <v>103342</v>
      </c>
      <c r="S19" s="238">
        <v>8.6506821048860267</v>
      </c>
      <c r="T19" s="162" t="str">
        <f t="shared" si="1"/>
        <v>〇</v>
      </c>
      <c r="U19" s="172">
        <f t="shared" si="0"/>
        <v>100</v>
      </c>
      <c r="V19" s="165"/>
      <c r="W19" s="165"/>
      <c r="X19" s="165"/>
      <c r="Y19" s="165"/>
      <c r="Z19" s="165"/>
      <c r="AA19" s="165"/>
      <c r="AB19" s="165"/>
      <c r="AC19" s="165"/>
      <c r="AD19" s="165"/>
      <c r="AE19" s="165"/>
      <c r="AF19" s="165"/>
      <c r="AG19" s="165"/>
      <c r="AH19" s="165"/>
      <c r="AI19" s="165"/>
      <c r="AJ19" s="165"/>
      <c r="AK19" s="165"/>
      <c r="AL19" s="165"/>
      <c r="AM19" s="165"/>
      <c r="AN19" s="165"/>
      <c r="AO19" s="165"/>
      <c r="AP19" s="165"/>
    </row>
    <row r="20" spans="1:42" ht="18.75" customHeight="1">
      <c r="A20" s="418"/>
      <c r="B20" s="155" t="s">
        <v>316</v>
      </c>
      <c r="C20" s="239">
        <v>1097821</v>
      </c>
      <c r="D20" s="239">
        <v>346229</v>
      </c>
      <c r="E20" s="240">
        <v>31.5</v>
      </c>
      <c r="F20" s="239">
        <v>212534</v>
      </c>
      <c r="G20" s="241">
        <v>19.399999999999999</v>
      </c>
      <c r="H20" s="239">
        <v>114995</v>
      </c>
      <c r="I20" s="242">
        <v>10.5</v>
      </c>
      <c r="J20" s="239">
        <v>171012</v>
      </c>
      <c r="K20" s="242">
        <v>15.6</v>
      </c>
      <c r="L20" s="239">
        <v>148782</v>
      </c>
      <c r="M20" s="242">
        <v>13.6</v>
      </c>
      <c r="N20" s="239">
        <v>580580</v>
      </c>
      <c r="O20" s="242">
        <v>52.9</v>
      </c>
      <c r="P20" s="239">
        <v>329984</v>
      </c>
      <c r="Q20" s="242">
        <v>30.1</v>
      </c>
      <c r="R20" s="243">
        <v>98297</v>
      </c>
      <c r="S20" s="242">
        <v>9</v>
      </c>
      <c r="T20" s="162" t="str">
        <f t="shared" si="1"/>
        <v>〇</v>
      </c>
      <c r="U20" s="172">
        <f t="shared" si="0"/>
        <v>100</v>
      </c>
      <c r="V20" s="165"/>
      <c r="W20" s="165"/>
      <c r="X20" s="165"/>
      <c r="Y20" s="165"/>
      <c r="Z20" s="165"/>
      <c r="AA20" s="165"/>
      <c r="AB20" s="165"/>
      <c r="AC20" s="165"/>
      <c r="AD20" s="165"/>
      <c r="AE20" s="165"/>
      <c r="AF20" s="165"/>
      <c r="AG20" s="165"/>
      <c r="AH20" s="165"/>
      <c r="AI20" s="165"/>
      <c r="AJ20" s="165"/>
      <c r="AK20" s="165"/>
      <c r="AL20" s="165"/>
      <c r="AM20" s="165"/>
      <c r="AN20" s="165"/>
      <c r="AO20" s="165"/>
      <c r="AP20" s="165"/>
    </row>
    <row r="21" spans="1:42" ht="18.75" customHeight="1">
      <c r="A21" s="400" t="s">
        <v>148</v>
      </c>
      <c r="B21" s="154" t="s">
        <v>314</v>
      </c>
      <c r="C21" s="235">
        <v>598045</v>
      </c>
      <c r="D21" s="235">
        <v>244071</v>
      </c>
      <c r="E21" s="236">
        <v>40.799999999999997</v>
      </c>
      <c r="F21" s="235">
        <v>135553</v>
      </c>
      <c r="G21" s="237">
        <v>22.7</v>
      </c>
      <c r="H21" s="235">
        <v>101876</v>
      </c>
      <c r="I21" s="238">
        <v>17</v>
      </c>
      <c r="J21" s="235">
        <v>136275</v>
      </c>
      <c r="K21" s="238">
        <v>22.8</v>
      </c>
      <c r="L21" s="235">
        <v>121469</v>
      </c>
      <c r="M21" s="238">
        <v>20.3</v>
      </c>
      <c r="N21" s="235">
        <v>217699</v>
      </c>
      <c r="O21" s="238">
        <v>36.4</v>
      </c>
      <c r="P21" s="235">
        <v>115422</v>
      </c>
      <c r="Q21" s="238">
        <v>19.3</v>
      </c>
      <c r="R21" s="122">
        <v>55387</v>
      </c>
      <c r="S21" s="238">
        <v>9.3000000000000007</v>
      </c>
      <c r="T21" s="162" t="str">
        <f t="shared" si="1"/>
        <v>〇</v>
      </c>
      <c r="U21" s="172">
        <f t="shared" si="0"/>
        <v>100</v>
      </c>
      <c r="V21" s="165"/>
      <c r="W21" s="165"/>
      <c r="X21" s="165"/>
      <c r="Y21" s="165"/>
      <c r="Z21" s="165"/>
      <c r="AA21" s="165"/>
      <c r="AB21" s="165"/>
      <c r="AC21" s="165"/>
      <c r="AD21" s="165"/>
      <c r="AE21" s="165"/>
      <c r="AF21" s="165"/>
      <c r="AG21" s="165"/>
      <c r="AH21" s="165"/>
      <c r="AI21" s="165"/>
      <c r="AJ21" s="165"/>
      <c r="AK21" s="165"/>
      <c r="AL21" s="165"/>
      <c r="AM21" s="165"/>
      <c r="AN21" s="165"/>
      <c r="AO21" s="165"/>
      <c r="AP21" s="165"/>
    </row>
    <row r="22" spans="1:42" ht="18.75" customHeight="1">
      <c r="A22" s="417"/>
      <c r="B22" s="154" t="s">
        <v>300</v>
      </c>
      <c r="C22" s="235">
        <v>581507</v>
      </c>
      <c r="D22" s="235">
        <v>238719</v>
      </c>
      <c r="E22" s="236">
        <v>41.1</v>
      </c>
      <c r="F22" s="235">
        <v>135192</v>
      </c>
      <c r="G22" s="237">
        <v>23.2</v>
      </c>
      <c r="H22" s="235">
        <v>96696</v>
      </c>
      <c r="I22" s="238">
        <v>16.600000000000001</v>
      </c>
      <c r="J22" s="235">
        <v>144080</v>
      </c>
      <c r="K22" s="238">
        <v>24.8</v>
      </c>
      <c r="L22" s="235">
        <v>129887</v>
      </c>
      <c r="M22" s="238">
        <v>22.3</v>
      </c>
      <c r="N22" s="235">
        <v>198708</v>
      </c>
      <c r="O22" s="238">
        <v>34.200000000000003</v>
      </c>
      <c r="P22" s="235">
        <v>114174</v>
      </c>
      <c r="Q22" s="238">
        <v>19.600000000000001</v>
      </c>
      <c r="R22" s="122">
        <v>42714</v>
      </c>
      <c r="S22" s="238">
        <v>7.3</v>
      </c>
      <c r="T22" s="162" t="str">
        <f t="shared" si="1"/>
        <v>〇</v>
      </c>
      <c r="U22" s="172">
        <f t="shared" si="0"/>
        <v>100.10000000000001</v>
      </c>
      <c r="V22" s="165"/>
      <c r="W22" s="165"/>
      <c r="X22" s="165"/>
      <c r="Y22" s="165"/>
      <c r="Z22" s="165"/>
      <c r="AA22" s="165"/>
      <c r="AB22" s="165"/>
      <c r="AC22" s="165"/>
      <c r="AD22" s="165"/>
      <c r="AE22" s="165"/>
      <c r="AF22" s="165"/>
      <c r="AG22" s="165"/>
      <c r="AH22" s="165"/>
      <c r="AI22" s="165"/>
      <c r="AJ22" s="165"/>
      <c r="AK22" s="165"/>
      <c r="AL22" s="165"/>
      <c r="AM22" s="165"/>
      <c r="AN22" s="165"/>
      <c r="AO22" s="165"/>
      <c r="AP22" s="165"/>
    </row>
    <row r="23" spans="1:42" ht="18.75" customHeight="1">
      <c r="A23" s="417"/>
      <c r="B23" s="154" t="s">
        <v>301</v>
      </c>
      <c r="C23" s="235">
        <v>667176</v>
      </c>
      <c r="D23" s="235">
        <v>237621</v>
      </c>
      <c r="E23" s="236">
        <v>35.6</v>
      </c>
      <c r="F23" s="235">
        <v>134303</v>
      </c>
      <c r="G23" s="237">
        <v>20.100000000000001</v>
      </c>
      <c r="H23" s="235">
        <v>96458</v>
      </c>
      <c r="I23" s="238">
        <v>14.5</v>
      </c>
      <c r="J23" s="235">
        <v>150832</v>
      </c>
      <c r="K23" s="238">
        <v>22.6</v>
      </c>
      <c r="L23" s="235">
        <v>145771</v>
      </c>
      <c r="M23" s="238">
        <v>21.8</v>
      </c>
      <c r="N23" s="235">
        <v>278723</v>
      </c>
      <c r="O23" s="238">
        <v>41.8</v>
      </c>
      <c r="P23" s="235">
        <v>140573</v>
      </c>
      <c r="Q23" s="238">
        <v>21.1</v>
      </c>
      <c r="R23" s="122">
        <v>85368</v>
      </c>
      <c r="S23" s="238">
        <v>12.8</v>
      </c>
      <c r="T23" s="162" t="str">
        <f t="shared" si="1"/>
        <v>〇</v>
      </c>
      <c r="U23" s="172">
        <f t="shared" si="0"/>
        <v>100</v>
      </c>
      <c r="V23" s="165"/>
      <c r="W23" s="165"/>
      <c r="X23" s="165"/>
      <c r="Y23" s="165"/>
      <c r="Z23" s="165"/>
      <c r="AA23" s="165"/>
      <c r="AB23" s="165"/>
      <c r="AC23" s="165"/>
      <c r="AD23" s="165"/>
      <c r="AE23" s="165"/>
      <c r="AF23" s="165"/>
      <c r="AG23" s="165"/>
      <c r="AH23" s="165"/>
      <c r="AI23" s="165"/>
      <c r="AJ23" s="165"/>
      <c r="AK23" s="165"/>
      <c r="AL23" s="165"/>
      <c r="AM23" s="165"/>
      <c r="AN23" s="165"/>
      <c r="AO23" s="165"/>
      <c r="AP23" s="165"/>
    </row>
    <row r="24" spans="1:42" ht="18.75" customHeight="1">
      <c r="A24" s="417"/>
      <c r="B24" s="154" t="s">
        <v>315</v>
      </c>
      <c r="C24" s="235">
        <v>656143</v>
      </c>
      <c r="D24" s="235">
        <v>243756</v>
      </c>
      <c r="E24" s="236">
        <v>37.1</v>
      </c>
      <c r="F24" s="235">
        <v>133571</v>
      </c>
      <c r="G24" s="237">
        <v>20.399999999999999</v>
      </c>
      <c r="H24" s="235">
        <v>102922</v>
      </c>
      <c r="I24" s="238">
        <v>15.7</v>
      </c>
      <c r="J24" s="235">
        <v>153166</v>
      </c>
      <c r="K24" s="238">
        <v>23.3</v>
      </c>
      <c r="L24" s="235">
        <v>150000</v>
      </c>
      <c r="M24" s="238">
        <v>22.9</v>
      </c>
      <c r="N24" s="235">
        <v>259221</v>
      </c>
      <c r="O24" s="238">
        <v>39.599999999999994</v>
      </c>
      <c r="P24" s="235">
        <v>147567</v>
      </c>
      <c r="Q24" s="238">
        <v>22.5</v>
      </c>
      <c r="R24" s="122">
        <v>34766</v>
      </c>
      <c r="S24" s="238">
        <v>5.3</v>
      </c>
      <c r="T24" s="162" t="str">
        <f t="shared" si="1"/>
        <v>〇</v>
      </c>
      <c r="U24" s="172">
        <f t="shared" si="0"/>
        <v>100</v>
      </c>
      <c r="V24" s="165"/>
      <c r="W24" s="165"/>
      <c r="X24" s="165"/>
      <c r="Y24" s="165"/>
      <c r="Z24" s="165"/>
      <c r="AA24" s="165"/>
      <c r="AB24" s="165"/>
      <c r="AC24" s="165"/>
      <c r="AD24" s="165"/>
      <c r="AE24" s="165"/>
      <c r="AF24" s="165"/>
      <c r="AG24" s="165"/>
      <c r="AH24" s="165"/>
      <c r="AI24" s="165"/>
      <c r="AJ24" s="165"/>
      <c r="AK24" s="165"/>
      <c r="AL24" s="165"/>
      <c r="AM24" s="165"/>
      <c r="AN24" s="165"/>
      <c r="AO24" s="165"/>
      <c r="AP24" s="165"/>
    </row>
    <row r="25" spans="1:42" ht="18.75" customHeight="1">
      <c r="A25" s="418"/>
      <c r="B25" s="155" t="s">
        <v>316</v>
      </c>
      <c r="C25" s="239">
        <v>639205</v>
      </c>
      <c r="D25" s="239">
        <v>241955</v>
      </c>
      <c r="E25" s="240">
        <v>37.9</v>
      </c>
      <c r="F25" s="239">
        <v>134739</v>
      </c>
      <c r="G25" s="241">
        <v>21.1</v>
      </c>
      <c r="H25" s="239">
        <v>98874</v>
      </c>
      <c r="I25" s="242">
        <v>15.5</v>
      </c>
      <c r="J25" s="239">
        <v>141930</v>
      </c>
      <c r="K25" s="242">
        <v>22.2</v>
      </c>
      <c r="L25" s="239">
        <v>138418</v>
      </c>
      <c r="M25" s="242">
        <v>21.7</v>
      </c>
      <c r="N25" s="239">
        <v>255320</v>
      </c>
      <c r="O25" s="242">
        <v>39.9</v>
      </c>
      <c r="P25" s="239">
        <v>156838</v>
      </c>
      <c r="Q25" s="242">
        <v>24.5</v>
      </c>
      <c r="R25" s="243">
        <v>31169</v>
      </c>
      <c r="S25" s="242">
        <v>4.9000000000000004</v>
      </c>
      <c r="T25" s="162" t="str">
        <f t="shared" si="1"/>
        <v>〇</v>
      </c>
      <c r="U25" s="172">
        <f t="shared" si="0"/>
        <v>100</v>
      </c>
      <c r="V25" s="165"/>
      <c r="W25" s="165"/>
      <c r="X25" s="165"/>
      <c r="Y25" s="165"/>
      <c r="Z25" s="165"/>
      <c r="AA25" s="165"/>
      <c r="AB25" s="165"/>
      <c r="AC25" s="165"/>
      <c r="AD25" s="165"/>
      <c r="AE25" s="165"/>
      <c r="AF25" s="165"/>
      <c r="AG25" s="165"/>
      <c r="AH25" s="165"/>
      <c r="AI25" s="165"/>
      <c r="AJ25" s="165"/>
      <c r="AK25" s="165"/>
      <c r="AL25" s="165"/>
      <c r="AM25" s="165"/>
      <c r="AN25" s="165"/>
      <c r="AO25" s="165"/>
      <c r="AP25" s="165"/>
    </row>
    <row r="26" spans="1:42" ht="18.75" customHeight="1">
      <c r="A26" s="400" t="s">
        <v>22</v>
      </c>
      <c r="B26" s="154" t="s">
        <v>314</v>
      </c>
      <c r="C26" s="235">
        <v>1267437</v>
      </c>
      <c r="D26" s="235">
        <v>379149</v>
      </c>
      <c r="E26" s="236">
        <v>29.9</v>
      </c>
      <c r="F26" s="235">
        <v>253988</v>
      </c>
      <c r="G26" s="237">
        <v>20</v>
      </c>
      <c r="H26" s="235">
        <v>109110</v>
      </c>
      <c r="I26" s="238">
        <v>8.6</v>
      </c>
      <c r="J26" s="235">
        <v>284973</v>
      </c>
      <c r="K26" s="238">
        <v>22.5</v>
      </c>
      <c r="L26" s="235">
        <v>250505</v>
      </c>
      <c r="M26" s="238">
        <v>19.8</v>
      </c>
      <c r="N26" s="244">
        <v>603315</v>
      </c>
      <c r="O26" s="238">
        <v>47.6</v>
      </c>
      <c r="P26" s="235">
        <v>311848</v>
      </c>
      <c r="Q26" s="238">
        <v>24.6</v>
      </c>
      <c r="R26" s="122">
        <v>82693</v>
      </c>
      <c r="S26" s="238">
        <v>6.5</v>
      </c>
      <c r="T26" s="162" t="str">
        <f t="shared" si="1"/>
        <v>〇</v>
      </c>
      <c r="U26" s="172">
        <f t="shared" si="0"/>
        <v>100</v>
      </c>
      <c r="V26" s="165"/>
      <c r="W26" s="165"/>
      <c r="X26" s="165"/>
      <c r="Y26" s="165"/>
      <c r="Z26" s="165"/>
      <c r="AA26" s="165"/>
      <c r="AB26" s="165"/>
      <c r="AC26" s="165"/>
      <c r="AD26" s="165"/>
      <c r="AE26" s="165"/>
      <c r="AF26" s="165"/>
      <c r="AG26" s="165"/>
      <c r="AH26" s="165"/>
      <c r="AI26" s="165"/>
      <c r="AJ26" s="165"/>
      <c r="AK26" s="165"/>
      <c r="AL26" s="165"/>
      <c r="AM26" s="165"/>
      <c r="AN26" s="165"/>
      <c r="AO26" s="165"/>
      <c r="AP26" s="165"/>
    </row>
    <row r="27" spans="1:42" ht="18.75" customHeight="1">
      <c r="A27" s="417"/>
      <c r="B27" s="154" t="s">
        <v>300</v>
      </c>
      <c r="C27" s="235">
        <v>1263964</v>
      </c>
      <c r="D27" s="235">
        <v>376283</v>
      </c>
      <c r="E27" s="236">
        <v>29.8</v>
      </c>
      <c r="F27" s="235">
        <v>247967</v>
      </c>
      <c r="G27" s="237">
        <v>19.600000000000001</v>
      </c>
      <c r="H27" s="235">
        <v>108204</v>
      </c>
      <c r="I27" s="238">
        <v>8.6</v>
      </c>
      <c r="J27" s="235">
        <v>303992</v>
      </c>
      <c r="K27" s="238">
        <v>24.1</v>
      </c>
      <c r="L27" s="235">
        <v>267975</v>
      </c>
      <c r="M27" s="238">
        <v>21.2</v>
      </c>
      <c r="N27" s="244">
        <v>583689</v>
      </c>
      <c r="O27" s="238">
        <v>46.2</v>
      </c>
      <c r="P27" s="235">
        <v>300298</v>
      </c>
      <c r="Q27" s="238">
        <v>23.8</v>
      </c>
      <c r="R27" s="122">
        <v>86719</v>
      </c>
      <c r="S27" s="238">
        <v>6.9</v>
      </c>
      <c r="T27" s="162" t="str">
        <f t="shared" si="1"/>
        <v>〇</v>
      </c>
      <c r="U27" s="172">
        <f t="shared" si="0"/>
        <v>100.10000000000001</v>
      </c>
      <c r="V27" s="165"/>
      <c r="W27" s="165"/>
      <c r="X27" s="165"/>
      <c r="Y27" s="165"/>
      <c r="Z27" s="165"/>
      <c r="AA27" s="165"/>
      <c r="AB27" s="165"/>
      <c r="AC27" s="165"/>
      <c r="AD27" s="165"/>
      <c r="AE27" s="165"/>
      <c r="AF27" s="165"/>
      <c r="AG27" s="165"/>
      <c r="AH27" s="165"/>
      <c r="AI27" s="165"/>
      <c r="AJ27" s="165"/>
      <c r="AK27" s="165"/>
      <c r="AL27" s="165"/>
      <c r="AM27" s="165"/>
      <c r="AN27" s="165"/>
      <c r="AO27" s="165"/>
      <c r="AP27" s="165"/>
    </row>
    <row r="28" spans="1:42" ht="18.75" customHeight="1">
      <c r="A28" s="417"/>
      <c r="B28" s="154" t="s">
        <v>301</v>
      </c>
      <c r="C28" s="235">
        <v>1404965</v>
      </c>
      <c r="D28" s="235">
        <v>375588</v>
      </c>
      <c r="E28" s="236">
        <v>26.7</v>
      </c>
      <c r="F28" s="235">
        <v>246971</v>
      </c>
      <c r="G28" s="237">
        <v>17.600000000000001</v>
      </c>
      <c r="H28" s="235">
        <v>108982</v>
      </c>
      <c r="I28" s="238">
        <v>7.8</v>
      </c>
      <c r="J28" s="235">
        <v>352449</v>
      </c>
      <c r="K28" s="238">
        <v>25.1</v>
      </c>
      <c r="L28" s="235">
        <v>295259</v>
      </c>
      <c r="M28" s="238">
        <v>21</v>
      </c>
      <c r="N28" s="244">
        <v>676928</v>
      </c>
      <c r="O28" s="238">
        <v>48.2</v>
      </c>
      <c r="P28" s="235">
        <v>394003</v>
      </c>
      <c r="Q28" s="238">
        <v>28</v>
      </c>
      <c r="R28" s="122">
        <v>137646</v>
      </c>
      <c r="S28" s="238">
        <v>9.8000000000000007</v>
      </c>
      <c r="T28" s="162" t="str">
        <f t="shared" si="1"/>
        <v>〇</v>
      </c>
      <c r="U28" s="172">
        <f t="shared" si="0"/>
        <v>100</v>
      </c>
      <c r="V28" s="165"/>
      <c r="W28" s="165"/>
      <c r="X28" s="165"/>
      <c r="Y28" s="165"/>
      <c r="Z28" s="165"/>
      <c r="AA28" s="165"/>
      <c r="AB28" s="165"/>
      <c r="AC28" s="165"/>
      <c r="AD28" s="165"/>
      <c r="AE28" s="165"/>
      <c r="AF28" s="165"/>
      <c r="AG28" s="165"/>
      <c r="AH28" s="165"/>
      <c r="AI28" s="165"/>
      <c r="AJ28" s="165"/>
      <c r="AK28" s="165"/>
      <c r="AL28" s="165"/>
      <c r="AM28" s="165"/>
      <c r="AN28" s="165"/>
      <c r="AO28" s="165"/>
      <c r="AP28" s="165"/>
    </row>
    <row r="29" spans="1:42" ht="18.75" customHeight="1">
      <c r="A29" s="417"/>
      <c r="B29" s="154" t="s">
        <v>315</v>
      </c>
      <c r="C29" s="235">
        <v>1397493</v>
      </c>
      <c r="D29" s="235">
        <v>392478</v>
      </c>
      <c r="E29" s="236">
        <v>28.084434054410291</v>
      </c>
      <c r="F29" s="235">
        <v>248224</v>
      </c>
      <c r="G29" s="237">
        <v>17.762092547154083</v>
      </c>
      <c r="H29" s="235">
        <v>124616</v>
      </c>
      <c r="I29" s="238">
        <v>8.9171108549380929</v>
      </c>
      <c r="J29" s="235">
        <v>330581</v>
      </c>
      <c r="K29" s="238">
        <v>23.655288434360671</v>
      </c>
      <c r="L29" s="235">
        <v>286899</v>
      </c>
      <c r="M29" s="238">
        <v>20.529548269651439</v>
      </c>
      <c r="N29" s="244">
        <v>674434</v>
      </c>
      <c r="O29" s="238">
        <v>48.260277511229042</v>
      </c>
      <c r="P29" s="235">
        <v>390087</v>
      </c>
      <c r="Q29" s="238">
        <v>27.913341963072448</v>
      </c>
      <c r="R29" s="122">
        <v>112918</v>
      </c>
      <c r="S29" s="238">
        <v>8.0800404724746375</v>
      </c>
      <c r="T29" s="162" t="str">
        <f t="shared" si="1"/>
        <v>〇</v>
      </c>
      <c r="U29" s="172">
        <f t="shared" si="0"/>
        <v>100</v>
      </c>
      <c r="V29" s="165"/>
      <c r="W29" s="165"/>
      <c r="X29" s="165"/>
      <c r="Y29" s="165"/>
      <c r="Z29" s="165"/>
      <c r="AA29" s="165"/>
      <c r="AB29" s="165"/>
      <c r="AC29" s="165"/>
      <c r="AD29" s="165"/>
      <c r="AE29" s="165"/>
      <c r="AF29" s="165"/>
      <c r="AG29" s="165"/>
      <c r="AH29" s="165"/>
      <c r="AI29" s="165"/>
      <c r="AJ29" s="165"/>
      <c r="AK29" s="165"/>
      <c r="AL29" s="165"/>
      <c r="AM29" s="165"/>
      <c r="AN29" s="165"/>
      <c r="AO29" s="165"/>
      <c r="AP29" s="165"/>
    </row>
    <row r="30" spans="1:42" ht="18.75" customHeight="1">
      <c r="A30" s="418"/>
      <c r="B30" s="155" t="s">
        <v>316</v>
      </c>
      <c r="C30" s="239">
        <v>1306839</v>
      </c>
      <c r="D30" s="239">
        <v>377719</v>
      </c>
      <c r="E30" s="240">
        <v>28.9</v>
      </c>
      <c r="F30" s="239">
        <v>243602</v>
      </c>
      <c r="G30" s="241">
        <v>18.600000000000001</v>
      </c>
      <c r="H30" s="239">
        <v>109375</v>
      </c>
      <c r="I30" s="242">
        <v>8.4</v>
      </c>
      <c r="J30" s="239">
        <v>297801</v>
      </c>
      <c r="K30" s="242">
        <v>22.8</v>
      </c>
      <c r="L30" s="239">
        <v>279454</v>
      </c>
      <c r="M30" s="242">
        <v>21.4</v>
      </c>
      <c r="N30" s="245">
        <v>631319</v>
      </c>
      <c r="O30" s="242">
        <v>48.3</v>
      </c>
      <c r="P30" s="239">
        <v>316769</v>
      </c>
      <c r="Q30" s="242">
        <v>24.2</v>
      </c>
      <c r="R30" s="243">
        <v>115447</v>
      </c>
      <c r="S30" s="242">
        <v>8.8000000000000007</v>
      </c>
      <c r="T30" s="162" t="str">
        <f t="shared" si="1"/>
        <v>〇</v>
      </c>
      <c r="U30" s="172">
        <f t="shared" si="0"/>
        <v>100</v>
      </c>
      <c r="V30" s="165"/>
      <c r="W30" s="165"/>
      <c r="X30" s="165"/>
      <c r="Y30" s="165"/>
      <c r="Z30" s="165"/>
      <c r="AA30" s="165"/>
      <c r="AB30" s="165"/>
      <c r="AC30" s="165"/>
      <c r="AD30" s="165"/>
      <c r="AE30" s="165"/>
      <c r="AF30" s="165"/>
      <c r="AG30" s="165"/>
      <c r="AH30" s="165"/>
      <c r="AI30" s="165"/>
      <c r="AJ30" s="165"/>
      <c r="AK30" s="165"/>
      <c r="AL30" s="165"/>
      <c r="AM30" s="165"/>
      <c r="AN30" s="165"/>
      <c r="AO30" s="165"/>
      <c r="AP30" s="165"/>
    </row>
    <row r="31" spans="1:42" ht="18.75" customHeight="1">
      <c r="A31" s="400" t="s">
        <v>23</v>
      </c>
      <c r="B31" s="154" t="s">
        <v>314</v>
      </c>
      <c r="C31" s="235">
        <v>1035275</v>
      </c>
      <c r="D31" s="235">
        <v>492353</v>
      </c>
      <c r="E31" s="236">
        <v>47.6</v>
      </c>
      <c r="F31" s="235">
        <v>318258</v>
      </c>
      <c r="G31" s="237">
        <v>30.7</v>
      </c>
      <c r="H31" s="235">
        <v>149981</v>
      </c>
      <c r="I31" s="238">
        <v>14.5</v>
      </c>
      <c r="J31" s="235">
        <v>147033</v>
      </c>
      <c r="K31" s="238">
        <v>14.2</v>
      </c>
      <c r="L31" s="235">
        <v>146576</v>
      </c>
      <c r="M31" s="238">
        <v>14.2</v>
      </c>
      <c r="N31" s="244">
        <v>395889</v>
      </c>
      <c r="O31" s="238">
        <v>38.200000000000003</v>
      </c>
      <c r="P31" s="235">
        <v>245997</v>
      </c>
      <c r="Q31" s="238">
        <v>23.8</v>
      </c>
      <c r="R31" s="122">
        <v>51191</v>
      </c>
      <c r="S31" s="238">
        <v>4.9000000000000004</v>
      </c>
      <c r="T31" s="162" t="str">
        <f t="shared" si="1"/>
        <v>〇</v>
      </c>
      <c r="U31" s="172">
        <f t="shared" si="0"/>
        <v>100</v>
      </c>
      <c r="V31" s="165"/>
      <c r="W31" s="165"/>
      <c r="X31" s="165"/>
      <c r="Y31" s="165"/>
      <c r="Z31" s="165"/>
      <c r="AA31" s="165"/>
      <c r="AB31" s="165"/>
      <c r="AC31" s="165"/>
      <c r="AD31" s="165"/>
      <c r="AE31" s="165"/>
      <c r="AF31" s="165"/>
      <c r="AG31" s="165"/>
      <c r="AH31" s="165"/>
      <c r="AI31" s="165"/>
      <c r="AJ31" s="165"/>
      <c r="AK31" s="165"/>
      <c r="AL31" s="165"/>
      <c r="AM31" s="165"/>
      <c r="AN31" s="165"/>
      <c r="AO31" s="165"/>
      <c r="AP31" s="165"/>
    </row>
    <row r="32" spans="1:42" ht="18.75" customHeight="1">
      <c r="A32" s="417"/>
      <c r="B32" s="154" t="s">
        <v>300</v>
      </c>
      <c r="C32" s="246">
        <v>1042053</v>
      </c>
      <c r="D32" s="235">
        <v>485758</v>
      </c>
      <c r="E32" s="236">
        <v>46.6</v>
      </c>
      <c r="F32" s="235">
        <v>316211</v>
      </c>
      <c r="G32" s="237">
        <v>30.3</v>
      </c>
      <c r="H32" s="235">
        <v>144783</v>
      </c>
      <c r="I32" s="238">
        <v>13.9</v>
      </c>
      <c r="J32" s="235">
        <v>159703</v>
      </c>
      <c r="K32" s="238">
        <v>15.3</v>
      </c>
      <c r="L32" s="235">
        <v>156277</v>
      </c>
      <c r="M32" s="238">
        <v>15</v>
      </c>
      <c r="N32" s="244">
        <v>396592</v>
      </c>
      <c r="O32" s="238">
        <v>38.1</v>
      </c>
      <c r="P32" s="235">
        <v>257669</v>
      </c>
      <c r="Q32" s="238">
        <v>24.7</v>
      </c>
      <c r="R32" s="122">
        <v>50648</v>
      </c>
      <c r="S32" s="238">
        <v>4.9000000000000004</v>
      </c>
      <c r="T32" s="162" t="str">
        <f t="shared" si="1"/>
        <v>〇</v>
      </c>
      <c r="U32" s="172">
        <f t="shared" si="0"/>
        <v>100</v>
      </c>
      <c r="V32" s="165"/>
      <c r="W32" s="165"/>
      <c r="X32" s="165"/>
      <c r="Y32" s="165"/>
      <c r="Z32" s="165"/>
      <c r="AA32" s="165"/>
      <c r="AB32" s="165"/>
      <c r="AC32" s="165"/>
      <c r="AD32" s="165"/>
      <c r="AE32" s="165"/>
      <c r="AF32" s="165"/>
      <c r="AG32" s="165"/>
      <c r="AH32" s="165"/>
      <c r="AI32" s="165"/>
      <c r="AJ32" s="165"/>
      <c r="AK32" s="165"/>
      <c r="AL32" s="165"/>
      <c r="AM32" s="165"/>
      <c r="AN32" s="165"/>
      <c r="AO32" s="165"/>
      <c r="AP32" s="165"/>
    </row>
    <row r="33" spans="1:42" ht="18.75" customHeight="1">
      <c r="A33" s="417"/>
      <c r="B33" s="154" t="s">
        <v>301</v>
      </c>
      <c r="C33" s="235">
        <v>1303704</v>
      </c>
      <c r="D33" s="235">
        <v>511572</v>
      </c>
      <c r="E33" s="236">
        <v>39.200000000000003</v>
      </c>
      <c r="F33" s="235">
        <v>317048</v>
      </c>
      <c r="G33" s="237">
        <v>24.3</v>
      </c>
      <c r="H33" s="235">
        <v>169065</v>
      </c>
      <c r="I33" s="238">
        <v>13</v>
      </c>
      <c r="J33" s="235">
        <v>188505</v>
      </c>
      <c r="K33" s="238">
        <v>14.5</v>
      </c>
      <c r="L33" s="235">
        <v>182314</v>
      </c>
      <c r="M33" s="238">
        <v>14</v>
      </c>
      <c r="N33" s="244">
        <v>603627</v>
      </c>
      <c r="O33" s="238">
        <v>46.3</v>
      </c>
      <c r="P33" s="235">
        <v>379575</v>
      </c>
      <c r="Q33" s="238">
        <v>29.1</v>
      </c>
      <c r="R33" s="122">
        <v>118777</v>
      </c>
      <c r="S33" s="238">
        <v>9.1</v>
      </c>
      <c r="T33" s="162" t="str">
        <f t="shared" si="1"/>
        <v>〇</v>
      </c>
      <c r="U33" s="172">
        <f t="shared" si="0"/>
        <v>100</v>
      </c>
      <c r="V33" s="165"/>
      <c r="W33" s="165"/>
      <c r="X33" s="165"/>
      <c r="Y33" s="165"/>
      <c r="Z33" s="165"/>
      <c r="AA33" s="165"/>
      <c r="AB33" s="165"/>
      <c r="AC33" s="165"/>
      <c r="AD33" s="165"/>
      <c r="AE33" s="165"/>
      <c r="AF33" s="165"/>
      <c r="AG33" s="165"/>
      <c r="AH33" s="165"/>
      <c r="AI33" s="165"/>
      <c r="AJ33" s="165"/>
      <c r="AK33" s="165"/>
      <c r="AL33" s="165"/>
      <c r="AM33" s="165"/>
      <c r="AN33" s="165"/>
      <c r="AO33" s="165"/>
      <c r="AP33" s="165"/>
    </row>
    <row r="34" spans="1:42" ht="18.75" customHeight="1">
      <c r="A34" s="417"/>
      <c r="B34" s="154" t="s">
        <v>315</v>
      </c>
      <c r="C34" s="246">
        <v>1350471</v>
      </c>
      <c r="D34" s="235">
        <v>488418</v>
      </c>
      <c r="E34" s="236">
        <v>36.200000000000003</v>
      </c>
      <c r="F34" s="235">
        <v>315354</v>
      </c>
      <c r="G34" s="237">
        <v>23.4</v>
      </c>
      <c r="H34" s="235">
        <v>144632</v>
      </c>
      <c r="I34" s="238">
        <v>10.7</v>
      </c>
      <c r="J34" s="235">
        <v>170410</v>
      </c>
      <c r="K34" s="238">
        <v>12.6</v>
      </c>
      <c r="L34" s="235">
        <v>169816</v>
      </c>
      <c r="M34" s="238">
        <v>12.6</v>
      </c>
      <c r="N34" s="244">
        <v>691643</v>
      </c>
      <c r="O34" s="238">
        <v>51.2</v>
      </c>
      <c r="P34" s="235">
        <v>420709</v>
      </c>
      <c r="Q34" s="238">
        <v>31.2</v>
      </c>
      <c r="R34" s="122">
        <v>101401</v>
      </c>
      <c r="S34" s="238">
        <v>7.5</v>
      </c>
      <c r="T34" s="162" t="str">
        <f t="shared" si="1"/>
        <v>〇</v>
      </c>
      <c r="U34" s="172">
        <f t="shared" si="0"/>
        <v>100</v>
      </c>
      <c r="V34" s="165"/>
      <c r="W34" s="165"/>
      <c r="X34" s="165"/>
      <c r="Y34" s="165"/>
      <c r="Z34" s="165"/>
      <c r="AA34" s="165"/>
      <c r="AB34" s="165"/>
      <c r="AC34" s="165"/>
      <c r="AD34" s="165"/>
      <c r="AE34" s="165"/>
      <c r="AF34" s="165"/>
      <c r="AG34" s="165"/>
      <c r="AH34" s="165"/>
      <c r="AI34" s="165"/>
      <c r="AJ34" s="165"/>
      <c r="AK34" s="165"/>
      <c r="AL34" s="165"/>
      <c r="AM34" s="165"/>
      <c r="AN34" s="165"/>
      <c r="AO34" s="165"/>
      <c r="AP34" s="165"/>
    </row>
    <row r="35" spans="1:42" ht="18.75" customHeight="1">
      <c r="A35" s="418"/>
      <c r="B35" s="155" t="s">
        <v>316</v>
      </c>
      <c r="C35" s="247">
        <v>1309534</v>
      </c>
      <c r="D35" s="239">
        <v>487799</v>
      </c>
      <c r="E35" s="240">
        <v>37.299999999999997</v>
      </c>
      <c r="F35" s="239">
        <v>311540</v>
      </c>
      <c r="G35" s="241">
        <v>23.8</v>
      </c>
      <c r="H35" s="239">
        <v>144965</v>
      </c>
      <c r="I35" s="242">
        <v>11.1</v>
      </c>
      <c r="J35" s="239">
        <v>166794</v>
      </c>
      <c r="K35" s="242">
        <v>12.7</v>
      </c>
      <c r="L35" s="239">
        <v>166385</v>
      </c>
      <c r="M35" s="242">
        <v>12.7</v>
      </c>
      <c r="N35" s="245">
        <v>654941</v>
      </c>
      <c r="O35" s="242">
        <v>50</v>
      </c>
      <c r="P35" s="239">
        <v>382797</v>
      </c>
      <c r="Q35" s="242">
        <v>29.2</v>
      </c>
      <c r="R35" s="243">
        <v>104939</v>
      </c>
      <c r="S35" s="242">
        <v>8.1</v>
      </c>
      <c r="T35" s="162" t="str">
        <f t="shared" si="1"/>
        <v>〇</v>
      </c>
      <c r="U35" s="172">
        <f t="shared" si="0"/>
        <v>100</v>
      </c>
      <c r="V35" s="165"/>
      <c r="W35" s="165"/>
      <c r="X35" s="165"/>
      <c r="Y35" s="165"/>
      <c r="Z35" s="165"/>
      <c r="AA35" s="165"/>
      <c r="AB35" s="165"/>
      <c r="AC35" s="165"/>
      <c r="AD35" s="165"/>
      <c r="AE35" s="165"/>
      <c r="AF35" s="165"/>
      <c r="AG35" s="165"/>
      <c r="AH35" s="165"/>
      <c r="AI35" s="165"/>
      <c r="AJ35" s="165"/>
      <c r="AK35" s="165"/>
      <c r="AL35" s="165"/>
      <c r="AM35" s="165"/>
      <c r="AN35" s="165"/>
      <c r="AO35" s="165"/>
      <c r="AP35" s="165"/>
    </row>
    <row r="36" spans="1:42" ht="18.75" customHeight="1">
      <c r="A36" s="400" t="s">
        <v>76</v>
      </c>
      <c r="B36" s="154" t="s">
        <v>314</v>
      </c>
      <c r="C36" s="235">
        <v>739217</v>
      </c>
      <c r="D36" s="235">
        <v>337406</v>
      </c>
      <c r="E36" s="236">
        <v>45.6</v>
      </c>
      <c r="F36" s="235">
        <v>220172</v>
      </c>
      <c r="G36" s="237">
        <v>29.8</v>
      </c>
      <c r="H36" s="235">
        <v>100955</v>
      </c>
      <c r="I36" s="238">
        <v>13.7</v>
      </c>
      <c r="J36" s="235">
        <v>121071</v>
      </c>
      <c r="K36" s="238">
        <v>16.399999999999999</v>
      </c>
      <c r="L36" s="235">
        <v>120182</v>
      </c>
      <c r="M36" s="238">
        <v>16.3</v>
      </c>
      <c r="N36" s="235">
        <v>280740</v>
      </c>
      <c r="O36" s="238">
        <v>38</v>
      </c>
      <c r="P36" s="235">
        <v>165685</v>
      </c>
      <c r="Q36" s="238">
        <v>22.4</v>
      </c>
      <c r="R36" s="122">
        <v>54298</v>
      </c>
      <c r="S36" s="238">
        <v>7.3</v>
      </c>
      <c r="T36" s="162" t="str">
        <f t="shared" si="1"/>
        <v>〇</v>
      </c>
      <c r="U36" s="172">
        <f t="shared" si="0"/>
        <v>100</v>
      </c>
      <c r="V36" s="165"/>
      <c r="W36" s="165"/>
      <c r="X36" s="165"/>
      <c r="Y36" s="165"/>
      <c r="Z36" s="165"/>
      <c r="AA36" s="165"/>
      <c r="AB36" s="165"/>
      <c r="AC36" s="165"/>
      <c r="AD36" s="165"/>
      <c r="AE36" s="165"/>
      <c r="AF36" s="165"/>
      <c r="AG36" s="165"/>
      <c r="AH36" s="165"/>
      <c r="AI36" s="165"/>
      <c r="AJ36" s="165"/>
      <c r="AK36" s="165"/>
      <c r="AL36" s="165"/>
      <c r="AM36" s="165"/>
      <c r="AN36" s="165"/>
      <c r="AO36" s="165"/>
      <c r="AP36" s="165"/>
    </row>
    <row r="37" spans="1:42" ht="18.75" customHeight="1">
      <c r="A37" s="417"/>
      <c r="B37" s="154" t="s">
        <v>300</v>
      </c>
      <c r="C37" s="235">
        <v>743026</v>
      </c>
      <c r="D37" s="235">
        <v>339491</v>
      </c>
      <c r="E37" s="236">
        <v>45.7</v>
      </c>
      <c r="F37" s="235">
        <v>221658</v>
      </c>
      <c r="G37" s="237">
        <v>29.8</v>
      </c>
      <c r="H37" s="235">
        <v>100929</v>
      </c>
      <c r="I37" s="238">
        <v>13.6</v>
      </c>
      <c r="J37" s="235">
        <v>135425</v>
      </c>
      <c r="K37" s="238">
        <v>18.2</v>
      </c>
      <c r="L37" s="235">
        <v>127752</v>
      </c>
      <c r="M37" s="238">
        <v>17.2</v>
      </c>
      <c r="N37" s="235">
        <v>268109</v>
      </c>
      <c r="O37" s="238">
        <v>36.1</v>
      </c>
      <c r="P37" s="235">
        <v>171456</v>
      </c>
      <c r="Q37" s="238">
        <v>23.1</v>
      </c>
      <c r="R37" s="122">
        <v>47401</v>
      </c>
      <c r="S37" s="238">
        <v>6.4</v>
      </c>
      <c r="T37" s="162" t="str">
        <f t="shared" si="1"/>
        <v>✖</v>
      </c>
      <c r="U37" s="172">
        <f t="shared" si="0"/>
        <v>100</v>
      </c>
      <c r="V37" s="165"/>
      <c r="W37" s="165"/>
      <c r="X37" s="165"/>
      <c r="Y37" s="165"/>
      <c r="Z37" s="165"/>
      <c r="AA37" s="165"/>
      <c r="AB37" s="165"/>
      <c r="AC37" s="165"/>
      <c r="AD37" s="165"/>
      <c r="AE37" s="165"/>
      <c r="AF37" s="165"/>
      <c r="AG37" s="165"/>
      <c r="AH37" s="165"/>
      <c r="AI37" s="165"/>
      <c r="AJ37" s="165"/>
      <c r="AK37" s="165"/>
      <c r="AL37" s="165"/>
      <c r="AM37" s="165"/>
      <c r="AN37" s="165"/>
      <c r="AO37" s="165"/>
      <c r="AP37" s="165"/>
    </row>
    <row r="38" spans="1:42" ht="18.75" customHeight="1">
      <c r="A38" s="417"/>
      <c r="B38" s="154" t="s">
        <v>301</v>
      </c>
      <c r="C38" s="235">
        <v>964703</v>
      </c>
      <c r="D38" s="235">
        <v>337778</v>
      </c>
      <c r="E38" s="236">
        <v>35</v>
      </c>
      <c r="F38" s="235">
        <v>220857</v>
      </c>
      <c r="G38" s="237">
        <v>22.9</v>
      </c>
      <c r="H38" s="235">
        <v>99461</v>
      </c>
      <c r="I38" s="238">
        <v>10.3</v>
      </c>
      <c r="J38" s="235">
        <v>162739</v>
      </c>
      <c r="K38" s="238">
        <v>16.899999999999999</v>
      </c>
      <c r="L38" s="235">
        <v>135850</v>
      </c>
      <c r="M38" s="238">
        <v>14.1</v>
      </c>
      <c r="N38" s="235">
        <v>464186</v>
      </c>
      <c r="O38" s="238">
        <v>48.1</v>
      </c>
      <c r="P38" s="235">
        <v>253221</v>
      </c>
      <c r="Q38" s="238">
        <v>26.2</v>
      </c>
      <c r="R38" s="122">
        <v>142196</v>
      </c>
      <c r="S38" s="238">
        <v>14.7</v>
      </c>
      <c r="T38" s="162" t="str">
        <f t="shared" si="1"/>
        <v>〇</v>
      </c>
      <c r="U38" s="172">
        <f t="shared" si="0"/>
        <v>100</v>
      </c>
      <c r="V38" s="165"/>
      <c r="W38" s="165"/>
      <c r="X38" s="165"/>
      <c r="Y38" s="165"/>
      <c r="Z38" s="165"/>
      <c r="AA38" s="165"/>
      <c r="AB38" s="165"/>
      <c r="AC38" s="165"/>
      <c r="AD38" s="165"/>
      <c r="AE38" s="165"/>
      <c r="AF38" s="165"/>
      <c r="AG38" s="165"/>
      <c r="AH38" s="165"/>
      <c r="AI38" s="165"/>
      <c r="AJ38" s="165"/>
      <c r="AK38" s="165"/>
      <c r="AL38" s="165"/>
      <c r="AM38" s="165"/>
      <c r="AN38" s="165"/>
      <c r="AO38" s="165"/>
      <c r="AP38" s="165"/>
    </row>
    <row r="39" spans="1:42" ht="18.75" customHeight="1">
      <c r="A39" s="417"/>
      <c r="B39" s="154" t="s">
        <v>315</v>
      </c>
      <c r="C39" s="235">
        <v>1029189</v>
      </c>
      <c r="D39" s="235">
        <v>347777</v>
      </c>
      <c r="E39" s="236">
        <v>33.799999999999997</v>
      </c>
      <c r="F39" s="235">
        <v>215530</v>
      </c>
      <c r="G39" s="237">
        <v>20.9</v>
      </c>
      <c r="H39" s="235">
        <v>113377</v>
      </c>
      <c r="I39" s="238">
        <v>11</v>
      </c>
      <c r="J39" s="235">
        <v>148832</v>
      </c>
      <c r="K39" s="238">
        <v>14.5</v>
      </c>
      <c r="L39" s="235">
        <v>136436</v>
      </c>
      <c r="M39" s="238">
        <v>13.3</v>
      </c>
      <c r="N39" s="235">
        <v>532580</v>
      </c>
      <c r="O39" s="238">
        <v>51.7</v>
      </c>
      <c r="P39" s="235">
        <v>287125</v>
      </c>
      <c r="Q39" s="238">
        <v>27.9</v>
      </c>
      <c r="R39" s="122">
        <v>161271</v>
      </c>
      <c r="S39" s="238">
        <v>15.7</v>
      </c>
      <c r="T39" s="162" t="str">
        <f t="shared" si="1"/>
        <v>〇</v>
      </c>
      <c r="U39" s="172">
        <f t="shared" si="0"/>
        <v>100</v>
      </c>
      <c r="V39" s="165"/>
      <c r="W39" s="165"/>
      <c r="X39" s="165"/>
      <c r="Y39" s="165"/>
      <c r="Z39" s="165"/>
      <c r="AA39" s="165"/>
      <c r="AB39" s="165"/>
      <c r="AC39" s="165"/>
      <c r="AD39" s="165"/>
      <c r="AE39" s="165"/>
      <c r="AF39" s="165"/>
      <c r="AG39" s="165"/>
      <c r="AH39" s="165"/>
      <c r="AI39" s="165"/>
      <c r="AJ39" s="165"/>
      <c r="AK39" s="165"/>
      <c r="AL39" s="165"/>
      <c r="AM39" s="165"/>
      <c r="AN39" s="165"/>
      <c r="AO39" s="165"/>
      <c r="AP39" s="165"/>
    </row>
    <row r="40" spans="1:42" ht="18.75" customHeight="1">
      <c r="A40" s="418"/>
      <c r="B40" s="155" t="s">
        <v>316</v>
      </c>
      <c r="C40" s="239">
        <v>979908</v>
      </c>
      <c r="D40" s="239">
        <v>333254</v>
      </c>
      <c r="E40" s="240">
        <v>34</v>
      </c>
      <c r="F40" s="239">
        <v>216977</v>
      </c>
      <c r="G40" s="241">
        <v>22.1</v>
      </c>
      <c r="H40" s="239">
        <v>95824</v>
      </c>
      <c r="I40" s="242">
        <v>9.8000000000000007</v>
      </c>
      <c r="J40" s="239">
        <v>144346</v>
      </c>
      <c r="K40" s="242">
        <v>14.7</v>
      </c>
      <c r="L40" s="239">
        <v>142099</v>
      </c>
      <c r="M40" s="242">
        <v>14.5</v>
      </c>
      <c r="N40" s="239">
        <v>502308</v>
      </c>
      <c r="O40" s="242">
        <v>51.3</v>
      </c>
      <c r="P40" s="239">
        <v>276172</v>
      </c>
      <c r="Q40" s="242">
        <v>28.2</v>
      </c>
      <c r="R40" s="243">
        <v>145480</v>
      </c>
      <c r="S40" s="242">
        <v>14.8</v>
      </c>
      <c r="T40" s="162" t="str">
        <f t="shared" si="1"/>
        <v>〇</v>
      </c>
      <c r="U40" s="172">
        <f t="shared" si="0"/>
        <v>100</v>
      </c>
      <c r="V40" s="165"/>
      <c r="W40" s="165"/>
      <c r="X40" s="165"/>
      <c r="Y40" s="165"/>
      <c r="Z40" s="165"/>
      <c r="AA40" s="165"/>
      <c r="AB40" s="165"/>
      <c r="AC40" s="165"/>
      <c r="AD40" s="165"/>
      <c r="AE40" s="165"/>
      <c r="AF40" s="165"/>
      <c r="AG40" s="165"/>
      <c r="AH40" s="165"/>
      <c r="AI40" s="165"/>
      <c r="AJ40" s="165"/>
      <c r="AK40" s="165"/>
      <c r="AL40" s="165"/>
      <c r="AM40" s="165"/>
      <c r="AN40" s="165"/>
      <c r="AO40" s="165"/>
      <c r="AP40" s="165"/>
    </row>
    <row r="41" spans="1:42" ht="18.75" customHeight="1">
      <c r="A41" s="400" t="s">
        <v>24</v>
      </c>
      <c r="B41" s="154" t="s">
        <v>314</v>
      </c>
      <c r="C41" s="235">
        <v>717972</v>
      </c>
      <c r="D41" s="235">
        <v>348678</v>
      </c>
      <c r="E41" s="236">
        <v>48.6</v>
      </c>
      <c r="F41" s="235">
        <v>217393</v>
      </c>
      <c r="G41" s="237">
        <v>30.3</v>
      </c>
      <c r="H41" s="235">
        <v>103167</v>
      </c>
      <c r="I41" s="238">
        <v>14.4</v>
      </c>
      <c r="J41" s="235">
        <v>128709</v>
      </c>
      <c r="K41" s="238">
        <v>17.899999999999999</v>
      </c>
      <c r="L41" s="235">
        <v>127645</v>
      </c>
      <c r="M41" s="238">
        <v>17.8</v>
      </c>
      <c r="N41" s="244">
        <v>240585</v>
      </c>
      <c r="O41" s="238">
        <v>33.5</v>
      </c>
      <c r="P41" s="235">
        <v>157932</v>
      </c>
      <c r="Q41" s="238">
        <v>22</v>
      </c>
      <c r="R41" s="122">
        <v>31975</v>
      </c>
      <c r="S41" s="238">
        <v>4.5</v>
      </c>
      <c r="T41" s="162" t="str">
        <f t="shared" si="1"/>
        <v>〇</v>
      </c>
      <c r="U41" s="172">
        <f t="shared" si="0"/>
        <v>100</v>
      </c>
      <c r="V41" s="165"/>
      <c r="W41" s="165"/>
      <c r="X41" s="165"/>
      <c r="Y41" s="165"/>
      <c r="Z41" s="165"/>
      <c r="AA41" s="165"/>
      <c r="AB41" s="165"/>
      <c r="AC41" s="165"/>
      <c r="AD41" s="165"/>
      <c r="AE41" s="165"/>
      <c r="AF41" s="165"/>
      <c r="AG41" s="165"/>
      <c r="AH41" s="165"/>
      <c r="AI41" s="165"/>
      <c r="AJ41" s="165"/>
      <c r="AK41" s="165"/>
      <c r="AL41" s="165"/>
      <c r="AM41" s="165"/>
      <c r="AN41" s="165"/>
      <c r="AO41" s="165"/>
      <c r="AP41" s="165"/>
    </row>
    <row r="42" spans="1:42" ht="18.75" customHeight="1">
      <c r="A42" s="417"/>
      <c r="B42" s="154" t="s">
        <v>300</v>
      </c>
      <c r="C42" s="235">
        <v>731154</v>
      </c>
      <c r="D42" s="235">
        <v>346964</v>
      </c>
      <c r="E42" s="236">
        <v>47.5</v>
      </c>
      <c r="F42" s="235">
        <v>216975</v>
      </c>
      <c r="G42" s="237">
        <v>29.7</v>
      </c>
      <c r="H42" s="235">
        <v>101195</v>
      </c>
      <c r="I42" s="238">
        <v>13.8</v>
      </c>
      <c r="J42" s="235">
        <v>152617</v>
      </c>
      <c r="K42" s="238">
        <v>20.9</v>
      </c>
      <c r="L42" s="235">
        <v>147105</v>
      </c>
      <c r="M42" s="238">
        <v>20.100000000000001</v>
      </c>
      <c r="N42" s="244">
        <v>231573</v>
      </c>
      <c r="O42" s="238">
        <v>31.7</v>
      </c>
      <c r="P42" s="235">
        <v>158607</v>
      </c>
      <c r="Q42" s="238">
        <v>21.7</v>
      </c>
      <c r="R42" s="122">
        <v>24455</v>
      </c>
      <c r="S42" s="238">
        <v>3.3</v>
      </c>
      <c r="T42" s="162" t="str">
        <f t="shared" si="1"/>
        <v>〇</v>
      </c>
      <c r="U42" s="172">
        <f t="shared" si="0"/>
        <v>100.10000000000001</v>
      </c>
      <c r="V42" s="165"/>
      <c r="W42" s="165"/>
      <c r="X42" s="165"/>
      <c r="Y42" s="165"/>
      <c r="Z42" s="165"/>
      <c r="AA42" s="165"/>
      <c r="AB42" s="165"/>
      <c r="AC42" s="165"/>
      <c r="AD42" s="165"/>
      <c r="AE42" s="165"/>
      <c r="AF42" s="165"/>
      <c r="AG42" s="165"/>
      <c r="AH42" s="165"/>
      <c r="AI42" s="165"/>
      <c r="AJ42" s="165"/>
      <c r="AK42" s="165"/>
      <c r="AL42" s="165"/>
      <c r="AM42" s="165"/>
      <c r="AN42" s="165"/>
      <c r="AO42" s="165"/>
      <c r="AP42" s="165"/>
    </row>
    <row r="43" spans="1:42" ht="18.75" customHeight="1">
      <c r="A43" s="417"/>
      <c r="B43" s="154" t="s">
        <v>301</v>
      </c>
      <c r="C43" s="235">
        <v>999280</v>
      </c>
      <c r="D43" s="235">
        <v>343967</v>
      </c>
      <c r="E43" s="236">
        <v>34.4</v>
      </c>
      <c r="F43" s="235">
        <v>214686</v>
      </c>
      <c r="G43" s="237">
        <v>21.5</v>
      </c>
      <c r="H43" s="235">
        <v>99015</v>
      </c>
      <c r="I43" s="238">
        <v>9.9</v>
      </c>
      <c r="J43" s="235">
        <v>150671</v>
      </c>
      <c r="K43" s="238">
        <v>15.1</v>
      </c>
      <c r="L43" s="235">
        <v>137039</v>
      </c>
      <c r="M43" s="238">
        <v>13.7</v>
      </c>
      <c r="N43" s="244">
        <v>504642</v>
      </c>
      <c r="O43" s="238">
        <v>50.5</v>
      </c>
      <c r="P43" s="235">
        <v>240410</v>
      </c>
      <c r="Q43" s="238">
        <v>24.1</v>
      </c>
      <c r="R43" s="122">
        <v>202931</v>
      </c>
      <c r="S43" s="238">
        <v>20.3</v>
      </c>
      <c r="T43" s="162" t="str">
        <f t="shared" si="1"/>
        <v>〇</v>
      </c>
      <c r="U43" s="172">
        <f t="shared" ref="U43:U84" si="5">E43+K43+O43</f>
        <v>100</v>
      </c>
      <c r="V43" s="165"/>
      <c r="W43" s="165"/>
      <c r="X43" s="165"/>
      <c r="Y43" s="165"/>
      <c r="Z43" s="165"/>
      <c r="AA43" s="165"/>
      <c r="AB43" s="165"/>
      <c r="AC43" s="165"/>
      <c r="AD43" s="165"/>
      <c r="AE43" s="165"/>
      <c r="AF43" s="165"/>
      <c r="AG43" s="165"/>
      <c r="AH43" s="165"/>
      <c r="AI43" s="165"/>
      <c r="AJ43" s="165"/>
      <c r="AK43" s="165"/>
      <c r="AL43" s="165"/>
      <c r="AM43" s="165"/>
      <c r="AN43" s="165"/>
      <c r="AO43" s="165"/>
      <c r="AP43" s="165"/>
    </row>
    <row r="44" spans="1:42" ht="18.75" customHeight="1">
      <c r="A44" s="417"/>
      <c r="B44" s="154" t="s">
        <v>315</v>
      </c>
      <c r="C44" s="235">
        <v>991715</v>
      </c>
      <c r="D44" s="235">
        <v>342548</v>
      </c>
      <c r="E44" s="236">
        <v>34.540971952627523</v>
      </c>
      <c r="F44" s="235">
        <v>212237</v>
      </c>
      <c r="G44" s="237">
        <v>21.401007345860453</v>
      </c>
      <c r="H44" s="235">
        <v>97849</v>
      </c>
      <c r="I44" s="238">
        <v>9.8666451551100884</v>
      </c>
      <c r="J44" s="235">
        <v>117500</v>
      </c>
      <c r="K44" s="238">
        <v>11.84826285777668</v>
      </c>
      <c r="L44" s="235">
        <v>106926</v>
      </c>
      <c r="M44" s="238">
        <v>10.781928275764709</v>
      </c>
      <c r="N44" s="244">
        <v>531667</v>
      </c>
      <c r="O44" s="238">
        <v>53.610765189595796</v>
      </c>
      <c r="P44" s="235">
        <v>290176</v>
      </c>
      <c r="Q44" s="238">
        <v>29.2600192595655</v>
      </c>
      <c r="R44" s="122">
        <v>139056</v>
      </c>
      <c r="S44" s="238">
        <v>14.021770367494693</v>
      </c>
      <c r="T44" s="162" t="str">
        <f t="shared" si="1"/>
        <v>〇</v>
      </c>
      <c r="U44" s="172">
        <f t="shared" si="5"/>
        <v>100</v>
      </c>
      <c r="V44" s="165"/>
      <c r="W44" s="165"/>
      <c r="X44" s="165"/>
      <c r="Y44" s="165"/>
      <c r="Z44" s="165"/>
      <c r="AA44" s="165"/>
      <c r="AB44" s="165"/>
      <c r="AC44" s="165"/>
      <c r="AD44" s="165"/>
      <c r="AE44" s="165"/>
      <c r="AF44" s="165"/>
      <c r="AG44" s="165"/>
      <c r="AH44" s="165"/>
      <c r="AI44" s="165"/>
      <c r="AJ44" s="165"/>
      <c r="AK44" s="165"/>
      <c r="AL44" s="165"/>
      <c r="AM44" s="165"/>
      <c r="AN44" s="165"/>
      <c r="AO44" s="165"/>
      <c r="AP44" s="165"/>
    </row>
    <row r="45" spans="1:42" ht="18.75" customHeight="1">
      <c r="A45" s="418"/>
      <c r="B45" s="155" t="s">
        <v>316</v>
      </c>
      <c r="C45" s="239">
        <v>945817.36199999996</v>
      </c>
      <c r="D45" s="239">
        <v>345832.38199999998</v>
      </c>
      <c r="E45" s="240">
        <v>36.6</v>
      </c>
      <c r="F45" s="239">
        <v>213089.769</v>
      </c>
      <c r="G45" s="241">
        <v>22.5</v>
      </c>
      <c r="H45" s="239">
        <v>97248.915999999997</v>
      </c>
      <c r="I45" s="242">
        <v>10.3</v>
      </c>
      <c r="J45" s="239">
        <v>109612.836</v>
      </c>
      <c r="K45" s="242">
        <v>11.6</v>
      </c>
      <c r="L45" s="239">
        <v>105891.031</v>
      </c>
      <c r="M45" s="242">
        <v>11.2</v>
      </c>
      <c r="N45" s="245">
        <v>490372.14399999997</v>
      </c>
      <c r="O45" s="242">
        <v>51.8</v>
      </c>
      <c r="P45" s="239">
        <v>262872.34600000002</v>
      </c>
      <c r="Q45" s="242">
        <v>27.8</v>
      </c>
      <c r="R45" s="243">
        <v>133098.34300000002</v>
      </c>
      <c r="S45" s="242">
        <v>14.1</v>
      </c>
      <c r="T45" s="162" t="str">
        <f t="shared" si="1"/>
        <v>〇</v>
      </c>
      <c r="U45" s="172">
        <f t="shared" si="5"/>
        <v>100</v>
      </c>
      <c r="V45" s="165"/>
      <c r="W45" s="165"/>
      <c r="X45" s="165"/>
      <c r="Y45" s="165"/>
      <c r="Z45" s="165"/>
      <c r="AA45" s="165"/>
      <c r="AB45" s="165"/>
      <c r="AC45" s="165"/>
      <c r="AD45" s="165"/>
      <c r="AE45" s="165"/>
      <c r="AF45" s="165"/>
      <c r="AG45" s="165"/>
      <c r="AH45" s="165"/>
      <c r="AI45" s="165"/>
      <c r="AJ45" s="165"/>
      <c r="AK45" s="165"/>
      <c r="AL45" s="165"/>
      <c r="AM45" s="165"/>
      <c r="AN45" s="165"/>
      <c r="AO45" s="165"/>
      <c r="AP45" s="165"/>
    </row>
    <row r="46" spans="1:42" ht="18.75" customHeight="1">
      <c r="A46" s="400" t="s">
        <v>25</v>
      </c>
      <c r="B46" s="154" t="s">
        <v>314</v>
      </c>
      <c r="C46" s="235">
        <v>1720310</v>
      </c>
      <c r="D46" s="235">
        <v>887100</v>
      </c>
      <c r="E46" s="236">
        <v>51.6</v>
      </c>
      <c r="F46" s="235">
        <v>569114</v>
      </c>
      <c r="G46" s="237">
        <v>33.1</v>
      </c>
      <c r="H46" s="235">
        <v>273258</v>
      </c>
      <c r="I46" s="238">
        <v>15.9</v>
      </c>
      <c r="J46" s="235">
        <v>141149</v>
      </c>
      <c r="K46" s="238">
        <v>8.1999999999999993</v>
      </c>
      <c r="L46" s="235">
        <v>140980</v>
      </c>
      <c r="M46" s="238">
        <v>8.1999999999999993</v>
      </c>
      <c r="N46" s="244">
        <v>692061</v>
      </c>
      <c r="O46" s="238">
        <v>40.200000000000003</v>
      </c>
      <c r="P46" s="235">
        <v>534715</v>
      </c>
      <c r="Q46" s="238">
        <v>31.1</v>
      </c>
      <c r="R46" s="122">
        <v>14472</v>
      </c>
      <c r="S46" s="238">
        <v>0.8</v>
      </c>
      <c r="T46" s="162" t="str">
        <f t="shared" si="1"/>
        <v>〇</v>
      </c>
      <c r="U46" s="172">
        <f t="shared" si="5"/>
        <v>100</v>
      </c>
      <c r="V46" s="165"/>
      <c r="W46" s="165"/>
      <c r="X46" s="165"/>
      <c r="Y46" s="165"/>
      <c r="Z46" s="165"/>
      <c r="AA46" s="165"/>
      <c r="AB46" s="165"/>
      <c r="AC46" s="165"/>
      <c r="AD46" s="165"/>
      <c r="AE46" s="165"/>
      <c r="AF46" s="165"/>
      <c r="AG46" s="165"/>
      <c r="AH46" s="165"/>
      <c r="AI46" s="165"/>
      <c r="AJ46" s="165"/>
      <c r="AK46" s="165"/>
      <c r="AL46" s="165"/>
      <c r="AM46" s="165"/>
      <c r="AN46" s="165"/>
      <c r="AO46" s="165"/>
      <c r="AP46" s="165"/>
    </row>
    <row r="47" spans="1:42" ht="18.75" customHeight="1">
      <c r="A47" s="417"/>
      <c r="B47" s="154" t="s">
        <v>300</v>
      </c>
      <c r="C47" s="235">
        <v>1746304</v>
      </c>
      <c r="D47" s="235">
        <v>884472</v>
      </c>
      <c r="E47" s="236">
        <v>50.6</v>
      </c>
      <c r="F47" s="235">
        <v>565955</v>
      </c>
      <c r="G47" s="237">
        <v>32.4</v>
      </c>
      <c r="H47" s="235">
        <v>271623</v>
      </c>
      <c r="I47" s="238">
        <v>15.6</v>
      </c>
      <c r="J47" s="235">
        <v>157442</v>
      </c>
      <c r="K47" s="238">
        <v>9</v>
      </c>
      <c r="L47" s="235">
        <v>151939</v>
      </c>
      <c r="M47" s="238">
        <v>8.6999999999999993</v>
      </c>
      <c r="N47" s="244">
        <v>704390</v>
      </c>
      <c r="O47" s="238">
        <v>40.299999999999997</v>
      </c>
      <c r="P47" s="235">
        <v>549515</v>
      </c>
      <c r="Q47" s="238">
        <v>31.5</v>
      </c>
      <c r="R47" s="122">
        <v>14422</v>
      </c>
      <c r="S47" s="238">
        <v>0.8</v>
      </c>
      <c r="T47" s="162" t="str">
        <f t="shared" si="1"/>
        <v>〇</v>
      </c>
      <c r="U47" s="172">
        <f t="shared" si="5"/>
        <v>99.9</v>
      </c>
      <c r="V47" s="165"/>
      <c r="W47" s="165"/>
      <c r="X47" s="165"/>
      <c r="Y47" s="165"/>
      <c r="Z47" s="165"/>
      <c r="AA47" s="165"/>
      <c r="AB47" s="165"/>
      <c r="AC47" s="165"/>
      <c r="AD47" s="165"/>
      <c r="AE47" s="165"/>
      <c r="AF47" s="165"/>
      <c r="AG47" s="165"/>
      <c r="AH47" s="165"/>
      <c r="AI47" s="165"/>
      <c r="AJ47" s="165"/>
      <c r="AK47" s="165"/>
      <c r="AL47" s="165"/>
      <c r="AM47" s="165"/>
      <c r="AN47" s="165"/>
      <c r="AO47" s="165"/>
      <c r="AP47" s="165"/>
    </row>
    <row r="48" spans="1:42" ht="18.75" customHeight="1">
      <c r="A48" s="417"/>
      <c r="B48" s="154" t="s">
        <v>301</v>
      </c>
      <c r="C48" s="235">
        <v>2094580</v>
      </c>
      <c r="D48" s="235">
        <v>870925</v>
      </c>
      <c r="E48" s="236">
        <v>41.6</v>
      </c>
      <c r="F48" s="235">
        <v>552079</v>
      </c>
      <c r="G48" s="237">
        <v>26.4</v>
      </c>
      <c r="H48" s="235">
        <v>268361</v>
      </c>
      <c r="I48" s="238">
        <v>12.8</v>
      </c>
      <c r="J48" s="235">
        <v>175159</v>
      </c>
      <c r="K48" s="238">
        <v>8.4</v>
      </c>
      <c r="L48" s="235">
        <v>166375</v>
      </c>
      <c r="M48" s="238">
        <v>7.9</v>
      </c>
      <c r="N48" s="244">
        <v>1048497</v>
      </c>
      <c r="O48" s="238">
        <v>50.1</v>
      </c>
      <c r="P48" s="235">
        <v>852288</v>
      </c>
      <c r="Q48" s="238">
        <v>40.700000000000003</v>
      </c>
      <c r="R48" s="122">
        <v>11913</v>
      </c>
      <c r="S48" s="238">
        <v>0.6</v>
      </c>
      <c r="T48" s="162" t="str">
        <f t="shared" si="1"/>
        <v>✖</v>
      </c>
      <c r="U48" s="172">
        <f t="shared" si="5"/>
        <v>100.1</v>
      </c>
      <c r="V48" s="165"/>
      <c r="W48" s="165"/>
      <c r="X48" s="165"/>
      <c r="Y48" s="165"/>
      <c r="Z48" s="165"/>
      <c r="AA48" s="165"/>
      <c r="AB48" s="165"/>
      <c r="AC48" s="165"/>
      <c r="AD48" s="165"/>
      <c r="AE48" s="165"/>
      <c r="AF48" s="165"/>
      <c r="AG48" s="165"/>
      <c r="AH48" s="165"/>
      <c r="AI48" s="165"/>
      <c r="AJ48" s="165"/>
      <c r="AK48" s="165"/>
      <c r="AL48" s="165"/>
      <c r="AM48" s="165"/>
      <c r="AN48" s="165"/>
      <c r="AO48" s="165"/>
      <c r="AP48" s="165"/>
    </row>
    <row r="49" spans="1:42" ht="18.75" customHeight="1">
      <c r="A49" s="417"/>
      <c r="B49" s="154" t="s">
        <v>315</v>
      </c>
      <c r="C49" s="235">
        <v>2499336</v>
      </c>
      <c r="D49" s="235">
        <v>898105</v>
      </c>
      <c r="E49" s="236">
        <v>35.9</v>
      </c>
      <c r="F49" s="235">
        <v>544567</v>
      </c>
      <c r="G49" s="237">
        <v>21.8</v>
      </c>
      <c r="H49" s="235">
        <v>296146</v>
      </c>
      <c r="I49" s="238">
        <v>11.8</v>
      </c>
      <c r="J49" s="235">
        <v>181308</v>
      </c>
      <c r="K49" s="238">
        <v>7.3</v>
      </c>
      <c r="L49" s="235">
        <v>179696</v>
      </c>
      <c r="M49" s="238">
        <v>7.2</v>
      </c>
      <c r="N49" s="244">
        <v>1419923</v>
      </c>
      <c r="O49" s="238">
        <v>56.8</v>
      </c>
      <c r="P49" s="235">
        <v>1128641</v>
      </c>
      <c r="Q49" s="238">
        <v>45.2</v>
      </c>
      <c r="R49" s="122">
        <v>13996</v>
      </c>
      <c r="S49" s="238">
        <v>0.6</v>
      </c>
      <c r="T49" s="162" t="str">
        <f t="shared" si="1"/>
        <v>〇</v>
      </c>
      <c r="U49" s="172">
        <f t="shared" si="5"/>
        <v>100</v>
      </c>
      <c r="V49" s="165"/>
      <c r="W49" s="165"/>
      <c r="X49" s="165"/>
      <c r="Y49" s="165"/>
      <c r="Z49" s="165"/>
      <c r="AA49" s="165"/>
      <c r="AB49" s="165"/>
      <c r="AC49" s="165"/>
      <c r="AD49" s="165"/>
      <c r="AE49" s="165"/>
      <c r="AF49" s="165"/>
      <c r="AG49" s="165"/>
      <c r="AH49" s="165"/>
      <c r="AI49" s="165"/>
      <c r="AJ49" s="165"/>
      <c r="AK49" s="165"/>
      <c r="AL49" s="165"/>
      <c r="AM49" s="165"/>
      <c r="AN49" s="165"/>
      <c r="AO49" s="165"/>
      <c r="AP49" s="165"/>
    </row>
    <row r="50" spans="1:42" ht="18.75" customHeight="1">
      <c r="A50" s="418"/>
      <c r="B50" s="155" t="s">
        <v>316</v>
      </c>
      <c r="C50" s="239">
        <v>2237200</v>
      </c>
      <c r="D50" s="239">
        <v>907964</v>
      </c>
      <c r="E50" s="240">
        <v>40.6</v>
      </c>
      <c r="F50" s="239">
        <v>551002</v>
      </c>
      <c r="G50" s="241">
        <v>24.6</v>
      </c>
      <c r="H50" s="239">
        <v>292449</v>
      </c>
      <c r="I50" s="242">
        <v>13.1</v>
      </c>
      <c r="J50" s="239">
        <v>193853</v>
      </c>
      <c r="K50" s="242">
        <v>8.6999999999999993</v>
      </c>
      <c r="L50" s="239">
        <v>192243</v>
      </c>
      <c r="M50" s="242">
        <v>8.6</v>
      </c>
      <c r="N50" s="245">
        <v>1135383</v>
      </c>
      <c r="O50" s="242">
        <v>50.8</v>
      </c>
      <c r="P50" s="239">
        <v>850012</v>
      </c>
      <c r="Q50" s="242">
        <v>38</v>
      </c>
      <c r="R50" s="243">
        <v>13240</v>
      </c>
      <c r="S50" s="242">
        <v>0.6</v>
      </c>
      <c r="T50" s="162" t="str">
        <f t="shared" si="1"/>
        <v>〇</v>
      </c>
      <c r="U50" s="172">
        <f>E50+K50+O50</f>
        <v>100.1</v>
      </c>
      <c r="V50" s="165"/>
      <c r="W50" s="165"/>
      <c r="X50" s="165"/>
      <c r="Y50" s="165"/>
      <c r="Z50" s="165"/>
      <c r="AA50" s="165"/>
      <c r="AB50" s="165"/>
      <c r="AC50" s="165"/>
      <c r="AD50" s="165"/>
      <c r="AE50" s="165"/>
      <c r="AF50" s="165"/>
      <c r="AG50" s="165"/>
      <c r="AH50" s="165"/>
      <c r="AI50" s="165"/>
      <c r="AJ50" s="165"/>
      <c r="AK50" s="165"/>
      <c r="AL50" s="165"/>
      <c r="AM50" s="165"/>
      <c r="AN50" s="165"/>
      <c r="AO50" s="165"/>
      <c r="AP50" s="165"/>
    </row>
    <row r="51" spans="1:42" ht="18.75" customHeight="1">
      <c r="A51" s="400" t="s">
        <v>26</v>
      </c>
      <c r="B51" s="154" t="s">
        <v>314</v>
      </c>
      <c r="C51" s="235">
        <v>1698568</v>
      </c>
      <c r="D51" s="235">
        <v>782101</v>
      </c>
      <c r="E51" s="236">
        <v>46</v>
      </c>
      <c r="F51" s="235">
        <v>531138</v>
      </c>
      <c r="G51" s="237">
        <v>31.3</v>
      </c>
      <c r="H51" s="235">
        <v>212490</v>
      </c>
      <c r="I51" s="238">
        <v>12.5</v>
      </c>
      <c r="J51" s="235">
        <v>139317</v>
      </c>
      <c r="K51" s="238">
        <v>8.1999999999999993</v>
      </c>
      <c r="L51" s="235">
        <v>137478</v>
      </c>
      <c r="M51" s="238">
        <v>8.1</v>
      </c>
      <c r="N51" s="235">
        <v>777150</v>
      </c>
      <c r="O51" s="238">
        <v>45.8</v>
      </c>
      <c r="P51" s="235">
        <v>469721</v>
      </c>
      <c r="Q51" s="238">
        <v>27.7</v>
      </c>
      <c r="R51" s="122">
        <v>129533</v>
      </c>
      <c r="S51" s="238">
        <v>7.6</v>
      </c>
      <c r="T51" s="162" t="str">
        <f t="shared" si="1"/>
        <v>〇</v>
      </c>
      <c r="U51" s="172">
        <f t="shared" si="5"/>
        <v>100</v>
      </c>
      <c r="V51" s="165"/>
      <c r="W51" s="165"/>
      <c r="X51" s="165"/>
      <c r="Y51" s="165"/>
      <c r="Z51" s="165"/>
      <c r="AA51" s="165"/>
      <c r="AB51" s="165"/>
      <c r="AC51" s="165"/>
      <c r="AD51" s="165"/>
      <c r="AE51" s="165"/>
      <c r="AF51" s="165"/>
      <c r="AG51" s="165"/>
      <c r="AH51" s="165"/>
      <c r="AI51" s="165"/>
      <c r="AJ51" s="165"/>
      <c r="AK51" s="165"/>
      <c r="AL51" s="165"/>
      <c r="AM51" s="165"/>
      <c r="AN51" s="165"/>
      <c r="AO51" s="165"/>
      <c r="AP51" s="165"/>
    </row>
    <row r="52" spans="1:42" ht="18.75" customHeight="1">
      <c r="A52" s="417"/>
      <c r="B52" s="154" t="s">
        <v>300</v>
      </c>
      <c r="C52" s="246">
        <v>1655111</v>
      </c>
      <c r="D52" s="235">
        <v>782959</v>
      </c>
      <c r="E52" s="236">
        <v>47.3</v>
      </c>
      <c r="F52" s="235">
        <v>528292</v>
      </c>
      <c r="G52" s="237">
        <v>31.9</v>
      </c>
      <c r="H52" s="235">
        <v>214629</v>
      </c>
      <c r="I52" s="238">
        <v>13</v>
      </c>
      <c r="J52" s="235">
        <v>141118</v>
      </c>
      <c r="K52" s="238">
        <v>8.5</v>
      </c>
      <c r="L52" s="235">
        <v>140086</v>
      </c>
      <c r="M52" s="238">
        <v>8.5</v>
      </c>
      <c r="N52" s="235">
        <v>731034</v>
      </c>
      <c r="O52" s="238">
        <v>44.2</v>
      </c>
      <c r="P52" s="235">
        <v>480985</v>
      </c>
      <c r="Q52" s="238">
        <v>29.1</v>
      </c>
      <c r="R52" s="122">
        <v>131615</v>
      </c>
      <c r="S52" s="238">
        <v>8</v>
      </c>
      <c r="T52" s="162" t="str">
        <f t="shared" si="1"/>
        <v>〇</v>
      </c>
      <c r="U52" s="172">
        <f t="shared" si="5"/>
        <v>100</v>
      </c>
      <c r="V52" s="165"/>
      <c r="W52" s="165"/>
      <c r="X52" s="165"/>
      <c r="Y52" s="165"/>
      <c r="Z52" s="165"/>
      <c r="AA52" s="165"/>
      <c r="AB52" s="165"/>
      <c r="AC52" s="165"/>
      <c r="AD52" s="165"/>
      <c r="AE52" s="165"/>
      <c r="AF52" s="165"/>
      <c r="AG52" s="165"/>
      <c r="AH52" s="165"/>
      <c r="AI52" s="165"/>
      <c r="AJ52" s="165"/>
      <c r="AK52" s="165"/>
      <c r="AL52" s="165"/>
      <c r="AM52" s="165"/>
      <c r="AN52" s="165"/>
      <c r="AO52" s="165"/>
      <c r="AP52" s="165"/>
    </row>
    <row r="53" spans="1:42" ht="18.75" customHeight="1">
      <c r="A53" s="417"/>
      <c r="B53" s="154" t="s">
        <v>301</v>
      </c>
      <c r="C53" s="235">
        <v>2161766</v>
      </c>
      <c r="D53" s="235">
        <v>787078</v>
      </c>
      <c r="E53" s="236">
        <v>36.4</v>
      </c>
      <c r="F53" s="235">
        <v>524380</v>
      </c>
      <c r="G53" s="237">
        <v>24.3</v>
      </c>
      <c r="H53" s="235">
        <v>221904</v>
      </c>
      <c r="I53" s="238">
        <v>10.3</v>
      </c>
      <c r="J53" s="235">
        <v>184941</v>
      </c>
      <c r="K53" s="238">
        <v>8.6</v>
      </c>
      <c r="L53" s="235">
        <v>180155</v>
      </c>
      <c r="M53" s="238">
        <v>8.3000000000000007</v>
      </c>
      <c r="N53" s="235">
        <v>1189747</v>
      </c>
      <c r="O53" s="238">
        <v>55</v>
      </c>
      <c r="P53" s="235">
        <v>727006</v>
      </c>
      <c r="Q53" s="238">
        <v>33.6</v>
      </c>
      <c r="R53" s="122">
        <v>337385</v>
      </c>
      <c r="S53" s="238">
        <v>15.6</v>
      </c>
      <c r="T53" s="162" t="str">
        <f t="shared" si="1"/>
        <v>〇</v>
      </c>
      <c r="U53" s="172">
        <f t="shared" si="5"/>
        <v>100</v>
      </c>
      <c r="V53" s="165"/>
      <c r="W53" s="165"/>
      <c r="X53" s="165"/>
      <c r="Y53" s="165"/>
      <c r="Z53" s="165"/>
      <c r="AA53" s="165"/>
      <c r="AB53" s="165"/>
      <c r="AC53" s="165"/>
      <c r="AD53" s="165"/>
      <c r="AE53" s="165"/>
      <c r="AF53" s="165"/>
      <c r="AG53" s="165"/>
      <c r="AH53" s="165"/>
      <c r="AI53" s="165"/>
      <c r="AJ53" s="165"/>
      <c r="AK53" s="165"/>
      <c r="AL53" s="165"/>
      <c r="AM53" s="165"/>
      <c r="AN53" s="165"/>
      <c r="AO53" s="165"/>
      <c r="AP53" s="165"/>
    </row>
    <row r="54" spans="1:42" ht="18.75" customHeight="1">
      <c r="A54" s="417"/>
      <c r="B54" s="154" t="s">
        <v>315</v>
      </c>
      <c r="C54" s="246">
        <v>2517800</v>
      </c>
      <c r="D54" s="235">
        <v>834552</v>
      </c>
      <c r="E54" s="236">
        <v>33.1</v>
      </c>
      <c r="F54" s="235">
        <v>511863</v>
      </c>
      <c r="G54" s="237">
        <v>20.3</v>
      </c>
      <c r="H54" s="235">
        <v>278377</v>
      </c>
      <c r="I54" s="238">
        <v>11.1</v>
      </c>
      <c r="J54" s="235">
        <v>177782</v>
      </c>
      <c r="K54" s="238">
        <v>7.1</v>
      </c>
      <c r="L54" s="235">
        <v>176595</v>
      </c>
      <c r="M54" s="238">
        <v>7</v>
      </c>
      <c r="N54" s="235">
        <v>1505466</v>
      </c>
      <c r="O54" s="238">
        <v>59.8</v>
      </c>
      <c r="P54" s="235">
        <v>1007910</v>
      </c>
      <c r="Q54" s="238">
        <v>40</v>
      </c>
      <c r="R54" s="122">
        <v>236250</v>
      </c>
      <c r="S54" s="238">
        <v>9.4</v>
      </c>
      <c r="T54" s="162" t="str">
        <f t="shared" si="1"/>
        <v>〇</v>
      </c>
      <c r="U54" s="172">
        <f t="shared" si="5"/>
        <v>100</v>
      </c>
      <c r="V54" s="165"/>
      <c r="W54" s="165"/>
      <c r="X54" s="165"/>
      <c r="Y54" s="165"/>
      <c r="Z54" s="165"/>
      <c r="AA54" s="165"/>
      <c r="AB54" s="165"/>
      <c r="AC54" s="165"/>
      <c r="AD54" s="165"/>
      <c r="AE54" s="165"/>
      <c r="AF54" s="165"/>
      <c r="AG54" s="165"/>
      <c r="AH54" s="165"/>
      <c r="AI54" s="165"/>
      <c r="AJ54" s="165"/>
      <c r="AK54" s="165"/>
      <c r="AL54" s="165"/>
      <c r="AM54" s="165"/>
      <c r="AN54" s="165"/>
      <c r="AO54" s="165"/>
      <c r="AP54" s="165"/>
    </row>
    <row r="55" spans="1:42" ht="18.75" customHeight="1">
      <c r="A55" s="418"/>
      <c r="B55" s="155" t="s">
        <v>316</v>
      </c>
      <c r="C55" s="247">
        <v>2204550</v>
      </c>
      <c r="D55" s="239">
        <v>795693</v>
      </c>
      <c r="E55" s="240">
        <v>36.1</v>
      </c>
      <c r="F55" s="239">
        <v>515035</v>
      </c>
      <c r="G55" s="241">
        <v>23.4</v>
      </c>
      <c r="H55" s="239">
        <v>231973</v>
      </c>
      <c r="I55" s="242">
        <v>10.5</v>
      </c>
      <c r="J55" s="239">
        <v>163701</v>
      </c>
      <c r="K55" s="242">
        <v>7.4</v>
      </c>
      <c r="L55" s="239">
        <v>162815</v>
      </c>
      <c r="M55" s="242">
        <v>7.4</v>
      </c>
      <c r="N55" s="239">
        <v>1245156</v>
      </c>
      <c r="O55" s="242">
        <v>56.5</v>
      </c>
      <c r="P55" s="239">
        <v>759669</v>
      </c>
      <c r="Q55" s="242">
        <v>34.5</v>
      </c>
      <c r="R55" s="243">
        <v>233888</v>
      </c>
      <c r="S55" s="242">
        <v>10.6</v>
      </c>
      <c r="T55" s="162" t="str">
        <f t="shared" si="1"/>
        <v>〇</v>
      </c>
      <c r="U55" s="172">
        <f t="shared" si="5"/>
        <v>100</v>
      </c>
      <c r="V55" s="165"/>
      <c r="W55" s="165"/>
      <c r="X55" s="165"/>
      <c r="Y55" s="165"/>
      <c r="Z55" s="165"/>
      <c r="AA55" s="165"/>
      <c r="AB55" s="165"/>
      <c r="AC55" s="165"/>
      <c r="AD55" s="165"/>
      <c r="AE55" s="165"/>
      <c r="AF55" s="165"/>
      <c r="AG55" s="165"/>
      <c r="AH55" s="165"/>
      <c r="AI55" s="165"/>
      <c r="AJ55" s="165"/>
      <c r="AK55" s="165"/>
      <c r="AL55" s="165"/>
      <c r="AM55" s="165"/>
      <c r="AN55" s="165"/>
      <c r="AO55" s="165"/>
      <c r="AP55" s="165"/>
    </row>
    <row r="56" spans="1:42" ht="18.75" customHeight="1">
      <c r="A56" s="400" t="s">
        <v>27</v>
      </c>
      <c r="B56" s="154" t="s">
        <v>314</v>
      </c>
      <c r="C56" s="235">
        <v>7379012</v>
      </c>
      <c r="D56" s="235">
        <v>2123306</v>
      </c>
      <c r="E56" s="236">
        <v>28.8</v>
      </c>
      <c r="F56" s="235">
        <v>1512323</v>
      </c>
      <c r="G56" s="237">
        <v>20.5</v>
      </c>
      <c r="H56" s="235">
        <v>473166</v>
      </c>
      <c r="I56" s="238">
        <v>6.4</v>
      </c>
      <c r="J56" s="235">
        <v>1476007</v>
      </c>
      <c r="K56" s="238">
        <v>20</v>
      </c>
      <c r="L56" s="235">
        <v>1474499</v>
      </c>
      <c r="M56" s="238">
        <v>20</v>
      </c>
      <c r="N56" s="244">
        <v>3779699</v>
      </c>
      <c r="O56" s="238">
        <v>51.2</v>
      </c>
      <c r="P56" s="235">
        <v>2732350</v>
      </c>
      <c r="Q56" s="238">
        <v>37</v>
      </c>
      <c r="R56" s="122">
        <v>362490</v>
      </c>
      <c r="S56" s="238">
        <v>4.9000000000000004</v>
      </c>
      <c r="T56" s="162" t="str">
        <f t="shared" si="1"/>
        <v>〇</v>
      </c>
      <c r="U56" s="172">
        <f t="shared" si="5"/>
        <v>100</v>
      </c>
      <c r="V56" s="165"/>
      <c r="W56" s="165"/>
      <c r="X56" s="165"/>
      <c r="Y56" s="165"/>
      <c r="Z56" s="165"/>
      <c r="AA56" s="165"/>
      <c r="AB56" s="165"/>
      <c r="AC56" s="165"/>
      <c r="AD56" s="165"/>
      <c r="AE56" s="165"/>
      <c r="AF56" s="165"/>
      <c r="AG56" s="165"/>
      <c r="AH56" s="165"/>
      <c r="AI56" s="165"/>
      <c r="AJ56" s="165"/>
      <c r="AK56" s="165"/>
      <c r="AL56" s="165"/>
      <c r="AM56" s="165"/>
      <c r="AN56" s="165"/>
      <c r="AO56" s="165"/>
      <c r="AP56" s="165"/>
    </row>
    <row r="57" spans="1:42" ht="18.75" customHeight="1">
      <c r="A57" s="417"/>
      <c r="B57" s="154" t="s">
        <v>300</v>
      </c>
      <c r="C57" s="235">
        <v>7581115</v>
      </c>
      <c r="D57" s="235">
        <v>2079233</v>
      </c>
      <c r="E57" s="236">
        <v>27.4</v>
      </c>
      <c r="F57" s="235">
        <v>1532060</v>
      </c>
      <c r="G57" s="237">
        <v>20.2</v>
      </c>
      <c r="H57" s="235">
        <v>404533</v>
      </c>
      <c r="I57" s="238">
        <v>5.3</v>
      </c>
      <c r="J57" s="235">
        <v>1117137</v>
      </c>
      <c r="K57" s="238">
        <v>14.7</v>
      </c>
      <c r="L57" s="235">
        <v>1114673</v>
      </c>
      <c r="M57" s="238">
        <v>14.7</v>
      </c>
      <c r="N57" s="244">
        <v>4384745</v>
      </c>
      <c r="O57" s="238">
        <v>57.8</v>
      </c>
      <c r="P57" s="235">
        <v>2912211</v>
      </c>
      <c r="Q57" s="238">
        <v>38.4</v>
      </c>
      <c r="R57" s="122">
        <v>368729</v>
      </c>
      <c r="S57" s="238">
        <v>4.9000000000000004</v>
      </c>
      <c r="T57" s="162" t="str">
        <f t="shared" si="1"/>
        <v>〇</v>
      </c>
      <c r="U57" s="172">
        <f t="shared" si="5"/>
        <v>99.899999999999991</v>
      </c>
      <c r="V57" s="165"/>
      <c r="W57" s="165"/>
      <c r="X57" s="165"/>
      <c r="Y57" s="165"/>
      <c r="Z57" s="165"/>
      <c r="AA57" s="165"/>
      <c r="AB57" s="165"/>
      <c r="AC57" s="165"/>
      <c r="AD57" s="165"/>
      <c r="AE57" s="165"/>
      <c r="AF57" s="165"/>
      <c r="AG57" s="165"/>
      <c r="AH57" s="165"/>
      <c r="AI57" s="165"/>
      <c r="AJ57" s="165"/>
      <c r="AK57" s="165"/>
      <c r="AL57" s="165"/>
      <c r="AM57" s="165"/>
      <c r="AN57" s="165"/>
      <c r="AO57" s="165"/>
      <c r="AP57" s="165"/>
    </row>
    <row r="58" spans="1:42" ht="18.75" customHeight="1">
      <c r="A58" s="417"/>
      <c r="B58" s="154" t="s">
        <v>301</v>
      </c>
      <c r="C58" s="235">
        <v>8609541</v>
      </c>
      <c r="D58" s="235">
        <v>2059910</v>
      </c>
      <c r="E58" s="236">
        <v>23.9</v>
      </c>
      <c r="F58" s="235">
        <v>1526152</v>
      </c>
      <c r="G58" s="237">
        <v>17.7</v>
      </c>
      <c r="H58" s="235">
        <v>385761</v>
      </c>
      <c r="I58" s="238">
        <v>4.5</v>
      </c>
      <c r="J58" s="235">
        <v>843286</v>
      </c>
      <c r="K58" s="238">
        <v>9.8000000000000007</v>
      </c>
      <c r="L58" s="235">
        <v>839859</v>
      </c>
      <c r="M58" s="238">
        <v>9.8000000000000007</v>
      </c>
      <c r="N58" s="244">
        <v>5706345</v>
      </c>
      <c r="O58" s="238">
        <v>66.3</v>
      </c>
      <c r="P58" s="235">
        <v>3924054</v>
      </c>
      <c r="Q58" s="238">
        <v>45.6</v>
      </c>
      <c r="R58" s="122">
        <v>1190190</v>
      </c>
      <c r="S58" s="238">
        <v>13.8</v>
      </c>
      <c r="T58" s="162" t="str">
        <f t="shared" si="1"/>
        <v>〇</v>
      </c>
      <c r="U58" s="172">
        <f t="shared" si="5"/>
        <v>100</v>
      </c>
      <c r="V58" s="165"/>
      <c r="W58" s="165"/>
      <c r="X58" s="165"/>
      <c r="Y58" s="165"/>
      <c r="Z58" s="165"/>
      <c r="AA58" s="165"/>
      <c r="AB58" s="165"/>
      <c r="AC58" s="165"/>
      <c r="AD58" s="165"/>
      <c r="AE58" s="165"/>
      <c r="AF58" s="165"/>
      <c r="AG58" s="165"/>
      <c r="AH58" s="165"/>
      <c r="AI58" s="165"/>
      <c r="AJ58" s="165"/>
      <c r="AK58" s="165"/>
      <c r="AL58" s="165"/>
      <c r="AM58" s="165"/>
      <c r="AN58" s="165"/>
      <c r="AO58" s="165"/>
      <c r="AP58" s="165"/>
    </row>
    <row r="59" spans="1:42" ht="18.75" customHeight="1">
      <c r="A59" s="417"/>
      <c r="B59" s="154" t="s">
        <v>315</v>
      </c>
      <c r="C59" s="235">
        <v>9589464</v>
      </c>
      <c r="D59" s="235">
        <v>2075746</v>
      </c>
      <c r="E59" s="236">
        <v>21.646110773240299</v>
      </c>
      <c r="F59" s="235">
        <v>1541839</v>
      </c>
      <c r="G59" s="237">
        <v>16.078469036434154</v>
      </c>
      <c r="H59" s="235">
        <v>364868</v>
      </c>
      <c r="I59" s="238">
        <v>3.8048841937359588</v>
      </c>
      <c r="J59" s="235">
        <v>766889</v>
      </c>
      <c r="K59" s="238">
        <v>7.99720401473951</v>
      </c>
      <c r="L59" s="235">
        <v>763728</v>
      </c>
      <c r="M59" s="238">
        <v>7.9642407542277649</v>
      </c>
      <c r="N59" s="244">
        <v>6746829</v>
      </c>
      <c r="O59" s="238">
        <v>70.356685212020182</v>
      </c>
      <c r="P59" s="235">
        <v>5437891</v>
      </c>
      <c r="Q59" s="238">
        <v>56.706933776486359</v>
      </c>
      <c r="R59" s="122">
        <v>337659</v>
      </c>
      <c r="S59" s="238">
        <v>3.5211457074138872</v>
      </c>
      <c r="T59" s="162" t="str">
        <f t="shared" si="1"/>
        <v>〇</v>
      </c>
      <c r="U59" s="172">
        <f t="shared" si="5"/>
        <v>99.999999999999986</v>
      </c>
      <c r="V59" s="165"/>
      <c r="W59" s="165"/>
      <c r="X59" s="165"/>
      <c r="Y59" s="165"/>
      <c r="Z59" s="165"/>
      <c r="AA59" s="165"/>
      <c r="AB59" s="165"/>
      <c r="AC59" s="165"/>
      <c r="AD59" s="165"/>
      <c r="AE59" s="165"/>
      <c r="AF59" s="165"/>
      <c r="AG59" s="165"/>
      <c r="AH59" s="165"/>
      <c r="AI59" s="165"/>
      <c r="AJ59" s="165"/>
      <c r="AK59" s="165"/>
      <c r="AL59" s="165"/>
      <c r="AM59" s="165"/>
      <c r="AN59" s="165"/>
      <c r="AO59" s="165"/>
      <c r="AP59" s="165"/>
    </row>
    <row r="60" spans="1:42" ht="18.75" customHeight="1">
      <c r="A60" s="418"/>
      <c r="B60" s="155" t="s">
        <v>316</v>
      </c>
      <c r="C60" s="239">
        <v>9188314</v>
      </c>
      <c r="D60" s="239">
        <v>2132542</v>
      </c>
      <c r="E60" s="240">
        <v>23.209285185508463</v>
      </c>
      <c r="F60" s="239">
        <v>1557624</v>
      </c>
      <c r="G60" s="241">
        <v>16.952228667849184</v>
      </c>
      <c r="H60" s="239">
        <v>383604</v>
      </c>
      <c r="I60" s="242">
        <v>4.1749117411529468</v>
      </c>
      <c r="J60" s="239">
        <v>780557</v>
      </c>
      <c r="K60" s="242">
        <v>8.4951058485811437</v>
      </c>
      <c r="L60" s="239">
        <v>778693</v>
      </c>
      <c r="M60" s="242">
        <v>8.4748192105755198</v>
      </c>
      <c r="N60" s="245">
        <v>6275215</v>
      </c>
      <c r="O60" s="242">
        <v>68.29560896591039</v>
      </c>
      <c r="P60" s="239">
        <v>3837554</v>
      </c>
      <c r="Q60" s="242">
        <v>41.765594863214297</v>
      </c>
      <c r="R60" s="243">
        <v>651003</v>
      </c>
      <c r="S60" s="242">
        <v>7.0851192068534008</v>
      </c>
      <c r="T60" s="162" t="str">
        <f t="shared" si="1"/>
        <v>〇</v>
      </c>
      <c r="U60" s="172">
        <f t="shared" si="5"/>
        <v>100</v>
      </c>
      <c r="V60" s="165"/>
      <c r="W60" s="165"/>
      <c r="X60" s="165"/>
      <c r="Y60" s="165"/>
      <c r="Z60" s="165"/>
      <c r="AA60" s="165"/>
      <c r="AB60" s="165"/>
      <c r="AC60" s="165"/>
      <c r="AD60" s="165"/>
      <c r="AE60" s="165"/>
      <c r="AF60" s="165"/>
      <c r="AG60" s="165"/>
      <c r="AH60" s="165"/>
      <c r="AI60" s="165"/>
      <c r="AJ60" s="165"/>
      <c r="AK60" s="165"/>
      <c r="AL60" s="165"/>
      <c r="AM60" s="165"/>
      <c r="AN60" s="165"/>
      <c r="AO60" s="165"/>
      <c r="AP60" s="165"/>
    </row>
    <row r="61" spans="1:42" ht="18.75" customHeight="1">
      <c r="A61" s="400" t="s">
        <v>28</v>
      </c>
      <c r="B61" s="154" t="s">
        <v>314</v>
      </c>
      <c r="C61" s="235">
        <v>1842005</v>
      </c>
      <c r="D61" s="235">
        <v>854074</v>
      </c>
      <c r="E61" s="236">
        <v>46.4</v>
      </c>
      <c r="F61" s="235">
        <v>510252</v>
      </c>
      <c r="G61" s="237">
        <v>27.7</v>
      </c>
      <c r="H61" s="235">
        <v>306357</v>
      </c>
      <c r="I61" s="238">
        <v>16.600000000000001</v>
      </c>
      <c r="J61" s="235">
        <v>147311</v>
      </c>
      <c r="K61" s="238">
        <v>8</v>
      </c>
      <c r="L61" s="235">
        <v>146862</v>
      </c>
      <c r="M61" s="238">
        <v>8</v>
      </c>
      <c r="N61" s="244">
        <v>840620</v>
      </c>
      <c r="O61" s="238">
        <v>45.6</v>
      </c>
      <c r="P61" s="235">
        <v>679767</v>
      </c>
      <c r="Q61" s="238">
        <v>36.9</v>
      </c>
      <c r="R61" s="122">
        <v>9402</v>
      </c>
      <c r="S61" s="238">
        <v>0.5</v>
      </c>
      <c r="T61" s="162" t="str">
        <f t="shared" si="1"/>
        <v>〇</v>
      </c>
      <c r="U61" s="172">
        <f t="shared" si="5"/>
        <v>100</v>
      </c>
      <c r="V61" s="165"/>
      <c r="W61" s="165"/>
      <c r="X61" s="165"/>
      <c r="Y61" s="165"/>
      <c r="Z61" s="165"/>
      <c r="AA61" s="165"/>
      <c r="AB61" s="165"/>
      <c r="AC61" s="165"/>
      <c r="AD61" s="165"/>
      <c r="AE61" s="165"/>
      <c r="AF61" s="165"/>
      <c r="AG61" s="165"/>
      <c r="AH61" s="165"/>
      <c r="AI61" s="165"/>
      <c r="AJ61" s="165"/>
      <c r="AK61" s="165"/>
      <c r="AL61" s="165"/>
      <c r="AM61" s="165"/>
      <c r="AN61" s="165"/>
      <c r="AO61" s="165"/>
      <c r="AP61" s="165"/>
    </row>
    <row r="62" spans="1:42" ht="18.75" customHeight="1">
      <c r="A62" s="417"/>
      <c r="B62" s="154" t="s">
        <v>300</v>
      </c>
      <c r="C62" s="235">
        <v>1862041</v>
      </c>
      <c r="D62" s="235">
        <v>862600</v>
      </c>
      <c r="E62" s="236">
        <v>46.3</v>
      </c>
      <c r="F62" s="235">
        <v>509048</v>
      </c>
      <c r="G62" s="237">
        <v>27.3</v>
      </c>
      <c r="H62" s="235">
        <v>308544</v>
      </c>
      <c r="I62" s="238">
        <v>16.600000000000001</v>
      </c>
      <c r="J62" s="235">
        <v>165141</v>
      </c>
      <c r="K62" s="238">
        <v>8.9</v>
      </c>
      <c r="L62" s="235">
        <v>163249</v>
      </c>
      <c r="M62" s="238">
        <v>8.8000000000000007</v>
      </c>
      <c r="N62" s="244">
        <v>834301</v>
      </c>
      <c r="O62" s="238">
        <v>44.8</v>
      </c>
      <c r="P62" s="235">
        <v>667342</v>
      </c>
      <c r="Q62" s="238">
        <v>35.799999999999997</v>
      </c>
      <c r="R62" s="122">
        <v>12582</v>
      </c>
      <c r="S62" s="238">
        <v>0.7</v>
      </c>
      <c r="T62" s="162" t="str">
        <f t="shared" si="1"/>
        <v>✖</v>
      </c>
      <c r="U62" s="172">
        <f t="shared" si="5"/>
        <v>100</v>
      </c>
      <c r="V62" s="165"/>
      <c r="W62" s="165"/>
      <c r="X62" s="165"/>
      <c r="Y62" s="165"/>
      <c r="Z62" s="165"/>
      <c r="AA62" s="165"/>
      <c r="AB62" s="165"/>
      <c r="AC62" s="165"/>
      <c r="AD62" s="165"/>
      <c r="AE62" s="165"/>
      <c r="AF62" s="165"/>
      <c r="AG62" s="165"/>
      <c r="AH62" s="165"/>
      <c r="AI62" s="165"/>
      <c r="AJ62" s="165"/>
      <c r="AK62" s="165"/>
      <c r="AL62" s="165"/>
      <c r="AM62" s="165"/>
      <c r="AN62" s="165"/>
      <c r="AO62" s="165"/>
      <c r="AP62" s="165"/>
    </row>
    <row r="63" spans="1:42" ht="18.75" customHeight="1">
      <c r="A63" s="417"/>
      <c r="B63" s="154" t="s">
        <v>301</v>
      </c>
      <c r="C63" s="235">
        <v>2340124</v>
      </c>
      <c r="D63" s="235">
        <v>862400</v>
      </c>
      <c r="E63" s="236">
        <v>36.9</v>
      </c>
      <c r="F63" s="235">
        <v>506327</v>
      </c>
      <c r="G63" s="237">
        <v>21.6</v>
      </c>
      <c r="H63" s="235">
        <v>308991</v>
      </c>
      <c r="I63" s="238">
        <v>13.2</v>
      </c>
      <c r="J63" s="235">
        <v>164815</v>
      </c>
      <c r="K63" s="238">
        <v>7</v>
      </c>
      <c r="L63" s="235">
        <v>159322</v>
      </c>
      <c r="M63" s="238">
        <v>6.8</v>
      </c>
      <c r="N63" s="244">
        <v>1312908</v>
      </c>
      <c r="O63" s="238">
        <v>56.1</v>
      </c>
      <c r="P63" s="235">
        <v>1066323</v>
      </c>
      <c r="Q63" s="238">
        <v>45.6</v>
      </c>
      <c r="R63" s="122">
        <v>5861</v>
      </c>
      <c r="S63" s="238">
        <v>0.3</v>
      </c>
      <c r="T63" s="162" t="str">
        <f t="shared" si="1"/>
        <v>✖</v>
      </c>
      <c r="U63" s="172">
        <f t="shared" si="5"/>
        <v>100</v>
      </c>
      <c r="V63" s="165"/>
      <c r="W63" s="165"/>
      <c r="X63" s="165"/>
      <c r="Y63" s="165"/>
      <c r="Z63" s="165"/>
      <c r="AA63" s="165"/>
      <c r="AB63" s="165"/>
      <c r="AC63" s="165"/>
      <c r="AD63" s="165"/>
      <c r="AE63" s="165"/>
      <c r="AF63" s="165"/>
      <c r="AG63" s="165"/>
      <c r="AH63" s="165"/>
      <c r="AI63" s="165"/>
      <c r="AJ63" s="165"/>
      <c r="AK63" s="165"/>
      <c r="AL63" s="165"/>
      <c r="AM63" s="165"/>
      <c r="AN63" s="165"/>
      <c r="AO63" s="165"/>
      <c r="AP63" s="165"/>
    </row>
    <row r="64" spans="1:42" ht="18.75" customHeight="1">
      <c r="A64" s="417"/>
      <c r="B64" s="154" t="s">
        <v>315</v>
      </c>
      <c r="C64" s="235">
        <v>2975523</v>
      </c>
      <c r="D64" s="235">
        <v>878418</v>
      </c>
      <c r="E64" s="236">
        <v>29.521465638141599</v>
      </c>
      <c r="F64" s="235">
        <v>502921</v>
      </c>
      <c r="G64" s="237">
        <v>16.901936231042409</v>
      </c>
      <c r="H64" s="235">
        <v>326039</v>
      </c>
      <c r="I64" s="238">
        <v>10.957367830798148</v>
      </c>
      <c r="J64" s="235">
        <v>170828</v>
      </c>
      <c r="K64" s="238">
        <v>5.7411083698563248</v>
      </c>
      <c r="L64" s="235">
        <v>167289</v>
      </c>
      <c r="M64" s="238">
        <v>5.6221712956008068</v>
      </c>
      <c r="N64" s="244">
        <v>1926277</v>
      </c>
      <c r="O64" s="238">
        <v>64.737425992002073</v>
      </c>
      <c r="P64" s="235">
        <v>1540053</v>
      </c>
      <c r="Q64" s="238">
        <v>51.75738853304108</v>
      </c>
      <c r="R64" s="122">
        <v>8011</v>
      </c>
      <c r="S64" s="238">
        <v>0.26922998074624194</v>
      </c>
      <c r="T64" s="162" t="str">
        <f t="shared" si="1"/>
        <v>〇</v>
      </c>
      <c r="U64" s="172">
        <f t="shared" si="5"/>
        <v>100</v>
      </c>
      <c r="V64" s="165"/>
      <c r="W64" s="165"/>
      <c r="X64" s="165"/>
      <c r="Y64" s="165"/>
      <c r="Z64" s="165"/>
      <c r="AA64" s="165"/>
      <c r="AB64" s="165"/>
      <c r="AC64" s="165"/>
      <c r="AD64" s="165"/>
      <c r="AE64" s="165"/>
      <c r="AF64" s="165"/>
      <c r="AG64" s="165"/>
      <c r="AH64" s="165"/>
      <c r="AI64" s="165"/>
      <c r="AJ64" s="165"/>
      <c r="AK64" s="165"/>
      <c r="AL64" s="165"/>
      <c r="AM64" s="165"/>
      <c r="AN64" s="165"/>
      <c r="AO64" s="165"/>
      <c r="AP64" s="165"/>
    </row>
    <row r="65" spans="1:42" ht="18.75" customHeight="1">
      <c r="A65" s="418"/>
      <c r="B65" s="155" t="s">
        <v>316</v>
      </c>
      <c r="C65" s="239">
        <v>2492643</v>
      </c>
      <c r="D65" s="239">
        <v>932157</v>
      </c>
      <c r="E65" s="240">
        <v>37.396329919687702</v>
      </c>
      <c r="F65" s="239">
        <v>505968</v>
      </c>
      <c r="G65" s="241">
        <v>20.298454291288401</v>
      </c>
      <c r="H65" s="239">
        <v>368499</v>
      </c>
      <c r="I65" s="242">
        <v>14.783464780155001</v>
      </c>
      <c r="J65" s="239">
        <v>165854</v>
      </c>
      <c r="K65" s="242">
        <v>6.6537406279198397</v>
      </c>
      <c r="L65" s="239">
        <v>164285</v>
      </c>
      <c r="M65" s="242">
        <v>6.5907953926815797</v>
      </c>
      <c r="N65" s="245">
        <v>1394632</v>
      </c>
      <c r="O65" s="242">
        <v>55.949929452392503</v>
      </c>
      <c r="P65" s="239">
        <v>1088762</v>
      </c>
      <c r="Q65" s="242">
        <v>43.679018615983097</v>
      </c>
      <c r="R65" s="243">
        <v>7187</v>
      </c>
      <c r="S65" s="242">
        <v>0.28832849308946401</v>
      </c>
      <c r="T65" s="162" t="str">
        <f t="shared" si="1"/>
        <v>〇</v>
      </c>
      <c r="U65" s="172">
        <f t="shared" si="5"/>
        <v>100.00000000000004</v>
      </c>
      <c r="V65" s="165"/>
      <c r="W65" s="165"/>
      <c r="X65" s="165"/>
      <c r="Y65" s="165"/>
      <c r="Z65" s="165"/>
      <c r="AA65" s="165"/>
      <c r="AB65" s="165"/>
      <c r="AC65" s="165"/>
      <c r="AD65" s="165"/>
      <c r="AE65" s="165"/>
      <c r="AF65" s="165"/>
      <c r="AG65" s="165"/>
      <c r="AH65" s="165"/>
      <c r="AI65" s="165"/>
      <c r="AJ65" s="165"/>
      <c r="AK65" s="165"/>
      <c r="AL65" s="165"/>
      <c r="AM65" s="165"/>
      <c r="AN65" s="165"/>
      <c r="AO65" s="165"/>
      <c r="AP65" s="165"/>
    </row>
    <row r="66" spans="1:42" ht="18.75" customHeight="1">
      <c r="A66" s="400" t="s">
        <v>29</v>
      </c>
      <c r="B66" s="154" t="s">
        <v>314</v>
      </c>
      <c r="C66" s="235">
        <v>997522</v>
      </c>
      <c r="D66" s="235">
        <v>417962</v>
      </c>
      <c r="E66" s="236">
        <v>41.9</v>
      </c>
      <c r="F66" s="235">
        <v>238377</v>
      </c>
      <c r="G66" s="237">
        <v>23.9</v>
      </c>
      <c r="H66" s="235">
        <v>170582</v>
      </c>
      <c r="I66" s="238">
        <v>17.100000000000001</v>
      </c>
      <c r="J66" s="235">
        <v>212554</v>
      </c>
      <c r="K66" s="238">
        <v>21.3</v>
      </c>
      <c r="L66" s="235">
        <v>199461</v>
      </c>
      <c r="M66" s="238">
        <v>20</v>
      </c>
      <c r="N66" s="235">
        <v>367006</v>
      </c>
      <c r="O66" s="238">
        <v>36.799999999999997</v>
      </c>
      <c r="P66" s="235">
        <v>233650</v>
      </c>
      <c r="Q66" s="238">
        <v>23.4</v>
      </c>
      <c r="R66" s="122">
        <v>50377</v>
      </c>
      <c r="S66" s="238">
        <v>5.0999999999999996</v>
      </c>
      <c r="T66" s="162" t="str">
        <f t="shared" si="1"/>
        <v>〇</v>
      </c>
      <c r="U66" s="172">
        <f t="shared" si="5"/>
        <v>100</v>
      </c>
      <c r="V66" s="165"/>
      <c r="W66" s="165"/>
      <c r="X66" s="165"/>
      <c r="Y66" s="165"/>
      <c r="Z66" s="165"/>
      <c r="AA66" s="165"/>
      <c r="AB66" s="165"/>
      <c r="AC66" s="165"/>
      <c r="AD66" s="165"/>
      <c r="AE66" s="165"/>
      <c r="AF66" s="165"/>
      <c r="AG66" s="165"/>
      <c r="AH66" s="165"/>
      <c r="AI66" s="165"/>
      <c r="AJ66" s="165"/>
      <c r="AK66" s="165"/>
      <c r="AL66" s="165"/>
      <c r="AM66" s="165"/>
      <c r="AN66" s="165"/>
      <c r="AO66" s="165"/>
      <c r="AP66" s="165"/>
    </row>
    <row r="67" spans="1:42" ht="18.75" customHeight="1">
      <c r="A67" s="417"/>
      <c r="B67" s="154" t="s">
        <v>300</v>
      </c>
      <c r="C67" s="235">
        <v>1032642</v>
      </c>
      <c r="D67" s="235">
        <v>413518</v>
      </c>
      <c r="E67" s="236">
        <v>40</v>
      </c>
      <c r="F67" s="235">
        <v>235444</v>
      </c>
      <c r="G67" s="237">
        <v>22.8</v>
      </c>
      <c r="H67" s="235">
        <v>169096</v>
      </c>
      <c r="I67" s="238">
        <v>16.399999999999999</v>
      </c>
      <c r="J67" s="235">
        <v>240538</v>
      </c>
      <c r="K67" s="238">
        <v>23.3</v>
      </c>
      <c r="L67" s="235">
        <v>231872</v>
      </c>
      <c r="M67" s="238">
        <v>22.5</v>
      </c>
      <c r="N67" s="235">
        <v>378586</v>
      </c>
      <c r="O67" s="238">
        <v>36.700000000000003</v>
      </c>
      <c r="P67" s="235">
        <v>230017</v>
      </c>
      <c r="Q67" s="238">
        <v>22.3</v>
      </c>
      <c r="R67" s="122">
        <v>48328</v>
      </c>
      <c r="S67" s="238">
        <v>4.7</v>
      </c>
      <c r="T67" s="162" t="str">
        <f t="shared" si="1"/>
        <v>〇</v>
      </c>
      <c r="U67" s="172">
        <f t="shared" si="5"/>
        <v>100</v>
      </c>
      <c r="V67" s="165"/>
      <c r="W67" s="165"/>
      <c r="X67" s="165"/>
      <c r="Y67" s="165"/>
      <c r="Z67" s="165"/>
      <c r="AA67" s="165"/>
      <c r="AB67" s="165"/>
      <c r="AC67" s="165"/>
      <c r="AD67" s="165"/>
      <c r="AE67" s="165"/>
      <c r="AF67" s="165"/>
      <c r="AG67" s="165"/>
      <c r="AH67" s="165"/>
      <c r="AI67" s="165"/>
      <c r="AJ67" s="165"/>
      <c r="AK67" s="165"/>
      <c r="AL67" s="165"/>
      <c r="AM67" s="165"/>
      <c r="AN67" s="165"/>
      <c r="AO67" s="165"/>
      <c r="AP67" s="165"/>
    </row>
    <row r="68" spans="1:42" ht="18.75" customHeight="1">
      <c r="A68" s="417"/>
      <c r="B68" s="154" t="s">
        <v>301</v>
      </c>
      <c r="C68" s="235">
        <v>1170469</v>
      </c>
      <c r="D68" s="235">
        <v>407799</v>
      </c>
      <c r="E68" s="236">
        <v>34.799999999999997</v>
      </c>
      <c r="F68" s="235">
        <v>229632</v>
      </c>
      <c r="G68" s="237">
        <v>19.600000000000001</v>
      </c>
      <c r="H68" s="235">
        <v>169115</v>
      </c>
      <c r="I68" s="238">
        <v>14.4</v>
      </c>
      <c r="J68" s="235">
        <v>228654</v>
      </c>
      <c r="K68" s="238">
        <v>19.5</v>
      </c>
      <c r="L68" s="235">
        <v>214841</v>
      </c>
      <c r="M68" s="238">
        <v>18.399999999999999</v>
      </c>
      <c r="N68" s="235">
        <v>534016</v>
      </c>
      <c r="O68" s="238">
        <v>45.6</v>
      </c>
      <c r="P68" s="235">
        <v>290845</v>
      </c>
      <c r="Q68" s="238">
        <v>24.8</v>
      </c>
      <c r="R68" s="122">
        <v>169479</v>
      </c>
      <c r="S68" s="238">
        <v>14.5</v>
      </c>
      <c r="T68" s="162" t="str">
        <f t="shared" si="1"/>
        <v>〇</v>
      </c>
      <c r="U68" s="172">
        <f t="shared" si="5"/>
        <v>99.9</v>
      </c>
      <c r="V68" s="165"/>
      <c r="W68" s="165"/>
      <c r="X68" s="165"/>
      <c r="Y68" s="165"/>
      <c r="Z68" s="165"/>
      <c r="AA68" s="165"/>
      <c r="AB68" s="165"/>
      <c r="AC68" s="165"/>
      <c r="AD68" s="165"/>
      <c r="AE68" s="165"/>
      <c r="AF68" s="165"/>
      <c r="AG68" s="165"/>
      <c r="AH68" s="165"/>
      <c r="AI68" s="165"/>
      <c r="AJ68" s="165"/>
      <c r="AK68" s="165"/>
      <c r="AL68" s="165"/>
      <c r="AM68" s="165"/>
      <c r="AN68" s="165"/>
      <c r="AO68" s="165"/>
      <c r="AP68" s="165"/>
    </row>
    <row r="69" spans="1:42" ht="18.75" customHeight="1">
      <c r="A69" s="417"/>
      <c r="B69" s="154" t="s">
        <v>315</v>
      </c>
      <c r="C69" s="235">
        <v>1227384</v>
      </c>
      <c r="D69" s="235">
        <v>404773</v>
      </c>
      <c r="E69" s="236">
        <v>32.978513651799275</v>
      </c>
      <c r="F69" s="235">
        <v>226369</v>
      </c>
      <c r="G69" s="237">
        <v>18.443209297171872</v>
      </c>
      <c r="H69" s="235">
        <v>169149</v>
      </c>
      <c r="I69" s="238">
        <v>13.781261610058465</v>
      </c>
      <c r="J69" s="235">
        <v>202172</v>
      </c>
      <c r="K69" s="238">
        <v>16.471780632630047</v>
      </c>
      <c r="L69" s="235">
        <v>195929</v>
      </c>
      <c r="M69" s="238">
        <v>15.963137860685816</v>
      </c>
      <c r="N69" s="235">
        <v>620439</v>
      </c>
      <c r="O69" s="238">
        <v>50.549705715570681</v>
      </c>
      <c r="P69" s="235">
        <v>324235</v>
      </c>
      <c r="Q69" s="238">
        <v>26.416753029206834</v>
      </c>
      <c r="R69" s="122">
        <v>179246</v>
      </c>
      <c r="S69" s="238">
        <v>14.603905542193804</v>
      </c>
      <c r="T69" s="162" t="str">
        <f t="shared" si="1"/>
        <v>〇</v>
      </c>
      <c r="U69" s="172">
        <f t="shared" si="5"/>
        <v>100</v>
      </c>
      <c r="V69" s="165"/>
      <c r="W69" s="165"/>
      <c r="X69" s="165"/>
      <c r="Y69" s="165"/>
      <c r="Z69" s="165"/>
      <c r="AA69" s="165"/>
      <c r="AB69" s="165"/>
      <c r="AC69" s="165"/>
      <c r="AD69" s="165"/>
      <c r="AE69" s="165"/>
      <c r="AF69" s="165"/>
      <c r="AG69" s="165"/>
      <c r="AH69" s="165"/>
      <c r="AI69" s="165"/>
      <c r="AJ69" s="165"/>
      <c r="AK69" s="165"/>
      <c r="AL69" s="165"/>
      <c r="AM69" s="165"/>
      <c r="AN69" s="165"/>
      <c r="AO69" s="165"/>
      <c r="AP69" s="165"/>
    </row>
    <row r="70" spans="1:42" ht="18.75" customHeight="1">
      <c r="A70" s="418"/>
      <c r="B70" s="155" t="s">
        <v>316</v>
      </c>
      <c r="C70" s="239">
        <v>1166079</v>
      </c>
      <c r="D70" s="239">
        <v>398065</v>
      </c>
      <c r="E70" s="240">
        <v>34.137052463855369</v>
      </c>
      <c r="F70" s="239">
        <v>225033</v>
      </c>
      <c r="G70" s="241">
        <v>19.298263668242033</v>
      </c>
      <c r="H70" s="239">
        <v>163775</v>
      </c>
      <c r="I70" s="242">
        <v>14.044931775634412</v>
      </c>
      <c r="J70" s="239">
        <v>190272</v>
      </c>
      <c r="K70" s="242">
        <v>16.317247802250105</v>
      </c>
      <c r="L70" s="239">
        <v>183905</v>
      </c>
      <c r="M70" s="242">
        <v>15.771229908093707</v>
      </c>
      <c r="N70" s="239">
        <v>577742</v>
      </c>
      <c r="O70" s="242">
        <v>49.54569973389453</v>
      </c>
      <c r="P70" s="239">
        <v>338916</v>
      </c>
      <c r="Q70" s="242">
        <v>29.064583102860098</v>
      </c>
      <c r="R70" s="243">
        <v>131935</v>
      </c>
      <c r="S70" s="242">
        <v>11.314413517437497</v>
      </c>
      <c r="T70" s="162" t="str">
        <f t="shared" si="1"/>
        <v>〇</v>
      </c>
      <c r="U70" s="172">
        <f t="shared" si="5"/>
        <v>100</v>
      </c>
      <c r="V70" s="165"/>
      <c r="W70" s="165"/>
      <c r="X70" s="165"/>
      <c r="Y70" s="165"/>
      <c r="Z70" s="165"/>
      <c r="AA70" s="165"/>
      <c r="AB70" s="165"/>
      <c r="AC70" s="165"/>
      <c r="AD70" s="165"/>
      <c r="AE70" s="165"/>
      <c r="AF70" s="165"/>
      <c r="AG70" s="165"/>
      <c r="AH70" s="165"/>
      <c r="AI70" s="165"/>
      <c r="AJ70" s="165"/>
      <c r="AK70" s="165"/>
      <c r="AL70" s="165"/>
      <c r="AM70" s="165"/>
      <c r="AN70" s="165"/>
      <c r="AO70" s="165"/>
      <c r="AP70" s="165"/>
    </row>
    <row r="71" spans="1:42" ht="18.75" customHeight="1">
      <c r="A71" s="421" t="s">
        <v>258</v>
      </c>
      <c r="B71" s="154" t="s">
        <v>314</v>
      </c>
      <c r="C71" s="235">
        <v>482136</v>
      </c>
      <c r="D71" s="235">
        <v>228021</v>
      </c>
      <c r="E71" s="236">
        <v>47.3</v>
      </c>
      <c r="F71" s="235">
        <v>130377</v>
      </c>
      <c r="G71" s="237">
        <v>27</v>
      </c>
      <c r="H71" s="235">
        <v>92100</v>
      </c>
      <c r="I71" s="238">
        <v>19.100000000000001</v>
      </c>
      <c r="J71" s="235">
        <v>94649</v>
      </c>
      <c r="K71" s="238">
        <v>19.600000000000001</v>
      </c>
      <c r="L71" s="235">
        <v>91490</v>
      </c>
      <c r="M71" s="238">
        <v>19</v>
      </c>
      <c r="N71" s="244">
        <v>159465</v>
      </c>
      <c r="O71" s="238">
        <v>33.1</v>
      </c>
      <c r="P71" s="235">
        <v>104241</v>
      </c>
      <c r="Q71" s="238">
        <v>21.6</v>
      </c>
      <c r="R71" s="122">
        <v>18550</v>
      </c>
      <c r="S71" s="238">
        <v>3.9</v>
      </c>
      <c r="T71" s="162" t="str">
        <f t="shared" ref="T71:T75" si="6">IF(D71+J71+N71=C71,"〇","✖")</f>
        <v>✖</v>
      </c>
      <c r="U71" s="172">
        <f t="shared" ref="U71:U73" si="7">E71+K71+O71</f>
        <v>100</v>
      </c>
      <c r="V71" s="165"/>
      <c r="W71" s="165"/>
      <c r="X71" s="165"/>
      <c r="Y71" s="165"/>
      <c r="Z71" s="165"/>
      <c r="AA71" s="165"/>
      <c r="AB71" s="165"/>
      <c r="AC71" s="165"/>
      <c r="AD71" s="165"/>
      <c r="AE71" s="165"/>
      <c r="AF71" s="165"/>
      <c r="AG71" s="165"/>
      <c r="AH71" s="165"/>
      <c r="AI71" s="165"/>
      <c r="AJ71" s="165"/>
      <c r="AK71" s="165"/>
      <c r="AL71" s="165"/>
      <c r="AM71" s="165"/>
      <c r="AN71" s="165"/>
      <c r="AO71" s="165"/>
      <c r="AP71" s="165"/>
    </row>
    <row r="72" spans="1:42" ht="18.75" customHeight="1">
      <c r="A72" s="421"/>
      <c r="B72" s="154" t="s">
        <v>300</v>
      </c>
      <c r="C72" s="235">
        <v>487589</v>
      </c>
      <c r="D72" s="235">
        <v>223889</v>
      </c>
      <c r="E72" s="236">
        <v>45.9</v>
      </c>
      <c r="F72" s="235">
        <v>129601</v>
      </c>
      <c r="G72" s="237">
        <v>26.6</v>
      </c>
      <c r="H72" s="235">
        <v>88582</v>
      </c>
      <c r="I72" s="238">
        <v>18.2</v>
      </c>
      <c r="J72" s="235">
        <v>106190</v>
      </c>
      <c r="K72" s="238">
        <v>21.8</v>
      </c>
      <c r="L72" s="235">
        <v>104519</v>
      </c>
      <c r="M72" s="238">
        <v>21.4</v>
      </c>
      <c r="N72" s="244">
        <v>157510</v>
      </c>
      <c r="O72" s="238">
        <v>32.299999999999997</v>
      </c>
      <c r="P72" s="235">
        <v>104806</v>
      </c>
      <c r="Q72" s="238">
        <v>21.5</v>
      </c>
      <c r="R72" s="122">
        <v>16645</v>
      </c>
      <c r="S72" s="238">
        <v>3.4</v>
      </c>
      <c r="T72" s="162" t="str">
        <f t="shared" si="6"/>
        <v>〇</v>
      </c>
      <c r="U72" s="172">
        <f t="shared" si="7"/>
        <v>100</v>
      </c>
      <c r="V72" s="165"/>
      <c r="W72" s="165"/>
      <c r="X72" s="165"/>
      <c r="Y72" s="165"/>
      <c r="Z72" s="165"/>
      <c r="AA72" s="165"/>
      <c r="AB72" s="165"/>
      <c r="AC72" s="165"/>
      <c r="AD72" s="165"/>
      <c r="AE72" s="165"/>
      <c r="AF72" s="165"/>
      <c r="AG72" s="165"/>
      <c r="AH72" s="165"/>
      <c r="AI72" s="165"/>
      <c r="AJ72" s="165"/>
      <c r="AK72" s="165"/>
      <c r="AL72" s="165"/>
      <c r="AM72" s="165"/>
      <c r="AN72" s="165"/>
      <c r="AO72" s="165"/>
      <c r="AP72" s="165"/>
    </row>
    <row r="73" spans="1:42" ht="18.75" customHeight="1">
      <c r="A73" s="421"/>
      <c r="B73" s="154" t="s">
        <v>301</v>
      </c>
      <c r="C73" s="235">
        <v>594057</v>
      </c>
      <c r="D73" s="235">
        <v>223894</v>
      </c>
      <c r="E73" s="236">
        <v>37.700000000000003</v>
      </c>
      <c r="F73" s="235">
        <v>129609</v>
      </c>
      <c r="G73" s="237">
        <v>21.8</v>
      </c>
      <c r="H73" s="235">
        <v>87999</v>
      </c>
      <c r="I73" s="238">
        <v>14.8</v>
      </c>
      <c r="J73" s="235">
        <v>109061</v>
      </c>
      <c r="K73" s="238">
        <v>18.399999999999999</v>
      </c>
      <c r="L73" s="235">
        <v>107935</v>
      </c>
      <c r="M73" s="238">
        <v>18.2</v>
      </c>
      <c r="N73" s="244">
        <v>261102</v>
      </c>
      <c r="O73" s="238">
        <v>44</v>
      </c>
      <c r="P73" s="235">
        <v>150126</v>
      </c>
      <c r="Q73" s="238">
        <v>25.3</v>
      </c>
      <c r="R73" s="122">
        <v>69317</v>
      </c>
      <c r="S73" s="238">
        <v>11.7</v>
      </c>
      <c r="T73" s="162" t="str">
        <f>IF(D73+J73+N73=C73,"〇","✖")</f>
        <v>〇</v>
      </c>
      <c r="U73" s="172">
        <f t="shared" si="7"/>
        <v>100.1</v>
      </c>
      <c r="V73" s="165"/>
      <c r="W73" s="165"/>
      <c r="X73" s="165"/>
      <c r="Y73" s="165"/>
      <c r="Z73" s="165"/>
      <c r="AA73" s="165"/>
      <c r="AB73" s="165"/>
      <c r="AC73" s="165"/>
      <c r="AD73" s="165"/>
      <c r="AE73" s="165"/>
      <c r="AF73" s="165"/>
      <c r="AG73" s="165"/>
      <c r="AH73" s="165"/>
      <c r="AI73" s="165"/>
      <c r="AJ73" s="165"/>
      <c r="AK73" s="165"/>
      <c r="AL73" s="165"/>
      <c r="AM73" s="165"/>
      <c r="AN73" s="165"/>
      <c r="AO73" s="165"/>
      <c r="AP73" s="165"/>
    </row>
    <row r="74" spans="1:42" ht="18.75" customHeight="1">
      <c r="A74" s="421"/>
      <c r="B74" s="154" t="s">
        <v>315</v>
      </c>
      <c r="C74" s="235">
        <v>619118</v>
      </c>
      <c r="D74" s="235">
        <v>222146</v>
      </c>
      <c r="E74" s="236">
        <v>35.9</v>
      </c>
      <c r="F74" s="235">
        <v>125594</v>
      </c>
      <c r="G74" s="237">
        <v>20.3</v>
      </c>
      <c r="H74" s="235">
        <v>90153</v>
      </c>
      <c r="I74" s="238">
        <v>14.6</v>
      </c>
      <c r="J74" s="235">
        <v>108502</v>
      </c>
      <c r="K74" s="238">
        <v>17.5</v>
      </c>
      <c r="L74" s="235">
        <v>107332</v>
      </c>
      <c r="M74" s="238">
        <v>17.3</v>
      </c>
      <c r="N74" s="244">
        <v>288470</v>
      </c>
      <c r="O74" s="238">
        <v>46.6</v>
      </c>
      <c r="P74" s="235">
        <v>156226</v>
      </c>
      <c r="Q74" s="238">
        <v>25.2</v>
      </c>
      <c r="R74" s="122">
        <v>68926</v>
      </c>
      <c r="S74" s="238">
        <v>11.1</v>
      </c>
      <c r="T74" s="162" t="str">
        <f t="shared" si="6"/>
        <v>〇</v>
      </c>
      <c r="U74" s="172">
        <f>E74+K74+O74</f>
        <v>100</v>
      </c>
      <c r="V74" s="165"/>
      <c r="W74" s="165"/>
      <c r="X74" s="165"/>
      <c r="Y74" s="165"/>
      <c r="Z74" s="165"/>
      <c r="AA74" s="165"/>
      <c r="AB74" s="165"/>
      <c r="AC74" s="165"/>
      <c r="AD74" s="165"/>
      <c r="AE74" s="165"/>
      <c r="AF74" s="165"/>
      <c r="AG74" s="165"/>
      <c r="AH74" s="165"/>
      <c r="AI74" s="165"/>
      <c r="AJ74" s="165"/>
      <c r="AK74" s="165"/>
      <c r="AL74" s="165"/>
      <c r="AM74" s="165"/>
      <c r="AN74" s="165"/>
      <c r="AO74" s="165"/>
      <c r="AP74" s="165"/>
    </row>
    <row r="75" spans="1:42" ht="18.75" customHeight="1">
      <c r="A75" s="422"/>
      <c r="B75" s="155" t="s">
        <v>316</v>
      </c>
      <c r="C75" s="239">
        <v>614213</v>
      </c>
      <c r="D75" s="239">
        <v>223598</v>
      </c>
      <c r="E75" s="240">
        <v>36.4</v>
      </c>
      <c r="F75" s="239">
        <v>125954</v>
      </c>
      <c r="G75" s="241">
        <v>20.5</v>
      </c>
      <c r="H75" s="239">
        <v>90578</v>
      </c>
      <c r="I75" s="242">
        <v>14.7</v>
      </c>
      <c r="J75" s="239">
        <v>105604</v>
      </c>
      <c r="K75" s="242">
        <v>17.2</v>
      </c>
      <c r="L75" s="239">
        <v>105052</v>
      </c>
      <c r="M75" s="242">
        <v>17.100000000000001</v>
      </c>
      <c r="N75" s="245">
        <v>285011</v>
      </c>
      <c r="O75" s="242">
        <v>46.4</v>
      </c>
      <c r="P75" s="239">
        <v>155134</v>
      </c>
      <c r="Q75" s="242">
        <v>25.3</v>
      </c>
      <c r="R75" s="243">
        <v>75812</v>
      </c>
      <c r="S75" s="242">
        <v>12.3</v>
      </c>
      <c r="T75" s="162" t="str">
        <f t="shared" si="6"/>
        <v>〇</v>
      </c>
      <c r="U75" s="172">
        <f t="shared" ref="U75:U78" si="8">E75+K75+O75</f>
        <v>100</v>
      </c>
      <c r="V75" s="165"/>
      <c r="W75" s="165"/>
      <c r="X75" s="165"/>
      <c r="Y75" s="165"/>
      <c r="Z75" s="165"/>
      <c r="AA75" s="165"/>
      <c r="AB75" s="165"/>
      <c r="AC75" s="165"/>
      <c r="AD75" s="165"/>
      <c r="AE75" s="165"/>
      <c r="AF75" s="165"/>
      <c r="AG75" s="165"/>
      <c r="AH75" s="165"/>
      <c r="AI75" s="165"/>
      <c r="AJ75" s="165"/>
      <c r="AK75" s="165"/>
      <c r="AL75" s="165"/>
      <c r="AM75" s="165"/>
      <c r="AN75" s="165"/>
      <c r="AO75" s="165"/>
      <c r="AP75" s="165"/>
    </row>
    <row r="76" spans="1:42" ht="18.75" customHeight="1">
      <c r="A76" s="421" t="s">
        <v>313</v>
      </c>
      <c r="B76" s="154" t="s">
        <v>314</v>
      </c>
      <c r="C76" s="235">
        <v>521713</v>
      </c>
      <c r="D76" s="235">
        <v>233297</v>
      </c>
      <c r="E76" s="236">
        <v>44.717497934688225</v>
      </c>
      <c r="F76" s="235">
        <v>130075</v>
      </c>
      <c r="G76" s="237">
        <v>24.932290358875473</v>
      </c>
      <c r="H76" s="235">
        <v>92532</v>
      </c>
      <c r="I76" s="238">
        <v>17.736188287430064</v>
      </c>
      <c r="J76" s="235">
        <v>108746</v>
      </c>
      <c r="K76" s="238">
        <v>20.844027271699193</v>
      </c>
      <c r="L76" s="235">
        <v>105572</v>
      </c>
      <c r="M76" s="238">
        <v>20.235646801977332</v>
      </c>
      <c r="N76" s="244">
        <v>179670</v>
      </c>
      <c r="O76" s="238">
        <v>34.438474793612578</v>
      </c>
      <c r="P76" s="235">
        <v>106721</v>
      </c>
      <c r="Q76" s="238">
        <v>20.455882832131842</v>
      </c>
      <c r="R76" s="122">
        <v>37999</v>
      </c>
      <c r="S76" s="238">
        <v>7.2835064489479855</v>
      </c>
      <c r="T76" s="162" t="str">
        <f t="shared" ref="T76:T77" si="9">IF(D76+J76+N76=C76,"〇","✖")</f>
        <v>〇</v>
      </c>
      <c r="U76" s="172">
        <f>E76+K76+O76</f>
        <v>100</v>
      </c>
      <c r="V76" s="165"/>
      <c r="W76" s="165"/>
      <c r="X76" s="165"/>
      <c r="Y76" s="165"/>
      <c r="Z76" s="165"/>
      <c r="AA76" s="165"/>
      <c r="AB76" s="165"/>
      <c r="AC76" s="165"/>
      <c r="AD76" s="165"/>
      <c r="AE76" s="165"/>
      <c r="AF76" s="165"/>
      <c r="AG76" s="165"/>
      <c r="AH76" s="165"/>
      <c r="AI76" s="165"/>
      <c r="AJ76" s="165"/>
      <c r="AK76" s="165"/>
      <c r="AL76" s="165"/>
      <c r="AM76" s="165"/>
      <c r="AN76" s="165"/>
      <c r="AO76" s="165"/>
      <c r="AP76" s="165"/>
    </row>
    <row r="77" spans="1:42" ht="18.75" customHeight="1">
      <c r="A77" s="421"/>
      <c r="B77" s="154" t="s">
        <v>300</v>
      </c>
      <c r="C77" s="235">
        <v>530771</v>
      </c>
      <c r="D77" s="235">
        <v>231052</v>
      </c>
      <c r="E77" s="236">
        <v>43.531391127246962</v>
      </c>
      <c r="F77" s="235">
        <v>129043</v>
      </c>
      <c r="G77" s="237">
        <v>24.312368234134869</v>
      </c>
      <c r="H77" s="235">
        <v>91198</v>
      </c>
      <c r="I77" s="238">
        <v>17.182174610142603</v>
      </c>
      <c r="J77" s="235">
        <v>115524</v>
      </c>
      <c r="K77" s="238">
        <v>21.765318753285314</v>
      </c>
      <c r="L77" s="235">
        <v>113083</v>
      </c>
      <c r="M77" s="238">
        <v>21.305421735550738</v>
      </c>
      <c r="N77" s="244">
        <v>184195</v>
      </c>
      <c r="O77" s="238">
        <v>34.703290119467717</v>
      </c>
      <c r="P77" s="235">
        <v>109101</v>
      </c>
      <c r="Q77" s="238">
        <v>20.555192352257375</v>
      </c>
      <c r="R77" s="122">
        <v>41173</v>
      </c>
      <c r="S77" s="238">
        <v>7.757206026704548</v>
      </c>
      <c r="T77" s="162" t="str">
        <f t="shared" si="9"/>
        <v>〇</v>
      </c>
      <c r="U77" s="172">
        <f t="shared" si="8"/>
        <v>100</v>
      </c>
      <c r="V77" s="165"/>
      <c r="W77" s="165"/>
      <c r="X77" s="165"/>
      <c r="Y77" s="165"/>
      <c r="Z77" s="165"/>
      <c r="AA77" s="165"/>
      <c r="AB77" s="165"/>
      <c r="AC77" s="165"/>
      <c r="AD77" s="165"/>
      <c r="AE77" s="165"/>
      <c r="AF77" s="165"/>
      <c r="AG77" s="165"/>
      <c r="AH77" s="165"/>
      <c r="AI77" s="165"/>
      <c r="AJ77" s="165"/>
      <c r="AK77" s="165"/>
      <c r="AL77" s="165"/>
      <c r="AM77" s="165"/>
      <c r="AN77" s="165"/>
      <c r="AO77" s="165"/>
      <c r="AP77" s="165"/>
    </row>
    <row r="78" spans="1:42" ht="18.75" customHeight="1">
      <c r="A78" s="421"/>
      <c r="B78" s="154" t="s">
        <v>301</v>
      </c>
      <c r="C78" s="235">
        <v>609964</v>
      </c>
      <c r="D78" s="235">
        <v>228844</v>
      </c>
      <c r="E78" s="236">
        <v>37.517623990924051</v>
      </c>
      <c r="F78" s="235">
        <v>130706</v>
      </c>
      <c r="G78" s="237">
        <v>21.428477746227646</v>
      </c>
      <c r="H78" s="235">
        <v>87215</v>
      </c>
      <c r="I78" s="238">
        <v>14.298384822710849</v>
      </c>
      <c r="J78" s="235">
        <v>115699</v>
      </c>
      <c r="K78" s="238">
        <v>18.968168613229633</v>
      </c>
      <c r="L78" s="235">
        <v>113650</v>
      </c>
      <c r="M78" s="238">
        <v>18.632247149012073</v>
      </c>
      <c r="N78" s="244">
        <v>265421</v>
      </c>
      <c r="O78" s="238">
        <v>43.514207395846313</v>
      </c>
      <c r="P78" s="235">
        <v>184429</v>
      </c>
      <c r="Q78" s="238">
        <v>30.236046717511194</v>
      </c>
      <c r="R78" s="122">
        <v>40433</v>
      </c>
      <c r="S78" s="238">
        <v>6.6287518607655542</v>
      </c>
      <c r="T78" s="162" t="str">
        <f>IF(D78+J78+N78=C78,"〇","✖")</f>
        <v>〇</v>
      </c>
      <c r="U78" s="172">
        <f t="shared" si="8"/>
        <v>100</v>
      </c>
      <c r="V78" s="165"/>
      <c r="W78" s="165"/>
      <c r="X78" s="165"/>
      <c r="Y78" s="165"/>
      <c r="Z78" s="165"/>
      <c r="AA78" s="165"/>
      <c r="AB78" s="165"/>
      <c r="AC78" s="165"/>
      <c r="AD78" s="165"/>
      <c r="AE78" s="165"/>
      <c r="AF78" s="165"/>
      <c r="AG78" s="165"/>
      <c r="AH78" s="165"/>
      <c r="AI78" s="165"/>
      <c r="AJ78" s="165"/>
      <c r="AK78" s="165"/>
      <c r="AL78" s="165"/>
      <c r="AM78" s="165"/>
      <c r="AN78" s="165"/>
      <c r="AO78" s="165"/>
      <c r="AP78" s="165"/>
    </row>
    <row r="79" spans="1:42" ht="18.75" customHeight="1">
      <c r="A79" s="421"/>
      <c r="B79" s="154" t="s">
        <v>315</v>
      </c>
      <c r="C79" s="235">
        <v>656268</v>
      </c>
      <c r="D79" s="235">
        <v>232849</v>
      </c>
      <c r="E79" s="236">
        <v>35.480779193865921</v>
      </c>
      <c r="F79" s="235">
        <v>128087</v>
      </c>
      <c r="G79" s="237">
        <v>19.517483710922974</v>
      </c>
      <c r="H79" s="235">
        <v>93209</v>
      </c>
      <c r="I79" s="238">
        <v>14.20288662558589</v>
      </c>
      <c r="J79" s="235">
        <v>122918</v>
      </c>
      <c r="K79" s="238">
        <v>18.729848171783477</v>
      </c>
      <c r="L79" s="235">
        <v>122163</v>
      </c>
      <c r="M79" s="238">
        <v>18.614803708241144</v>
      </c>
      <c r="N79" s="244">
        <v>300501</v>
      </c>
      <c r="O79" s="238">
        <v>45.789372634350599</v>
      </c>
      <c r="P79" s="235">
        <v>185498</v>
      </c>
      <c r="Q79" s="238">
        <v>28.265586620100326</v>
      </c>
      <c r="R79" s="122">
        <v>56798</v>
      </c>
      <c r="S79" s="238">
        <v>8.6546959473873475</v>
      </c>
      <c r="T79" s="162" t="str">
        <f t="shared" ref="T79:T80" si="10">IF(D79+J79+N79=C79,"〇","✖")</f>
        <v>〇</v>
      </c>
      <c r="U79" s="172">
        <f>E79+K79+O79</f>
        <v>100</v>
      </c>
      <c r="V79" s="165"/>
      <c r="W79" s="165"/>
      <c r="X79" s="165"/>
      <c r="Y79" s="165"/>
      <c r="Z79" s="165"/>
      <c r="AA79" s="165"/>
      <c r="AB79" s="165"/>
      <c r="AC79" s="165"/>
      <c r="AD79" s="165"/>
      <c r="AE79" s="165"/>
      <c r="AF79" s="165"/>
      <c r="AG79" s="165"/>
      <c r="AH79" s="165"/>
      <c r="AI79" s="165"/>
      <c r="AJ79" s="165"/>
      <c r="AK79" s="165"/>
      <c r="AL79" s="165"/>
      <c r="AM79" s="165"/>
      <c r="AN79" s="165"/>
      <c r="AO79" s="165"/>
      <c r="AP79" s="165"/>
    </row>
    <row r="80" spans="1:42" ht="18.75" customHeight="1">
      <c r="A80" s="422"/>
      <c r="B80" s="155" t="s">
        <v>316</v>
      </c>
      <c r="C80" s="239">
        <v>623878</v>
      </c>
      <c r="D80" s="239">
        <v>224788</v>
      </c>
      <c r="E80" s="240">
        <v>36.030762424704797</v>
      </c>
      <c r="F80" s="239">
        <v>127041</v>
      </c>
      <c r="G80" s="241">
        <v>20.363115865601898</v>
      </c>
      <c r="H80" s="239">
        <v>85394</v>
      </c>
      <c r="I80" s="242">
        <v>13.6876120010643</v>
      </c>
      <c r="J80" s="239">
        <v>112374</v>
      </c>
      <c r="K80" s="242">
        <v>18.012175457381101</v>
      </c>
      <c r="L80" s="239">
        <v>107325</v>
      </c>
      <c r="M80" s="242">
        <v>17.202882614870202</v>
      </c>
      <c r="N80" s="245">
        <v>286716</v>
      </c>
      <c r="O80" s="242">
        <v>45.957062117914099</v>
      </c>
      <c r="P80" s="239">
        <v>191035</v>
      </c>
      <c r="Q80" s="242">
        <v>30.620570047348998</v>
      </c>
      <c r="R80" s="243">
        <v>41625</v>
      </c>
      <c r="S80" s="242">
        <v>6.6719775340691596</v>
      </c>
      <c r="T80" s="162" t="str">
        <f t="shared" si="10"/>
        <v>〇</v>
      </c>
      <c r="U80" s="172">
        <f t="shared" ref="U80" si="11">E80+K80+O80</f>
        <v>100</v>
      </c>
      <c r="V80" s="165"/>
      <c r="W80" s="165"/>
      <c r="X80" s="165"/>
      <c r="Y80" s="165"/>
      <c r="Z80" s="165"/>
      <c r="AA80" s="165"/>
      <c r="AB80" s="165"/>
      <c r="AC80" s="165"/>
      <c r="AD80" s="165"/>
      <c r="AE80" s="165"/>
      <c r="AF80" s="165"/>
      <c r="AG80" s="165"/>
      <c r="AH80" s="165"/>
      <c r="AI80" s="165"/>
      <c r="AJ80" s="165"/>
      <c r="AK80" s="165"/>
      <c r="AL80" s="165"/>
      <c r="AM80" s="165"/>
      <c r="AN80" s="165"/>
      <c r="AO80" s="165"/>
      <c r="AP80" s="165"/>
    </row>
    <row r="81" spans="1:42" ht="18.75" customHeight="1">
      <c r="A81" s="421" t="s">
        <v>129</v>
      </c>
      <c r="B81" s="154" t="s">
        <v>314</v>
      </c>
      <c r="C81" s="235">
        <v>446733</v>
      </c>
      <c r="D81" s="235">
        <v>199170</v>
      </c>
      <c r="E81" s="236">
        <v>44.6</v>
      </c>
      <c r="F81" s="235">
        <v>115631</v>
      </c>
      <c r="G81" s="237">
        <v>25.9</v>
      </c>
      <c r="H81" s="235">
        <v>73078</v>
      </c>
      <c r="I81" s="238">
        <v>16.399999999999999</v>
      </c>
      <c r="J81" s="235">
        <v>111786</v>
      </c>
      <c r="K81" s="238">
        <v>25</v>
      </c>
      <c r="L81" s="235">
        <v>107068</v>
      </c>
      <c r="M81" s="238">
        <v>24</v>
      </c>
      <c r="N81" s="244">
        <v>135777</v>
      </c>
      <c r="O81" s="238">
        <v>30.4</v>
      </c>
      <c r="P81" s="235">
        <v>86686</v>
      </c>
      <c r="Q81" s="238">
        <v>19.399999999999999</v>
      </c>
      <c r="R81" s="122">
        <v>14038</v>
      </c>
      <c r="S81" s="238">
        <v>3.1</v>
      </c>
      <c r="T81" s="162" t="str">
        <f t="shared" si="1"/>
        <v>〇</v>
      </c>
      <c r="U81" s="172">
        <f t="shared" si="5"/>
        <v>100</v>
      </c>
      <c r="V81" s="165"/>
      <c r="W81" s="165"/>
      <c r="X81" s="165"/>
      <c r="Y81" s="165"/>
      <c r="Z81" s="165"/>
      <c r="AA81" s="165"/>
      <c r="AB81" s="165"/>
      <c r="AC81" s="165"/>
      <c r="AD81" s="165"/>
      <c r="AE81" s="165"/>
      <c r="AF81" s="165"/>
      <c r="AG81" s="165"/>
      <c r="AH81" s="165"/>
      <c r="AI81" s="165"/>
      <c r="AJ81" s="165"/>
      <c r="AK81" s="165"/>
      <c r="AL81" s="165"/>
      <c r="AM81" s="165"/>
      <c r="AN81" s="165"/>
      <c r="AO81" s="165"/>
      <c r="AP81" s="165"/>
    </row>
    <row r="82" spans="1:42" ht="18.75" customHeight="1">
      <c r="A82" s="421"/>
      <c r="B82" s="154" t="s">
        <v>300</v>
      </c>
      <c r="C82" s="235">
        <v>437323</v>
      </c>
      <c r="D82" s="235">
        <v>198742</v>
      </c>
      <c r="E82" s="236">
        <v>45.4</v>
      </c>
      <c r="F82" s="235">
        <v>113090</v>
      </c>
      <c r="G82" s="237">
        <v>25.9</v>
      </c>
      <c r="H82" s="235">
        <v>74914</v>
      </c>
      <c r="I82" s="238">
        <v>17.100000000000001</v>
      </c>
      <c r="J82" s="235">
        <v>112031</v>
      </c>
      <c r="K82" s="238">
        <v>25.6</v>
      </c>
      <c r="L82" s="235">
        <v>110220</v>
      </c>
      <c r="M82" s="238">
        <v>25.2</v>
      </c>
      <c r="N82" s="244">
        <v>126550</v>
      </c>
      <c r="O82" s="238">
        <v>28.9</v>
      </c>
      <c r="P82" s="235">
        <v>84593</v>
      </c>
      <c r="Q82" s="238">
        <v>19.3</v>
      </c>
      <c r="R82" s="122">
        <v>7972</v>
      </c>
      <c r="S82" s="238">
        <v>1.8</v>
      </c>
      <c r="T82" s="162" t="str">
        <f t="shared" si="1"/>
        <v>〇</v>
      </c>
      <c r="U82" s="172">
        <f t="shared" si="5"/>
        <v>99.9</v>
      </c>
      <c r="V82" s="165"/>
      <c r="W82" s="165"/>
      <c r="X82" s="165"/>
      <c r="Y82" s="165"/>
      <c r="Z82" s="165"/>
      <c r="AA82" s="165"/>
      <c r="AB82" s="165"/>
      <c r="AC82" s="165"/>
      <c r="AD82" s="165"/>
      <c r="AE82" s="165"/>
      <c r="AF82" s="165"/>
      <c r="AG82" s="165"/>
      <c r="AH82" s="165"/>
      <c r="AI82" s="165"/>
      <c r="AJ82" s="165"/>
      <c r="AK82" s="165"/>
      <c r="AL82" s="165"/>
      <c r="AM82" s="165"/>
      <c r="AN82" s="165"/>
      <c r="AO82" s="165"/>
      <c r="AP82" s="165"/>
    </row>
    <row r="83" spans="1:42" ht="18.75" customHeight="1">
      <c r="A83" s="421"/>
      <c r="B83" s="154" t="s">
        <v>301</v>
      </c>
      <c r="C83" s="235">
        <v>489370</v>
      </c>
      <c r="D83" s="235">
        <v>207639</v>
      </c>
      <c r="E83" s="236">
        <v>42.4</v>
      </c>
      <c r="F83" s="235">
        <v>114157</v>
      </c>
      <c r="G83" s="237">
        <v>23.3</v>
      </c>
      <c r="H83" s="235">
        <v>82484</v>
      </c>
      <c r="I83" s="238">
        <v>16.899999999999999</v>
      </c>
      <c r="J83" s="235">
        <v>116655</v>
      </c>
      <c r="K83" s="238">
        <v>23.8</v>
      </c>
      <c r="L83" s="235">
        <v>115873</v>
      </c>
      <c r="M83" s="238">
        <v>23.7</v>
      </c>
      <c r="N83" s="244">
        <v>165076</v>
      </c>
      <c r="O83" s="238">
        <v>33.700000000000003</v>
      </c>
      <c r="P83" s="235">
        <v>96314</v>
      </c>
      <c r="Q83" s="238">
        <v>19.7</v>
      </c>
      <c r="R83" s="122">
        <v>33879</v>
      </c>
      <c r="S83" s="238">
        <v>6.9</v>
      </c>
      <c r="T83" s="162" t="str">
        <f t="shared" si="1"/>
        <v>〇</v>
      </c>
      <c r="U83" s="172">
        <f t="shared" si="5"/>
        <v>99.9</v>
      </c>
      <c r="V83" s="165"/>
      <c r="W83" s="165"/>
      <c r="X83" s="165"/>
      <c r="Y83" s="165"/>
      <c r="Z83" s="165"/>
      <c r="AA83" s="165"/>
      <c r="AB83" s="165"/>
      <c r="AC83" s="165"/>
      <c r="AD83" s="165"/>
      <c r="AE83" s="165"/>
      <c r="AF83" s="165"/>
      <c r="AG83" s="165"/>
      <c r="AH83" s="165"/>
      <c r="AI83" s="165"/>
      <c r="AJ83" s="165"/>
      <c r="AK83" s="165"/>
      <c r="AL83" s="165"/>
      <c r="AM83" s="165"/>
      <c r="AN83" s="165"/>
      <c r="AO83" s="165"/>
      <c r="AP83" s="165"/>
    </row>
    <row r="84" spans="1:42" ht="18.75" customHeight="1">
      <c r="A84" s="421"/>
      <c r="B84" s="154" t="s">
        <v>315</v>
      </c>
      <c r="C84" s="235">
        <v>557756</v>
      </c>
      <c r="D84" s="235">
        <v>212764</v>
      </c>
      <c r="E84" s="236">
        <v>38.1</v>
      </c>
      <c r="F84" s="235">
        <v>111013</v>
      </c>
      <c r="G84" s="237">
        <v>19.899999999999999</v>
      </c>
      <c r="H84" s="235">
        <v>90046</v>
      </c>
      <c r="I84" s="238">
        <v>16.100000000000001</v>
      </c>
      <c r="J84" s="235">
        <v>120945</v>
      </c>
      <c r="K84" s="238">
        <v>21.7</v>
      </c>
      <c r="L84" s="235">
        <v>119795</v>
      </c>
      <c r="M84" s="238">
        <v>21.5</v>
      </c>
      <c r="N84" s="244">
        <v>224047</v>
      </c>
      <c r="O84" s="238">
        <v>40.200000000000003</v>
      </c>
      <c r="P84" s="235">
        <v>134307</v>
      </c>
      <c r="Q84" s="238">
        <v>24.1</v>
      </c>
      <c r="R84" s="122">
        <v>47386</v>
      </c>
      <c r="S84" s="238">
        <v>8.5</v>
      </c>
      <c r="T84" s="162" t="str">
        <f t="shared" si="1"/>
        <v>〇</v>
      </c>
      <c r="U84" s="172">
        <f t="shared" si="5"/>
        <v>100</v>
      </c>
      <c r="V84" s="165"/>
      <c r="W84" s="165"/>
      <c r="X84" s="165"/>
      <c r="Y84" s="165"/>
      <c r="Z84" s="165"/>
      <c r="AA84" s="165"/>
      <c r="AB84" s="165"/>
      <c r="AC84" s="165"/>
      <c r="AD84" s="165"/>
      <c r="AE84" s="165"/>
      <c r="AF84" s="165"/>
      <c r="AG84" s="165"/>
      <c r="AH84" s="165"/>
      <c r="AI84" s="165"/>
      <c r="AJ84" s="165"/>
      <c r="AK84" s="165"/>
      <c r="AL84" s="165"/>
      <c r="AM84" s="165"/>
      <c r="AN84" s="165"/>
      <c r="AO84" s="165"/>
      <c r="AP84" s="165"/>
    </row>
    <row r="85" spans="1:42" ht="18.75" customHeight="1">
      <c r="A85" s="422"/>
      <c r="B85" s="155" t="s">
        <v>316</v>
      </c>
      <c r="C85" s="239">
        <v>535947</v>
      </c>
      <c r="D85" s="239">
        <v>199063</v>
      </c>
      <c r="E85" s="240">
        <v>37.200000000000003</v>
      </c>
      <c r="F85" s="239">
        <v>112082</v>
      </c>
      <c r="G85" s="241">
        <v>21</v>
      </c>
      <c r="H85" s="239">
        <v>74154</v>
      </c>
      <c r="I85" s="242">
        <v>13.8</v>
      </c>
      <c r="J85" s="239">
        <v>125955</v>
      </c>
      <c r="K85" s="242">
        <v>23.5</v>
      </c>
      <c r="L85" s="239">
        <v>120840</v>
      </c>
      <c r="M85" s="242">
        <v>22.5</v>
      </c>
      <c r="N85" s="245">
        <v>210929</v>
      </c>
      <c r="O85" s="242">
        <v>39.299999999999997</v>
      </c>
      <c r="P85" s="239">
        <v>128071</v>
      </c>
      <c r="Q85" s="242">
        <v>23.9</v>
      </c>
      <c r="R85" s="243">
        <v>35242</v>
      </c>
      <c r="S85" s="242">
        <v>6.5</v>
      </c>
      <c r="T85" s="162" t="str">
        <f t="shared" si="1"/>
        <v>〇</v>
      </c>
      <c r="U85" s="172">
        <f t="shared" ref="U85:U116" si="12">E85+K85+O85</f>
        <v>100</v>
      </c>
      <c r="V85" s="165"/>
      <c r="W85" s="165"/>
      <c r="X85" s="165"/>
      <c r="Y85" s="165"/>
      <c r="Z85" s="165"/>
      <c r="AA85" s="165"/>
      <c r="AB85" s="165"/>
      <c r="AC85" s="165"/>
      <c r="AD85" s="165"/>
      <c r="AE85" s="165"/>
      <c r="AF85" s="165"/>
      <c r="AG85" s="165"/>
      <c r="AH85" s="165"/>
      <c r="AI85" s="165"/>
      <c r="AJ85" s="165"/>
      <c r="AK85" s="165"/>
      <c r="AL85" s="165"/>
      <c r="AM85" s="165"/>
      <c r="AN85" s="165"/>
      <c r="AO85" s="165"/>
      <c r="AP85" s="165"/>
    </row>
    <row r="86" spans="1:42" ht="18.75" customHeight="1">
      <c r="A86" s="403" t="s">
        <v>30</v>
      </c>
      <c r="B86" s="154" t="s">
        <v>314</v>
      </c>
      <c r="C86" s="235">
        <v>445138</v>
      </c>
      <c r="D86" s="235">
        <v>201474</v>
      </c>
      <c r="E86" s="236">
        <v>45.3</v>
      </c>
      <c r="F86" s="235">
        <v>114043</v>
      </c>
      <c r="G86" s="237">
        <v>25.6</v>
      </c>
      <c r="H86" s="235">
        <v>80138</v>
      </c>
      <c r="I86" s="238">
        <v>18</v>
      </c>
      <c r="J86" s="235">
        <v>98217</v>
      </c>
      <c r="K86" s="238">
        <v>22.1</v>
      </c>
      <c r="L86" s="235">
        <v>95760</v>
      </c>
      <c r="M86" s="238">
        <v>21.5</v>
      </c>
      <c r="N86" s="244">
        <v>145447</v>
      </c>
      <c r="O86" s="238">
        <v>32.700000000000003</v>
      </c>
      <c r="P86" s="235">
        <v>82513</v>
      </c>
      <c r="Q86" s="238">
        <v>18.5</v>
      </c>
      <c r="R86" s="122">
        <v>33257</v>
      </c>
      <c r="S86" s="238">
        <v>7.5</v>
      </c>
      <c r="T86" s="162" t="str">
        <f t="shared" ref="T86:T159" si="13">IF(D86+J86+N86=C86,"〇","✖")</f>
        <v>〇</v>
      </c>
      <c r="U86" s="172">
        <f t="shared" si="12"/>
        <v>100.10000000000001</v>
      </c>
      <c r="V86" s="165"/>
      <c r="W86" s="165"/>
      <c r="X86" s="165"/>
      <c r="Y86" s="165"/>
      <c r="Z86" s="165"/>
      <c r="AA86" s="165"/>
      <c r="AB86" s="165"/>
      <c r="AC86" s="165"/>
      <c r="AD86" s="165"/>
      <c r="AE86" s="165"/>
      <c r="AF86" s="165"/>
      <c r="AG86" s="165"/>
      <c r="AH86" s="165"/>
      <c r="AI86" s="165"/>
      <c r="AJ86" s="165"/>
      <c r="AK86" s="165"/>
      <c r="AL86" s="165"/>
      <c r="AM86" s="165"/>
      <c r="AN86" s="165"/>
      <c r="AO86" s="165"/>
      <c r="AP86" s="165"/>
    </row>
    <row r="87" spans="1:42" ht="18.75" customHeight="1">
      <c r="A87" s="417"/>
      <c r="B87" s="154" t="s">
        <v>300</v>
      </c>
      <c r="C87" s="235">
        <v>451981</v>
      </c>
      <c r="D87" s="235">
        <v>195871</v>
      </c>
      <c r="E87" s="236">
        <v>43.3</v>
      </c>
      <c r="F87" s="235">
        <v>112908</v>
      </c>
      <c r="G87" s="237">
        <v>25</v>
      </c>
      <c r="H87" s="235">
        <v>75601</v>
      </c>
      <c r="I87" s="238">
        <v>16.7</v>
      </c>
      <c r="J87" s="235">
        <v>112133</v>
      </c>
      <c r="K87" s="238">
        <v>24.8</v>
      </c>
      <c r="L87" s="235">
        <v>107059</v>
      </c>
      <c r="M87" s="238">
        <v>23.7</v>
      </c>
      <c r="N87" s="244">
        <v>143977</v>
      </c>
      <c r="O87" s="238">
        <v>31.9</v>
      </c>
      <c r="P87" s="235">
        <v>82449</v>
      </c>
      <c r="Q87" s="238">
        <v>18.2</v>
      </c>
      <c r="R87" s="122">
        <v>29420</v>
      </c>
      <c r="S87" s="238">
        <v>6.5</v>
      </c>
      <c r="T87" s="162" t="str">
        <f t="shared" si="13"/>
        <v>〇</v>
      </c>
      <c r="U87" s="172">
        <f t="shared" si="12"/>
        <v>100</v>
      </c>
      <c r="V87" s="165"/>
      <c r="W87" s="165"/>
      <c r="X87" s="165"/>
      <c r="Y87" s="165"/>
      <c r="Z87" s="165"/>
      <c r="AA87" s="165"/>
      <c r="AB87" s="165"/>
      <c r="AC87" s="165"/>
      <c r="AD87" s="165"/>
      <c r="AE87" s="165"/>
      <c r="AF87" s="165"/>
      <c r="AG87" s="165"/>
      <c r="AH87" s="165"/>
      <c r="AI87" s="165"/>
      <c r="AJ87" s="165"/>
      <c r="AK87" s="165"/>
      <c r="AL87" s="165"/>
      <c r="AM87" s="165"/>
      <c r="AN87" s="165"/>
      <c r="AO87" s="165"/>
      <c r="AP87" s="165"/>
    </row>
    <row r="88" spans="1:42" ht="18.75" customHeight="1">
      <c r="A88" s="417"/>
      <c r="B88" s="154" t="s">
        <v>301</v>
      </c>
      <c r="C88" s="235">
        <v>566717</v>
      </c>
      <c r="D88" s="235">
        <v>194681</v>
      </c>
      <c r="E88" s="236">
        <v>34.4</v>
      </c>
      <c r="F88" s="235">
        <v>113356</v>
      </c>
      <c r="G88" s="237">
        <v>20</v>
      </c>
      <c r="H88" s="235">
        <v>73684</v>
      </c>
      <c r="I88" s="238">
        <v>13</v>
      </c>
      <c r="J88" s="235">
        <v>119559</v>
      </c>
      <c r="K88" s="238">
        <v>21.1</v>
      </c>
      <c r="L88" s="235">
        <v>114829</v>
      </c>
      <c r="M88" s="238">
        <v>20.3</v>
      </c>
      <c r="N88" s="244">
        <v>252477</v>
      </c>
      <c r="O88" s="238">
        <v>44.6</v>
      </c>
      <c r="P88" s="235">
        <v>119823</v>
      </c>
      <c r="Q88" s="238">
        <v>21.1</v>
      </c>
      <c r="R88" s="122">
        <v>100263</v>
      </c>
      <c r="S88" s="238">
        <v>17.7</v>
      </c>
      <c r="T88" s="162" t="str">
        <f t="shared" si="13"/>
        <v>〇</v>
      </c>
      <c r="U88" s="172">
        <f t="shared" si="12"/>
        <v>100.1</v>
      </c>
      <c r="V88" s="165"/>
      <c r="W88" s="165"/>
      <c r="X88" s="165"/>
      <c r="Y88" s="165"/>
      <c r="Z88" s="165"/>
      <c r="AA88" s="165"/>
      <c r="AB88" s="165"/>
      <c r="AC88" s="165"/>
      <c r="AD88" s="165"/>
      <c r="AE88" s="165"/>
      <c r="AF88" s="165"/>
      <c r="AG88" s="165"/>
      <c r="AH88" s="165"/>
      <c r="AI88" s="165"/>
      <c r="AJ88" s="165"/>
      <c r="AK88" s="165"/>
      <c r="AL88" s="165"/>
      <c r="AM88" s="165"/>
      <c r="AN88" s="165"/>
      <c r="AO88" s="165"/>
      <c r="AP88" s="165"/>
    </row>
    <row r="89" spans="1:42" ht="18.75" customHeight="1">
      <c r="A89" s="417"/>
      <c r="B89" s="154" t="s">
        <v>315</v>
      </c>
      <c r="C89" s="235">
        <v>571834</v>
      </c>
      <c r="D89" s="235">
        <v>193879</v>
      </c>
      <c r="E89" s="236">
        <v>33.9</v>
      </c>
      <c r="F89" s="235">
        <v>113261</v>
      </c>
      <c r="G89" s="237">
        <v>19.8</v>
      </c>
      <c r="H89" s="235">
        <v>72417</v>
      </c>
      <c r="I89" s="238">
        <v>12.6</v>
      </c>
      <c r="J89" s="235">
        <v>105592</v>
      </c>
      <c r="K89" s="238">
        <v>18.5</v>
      </c>
      <c r="L89" s="235">
        <v>104379</v>
      </c>
      <c r="M89" s="238">
        <v>18.3</v>
      </c>
      <c r="N89" s="244">
        <v>272363</v>
      </c>
      <c r="O89" s="238">
        <v>47.6</v>
      </c>
      <c r="P89" s="235">
        <v>130299</v>
      </c>
      <c r="Q89" s="238">
        <v>22.8</v>
      </c>
      <c r="R89" s="122">
        <v>77375</v>
      </c>
      <c r="S89" s="238">
        <v>13.5</v>
      </c>
      <c r="T89" s="162" t="str">
        <f t="shared" si="13"/>
        <v>〇</v>
      </c>
      <c r="U89" s="172">
        <f t="shared" si="12"/>
        <v>100</v>
      </c>
      <c r="V89" s="165"/>
      <c r="W89" s="165"/>
      <c r="X89" s="165"/>
      <c r="Y89" s="165"/>
      <c r="Z89" s="165"/>
      <c r="AA89" s="165"/>
      <c r="AB89" s="165"/>
      <c r="AC89" s="165"/>
      <c r="AD89" s="165"/>
      <c r="AE89" s="165"/>
      <c r="AF89" s="165"/>
      <c r="AG89" s="165"/>
      <c r="AH89" s="165"/>
      <c r="AI89" s="165"/>
      <c r="AJ89" s="165"/>
      <c r="AK89" s="165"/>
      <c r="AL89" s="165"/>
      <c r="AM89" s="165"/>
      <c r="AN89" s="165"/>
      <c r="AO89" s="165"/>
      <c r="AP89" s="165"/>
    </row>
    <row r="90" spans="1:42" ht="18.75" customHeight="1">
      <c r="A90" s="418"/>
      <c r="B90" s="155" t="s">
        <v>316</v>
      </c>
      <c r="C90" s="239">
        <v>583046</v>
      </c>
      <c r="D90" s="239">
        <v>193517</v>
      </c>
      <c r="E90" s="240">
        <v>33.200000000000003</v>
      </c>
      <c r="F90" s="239">
        <v>114307</v>
      </c>
      <c r="G90" s="241">
        <v>19.600000000000001</v>
      </c>
      <c r="H90" s="239">
        <v>70068</v>
      </c>
      <c r="I90" s="242">
        <v>12</v>
      </c>
      <c r="J90" s="239">
        <v>114383</v>
      </c>
      <c r="K90" s="242">
        <v>19.600000000000001</v>
      </c>
      <c r="L90" s="239">
        <v>113391</v>
      </c>
      <c r="M90" s="242">
        <v>19.400000000000002</v>
      </c>
      <c r="N90" s="245">
        <v>275146</v>
      </c>
      <c r="O90" s="242">
        <v>47.2</v>
      </c>
      <c r="P90" s="239">
        <v>130850</v>
      </c>
      <c r="Q90" s="242">
        <v>22.5</v>
      </c>
      <c r="R90" s="243">
        <v>75388</v>
      </c>
      <c r="S90" s="242">
        <v>12.9</v>
      </c>
      <c r="T90" s="162" t="str">
        <f t="shared" si="13"/>
        <v>〇</v>
      </c>
      <c r="U90" s="172">
        <f t="shared" si="12"/>
        <v>100</v>
      </c>
      <c r="V90" s="165"/>
      <c r="W90" s="165"/>
      <c r="X90" s="165"/>
      <c r="Y90" s="165"/>
      <c r="Z90" s="165"/>
      <c r="AA90" s="165"/>
      <c r="AB90" s="165"/>
      <c r="AC90" s="165"/>
      <c r="AD90" s="165"/>
      <c r="AE90" s="165"/>
      <c r="AF90" s="165"/>
      <c r="AG90" s="165"/>
      <c r="AH90" s="165"/>
      <c r="AI90" s="165"/>
      <c r="AJ90" s="165"/>
      <c r="AK90" s="165"/>
      <c r="AL90" s="165"/>
      <c r="AM90" s="165"/>
      <c r="AN90" s="165"/>
      <c r="AO90" s="165"/>
      <c r="AP90" s="165"/>
    </row>
    <row r="91" spans="1:42" ht="18.75" customHeight="1">
      <c r="A91" s="400" t="s">
        <v>31</v>
      </c>
      <c r="B91" s="154" t="s">
        <v>314</v>
      </c>
      <c r="C91" s="235">
        <v>789989</v>
      </c>
      <c r="D91" s="235">
        <v>392304</v>
      </c>
      <c r="E91" s="236">
        <v>49.7</v>
      </c>
      <c r="F91" s="235">
        <v>249438</v>
      </c>
      <c r="G91" s="237">
        <v>31.6</v>
      </c>
      <c r="H91" s="235">
        <v>126289</v>
      </c>
      <c r="I91" s="238">
        <v>16</v>
      </c>
      <c r="J91" s="235">
        <v>130280</v>
      </c>
      <c r="K91" s="238">
        <v>16.5</v>
      </c>
      <c r="L91" s="235">
        <v>124844</v>
      </c>
      <c r="M91" s="238">
        <v>15.8</v>
      </c>
      <c r="N91" s="244">
        <v>267405</v>
      </c>
      <c r="O91" s="238">
        <v>33.799999999999997</v>
      </c>
      <c r="P91" s="235">
        <v>182115</v>
      </c>
      <c r="Q91" s="238">
        <v>23.1</v>
      </c>
      <c r="R91" s="122">
        <v>29410</v>
      </c>
      <c r="S91" s="238">
        <v>3.7</v>
      </c>
      <c r="T91" s="162" t="str">
        <f t="shared" si="13"/>
        <v>〇</v>
      </c>
      <c r="U91" s="172">
        <f t="shared" si="12"/>
        <v>100</v>
      </c>
      <c r="V91" s="165"/>
      <c r="W91" s="165"/>
      <c r="X91" s="165"/>
      <c r="Y91" s="165"/>
      <c r="Z91" s="165"/>
      <c r="AA91" s="165"/>
      <c r="AB91" s="165"/>
      <c r="AC91" s="165"/>
      <c r="AD91" s="165"/>
      <c r="AE91" s="165"/>
      <c r="AF91" s="165"/>
      <c r="AG91" s="165"/>
      <c r="AH91" s="165"/>
      <c r="AI91" s="165"/>
      <c r="AJ91" s="165"/>
      <c r="AK91" s="165"/>
      <c r="AL91" s="165"/>
      <c r="AM91" s="165"/>
      <c r="AN91" s="165"/>
      <c r="AO91" s="165"/>
      <c r="AP91" s="165"/>
    </row>
    <row r="92" spans="1:42" ht="18.75" customHeight="1">
      <c r="A92" s="417"/>
      <c r="B92" s="154" t="s">
        <v>300</v>
      </c>
      <c r="C92" s="235">
        <v>839210</v>
      </c>
      <c r="D92" s="235">
        <v>390892</v>
      </c>
      <c r="E92" s="236">
        <v>46.6</v>
      </c>
      <c r="F92" s="235">
        <v>248819</v>
      </c>
      <c r="G92" s="237">
        <v>29.6</v>
      </c>
      <c r="H92" s="235">
        <v>124742</v>
      </c>
      <c r="I92" s="238">
        <v>14.9</v>
      </c>
      <c r="J92" s="235">
        <v>178184</v>
      </c>
      <c r="K92" s="238">
        <v>21.2</v>
      </c>
      <c r="L92" s="235">
        <v>157994</v>
      </c>
      <c r="M92" s="238">
        <v>18.8</v>
      </c>
      <c r="N92" s="244">
        <v>270134</v>
      </c>
      <c r="O92" s="238">
        <v>32.200000000000003</v>
      </c>
      <c r="P92" s="235">
        <v>185991</v>
      </c>
      <c r="Q92" s="238">
        <v>22.2</v>
      </c>
      <c r="R92" s="122">
        <v>27458</v>
      </c>
      <c r="S92" s="238">
        <v>3.3</v>
      </c>
      <c r="T92" s="162" t="str">
        <f t="shared" si="13"/>
        <v>〇</v>
      </c>
      <c r="U92" s="172">
        <f t="shared" si="12"/>
        <v>100</v>
      </c>
      <c r="V92" s="165"/>
      <c r="W92" s="165"/>
      <c r="X92" s="165"/>
      <c r="Y92" s="165"/>
      <c r="Z92" s="165"/>
      <c r="AA92" s="165"/>
      <c r="AB92" s="165"/>
      <c r="AC92" s="165"/>
      <c r="AD92" s="165"/>
      <c r="AE92" s="165"/>
      <c r="AF92" s="165"/>
      <c r="AG92" s="165"/>
      <c r="AH92" s="165"/>
      <c r="AI92" s="165"/>
      <c r="AJ92" s="165"/>
      <c r="AK92" s="165"/>
      <c r="AL92" s="165"/>
      <c r="AM92" s="165"/>
      <c r="AN92" s="165"/>
      <c r="AO92" s="165"/>
      <c r="AP92" s="165"/>
    </row>
    <row r="93" spans="1:42" ht="18.75" customHeight="1">
      <c r="A93" s="417"/>
      <c r="B93" s="154" t="s">
        <v>301</v>
      </c>
      <c r="C93" s="235">
        <v>1049482</v>
      </c>
      <c r="D93" s="235">
        <v>384949</v>
      </c>
      <c r="E93" s="236">
        <v>36.700000000000003</v>
      </c>
      <c r="F93" s="235">
        <v>244215</v>
      </c>
      <c r="G93" s="237">
        <v>23.3</v>
      </c>
      <c r="H93" s="235">
        <v>123020</v>
      </c>
      <c r="I93" s="238">
        <v>11.7</v>
      </c>
      <c r="J93" s="235">
        <v>248200</v>
      </c>
      <c r="K93" s="238">
        <v>23.6</v>
      </c>
      <c r="L93" s="235">
        <v>208948</v>
      </c>
      <c r="M93" s="238">
        <v>19.899999999999999</v>
      </c>
      <c r="N93" s="244">
        <v>416333</v>
      </c>
      <c r="O93" s="238">
        <v>39.700000000000003</v>
      </c>
      <c r="P93" s="235">
        <v>247598</v>
      </c>
      <c r="Q93" s="238">
        <v>23.6</v>
      </c>
      <c r="R93" s="122">
        <v>87528</v>
      </c>
      <c r="S93" s="238">
        <v>8.3000000000000007</v>
      </c>
      <c r="T93" s="162" t="str">
        <f t="shared" si="13"/>
        <v>〇</v>
      </c>
      <c r="U93" s="172">
        <f t="shared" si="12"/>
        <v>100</v>
      </c>
      <c r="V93" s="165"/>
      <c r="W93" s="165"/>
      <c r="X93" s="165"/>
      <c r="Y93" s="165"/>
      <c r="Z93" s="165"/>
      <c r="AA93" s="165"/>
      <c r="AB93" s="165"/>
      <c r="AC93" s="165"/>
      <c r="AD93" s="165"/>
      <c r="AE93" s="165"/>
      <c r="AF93" s="165"/>
      <c r="AG93" s="165"/>
      <c r="AH93" s="165"/>
      <c r="AI93" s="165"/>
      <c r="AJ93" s="165"/>
      <c r="AK93" s="165"/>
      <c r="AL93" s="165"/>
      <c r="AM93" s="165"/>
      <c r="AN93" s="165"/>
      <c r="AO93" s="165"/>
      <c r="AP93" s="165"/>
    </row>
    <row r="94" spans="1:42" ht="18.75" customHeight="1">
      <c r="A94" s="417"/>
      <c r="B94" s="154" t="s">
        <v>315</v>
      </c>
      <c r="C94" s="235">
        <v>1173028</v>
      </c>
      <c r="D94" s="235">
        <v>402301</v>
      </c>
      <c r="E94" s="236">
        <v>34.295941784850832</v>
      </c>
      <c r="F94" s="235">
        <v>243489</v>
      </c>
      <c r="G94" s="237">
        <v>20.757305025966986</v>
      </c>
      <c r="H94" s="235">
        <v>140826</v>
      </c>
      <c r="I94" s="238">
        <v>12.005340025984035</v>
      </c>
      <c r="J94" s="235">
        <v>239781</v>
      </c>
      <c r="K94" s="238">
        <v>20.441200039555749</v>
      </c>
      <c r="L94" s="235">
        <v>206560</v>
      </c>
      <c r="M94" s="238">
        <v>17.609127829855723</v>
      </c>
      <c r="N94" s="244">
        <v>530946</v>
      </c>
      <c r="O94" s="238">
        <v>45.262858175593422</v>
      </c>
      <c r="P94" s="235">
        <v>261811</v>
      </c>
      <c r="Q94" s="238">
        <v>22.319245576405677</v>
      </c>
      <c r="R94" s="122">
        <v>161193</v>
      </c>
      <c r="S94" s="238">
        <v>13.741615715907891</v>
      </c>
      <c r="T94" s="162" t="str">
        <f t="shared" si="13"/>
        <v>〇</v>
      </c>
      <c r="U94" s="172">
        <f t="shared" si="12"/>
        <v>100</v>
      </c>
      <c r="V94" s="165"/>
      <c r="W94" s="165"/>
      <c r="X94" s="165"/>
      <c r="Y94" s="165"/>
      <c r="Z94" s="165"/>
      <c r="AA94" s="165"/>
      <c r="AB94" s="165"/>
      <c r="AC94" s="165"/>
      <c r="AD94" s="165"/>
      <c r="AE94" s="165"/>
      <c r="AF94" s="165"/>
      <c r="AG94" s="165"/>
      <c r="AH94" s="165"/>
      <c r="AI94" s="165"/>
      <c r="AJ94" s="165"/>
      <c r="AK94" s="165"/>
      <c r="AL94" s="165"/>
      <c r="AM94" s="165"/>
      <c r="AN94" s="165"/>
      <c r="AO94" s="165"/>
      <c r="AP94" s="165"/>
    </row>
    <row r="95" spans="1:42" ht="18.75" customHeight="1">
      <c r="A95" s="418"/>
      <c r="B95" s="155" t="s">
        <v>316</v>
      </c>
      <c r="C95" s="239">
        <v>1156363</v>
      </c>
      <c r="D95" s="239">
        <v>388207</v>
      </c>
      <c r="E95" s="240">
        <v>33.571378537708313</v>
      </c>
      <c r="F95" s="239">
        <v>243552</v>
      </c>
      <c r="G95" s="241">
        <v>21.061898383120177</v>
      </c>
      <c r="H95" s="239">
        <v>125282</v>
      </c>
      <c r="I95" s="242">
        <v>10.834141182310399</v>
      </c>
      <c r="J95" s="239">
        <v>200383</v>
      </c>
      <c r="K95" s="242">
        <v>17.328728089708854</v>
      </c>
      <c r="L95" s="239">
        <v>179487</v>
      </c>
      <c r="M95" s="242">
        <v>15.521683070108608</v>
      </c>
      <c r="N95" s="245">
        <v>567773</v>
      </c>
      <c r="O95" s="242">
        <v>49.099893372582834</v>
      </c>
      <c r="P95" s="239">
        <v>275365</v>
      </c>
      <c r="Q95" s="242">
        <v>23.81302411094094</v>
      </c>
      <c r="R95" s="243">
        <v>173953</v>
      </c>
      <c r="S95" s="242">
        <v>15.043113624354982</v>
      </c>
      <c r="T95" s="162" t="str">
        <f t="shared" si="13"/>
        <v>〇</v>
      </c>
      <c r="U95" s="172">
        <f t="shared" si="12"/>
        <v>100</v>
      </c>
      <c r="V95" s="165"/>
      <c r="W95" s="165"/>
      <c r="X95" s="165"/>
      <c r="Y95" s="165"/>
      <c r="Z95" s="165"/>
      <c r="AA95" s="165"/>
      <c r="AB95" s="165"/>
      <c r="AC95" s="165"/>
      <c r="AD95" s="165"/>
      <c r="AE95" s="165"/>
      <c r="AF95" s="165"/>
      <c r="AG95" s="165"/>
      <c r="AH95" s="165"/>
      <c r="AI95" s="165"/>
      <c r="AJ95" s="165"/>
      <c r="AK95" s="165"/>
      <c r="AL95" s="165"/>
      <c r="AM95" s="165"/>
      <c r="AN95" s="165"/>
      <c r="AO95" s="165"/>
      <c r="AP95" s="165"/>
    </row>
    <row r="96" spans="1:42" ht="18.75" customHeight="1">
      <c r="A96" s="400" t="s">
        <v>32</v>
      </c>
      <c r="B96" s="154" t="s">
        <v>314</v>
      </c>
      <c r="C96" s="235">
        <v>757176</v>
      </c>
      <c r="D96" s="235">
        <v>346342</v>
      </c>
      <c r="E96" s="236">
        <v>45.7</v>
      </c>
      <c r="F96" s="235">
        <v>229026</v>
      </c>
      <c r="G96" s="237">
        <v>30.2</v>
      </c>
      <c r="H96" s="235">
        <v>104981</v>
      </c>
      <c r="I96" s="238">
        <v>13.9</v>
      </c>
      <c r="J96" s="235">
        <v>149665</v>
      </c>
      <c r="K96" s="238">
        <v>19.8</v>
      </c>
      <c r="L96" s="235">
        <v>141659</v>
      </c>
      <c r="M96" s="238">
        <v>18.7</v>
      </c>
      <c r="N96" s="235">
        <v>261169</v>
      </c>
      <c r="O96" s="238">
        <v>34.5</v>
      </c>
      <c r="P96" s="235">
        <v>175561</v>
      </c>
      <c r="Q96" s="238">
        <v>23.2</v>
      </c>
      <c r="R96" s="122">
        <v>26918</v>
      </c>
      <c r="S96" s="238">
        <v>3.6</v>
      </c>
      <c r="T96" s="162" t="str">
        <f t="shared" si="13"/>
        <v>〇</v>
      </c>
      <c r="U96" s="172">
        <f t="shared" si="12"/>
        <v>100</v>
      </c>
      <c r="V96" s="165"/>
      <c r="W96" s="165"/>
      <c r="X96" s="165"/>
      <c r="Y96" s="165"/>
      <c r="Z96" s="165"/>
      <c r="AA96" s="165"/>
      <c r="AB96" s="165"/>
      <c r="AC96" s="165"/>
      <c r="AD96" s="165"/>
      <c r="AE96" s="165"/>
      <c r="AF96" s="165"/>
      <c r="AG96" s="165"/>
      <c r="AH96" s="165"/>
      <c r="AI96" s="165"/>
      <c r="AJ96" s="165"/>
      <c r="AK96" s="165"/>
      <c r="AL96" s="165"/>
      <c r="AM96" s="165"/>
      <c r="AN96" s="165"/>
      <c r="AO96" s="165"/>
      <c r="AP96" s="165"/>
    </row>
    <row r="97" spans="1:42" ht="18.75" customHeight="1">
      <c r="A97" s="417"/>
      <c r="B97" s="154" t="s">
        <v>300</v>
      </c>
      <c r="C97" s="235">
        <v>769485</v>
      </c>
      <c r="D97" s="235">
        <v>343610</v>
      </c>
      <c r="E97" s="236">
        <v>44.7</v>
      </c>
      <c r="F97" s="235">
        <v>227556</v>
      </c>
      <c r="G97" s="237">
        <v>29.6</v>
      </c>
      <c r="H97" s="235">
        <v>103451</v>
      </c>
      <c r="I97" s="238">
        <v>13.4</v>
      </c>
      <c r="J97" s="235">
        <v>165458</v>
      </c>
      <c r="K97" s="238">
        <v>21.5</v>
      </c>
      <c r="L97" s="235">
        <v>154330</v>
      </c>
      <c r="M97" s="238">
        <v>20.100000000000001</v>
      </c>
      <c r="N97" s="235">
        <v>260417</v>
      </c>
      <c r="O97" s="238">
        <v>33.799999999999997</v>
      </c>
      <c r="P97" s="235">
        <v>178074</v>
      </c>
      <c r="Q97" s="238">
        <v>23.1</v>
      </c>
      <c r="R97" s="122">
        <v>25571</v>
      </c>
      <c r="S97" s="238">
        <v>3.3</v>
      </c>
      <c r="T97" s="162" t="str">
        <f t="shared" si="13"/>
        <v>〇</v>
      </c>
      <c r="U97" s="172">
        <f t="shared" si="12"/>
        <v>100</v>
      </c>
      <c r="V97" s="165"/>
      <c r="W97" s="165"/>
      <c r="X97" s="165"/>
      <c r="Y97" s="165"/>
      <c r="Z97" s="165"/>
      <c r="AA97" s="165"/>
      <c r="AB97" s="165"/>
      <c r="AC97" s="165"/>
      <c r="AD97" s="165"/>
      <c r="AE97" s="165"/>
      <c r="AF97" s="165"/>
      <c r="AG97" s="165"/>
      <c r="AH97" s="165"/>
      <c r="AI97" s="165"/>
      <c r="AJ97" s="165"/>
      <c r="AK97" s="165"/>
      <c r="AL97" s="165"/>
      <c r="AM97" s="165"/>
      <c r="AN97" s="165"/>
      <c r="AO97" s="165"/>
      <c r="AP97" s="165"/>
    </row>
    <row r="98" spans="1:42" ht="18.75" customHeight="1">
      <c r="A98" s="417"/>
      <c r="B98" s="154" t="s">
        <v>301</v>
      </c>
      <c r="C98" s="235">
        <v>963989</v>
      </c>
      <c r="D98" s="235">
        <v>339087</v>
      </c>
      <c r="E98" s="236">
        <v>35.200000000000003</v>
      </c>
      <c r="F98" s="235">
        <v>227305</v>
      </c>
      <c r="G98" s="237">
        <v>23.6</v>
      </c>
      <c r="H98" s="235">
        <v>99096</v>
      </c>
      <c r="I98" s="238">
        <v>10.3</v>
      </c>
      <c r="J98" s="235">
        <v>193681</v>
      </c>
      <c r="K98" s="238">
        <v>20.100000000000001</v>
      </c>
      <c r="L98" s="235">
        <v>184952</v>
      </c>
      <c r="M98" s="238">
        <v>19.2</v>
      </c>
      <c r="N98" s="235">
        <v>431221</v>
      </c>
      <c r="O98" s="238">
        <v>44.7</v>
      </c>
      <c r="P98" s="235">
        <v>266901</v>
      </c>
      <c r="Q98" s="238">
        <v>27.7</v>
      </c>
      <c r="R98" s="122">
        <v>92349</v>
      </c>
      <c r="S98" s="238">
        <v>9.6</v>
      </c>
      <c r="T98" s="162" t="str">
        <f t="shared" si="13"/>
        <v>〇</v>
      </c>
      <c r="U98" s="172">
        <f t="shared" si="12"/>
        <v>100</v>
      </c>
      <c r="V98" s="165"/>
      <c r="W98" s="165"/>
      <c r="X98" s="165"/>
      <c r="Y98" s="165"/>
      <c r="Z98" s="165"/>
      <c r="AA98" s="165"/>
      <c r="AB98" s="165"/>
      <c r="AC98" s="165"/>
      <c r="AD98" s="165"/>
      <c r="AE98" s="165"/>
      <c r="AF98" s="165"/>
      <c r="AG98" s="165"/>
      <c r="AH98" s="165"/>
      <c r="AI98" s="165"/>
      <c r="AJ98" s="165"/>
      <c r="AK98" s="165"/>
      <c r="AL98" s="165"/>
      <c r="AM98" s="165"/>
      <c r="AN98" s="165"/>
      <c r="AO98" s="165"/>
      <c r="AP98" s="165"/>
    </row>
    <row r="99" spans="1:42" ht="18.75" customHeight="1">
      <c r="A99" s="417"/>
      <c r="B99" s="154" t="s">
        <v>315</v>
      </c>
      <c r="C99" s="235">
        <v>990811</v>
      </c>
      <c r="D99" s="235">
        <v>341685</v>
      </c>
      <c r="E99" s="236">
        <v>34.5</v>
      </c>
      <c r="F99" s="235">
        <v>226485</v>
      </c>
      <c r="G99" s="237">
        <v>22.9</v>
      </c>
      <c r="H99" s="235">
        <v>101302</v>
      </c>
      <c r="I99" s="238">
        <v>10.199999999999999</v>
      </c>
      <c r="J99" s="235">
        <v>219805</v>
      </c>
      <c r="K99" s="238">
        <v>22.2</v>
      </c>
      <c r="L99" s="235">
        <v>203996</v>
      </c>
      <c r="M99" s="238">
        <v>20.6</v>
      </c>
      <c r="N99" s="235">
        <v>429321</v>
      </c>
      <c r="O99" s="238">
        <v>43.3</v>
      </c>
      <c r="P99" s="235">
        <v>302935</v>
      </c>
      <c r="Q99" s="238">
        <v>30.6</v>
      </c>
      <c r="R99" s="122">
        <v>31124</v>
      </c>
      <c r="S99" s="238">
        <v>3.1</v>
      </c>
      <c r="T99" s="162" t="str">
        <f t="shared" si="13"/>
        <v>〇</v>
      </c>
      <c r="U99" s="172">
        <f t="shared" si="12"/>
        <v>100</v>
      </c>
      <c r="V99" s="165"/>
      <c r="W99" s="165"/>
      <c r="X99" s="165"/>
      <c r="Y99" s="165"/>
      <c r="Z99" s="165"/>
      <c r="AA99" s="165"/>
      <c r="AB99" s="165"/>
      <c r="AC99" s="165"/>
      <c r="AD99" s="165"/>
      <c r="AE99" s="165"/>
      <c r="AF99" s="165"/>
      <c r="AG99" s="165"/>
      <c r="AH99" s="165"/>
      <c r="AI99" s="165"/>
      <c r="AJ99" s="165"/>
      <c r="AK99" s="165"/>
      <c r="AL99" s="165"/>
      <c r="AM99" s="165"/>
      <c r="AN99" s="165"/>
      <c r="AO99" s="165"/>
      <c r="AP99" s="165"/>
    </row>
    <row r="100" spans="1:42" ht="18.75" customHeight="1">
      <c r="A100" s="418"/>
      <c r="B100" s="155" t="s">
        <v>316</v>
      </c>
      <c r="C100" s="239">
        <v>961418</v>
      </c>
      <c r="D100" s="239">
        <v>346392</v>
      </c>
      <c r="E100" s="240">
        <v>36.1</v>
      </c>
      <c r="F100" s="239">
        <v>228232</v>
      </c>
      <c r="G100" s="241">
        <v>23.7</v>
      </c>
      <c r="H100" s="239">
        <v>104001</v>
      </c>
      <c r="I100" s="242">
        <v>10.8</v>
      </c>
      <c r="J100" s="239">
        <v>191660</v>
      </c>
      <c r="K100" s="242">
        <v>19.899999999999999</v>
      </c>
      <c r="L100" s="239">
        <v>177250</v>
      </c>
      <c r="M100" s="242">
        <v>18.399999999999999</v>
      </c>
      <c r="N100" s="239">
        <v>423366</v>
      </c>
      <c r="O100" s="242">
        <v>44</v>
      </c>
      <c r="P100" s="239">
        <v>278281</v>
      </c>
      <c r="Q100" s="242">
        <v>28.9</v>
      </c>
      <c r="R100" s="243">
        <v>33322</v>
      </c>
      <c r="S100" s="242">
        <v>3.5</v>
      </c>
      <c r="T100" s="162" t="str">
        <f t="shared" si="13"/>
        <v>〇</v>
      </c>
      <c r="U100" s="172">
        <f t="shared" si="12"/>
        <v>100</v>
      </c>
      <c r="V100" s="165"/>
      <c r="W100" s="165"/>
      <c r="X100" s="165"/>
      <c r="Y100" s="165"/>
      <c r="Z100" s="165"/>
      <c r="AA100" s="165"/>
      <c r="AB100" s="165"/>
      <c r="AC100" s="165"/>
      <c r="AD100" s="165"/>
      <c r="AE100" s="165"/>
      <c r="AF100" s="165"/>
      <c r="AG100" s="165"/>
      <c r="AH100" s="165"/>
      <c r="AI100" s="165"/>
      <c r="AJ100" s="165"/>
      <c r="AK100" s="165"/>
      <c r="AL100" s="165"/>
      <c r="AM100" s="165"/>
      <c r="AN100" s="165"/>
      <c r="AO100" s="165"/>
      <c r="AP100" s="165"/>
    </row>
    <row r="101" spans="1:42" ht="18.75" customHeight="1">
      <c r="A101" s="400" t="s">
        <v>33</v>
      </c>
      <c r="B101" s="154" t="s">
        <v>314</v>
      </c>
      <c r="C101" s="235">
        <v>1113256</v>
      </c>
      <c r="D101" s="235">
        <v>505077</v>
      </c>
      <c r="E101" s="236">
        <v>45.4</v>
      </c>
      <c r="F101" s="235">
        <v>300897</v>
      </c>
      <c r="G101" s="237">
        <v>27</v>
      </c>
      <c r="H101" s="235">
        <v>187964</v>
      </c>
      <c r="I101" s="238">
        <v>16.899999999999999</v>
      </c>
      <c r="J101" s="235">
        <v>176553</v>
      </c>
      <c r="K101" s="238">
        <v>15.9</v>
      </c>
      <c r="L101" s="235">
        <v>173430</v>
      </c>
      <c r="M101" s="238">
        <v>15.6</v>
      </c>
      <c r="N101" s="235">
        <v>431626</v>
      </c>
      <c r="O101" s="238">
        <v>38.799999999999997</v>
      </c>
      <c r="P101" s="235">
        <v>334619</v>
      </c>
      <c r="Q101" s="238">
        <v>30.1</v>
      </c>
      <c r="R101" s="122">
        <v>8750</v>
      </c>
      <c r="S101" s="238">
        <v>0.8</v>
      </c>
      <c r="T101" s="162" t="str">
        <f t="shared" si="13"/>
        <v>〇</v>
      </c>
      <c r="U101" s="172">
        <f t="shared" si="12"/>
        <v>100.1</v>
      </c>
      <c r="V101" s="165"/>
      <c r="W101" s="165"/>
      <c r="X101" s="165"/>
      <c r="Y101" s="165"/>
      <c r="Z101" s="165"/>
      <c r="AA101" s="165"/>
      <c r="AB101" s="165"/>
      <c r="AC101" s="165"/>
      <c r="AD101" s="165"/>
      <c r="AE101" s="165"/>
      <c r="AF101" s="165"/>
      <c r="AG101" s="165"/>
      <c r="AH101" s="165"/>
      <c r="AI101" s="165"/>
      <c r="AJ101" s="165"/>
      <c r="AK101" s="165"/>
      <c r="AL101" s="165"/>
      <c r="AM101" s="165"/>
      <c r="AN101" s="165"/>
      <c r="AO101" s="165"/>
      <c r="AP101" s="165"/>
    </row>
    <row r="102" spans="1:42" ht="18.75" customHeight="1">
      <c r="A102" s="417"/>
      <c r="B102" s="154" t="s">
        <v>300</v>
      </c>
      <c r="C102" s="235">
        <v>1128612</v>
      </c>
      <c r="D102" s="235">
        <v>501760</v>
      </c>
      <c r="E102" s="236">
        <v>44.5</v>
      </c>
      <c r="F102" s="235">
        <v>299198</v>
      </c>
      <c r="G102" s="237">
        <v>26.5</v>
      </c>
      <c r="H102" s="235">
        <v>186121</v>
      </c>
      <c r="I102" s="238">
        <v>16.5</v>
      </c>
      <c r="J102" s="235">
        <v>193591</v>
      </c>
      <c r="K102" s="238">
        <v>17.2</v>
      </c>
      <c r="L102" s="235">
        <v>188944</v>
      </c>
      <c r="M102" s="238">
        <v>16.7</v>
      </c>
      <c r="N102" s="235">
        <v>433261</v>
      </c>
      <c r="O102" s="238">
        <v>38.4</v>
      </c>
      <c r="P102" s="235">
        <v>334651</v>
      </c>
      <c r="Q102" s="238">
        <v>29.7</v>
      </c>
      <c r="R102" s="122">
        <v>9024</v>
      </c>
      <c r="S102" s="238">
        <v>0.8</v>
      </c>
      <c r="T102" s="162" t="str">
        <f t="shared" si="13"/>
        <v>〇</v>
      </c>
      <c r="U102" s="172">
        <f t="shared" si="12"/>
        <v>100.1</v>
      </c>
      <c r="V102" s="165"/>
      <c r="W102" s="165"/>
      <c r="X102" s="165"/>
      <c r="Y102" s="165"/>
      <c r="Z102" s="165"/>
      <c r="AA102" s="165"/>
      <c r="AB102" s="165"/>
      <c r="AC102" s="165"/>
      <c r="AD102" s="165"/>
      <c r="AE102" s="165"/>
      <c r="AF102" s="165"/>
      <c r="AG102" s="165"/>
      <c r="AH102" s="165"/>
      <c r="AI102" s="165"/>
      <c r="AJ102" s="165"/>
      <c r="AK102" s="165"/>
      <c r="AL102" s="165"/>
      <c r="AM102" s="165"/>
      <c r="AN102" s="165"/>
      <c r="AO102" s="165"/>
      <c r="AP102" s="165"/>
    </row>
    <row r="103" spans="1:42" ht="18.75" customHeight="1">
      <c r="A103" s="417"/>
      <c r="B103" s="154" t="s">
        <v>301</v>
      </c>
      <c r="C103" s="235">
        <v>1273764</v>
      </c>
      <c r="D103" s="235">
        <v>501316</v>
      </c>
      <c r="E103" s="236">
        <v>39.4</v>
      </c>
      <c r="F103" s="235">
        <v>298598</v>
      </c>
      <c r="G103" s="237">
        <v>23.4</v>
      </c>
      <c r="H103" s="235">
        <v>185514</v>
      </c>
      <c r="I103" s="238">
        <v>14.6</v>
      </c>
      <c r="J103" s="235">
        <v>226088</v>
      </c>
      <c r="K103" s="238">
        <v>17.7</v>
      </c>
      <c r="L103" s="235">
        <v>216807</v>
      </c>
      <c r="M103" s="238">
        <v>17</v>
      </c>
      <c r="N103" s="235">
        <v>546360</v>
      </c>
      <c r="O103" s="238">
        <v>42.9</v>
      </c>
      <c r="P103" s="235">
        <v>447107</v>
      </c>
      <c r="Q103" s="238">
        <v>35.1</v>
      </c>
      <c r="R103" s="122">
        <v>6118</v>
      </c>
      <c r="S103" s="238">
        <v>0.5</v>
      </c>
      <c r="T103" s="162" t="str">
        <f t="shared" si="13"/>
        <v>〇</v>
      </c>
      <c r="U103" s="172">
        <f t="shared" si="12"/>
        <v>100</v>
      </c>
      <c r="V103" s="165"/>
      <c r="W103" s="165"/>
      <c r="X103" s="165"/>
      <c r="Y103" s="165"/>
      <c r="Z103" s="165"/>
      <c r="AA103" s="165"/>
      <c r="AB103" s="165"/>
      <c r="AC103" s="165"/>
      <c r="AD103" s="165"/>
      <c r="AE103" s="165"/>
      <c r="AF103" s="165"/>
      <c r="AG103" s="165"/>
      <c r="AH103" s="165"/>
      <c r="AI103" s="165"/>
      <c r="AJ103" s="165"/>
      <c r="AK103" s="165"/>
      <c r="AL103" s="165"/>
      <c r="AM103" s="165"/>
      <c r="AN103" s="165"/>
      <c r="AO103" s="165"/>
      <c r="AP103" s="165"/>
    </row>
    <row r="104" spans="1:42" ht="18.75" customHeight="1">
      <c r="A104" s="417"/>
      <c r="B104" s="154" t="s">
        <v>315</v>
      </c>
      <c r="C104" s="235">
        <v>1398301</v>
      </c>
      <c r="D104" s="235">
        <v>501483</v>
      </c>
      <c r="E104" s="236">
        <v>35.799999999999997</v>
      </c>
      <c r="F104" s="235">
        <v>296761</v>
      </c>
      <c r="G104" s="237">
        <v>21.2</v>
      </c>
      <c r="H104" s="235">
        <v>186114</v>
      </c>
      <c r="I104" s="238">
        <v>13.3</v>
      </c>
      <c r="J104" s="235">
        <v>217589</v>
      </c>
      <c r="K104" s="238">
        <v>15.6</v>
      </c>
      <c r="L104" s="235">
        <v>211490</v>
      </c>
      <c r="M104" s="238">
        <v>15.1</v>
      </c>
      <c r="N104" s="235">
        <v>679229</v>
      </c>
      <c r="O104" s="238">
        <v>48.6</v>
      </c>
      <c r="P104" s="235">
        <v>531697</v>
      </c>
      <c r="Q104" s="238">
        <v>38</v>
      </c>
      <c r="R104" s="122">
        <v>5195</v>
      </c>
      <c r="S104" s="238">
        <v>0.4</v>
      </c>
      <c r="T104" s="162" t="str">
        <f t="shared" si="13"/>
        <v>〇</v>
      </c>
      <c r="U104" s="172">
        <f t="shared" si="12"/>
        <v>100</v>
      </c>
      <c r="V104" s="165"/>
      <c r="W104" s="165"/>
      <c r="X104" s="165"/>
      <c r="Y104" s="165"/>
      <c r="Z104" s="165"/>
      <c r="AA104" s="165"/>
      <c r="AB104" s="165"/>
      <c r="AC104" s="165"/>
      <c r="AD104" s="165"/>
      <c r="AE104" s="165"/>
      <c r="AF104" s="165"/>
      <c r="AG104" s="165"/>
      <c r="AH104" s="165"/>
      <c r="AI104" s="165"/>
      <c r="AJ104" s="165"/>
      <c r="AK104" s="165"/>
      <c r="AL104" s="165"/>
      <c r="AM104" s="165"/>
      <c r="AN104" s="165"/>
      <c r="AO104" s="165"/>
      <c r="AP104" s="165"/>
    </row>
    <row r="105" spans="1:42" ht="18.75" customHeight="1">
      <c r="A105" s="418"/>
      <c r="B105" s="155" t="s">
        <v>316</v>
      </c>
      <c r="C105" s="239">
        <v>1359232</v>
      </c>
      <c r="D105" s="239">
        <v>512396</v>
      </c>
      <c r="E105" s="240">
        <v>37.6</v>
      </c>
      <c r="F105" s="239">
        <v>296833</v>
      </c>
      <c r="G105" s="241">
        <v>21.8</v>
      </c>
      <c r="H105" s="239">
        <v>192810</v>
      </c>
      <c r="I105" s="242">
        <v>14.2</v>
      </c>
      <c r="J105" s="239">
        <v>202152</v>
      </c>
      <c r="K105" s="242">
        <v>14.9</v>
      </c>
      <c r="L105" s="239">
        <v>196033</v>
      </c>
      <c r="M105" s="242">
        <v>14.4</v>
      </c>
      <c r="N105" s="239">
        <v>644684</v>
      </c>
      <c r="O105" s="242">
        <v>47.4</v>
      </c>
      <c r="P105" s="239">
        <v>535647</v>
      </c>
      <c r="Q105" s="242">
        <v>39.4</v>
      </c>
      <c r="R105" s="243">
        <v>4432</v>
      </c>
      <c r="S105" s="242">
        <v>0.3</v>
      </c>
      <c r="T105" s="162" t="str">
        <f t="shared" si="13"/>
        <v>〇</v>
      </c>
      <c r="U105" s="172">
        <f t="shared" si="12"/>
        <v>99.9</v>
      </c>
      <c r="V105" s="165"/>
      <c r="W105" s="165"/>
      <c r="X105" s="165"/>
      <c r="Y105" s="165"/>
      <c r="Z105" s="165"/>
      <c r="AA105" s="165"/>
      <c r="AB105" s="165"/>
      <c r="AC105" s="165"/>
      <c r="AD105" s="165"/>
      <c r="AE105" s="165"/>
      <c r="AF105" s="165"/>
      <c r="AG105" s="165"/>
      <c r="AH105" s="165"/>
      <c r="AI105" s="165"/>
      <c r="AJ105" s="165"/>
      <c r="AK105" s="165"/>
      <c r="AL105" s="165"/>
      <c r="AM105" s="165"/>
      <c r="AN105" s="165"/>
      <c r="AO105" s="165"/>
      <c r="AP105" s="165"/>
    </row>
    <row r="106" spans="1:42" ht="18.75" customHeight="1">
      <c r="A106" s="400" t="s">
        <v>34</v>
      </c>
      <c r="B106" s="154" t="s">
        <v>314</v>
      </c>
      <c r="C106" s="235">
        <v>2270879</v>
      </c>
      <c r="D106" s="235">
        <v>1025912</v>
      </c>
      <c r="E106" s="236">
        <v>45.2</v>
      </c>
      <c r="F106" s="235">
        <v>592882</v>
      </c>
      <c r="G106" s="237">
        <v>26.1</v>
      </c>
      <c r="H106" s="235">
        <v>386559</v>
      </c>
      <c r="I106" s="238">
        <v>17</v>
      </c>
      <c r="J106" s="235">
        <v>271312</v>
      </c>
      <c r="K106" s="238">
        <v>11.9</v>
      </c>
      <c r="L106" s="235">
        <v>270516</v>
      </c>
      <c r="M106" s="238">
        <v>11.9</v>
      </c>
      <c r="N106" s="235">
        <v>973655</v>
      </c>
      <c r="O106" s="238">
        <v>42.9</v>
      </c>
      <c r="P106" s="235">
        <v>598161</v>
      </c>
      <c r="Q106" s="238">
        <v>26.3</v>
      </c>
      <c r="R106" s="122">
        <v>193733</v>
      </c>
      <c r="S106" s="238">
        <v>8.5</v>
      </c>
      <c r="T106" s="162" t="str">
        <f t="shared" si="13"/>
        <v>〇</v>
      </c>
      <c r="U106" s="172">
        <f t="shared" si="12"/>
        <v>100</v>
      </c>
      <c r="V106" s="165"/>
      <c r="W106" s="165"/>
      <c r="X106" s="165"/>
      <c r="Y106" s="165"/>
      <c r="Z106" s="165"/>
      <c r="AA106" s="165"/>
      <c r="AB106" s="165"/>
      <c r="AC106" s="165"/>
      <c r="AD106" s="165"/>
      <c r="AE106" s="165"/>
      <c r="AF106" s="165"/>
      <c r="AG106" s="165"/>
      <c r="AH106" s="165"/>
      <c r="AI106" s="165"/>
      <c r="AJ106" s="165"/>
      <c r="AK106" s="165"/>
      <c r="AL106" s="165"/>
      <c r="AM106" s="165"/>
      <c r="AN106" s="165"/>
      <c r="AO106" s="165"/>
      <c r="AP106" s="165"/>
    </row>
    <row r="107" spans="1:42" ht="18.75" customHeight="1">
      <c r="A107" s="417"/>
      <c r="B107" s="154" t="s">
        <v>300</v>
      </c>
      <c r="C107" s="235">
        <v>2256862</v>
      </c>
      <c r="D107" s="235">
        <v>1015379</v>
      </c>
      <c r="E107" s="236">
        <v>45</v>
      </c>
      <c r="F107" s="235">
        <v>591537</v>
      </c>
      <c r="G107" s="237">
        <v>26.2</v>
      </c>
      <c r="H107" s="235">
        <v>376541</v>
      </c>
      <c r="I107" s="238">
        <v>16.7</v>
      </c>
      <c r="J107" s="235">
        <v>304745</v>
      </c>
      <c r="K107" s="238">
        <v>13.5</v>
      </c>
      <c r="L107" s="235">
        <v>304077</v>
      </c>
      <c r="M107" s="238">
        <v>13.5</v>
      </c>
      <c r="N107" s="235">
        <v>936738</v>
      </c>
      <c r="O107" s="238">
        <v>41.5</v>
      </c>
      <c r="P107" s="235">
        <v>603644</v>
      </c>
      <c r="Q107" s="238">
        <v>26.7</v>
      </c>
      <c r="R107" s="122">
        <v>188975</v>
      </c>
      <c r="S107" s="238">
        <v>8.4</v>
      </c>
      <c r="T107" s="162" t="str">
        <f t="shared" si="13"/>
        <v>〇</v>
      </c>
      <c r="U107" s="172">
        <f t="shared" si="12"/>
        <v>100</v>
      </c>
      <c r="V107" s="165"/>
      <c r="W107" s="165"/>
      <c r="X107" s="165"/>
      <c r="Y107" s="165"/>
      <c r="Z107" s="165"/>
      <c r="AA107" s="165"/>
      <c r="AB107" s="165"/>
      <c r="AC107" s="165"/>
      <c r="AD107" s="165"/>
      <c r="AE107" s="165"/>
      <c r="AF107" s="165"/>
      <c r="AG107" s="165"/>
      <c r="AH107" s="165"/>
      <c r="AI107" s="165"/>
      <c r="AJ107" s="165"/>
      <c r="AK107" s="165"/>
      <c r="AL107" s="165"/>
      <c r="AM107" s="165"/>
      <c r="AN107" s="165"/>
      <c r="AO107" s="165"/>
      <c r="AP107" s="165"/>
    </row>
    <row r="108" spans="1:42" ht="18.75" customHeight="1">
      <c r="A108" s="417"/>
      <c r="B108" s="154" t="s">
        <v>301</v>
      </c>
      <c r="C108" s="235">
        <v>2557351</v>
      </c>
      <c r="D108" s="235">
        <v>1014405</v>
      </c>
      <c r="E108" s="236">
        <v>39.700000000000003</v>
      </c>
      <c r="F108" s="235">
        <v>592286</v>
      </c>
      <c r="G108" s="237">
        <v>23.2</v>
      </c>
      <c r="H108" s="235">
        <v>374199</v>
      </c>
      <c r="I108" s="238">
        <v>14.6</v>
      </c>
      <c r="J108" s="235">
        <v>289953</v>
      </c>
      <c r="K108" s="238">
        <v>11.3</v>
      </c>
      <c r="L108" s="235">
        <v>289247</v>
      </c>
      <c r="M108" s="238">
        <v>11.3</v>
      </c>
      <c r="N108" s="235">
        <v>1252993</v>
      </c>
      <c r="O108" s="238">
        <v>49</v>
      </c>
      <c r="P108" s="235">
        <v>901372</v>
      </c>
      <c r="Q108" s="238">
        <v>35.200000000000003</v>
      </c>
      <c r="R108" s="122">
        <v>188867</v>
      </c>
      <c r="S108" s="238">
        <v>7.4</v>
      </c>
      <c r="T108" s="162" t="str">
        <f t="shared" si="13"/>
        <v>〇</v>
      </c>
      <c r="U108" s="172">
        <f t="shared" si="12"/>
        <v>100</v>
      </c>
      <c r="V108" s="165"/>
      <c r="W108" s="165"/>
      <c r="X108" s="165"/>
      <c r="Y108" s="165"/>
      <c r="Z108" s="165"/>
      <c r="AA108" s="165"/>
      <c r="AB108" s="165"/>
      <c r="AC108" s="165"/>
      <c r="AD108" s="165"/>
      <c r="AE108" s="165"/>
      <c r="AF108" s="165"/>
      <c r="AG108" s="165"/>
      <c r="AH108" s="165"/>
      <c r="AI108" s="165"/>
      <c r="AJ108" s="165"/>
      <c r="AK108" s="165"/>
      <c r="AL108" s="165"/>
      <c r="AM108" s="165"/>
      <c r="AN108" s="165"/>
      <c r="AO108" s="165"/>
      <c r="AP108" s="165"/>
    </row>
    <row r="109" spans="1:42" ht="18.75" customHeight="1">
      <c r="A109" s="417"/>
      <c r="B109" s="154" t="s">
        <v>315</v>
      </c>
      <c r="C109" s="235">
        <v>3087823</v>
      </c>
      <c r="D109" s="235">
        <v>1097823</v>
      </c>
      <c r="E109" s="236">
        <v>35.553300820675275</v>
      </c>
      <c r="F109" s="235">
        <v>588421</v>
      </c>
      <c r="G109" s="237">
        <v>19.056176471254989</v>
      </c>
      <c r="H109" s="235">
        <v>460859</v>
      </c>
      <c r="I109" s="238">
        <v>14.925045898032369</v>
      </c>
      <c r="J109" s="235">
        <v>319133</v>
      </c>
      <c r="K109" s="238">
        <v>10.335210275977607</v>
      </c>
      <c r="L109" s="235">
        <v>318296</v>
      </c>
      <c r="M109" s="238">
        <v>10.308103799991127</v>
      </c>
      <c r="N109" s="235">
        <v>1670867</v>
      </c>
      <c r="O109" s="238">
        <v>54.111488903347116</v>
      </c>
      <c r="P109" s="235">
        <v>1239771</v>
      </c>
      <c r="Q109" s="238">
        <v>40.150325973995272</v>
      </c>
      <c r="R109" s="122">
        <v>188243</v>
      </c>
      <c r="S109" s="238">
        <v>6.0963015043284541</v>
      </c>
      <c r="T109" s="162" t="str">
        <f t="shared" si="13"/>
        <v>〇</v>
      </c>
      <c r="U109" s="172">
        <f t="shared" si="12"/>
        <v>100</v>
      </c>
      <c r="V109" s="165"/>
      <c r="W109" s="165"/>
      <c r="X109" s="165"/>
      <c r="Y109" s="165"/>
      <c r="Z109" s="165"/>
      <c r="AA109" s="165"/>
      <c r="AB109" s="165"/>
      <c r="AC109" s="165"/>
      <c r="AD109" s="165"/>
      <c r="AE109" s="165"/>
      <c r="AF109" s="165"/>
      <c r="AG109" s="165"/>
      <c r="AH109" s="165"/>
      <c r="AI109" s="165"/>
      <c r="AJ109" s="165"/>
      <c r="AK109" s="165"/>
      <c r="AL109" s="165"/>
      <c r="AM109" s="165"/>
      <c r="AN109" s="165"/>
      <c r="AO109" s="165"/>
      <c r="AP109" s="165"/>
    </row>
    <row r="110" spans="1:42" ht="18.75" customHeight="1">
      <c r="A110" s="418"/>
      <c r="B110" s="155" t="s">
        <v>316</v>
      </c>
      <c r="C110" s="239">
        <v>2849307</v>
      </c>
      <c r="D110" s="239">
        <v>1029393</v>
      </c>
      <c r="E110" s="240">
        <v>36.127837400462639</v>
      </c>
      <c r="F110" s="239">
        <v>594631</v>
      </c>
      <c r="G110" s="241">
        <v>20.869320153988323</v>
      </c>
      <c r="H110" s="239">
        <v>385391</v>
      </c>
      <c r="I110" s="242">
        <v>13.525780128290844</v>
      </c>
      <c r="J110" s="239">
        <v>323186</v>
      </c>
      <c r="K110" s="242">
        <v>11.342617696162611</v>
      </c>
      <c r="L110" s="239">
        <v>322611</v>
      </c>
      <c r="M110" s="242">
        <v>11.322437350555766</v>
      </c>
      <c r="N110" s="239">
        <v>1496728</v>
      </c>
      <c r="O110" s="242">
        <v>52.529544903374749</v>
      </c>
      <c r="P110" s="239">
        <v>1065137</v>
      </c>
      <c r="Q110" s="242">
        <v>37.382317875890521</v>
      </c>
      <c r="R110" s="243">
        <v>188725</v>
      </c>
      <c r="S110" s="242">
        <v>6.6235403906985093</v>
      </c>
      <c r="T110" s="162" t="str">
        <f t="shared" si="13"/>
        <v>〇</v>
      </c>
      <c r="U110" s="172">
        <f t="shared" si="12"/>
        <v>100</v>
      </c>
      <c r="V110" s="165"/>
      <c r="W110" s="165"/>
      <c r="X110" s="165"/>
      <c r="Y110" s="165"/>
      <c r="Z110" s="165"/>
      <c r="AA110" s="165"/>
      <c r="AB110" s="165"/>
      <c r="AC110" s="165"/>
      <c r="AD110" s="165"/>
      <c r="AE110" s="165"/>
      <c r="AF110" s="165"/>
      <c r="AG110" s="165"/>
      <c r="AH110" s="165"/>
      <c r="AI110" s="165"/>
      <c r="AJ110" s="165"/>
      <c r="AK110" s="165"/>
      <c r="AL110" s="165"/>
      <c r="AM110" s="165"/>
      <c r="AN110" s="165"/>
      <c r="AO110" s="165"/>
      <c r="AP110" s="165"/>
    </row>
    <row r="111" spans="1:42" ht="18.75" customHeight="1">
      <c r="A111" s="400" t="s">
        <v>135</v>
      </c>
      <c r="B111" s="154" t="s">
        <v>314</v>
      </c>
      <c r="C111" s="235">
        <v>665596</v>
      </c>
      <c r="D111" s="235">
        <v>351187</v>
      </c>
      <c r="E111" s="236">
        <v>52.8</v>
      </c>
      <c r="F111" s="235">
        <v>216965</v>
      </c>
      <c r="G111" s="237">
        <v>32.6</v>
      </c>
      <c r="H111" s="235">
        <v>122133</v>
      </c>
      <c r="I111" s="238">
        <v>18.3</v>
      </c>
      <c r="J111" s="235">
        <v>102636</v>
      </c>
      <c r="K111" s="238">
        <v>15.4</v>
      </c>
      <c r="L111" s="235">
        <v>92243</v>
      </c>
      <c r="M111" s="238">
        <v>13.9</v>
      </c>
      <c r="N111" s="235">
        <v>211774</v>
      </c>
      <c r="O111" s="238">
        <v>31.8</v>
      </c>
      <c r="P111" s="235">
        <v>159330</v>
      </c>
      <c r="Q111" s="238">
        <v>23.9</v>
      </c>
      <c r="R111" s="122">
        <v>5754</v>
      </c>
      <c r="S111" s="238">
        <v>0.9</v>
      </c>
      <c r="T111" s="162" t="str">
        <f t="shared" si="13"/>
        <v>✖</v>
      </c>
      <c r="U111" s="172">
        <f t="shared" si="12"/>
        <v>100</v>
      </c>
      <c r="V111" s="165"/>
      <c r="W111" s="165"/>
      <c r="X111" s="165"/>
      <c r="Y111" s="165"/>
      <c r="Z111" s="165"/>
      <c r="AA111" s="165"/>
      <c r="AB111" s="165"/>
      <c r="AC111" s="165"/>
      <c r="AD111" s="165"/>
      <c r="AE111" s="165"/>
      <c r="AF111" s="165"/>
      <c r="AG111" s="165"/>
      <c r="AH111" s="165"/>
      <c r="AI111" s="165"/>
      <c r="AJ111" s="165"/>
      <c r="AK111" s="165"/>
      <c r="AL111" s="165"/>
      <c r="AM111" s="165"/>
      <c r="AN111" s="165"/>
      <c r="AO111" s="165"/>
      <c r="AP111" s="165"/>
    </row>
    <row r="112" spans="1:42" ht="18.75" customHeight="1">
      <c r="A112" s="417"/>
      <c r="B112" s="154" t="s">
        <v>300</v>
      </c>
      <c r="C112" s="235">
        <v>661375</v>
      </c>
      <c r="D112" s="235">
        <v>343369</v>
      </c>
      <c r="E112" s="236">
        <v>51.9</v>
      </c>
      <c r="F112" s="235">
        <v>215069</v>
      </c>
      <c r="G112" s="237">
        <v>32.5</v>
      </c>
      <c r="H112" s="235">
        <v>115721</v>
      </c>
      <c r="I112" s="238">
        <v>17.5</v>
      </c>
      <c r="J112" s="235">
        <v>103758</v>
      </c>
      <c r="K112" s="238">
        <v>15.7</v>
      </c>
      <c r="L112" s="235">
        <v>98021</v>
      </c>
      <c r="M112" s="238">
        <v>14.8</v>
      </c>
      <c r="N112" s="235">
        <v>214248</v>
      </c>
      <c r="O112" s="238">
        <v>32.4</v>
      </c>
      <c r="P112" s="235">
        <v>163948</v>
      </c>
      <c r="Q112" s="238">
        <v>24.8</v>
      </c>
      <c r="R112" s="122">
        <v>6399</v>
      </c>
      <c r="S112" s="238">
        <v>1</v>
      </c>
      <c r="T112" s="162" t="str">
        <f t="shared" si="13"/>
        <v>〇</v>
      </c>
      <c r="U112" s="172">
        <f t="shared" si="12"/>
        <v>100</v>
      </c>
      <c r="V112" s="165"/>
      <c r="W112" s="165"/>
      <c r="X112" s="165"/>
      <c r="Y112" s="165"/>
      <c r="Z112" s="165"/>
      <c r="AA112" s="165"/>
      <c r="AB112" s="165"/>
      <c r="AC112" s="165"/>
      <c r="AD112" s="165"/>
      <c r="AE112" s="165"/>
      <c r="AF112" s="165"/>
      <c r="AG112" s="165"/>
      <c r="AH112" s="165"/>
      <c r="AI112" s="165"/>
      <c r="AJ112" s="165"/>
      <c r="AK112" s="165"/>
      <c r="AL112" s="165"/>
      <c r="AM112" s="165"/>
      <c r="AN112" s="165"/>
      <c r="AO112" s="165"/>
      <c r="AP112" s="165"/>
    </row>
    <row r="113" spans="1:42" ht="18.75" customHeight="1">
      <c r="A113" s="417"/>
      <c r="B113" s="154" t="s">
        <v>301</v>
      </c>
      <c r="C113" s="235">
        <v>761959</v>
      </c>
      <c r="D113" s="235">
        <v>339298</v>
      </c>
      <c r="E113" s="236">
        <v>44.5</v>
      </c>
      <c r="F113" s="235">
        <v>214208</v>
      </c>
      <c r="G113" s="237">
        <v>28.1</v>
      </c>
      <c r="H113" s="235">
        <v>112324</v>
      </c>
      <c r="I113" s="238">
        <v>14.7</v>
      </c>
      <c r="J113" s="235">
        <v>129179</v>
      </c>
      <c r="K113" s="238">
        <v>17</v>
      </c>
      <c r="L113" s="235">
        <v>121757</v>
      </c>
      <c r="M113" s="238">
        <v>16</v>
      </c>
      <c r="N113" s="235">
        <v>293483</v>
      </c>
      <c r="O113" s="238">
        <v>38.5</v>
      </c>
      <c r="P113" s="235">
        <v>232726</v>
      </c>
      <c r="Q113" s="238">
        <v>30.5</v>
      </c>
      <c r="R113" s="122">
        <v>8039</v>
      </c>
      <c r="S113" s="238">
        <v>1.1000000000000001</v>
      </c>
      <c r="T113" s="162" t="str">
        <f t="shared" si="13"/>
        <v>✖</v>
      </c>
      <c r="U113" s="172">
        <f t="shared" si="12"/>
        <v>100</v>
      </c>
      <c r="V113" s="165"/>
      <c r="W113" s="165"/>
      <c r="X113" s="165"/>
      <c r="Y113" s="165"/>
      <c r="Z113" s="165"/>
      <c r="AA113" s="165"/>
      <c r="AB113" s="165"/>
      <c r="AC113" s="165"/>
      <c r="AD113" s="165"/>
      <c r="AE113" s="165"/>
      <c r="AF113" s="165"/>
      <c r="AG113" s="165"/>
      <c r="AH113" s="165"/>
      <c r="AI113" s="165"/>
      <c r="AJ113" s="165"/>
      <c r="AK113" s="165"/>
      <c r="AL113" s="165"/>
      <c r="AM113" s="165"/>
      <c r="AN113" s="165"/>
      <c r="AO113" s="165"/>
      <c r="AP113" s="165"/>
    </row>
    <row r="114" spans="1:42" ht="18.75" customHeight="1">
      <c r="A114" s="417"/>
      <c r="B114" s="154" t="s">
        <v>315</v>
      </c>
      <c r="C114" s="235">
        <v>853901.58199999994</v>
      </c>
      <c r="D114" s="235">
        <v>343424.76799999998</v>
      </c>
      <c r="E114" s="236">
        <v>40.218307968891907</v>
      </c>
      <c r="F114" s="235">
        <v>212186.99900000001</v>
      </c>
      <c r="G114" s="237">
        <v>24.849116510947045</v>
      </c>
      <c r="H114" s="235">
        <v>118173.61500000001</v>
      </c>
      <c r="I114" s="238">
        <v>13.839254721043487</v>
      </c>
      <c r="J114" s="235">
        <v>132126.43900000001</v>
      </c>
      <c r="K114" s="238">
        <v>15.473263170509036</v>
      </c>
      <c r="L114" s="235">
        <v>127807.50199999999</v>
      </c>
      <c r="M114" s="238">
        <v>14.967474553759521</v>
      </c>
      <c r="N114" s="235">
        <v>378350.375</v>
      </c>
      <c r="O114" s="238">
        <v>44.308428860599072</v>
      </c>
      <c r="P114" s="235">
        <v>278371.93099999998</v>
      </c>
      <c r="Q114" s="238">
        <v>32.600001788028074</v>
      </c>
      <c r="R114" s="122">
        <v>7475.7780000000002</v>
      </c>
      <c r="S114" s="238">
        <v>0.87548473472672406</v>
      </c>
      <c r="T114" s="162" t="str">
        <f t="shared" si="13"/>
        <v>〇</v>
      </c>
      <c r="U114" s="172">
        <f t="shared" si="12"/>
        <v>100.00000000000001</v>
      </c>
      <c r="V114" s="165"/>
      <c r="W114" s="165"/>
      <c r="X114" s="165"/>
      <c r="Y114" s="165"/>
      <c r="Z114" s="165"/>
      <c r="AA114" s="165"/>
      <c r="AB114" s="165"/>
      <c r="AC114" s="165"/>
      <c r="AD114" s="165"/>
      <c r="AE114" s="165"/>
      <c r="AF114" s="165"/>
      <c r="AG114" s="165"/>
      <c r="AH114" s="165"/>
      <c r="AI114" s="165"/>
      <c r="AJ114" s="165"/>
      <c r="AK114" s="165"/>
      <c r="AL114" s="165"/>
      <c r="AM114" s="165"/>
      <c r="AN114" s="165"/>
      <c r="AO114" s="165"/>
      <c r="AP114" s="165"/>
    </row>
    <row r="115" spans="1:42" ht="18.75" customHeight="1">
      <c r="A115" s="418"/>
      <c r="B115" s="155" t="s">
        <v>316</v>
      </c>
      <c r="C115" s="239">
        <v>829846.64800000004</v>
      </c>
      <c r="D115" s="239">
        <v>343145.78399999999</v>
      </c>
      <c r="E115" s="240">
        <v>41.350505521352659</v>
      </c>
      <c r="F115" s="239">
        <v>211626.016</v>
      </c>
      <c r="G115" s="241">
        <v>25.501822114969848</v>
      </c>
      <c r="H115" s="239">
        <v>117325.954</v>
      </c>
      <c r="I115" s="242">
        <v>14.138269315513337</v>
      </c>
      <c r="J115" s="239">
        <v>127473.09299999999</v>
      </c>
      <c r="K115" s="242">
        <v>15.361042104251529</v>
      </c>
      <c r="L115" s="239">
        <v>122497.81299999999</v>
      </c>
      <c r="M115" s="242">
        <v>14.761500006685571</v>
      </c>
      <c r="N115" s="239">
        <v>359227.77100000001</v>
      </c>
      <c r="O115" s="242">
        <v>43.288452374395803</v>
      </c>
      <c r="P115" s="239">
        <v>273240.36099999998</v>
      </c>
      <c r="Q115" s="242">
        <v>32.926608989568393</v>
      </c>
      <c r="R115" s="243">
        <v>7201.3890000000001</v>
      </c>
      <c r="S115" s="242">
        <v>0.86779756444831713</v>
      </c>
      <c r="T115" s="162" t="str">
        <f t="shared" si="13"/>
        <v>〇</v>
      </c>
      <c r="U115" s="172">
        <f t="shared" si="12"/>
        <v>100</v>
      </c>
      <c r="V115" s="165"/>
      <c r="W115" s="165"/>
      <c r="X115" s="165"/>
      <c r="Y115" s="165"/>
      <c r="Z115" s="165"/>
      <c r="AA115" s="165"/>
      <c r="AB115" s="165"/>
      <c r="AC115" s="165"/>
      <c r="AD115" s="165"/>
      <c r="AE115" s="165"/>
      <c r="AF115" s="165"/>
      <c r="AG115" s="165"/>
      <c r="AH115" s="165"/>
      <c r="AI115" s="165"/>
      <c r="AJ115" s="165"/>
      <c r="AK115" s="165"/>
      <c r="AL115" s="165"/>
      <c r="AM115" s="165"/>
      <c r="AN115" s="165"/>
      <c r="AO115" s="165"/>
      <c r="AP115" s="165"/>
    </row>
    <row r="116" spans="1:42" ht="18.75" customHeight="1">
      <c r="A116" s="400" t="s">
        <v>140</v>
      </c>
      <c r="B116" s="154" t="s">
        <v>314</v>
      </c>
      <c r="C116" s="122">
        <v>511089</v>
      </c>
      <c r="D116" s="235">
        <v>255991</v>
      </c>
      <c r="E116" s="236">
        <v>50.1</v>
      </c>
      <c r="F116" s="235">
        <v>165973</v>
      </c>
      <c r="G116" s="237">
        <v>32.5</v>
      </c>
      <c r="H116" s="235">
        <v>80513</v>
      </c>
      <c r="I116" s="238">
        <v>15.8</v>
      </c>
      <c r="J116" s="235">
        <v>76303</v>
      </c>
      <c r="K116" s="238">
        <v>14.9</v>
      </c>
      <c r="L116" s="235">
        <v>73577</v>
      </c>
      <c r="M116" s="238">
        <v>14.4</v>
      </c>
      <c r="N116" s="235">
        <v>178795</v>
      </c>
      <c r="O116" s="238">
        <v>35</v>
      </c>
      <c r="P116" s="244">
        <v>122277</v>
      </c>
      <c r="Q116" s="238">
        <v>23.9</v>
      </c>
      <c r="R116" s="122">
        <v>15046</v>
      </c>
      <c r="S116" s="238">
        <v>2.9</v>
      </c>
      <c r="T116" s="162" t="str">
        <f t="shared" si="13"/>
        <v>〇</v>
      </c>
      <c r="U116" s="172">
        <f t="shared" si="12"/>
        <v>100</v>
      </c>
      <c r="V116" s="165"/>
      <c r="W116" s="165"/>
      <c r="X116" s="165"/>
      <c r="Y116" s="165"/>
      <c r="Z116" s="165"/>
      <c r="AA116" s="165"/>
      <c r="AB116" s="165"/>
      <c r="AC116" s="165"/>
      <c r="AD116" s="165"/>
      <c r="AE116" s="165"/>
      <c r="AF116" s="165"/>
      <c r="AG116" s="165"/>
      <c r="AH116" s="165"/>
      <c r="AI116" s="165"/>
      <c r="AJ116" s="165"/>
      <c r="AK116" s="165"/>
      <c r="AL116" s="165"/>
      <c r="AM116" s="165"/>
      <c r="AN116" s="165"/>
      <c r="AO116" s="165"/>
      <c r="AP116" s="165"/>
    </row>
    <row r="117" spans="1:42" ht="18.75" customHeight="1">
      <c r="A117" s="417"/>
      <c r="B117" s="154" t="s">
        <v>300</v>
      </c>
      <c r="C117" s="235">
        <v>519955</v>
      </c>
      <c r="D117" s="235">
        <v>251251</v>
      </c>
      <c r="E117" s="236">
        <v>48.3</v>
      </c>
      <c r="F117" s="235">
        <v>164833</v>
      </c>
      <c r="G117" s="237">
        <v>31.7</v>
      </c>
      <c r="H117" s="235">
        <v>76445</v>
      </c>
      <c r="I117" s="238">
        <v>14.7</v>
      </c>
      <c r="J117" s="235">
        <v>92954</v>
      </c>
      <c r="K117" s="238">
        <v>17.899999999999999</v>
      </c>
      <c r="L117" s="235">
        <v>92090</v>
      </c>
      <c r="M117" s="238">
        <v>17.7</v>
      </c>
      <c r="N117" s="235">
        <v>175750</v>
      </c>
      <c r="O117" s="238">
        <v>33.799999999999997</v>
      </c>
      <c r="P117" s="235">
        <v>124873</v>
      </c>
      <c r="Q117" s="238">
        <v>24</v>
      </c>
      <c r="R117" s="122">
        <v>15080</v>
      </c>
      <c r="S117" s="238">
        <v>2.9</v>
      </c>
      <c r="T117" s="162" t="str">
        <f t="shared" si="13"/>
        <v>〇</v>
      </c>
      <c r="U117" s="172">
        <f t="shared" ref="U117:U158" si="14">E117+K117+O117</f>
        <v>99.999999999999986</v>
      </c>
      <c r="V117" s="165"/>
      <c r="W117" s="165"/>
      <c r="X117" s="165"/>
      <c r="Y117" s="165"/>
      <c r="Z117" s="165"/>
      <c r="AA117" s="165"/>
      <c r="AB117" s="165"/>
      <c r="AC117" s="165"/>
      <c r="AD117" s="165"/>
      <c r="AE117" s="165"/>
      <c r="AF117" s="165"/>
      <c r="AG117" s="165"/>
      <c r="AH117" s="165"/>
      <c r="AI117" s="165"/>
      <c r="AJ117" s="165"/>
      <c r="AK117" s="165"/>
      <c r="AL117" s="165"/>
      <c r="AM117" s="165"/>
      <c r="AN117" s="165"/>
      <c r="AO117" s="165"/>
      <c r="AP117" s="165"/>
    </row>
    <row r="118" spans="1:42" ht="18.75" customHeight="1">
      <c r="A118" s="417"/>
      <c r="B118" s="154" t="s">
        <v>301</v>
      </c>
      <c r="C118" s="122">
        <v>648685</v>
      </c>
      <c r="D118" s="235">
        <v>250252</v>
      </c>
      <c r="E118" s="236">
        <v>38.6</v>
      </c>
      <c r="F118" s="235">
        <v>164184</v>
      </c>
      <c r="G118" s="237">
        <v>25.3</v>
      </c>
      <c r="H118" s="235">
        <v>75526</v>
      </c>
      <c r="I118" s="238">
        <v>11.6</v>
      </c>
      <c r="J118" s="235">
        <v>106509</v>
      </c>
      <c r="K118" s="238">
        <v>16.399999999999999</v>
      </c>
      <c r="L118" s="235">
        <v>106398</v>
      </c>
      <c r="M118" s="238">
        <v>16.399999999999999</v>
      </c>
      <c r="N118" s="235">
        <v>291924</v>
      </c>
      <c r="O118" s="238">
        <v>45</v>
      </c>
      <c r="P118" s="235">
        <v>192744</v>
      </c>
      <c r="Q118" s="238">
        <v>29.7</v>
      </c>
      <c r="R118" s="122">
        <v>58065</v>
      </c>
      <c r="S118" s="238">
        <v>9</v>
      </c>
      <c r="T118" s="162" t="str">
        <f t="shared" si="13"/>
        <v>〇</v>
      </c>
      <c r="U118" s="172">
        <f t="shared" si="14"/>
        <v>100</v>
      </c>
      <c r="V118" s="165"/>
      <c r="W118" s="165"/>
      <c r="X118" s="165"/>
      <c r="Y118" s="165"/>
      <c r="Z118" s="165"/>
      <c r="AA118" s="165"/>
      <c r="AB118" s="165"/>
      <c r="AC118" s="165"/>
      <c r="AD118" s="165"/>
      <c r="AE118" s="165"/>
      <c r="AF118" s="165"/>
      <c r="AG118" s="165"/>
      <c r="AH118" s="165"/>
      <c r="AI118" s="165"/>
      <c r="AJ118" s="165"/>
      <c r="AK118" s="165"/>
      <c r="AL118" s="165"/>
      <c r="AM118" s="165"/>
      <c r="AN118" s="165"/>
      <c r="AO118" s="165"/>
      <c r="AP118" s="165"/>
    </row>
    <row r="119" spans="1:42" ht="18.75" customHeight="1">
      <c r="A119" s="417"/>
      <c r="B119" s="154" t="s">
        <v>315</v>
      </c>
      <c r="C119" s="235">
        <v>731068</v>
      </c>
      <c r="D119" s="235">
        <v>255246</v>
      </c>
      <c r="E119" s="236">
        <v>34.914125635371811</v>
      </c>
      <c r="F119" s="235">
        <v>166242</v>
      </c>
      <c r="G119" s="237">
        <v>22.739608353805664</v>
      </c>
      <c r="H119" s="235">
        <v>77125</v>
      </c>
      <c r="I119" s="238">
        <v>10.549634233751169</v>
      </c>
      <c r="J119" s="235">
        <v>120315</v>
      </c>
      <c r="K119" s="238">
        <v>16.457429404651826</v>
      </c>
      <c r="L119" s="235">
        <v>119861</v>
      </c>
      <c r="M119" s="238">
        <v>16.395328478335806</v>
      </c>
      <c r="N119" s="235">
        <v>355507</v>
      </c>
      <c r="O119" s="238">
        <v>48.628444959976363</v>
      </c>
      <c r="P119" s="235">
        <v>218522</v>
      </c>
      <c r="Q119" s="238">
        <v>29.890789912839843</v>
      </c>
      <c r="R119" s="122">
        <v>65042</v>
      </c>
      <c r="S119" s="238">
        <v>8.8968468049483782</v>
      </c>
      <c r="T119" s="162" t="str">
        <f t="shared" si="13"/>
        <v>〇</v>
      </c>
      <c r="U119" s="172">
        <f t="shared" si="14"/>
        <v>100</v>
      </c>
      <c r="V119" s="165"/>
      <c r="W119" s="165"/>
      <c r="X119" s="165"/>
      <c r="Y119" s="165"/>
      <c r="Z119" s="165"/>
      <c r="AA119" s="165"/>
      <c r="AB119" s="165"/>
      <c r="AC119" s="165"/>
      <c r="AD119" s="165"/>
      <c r="AE119" s="165"/>
      <c r="AF119" s="165"/>
      <c r="AG119" s="165"/>
      <c r="AH119" s="165"/>
      <c r="AI119" s="165"/>
      <c r="AJ119" s="165"/>
      <c r="AK119" s="165"/>
      <c r="AL119" s="165"/>
      <c r="AM119" s="165"/>
      <c r="AN119" s="165"/>
      <c r="AO119" s="165"/>
      <c r="AP119" s="165"/>
    </row>
    <row r="120" spans="1:42" ht="18.75" customHeight="1">
      <c r="A120" s="418"/>
      <c r="B120" s="155" t="s">
        <v>316</v>
      </c>
      <c r="C120" s="239">
        <v>678986</v>
      </c>
      <c r="D120" s="239">
        <v>262560</v>
      </c>
      <c r="E120" s="240">
        <v>38.669427646519964</v>
      </c>
      <c r="F120" s="239">
        <v>165116</v>
      </c>
      <c r="G120" s="241">
        <v>24.31802717581806</v>
      </c>
      <c r="H120" s="239">
        <v>84027</v>
      </c>
      <c r="I120" s="242">
        <v>12.375365618731461</v>
      </c>
      <c r="J120" s="239">
        <v>111309</v>
      </c>
      <c r="K120" s="242">
        <v>16.393416064543302</v>
      </c>
      <c r="L120" s="239">
        <v>110400</v>
      </c>
      <c r="M120" s="242">
        <v>16.259539961059581</v>
      </c>
      <c r="N120" s="239">
        <v>305117</v>
      </c>
      <c r="O120" s="242">
        <v>44.937156288936734</v>
      </c>
      <c r="P120" s="239">
        <v>210298</v>
      </c>
      <c r="Q120" s="242">
        <v>30.972361727635032</v>
      </c>
      <c r="R120" s="243">
        <v>35129</v>
      </c>
      <c r="S120" s="242">
        <v>5.1737443776454883</v>
      </c>
      <c r="T120" s="162" t="str">
        <f t="shared" si="13"/>
        <v>〇</v>
      </c>
      <c r="U120" s="172">
        <f t="shared" si="14"/>
        <v>100</v>
      </c>
      <c r="V120" s="165"/>
      <c r="W120" s="165"/>
      <c r="X120" s="165"/>
      <c r="Y120" s="165"/>
      <c r="Z120" s="165"/>
      <c r="AA120" s="165"/>
      <c r="AB120" s="165"/>
      <c r="AC120" s="165"/>
      <c r="AD120" s="165"/>
      <c r="AE120" s="165"/>
      <c r="AF120" s="165"/>
      <c r="AG120" s="165"/>
      <c r="AH120" s="165"/>
      <c r="AI120" s="165"/>
      <c r="AJ120" s="165"/>
      <c r="AK120" s="165"/>
      <c r="AL120" s="165"/>
      <c r="AM120" s="165"/>
      <c r="AN120" s="165"/>
      <c r="AO120" s="165"/>
      <c r="AP120" s="165"/>
    </row>
    <row r="121" spans="1:42" ht="18.75" customHeight="1">
      <c r="A121" s="400" t="s">
        <v>35</v>
      </c>
      <c r="B121" s="154" t="s">
        <v>314</v>
      </c>
      <c r="C121" s="235">
        <v>841044</v>
      </c>
      <c r="D121" s="235">
        <v>346148</v>
      </c>
      <c r="E121" s="236">
        <v>41.2</v>
      </c>
      <c r="F121" s="235">
        <v>217147</v>
      </c>
      <c r="G121" s="237">
        <v>25.8</v>
      </c>
      <c r="H121" s="235">
        <v>115489</v>
      </c>
      <c r="I121" s="238">
        <v>13.7</v>
      </c>
      <c r="J121" s="235">
        <v>109411</v>
      </c>
      <c r="K121" s="238">
        <v>13</v>
      </c>
      <c r="L121" s="235">
        <v>98311</v>
      </c>
      <c r="M121" s="238">
        <v>11.7</v>
      </c>
      <c r="N121" s="235">
        <v>385485</v>
      </c>
      <c r="O121" s="238">
        <v>45.8</v>
      </c>
      <c r="P121" s="235">
        <v>315551</v>
      </c>
      <c r="Q121" s="238">
        <v>37.5</v>
      </c>
      <c r="R121" s="122">
        <v>69934</v>
      </c>
      <c r="S121" s="238">
        <v>8.3000000000000007</v>
      </c>
      <c r="T121" s="162" t="str">
        <f t="shared" si="13"/>
        <v>〇</v>
      </c>
      <c r="U121" s="172">
        <f t="shared" si="14"/>
        <v>100</v>
      </c>
      <c r="V121" s="165"/>
      <c r="W121" s="165"/>
      <c r="X121" s="165"/>
      <c r="Y121" s="165"/>
      <c r="Z121" s="165"/>
      <c r="AA121" s="165"/>
      <c r="AB121" s="165"/>
      <c r="AC121" s="165"/>
      <c r="AD121" s="165"/>
      <c r="AE121" s="165"/>
      <c r="AF121" s="165"/>
      <c r="AG121" s="165"/>
      <c r="AH121" s="165"/>
      <c r="AI121" s="165"/>
      <c r="AJ121" s="165"/>
      <c r="AK121" s="165"/>
      <c r="AL121" s="165"/>
      <c r="AM121" s="165"/>
      <c r="AN121" s="165"/>
      <c r="AO121" s="165"/>
      <c r="AP121" s="165"/>
    </row>
    <row r="122" spans="1:42" ht="18.75" customHeight="1">
      <c r="A122" s="417"/>
      <c r="B122" s="154" t="s">
        <v>300</v>
      </c>
      <c r="C122" s="235">
        <v>866556</v>
      </c>
      <c r="D122" s="235">
        <v>346556</v>
      </c>
      <c r="E122" s="236">
        <v>40</v>
      </c>
      <c r="F122" s="235">
        <v>216542</v>
      </c>
      <c r="G122" s="237">
        <v>25</v>
      </c>
      <c r="H122" s="235">
        <v>116088</v>
      </c>
      <c r="I122" s="238">
        <v>13.4</v>
      </c>
      <c r="J122" s="235">
        <v>130124</v>
      </c>
      <c r="K122" s="238">
        <v>15</v>
      </c>
      <c r="L122" s="235">
        <v>118300</v>
      </c>
      <c r="M122" s="238">
        <v>13.7</v>
      </c>
      <c r="N122" s="235">
        <v>389876</v>
      </c>
      <c r="O122" s="238">
        <v>45</v>
      </c>
      <c r="P122" s="235">
        <v>258298</v>
      </c>
      <c r="Q122" s="238">
        <v>29.8</v>
      </c>
      <c r="R122" s="122">
        <v>77865</v>
      </c>
      <c r="S122" s="238">
        <v>9</v>
      </c>
      <c r="T122" s="162" t="str">
        <f t="shared" si="13"/>
        <v>〇</v>
      </c>
      <c r="U122" s="172">
        <f t="shared" si="14"/>
        <v>100</v>
      </c>
      <c r="V122" s="165"/>
      <c r="W122" s="165"/>
      <c r="X122" s="165"/>
      <c r="Y122" s="165"/>
      <c r="Z122" s="165"/>
      <c r="AA122" s="165"/>
      <c r="AB122" s="165"/>
      <c r="AC122" s="165"/>
      <c r="AD122" s="165"/>
      <c r="AE122" s="165"/>
      <c r="AF122" s="165"/>
      <c r="AG122" s="165"/>
      <c r="AH122" s="165"/>
      <c r="AI122" s="165"/>
      <c r="AJ122" s="165"/>
      <c r="AK122" s="165"/>
      <c r="AL122" s="165"/>
      <c r="AM122" s="165"/>
      <c r="AN122" s="165"/>
      <c r="AO122" s="165"/>
      <c r="AP122" s="165"/>
    </row>
    <row r="123" spans="1:42" ht="18.75" customHeight="1">
      <c r="A123" s="417"/>
      <c r="B123" s="154" t="s">
        <v>301</v>
      </c>
      <c r="C123" s="235">
        <v>1158235</v>
      </c>
      <c r="D123" s="235">
        <v>341913</v>
      </c>
      <c r="E123" s="236">
        <v>29.5</v>
      </c>
      <c r="F123" s="235">
        <v>213736</v>
      </c>
      <c r="G123" s="237">
        <v>18.5</v>
      </c>
      <c r="H123" s="235">
        <v>113618</v>
      </c>
      <c r="I123" s="238">
        <v>9.8000000000000007</v>
      </c>
      <c r="J123" s="235">
        <v>116648</v>
      </c>
      <c r="K123" s="238">
        <v>10.1</v>
      </c>
      <c r="L123" s="235">
        <v>111747</v>
      </c>
      <c r="M123" s="238">
        <v>9.6</v>
      </c>
      <c r="N123" s="235">
        <v>699674</v>
      </c>
      <c r="O123" s="238">
        <v>60.4</v>
      </c>
      <c r="P123" s="235">
        <v>405668</v>
      </c>
      <c r="Q123" s="238">
        <v>35</v>
      </c>
      <c r="R123" s="122">
        <v>233792</v>
      </c>
      <c r="S123" s="238">
        <v>20.2</v>
      </c>
      <c r="T123" s="162" t="str">
        <f t="shared" si="13"/>
        <v>〇</v>
      </c>
      <c r="U123" s="172">
        <f t="shared" si="14"/>
        <v>100</v>
      </c>
      <c r="V123" s="165"/>
      <c r="W123" s="165"/>
      <c r="X123" s="165"/>
      <c r="Y123" s="165"/>
      <c r="Z123" s="165"/>
      <c r="AA123" s="165"/>
      <c r="AB123" s="165"/>
      <c r="AC123" s="165"/>
      <c r="AD123" s="165"/>
      <c r="AE123" s="165"/>
      <c r="AF123" s="165"/>
      <c r="AG123" s="165"/>
      <c r="AH123" s="165"/>
      <c r="AI123" s="165"/>
      <c r="AJ123" s="165"/>
      <c r="AK123" s="165"/>
      <c r="AL123" s="165"/>
      <c r="AM123" s="165"/>
      <c r="AN123" s="165"/>
      <c r="AO123" s="165"/>
      <c r="AP123" s="165"/>
    </row>
    <row r="124" spans="1:42" ht="18.75" customHeight="1">
      <c r="A124" s="417"/>
      <c r="B124" s="154" t="s">
        <v>315</v>
      </c>
      <c r="C124" s="235">
        <v>1298673</v>
      </c>
      <c r="D124" s="235">
        <v>391445</v>
      </c>
      <c r="E124" s="236">
        <v>30.1</v>
      </c>
      <c r="F124" s="235">
        <v>211584</v>
      </c>
      <c r="G124" s="237">
        <v>16.3</v>
      </c>
      <c r="H124" s="235">
        <v>163962</v>
      </c>
      <c r="I124" s="238">
        <v>12.6</v>
      </c>
      <c r="J124" s="235">
        <v>116820</v>
      </c>
      <c r="K124" s="238">
        <v>9</v>
      </c>
      <c r="L124" s="235">
        <v>115894</v>
      </c>
      <c r="M124" s="238">
        <v>8.9</v>
      </c>
      <c r="N124" s="235">
        <v>790408</v>
      </c>
      <c r="O124" s="238">
        <v>60.9</v>
      </c>
      <c r="P124" s="235">
        <v>555379</v>
      </c>
      <c r="Q124" s="238">
        <v>42.8</v>
      </c>
      <c r="R124" s="122">
        <v>156610</v>
      </c>
      <c r="S124" s="238">
        <v>12.1</v>
      </c>
      <c r="T124" s="162" t="str">
        <f t="shared" si="13"/>
        <v>〇</v>
      </c>
      <c r="U124" s="172">
        <f t="shared" si="14"/>
        <v>100</v>
      </c>
      <c r="V124" s="165"/>
      <c r="W124" s="165"/>
      <c r="X124" s="165"/>
      <c r="Y124" s="165"/>
      <c r="Z124" s="165"/>
      <c r="AA124" s="165"/>
      <c r="AB124" s="165"/>
      <c r="AC124" s="165"/>
      <c r="AD124" s="165"/>
      <c r="AE124" s="165"/>
      <c r="AF124" s="165"/>
      <c r="AG124" s="165"/>
      <c r="AH124" s="165"/>
      <c r="AI124" s="165"/>
      <c r="AJ124" s="165"/>
      <c r="AK124" s="165"/>
      <c r="AL124" s="165"/>
      <c r="AM124" s="165"/>
      <c r="AN124" s="165"/>
      <c r="AO124" s="165"/>
      <c r="AP124" s="165"/>
    </row>
    <row r="125" spans="1:42" ht="18.75" customHeight="1">
      <c r="A125" s="418"/>
      <c r="B125" s="155" t="s">
        <v>316</v>
      </c>
      <c r="C125" s="239">
        <v>1155652</v>
      </c>
      <c r="D125" s="239">
        <v>350147</v>
      </c>
      <c r="E125" s="240">
        <v>30.3</v>
      </c>
      <c r="F125" s="239">
        <v>213835</v>
      </c>
      <c r="G125" s="241">
        <v>18.5</v>
      </c>
      <c r="H125" s="239">
        <v>120028</v>
      </c>
      <c r="I125" s="242">
        <v>10.4</v>
      </c>
      <c r="J125" s="239">
        <v>107982</v>
      </c>
      <c r="K125" s="242">
        <v>9.4</v>
      </c>
      <c r="L125" s="239">
        <v>107220</v>
      </c>
      <c r="M125" s="242">
        <v>9.3000000000000007</v>
      </c>
      <c r="N125" s="239">
        <v>697523</v>
      </c>
      <c r="O125" s="242">
        <v>60.3</v>
      </c>
      <c r="P125" s="239">
        <v>456337</v>
      </c>
      <c r="Q125" s="242">
        <v>39.5</v>
      </c>
      <c r="R125" s="243">
        <v>155012</v>
      </c>
      <c r="S125" s="242">
        <v>13.4</v>
      </c>
      <c r="T125" s="162" t="str">
        <f t="shared" si="13"/>
        <v>〇</v>
      </c>
      <c r="U125" s="172">
        <f t="shared" si="14"/>
        <v>100</v>
      </c>
      <c r="V125" s="165"/>
      <c r="W125" s="165"/>
      <c r="X125" s="165"/>
      <c r="Y125" s="165"/>
      <c r="Z125" s="165"/>
      <c r="AA125" s="165"/>
      <c r="AB125" s="165"/>
      <c r="AC125" s="165"/>
      <c r="AD125" s="165"/>
      <c r="AE125" s="165"/>
      <c r="AF125" s="165"/>
      <c r="AG125" s="165"/>
      <c r="AH125" s="165"/>
      <c r="AI125" s="165"/>
      <c r="AJ125" s="165"/>
      <c r="AK125" s="165"/>
      <c r="AL125" s="165"/>
      <c r="AM125" s="165"/>
      <c r="AN125" s="165"/>
      <c r="AO125" s="165"/>
      <c r="AP125" s="165"/>
    </row>
    <row r="126" spans="1:42" ht="18.75" customHeight="1">
      <c r="A126" s="400" t="s">
        <v>36</v>
      </c>
      <c r="B126" s="154" t="s">
        <v>314</v>
      </c>
      <c r="C126" s="235">
        <v>2554843</v>
      </c>
      <c r="D126" s="235">
        <v>1107174</v>
      </c>
      <c r="E126" s="236">
        <v>43.3</v>
      </c>
      <c r="F126" s="235">
        <v>671926</v>
      </c>
      <c r="G126" s="237">
        <v>26.3</v>
      </c>
      <c r="H126" s="235">
        <v>382281</v>
      </c>
      <c r="I126" s="238">
        <v>14.9</v>
      </c>
      <c r="J126" s="235">
        <v>193502</v>
      </c>
      <c r="K126" s="238">
        <v>7.6</v>
      </c>
      <c r="L126" s="235">
        <v>190235</v>
      </c>
      <c r="M126" s="238">
        <v>7.5</v>
      </c>
      <c r="N126" s="235">
        <v>1254167</v>
      </c>
      <c r="O126" s="238">
        <v>49.1</v>
      </c>
      <c r="P126" s="235">
        <v>826951</v>
      </c>
      <c r="Q126" s="238">
        <v>32.4</v>
      </c>
      <c r="R126" s="122">
        <v>258835</v>
      </c>
      <c r="S126" s="238">
        <v>10.1</v>
      </c>
      <c r="T126" s="162" t="str">
        <f t="shared" si="13"/>
        <v>〇</v>
      </c>
      <c r="U126" s="172">
        <f t="shared" si="14"/>
        <v>100</v>
      </c>
      <c r="V126" s="165"/>
      <c r="W126" s="165"/>
      <c r="X126" s="165"/>
      <c r="Y126" s="165"/>
      <c r="Z126" s="165"/>
      <c r="AA126" s="165"/>
      <c r="AB126" s="165"/>
      <c r="AC126" s="165"/>
      <c r="AD126" s="165"/>
      <c r="AE126" s="165"/>
      <c r="AF126" s="165"/>
      <c r="AG126" s="165"/>
      <c r="AH126" s="165"/>
      <c r="AI126" s="165"/>
      <c r="AJ126" s="165"/>
      <c r="AK126" s="165"/>
      <c r="AL126" s="165"/>
      <c r="AM126" s="165"/>
      <c r="AN126" s="165"/>
      <c r="AO126" s="165"/>
      <c r="AP126" s="165"/>
    </row>
    <row r="127" spans="1:42" ht="18.75" customHeight="1">
      <c r="A127" s="417"/>
      <c r="B127" s="154" t="s">
        <v>300</v>
      </c>
      <c r="C127" s="235">
        <v>2526285</v>
      </c>
      <c r="D127" s="235">
        <v>1110682</v>
      </c>
      <c r="E127" s="236">
        <v>44</v>
      </c>
      <c r="F127" s="235">
        <v>672817</v>
      </c>
      <c r="G127" s="237">
        <v>26.6</v>
      </c>
      <c r="H127" s="235">
        <v>383843</v>
      </c>
      <c r="I127" s="238">
        <v>15.2</v>
      </c>
      <c r="J127" s="235">
        <v>175740</v>
      </c>
      <c r="K127" s="238">
        <v>7</v>
      </c>
      <c r="L127" s="235">
        <v>174224</v>
      </c>
      <c r="M127" s="238">
        <v>6.9</v>
      </c>
      <c r="N127" s="235">
        <v>1239863</v>
      </c>
      <c r="O127" s="238">
        <v>49.1</v>
      </c>
      <c r="P127" s="235">
        <v>829710</v>
      </c>
      <c r="Q127" s="238">
        <v>32.799999999999997</v>
      </c>
      <c r="R127" s="122">
        <v>241839</v>
      </c>
      <c r="S127" s="238">
        <v>9.6</v>
      </c>
      <c r="T127" s="162" t="str">
        <f t="shared" si="13"/>
        <v>〇</v>
      </c>
      <c r="U127" s="172">
        <f t="shared" si="14"/>
        <v>100.1</v>
      </c>
      <c r="V127" s="165"/>
      <c r="W127" s="165"/>
      <c r="X127" s="165"/>
      <c r="Y127" s="165"/>
      <c r="Z127" s="165"/>
      <c r="AA127" s="165"/>
      <c r="AB127" s="165"/>
      <c r="AC127" s="165"/>
      <c r="AD127" s="165"/>
      <c r="AE127" s="165"/>
      <c r="AF127" s="165"/>
      <c r="AG127" s="165"/>
      <c r="AH127" s="165"/>
      <c r="AI127" s="165"/>
      <c r="AJ127" s="165"/>
      <c r="AK127" s="165"/>
      <c r="AL127" s="165"/>
      <c r="AM127" s="165"/>
      <c r="AN127" s="165"/>
      <c r="AO127" s="165"/>
      <c r="AP127" s="165"/>
    </row>
    <row r="128" spans="1:42" ht="18.75" customHeight="1">
      <c r="A128" s="417"/>
      <c r="B128" s="154" t="s">
        <v>301</v>
      </c>
      <c r="C128" s="235">
        <v>3733515</v>
      </c>
      <c r="D128" s="235">
        <v>1111062</v>
      </c>
      <c r="E128" s="236">
        <v>29.8</v>
      </c>
      <c r="F128" s="235">
        <v>666168</v>
      </c>
      <c r="G128" s="237">
        <v>17.899999999999999</v>
      </c>
      <c r="H128" s="235">
        <v>387889</v>
      </c>
      <c r="I128" s="238">
        <v>10.4</v>
      </c>
      <c r="J128" s="235">
        <v>175315</v>
      </c>
      <c r="K128" s="238">
        <v>4.7</v>
      </c>
      <c r="L128" s="235">
        <v>174485</v>
      </c>
      <c r="M128" s="238">
        <v>4.7</v>
      </c>
      <c r="N128" s="235">
        <v>2447138</v>
      </c>
      <c r="O128" s="238">
        <v>65.5</v>
      </c>
      <c r="P128" s="235">
        <v>1378334</v>
      </c>
      <c r="Q128" s="238">
        <v>36.9</v>
      </c>
      <c r="R128" s="122">
        <v>883061</v>
      </c>
      <c r="S128" s="238">
        <v>23.7</v>
      </c>
      <c r="T128" s="162" t="str">
        <f t="shared" si="13"/>
        <v>〇</v>
      </c>
      <c r="U128" s="172">
        <f t="shared" si="14"/>
        <v>100</v>
      </c>
      <c r="V128" s="165"/>
      <c r="W128" s="165"/>
      <c r="X128" s="165"/>
      <c r="Y128" s="165"/>
      <c r="Z128" s="165"/>
      <c r="AA128" s="165"/>
      <c r="AB128" s="165"/>
      <c r="AC128" s="165"/>
      <c r="AD128" s="165"/>
      <c r="AE128" s="165"/>
      <c r="AF128" s="165"/>
      <c r="AG128" s="165"/>
      <c r="AH128" s="165"/>
      <c r="AI128" s="165"/>
      <c r="AJ128" s="165"/>
      <c r="AK128" s="165"/>
      <c r="AL128" s="165"/>
      <c r="AM128" s="165"/>
      <c r="AN128" s="165"/>
      <c r="AO128" s="165"/>
      <c r="AP128" s="165"/>
    </row>
    <row r="129" spans="1:42" ht="18.75" customHeight="1">
      <c r="A129" s="417"/>
      <c r="B129" s="154" t="s">
        <v>315</v>
      </c>
      <c r="C129" s="235">
        <v>4634812</v>
      </c>
      <c r="D129" s="235">
        <v>1118137</v>
      </c>
      <c r="E129" s="236">
        <v>24.1</v>
      </c>
      <c r="F129" s="235">
        <v>659087</v>
      </c>
      <c r="G129" s="237">
        <v>14.2</v>
      </c>
      <c r="H129" s="235">
        <v>395581</v>
      </c>
      <c r="I129" s="238">
        <v>8.5</v>
      </c>
      <c r="J129" s="235">
        <v>192180</v>
      </c>
      <c r="K129" s="238">
        <v>4.2</v>
      </c>
      <c r="L129" s="235">
        <v>191492</v>
      </c>
      <c r="M129" s="238">
        <v>4.2</v>
      </c>
      <c r="N129" s="235">
        <v>3324495</v>
      </c>
      <c r="O129" s="238">
        <v>71.7</v>
      </c>
      <c r="P129" s="235">
        <v>2124864</v>
      </c>
      <c r="Q129" s="238">
        <v>45.8</v>
      </c>
      <c r="R129" s="122">
        <v>782815</v>
      </c>
      <c r="S129" s="238">
        <v>16.899999999999999</v>
      </c>
      <c r="T129" s="162" t="str">
        <f t="shared" si="13"/>
        <v>〇</v>
      </c>
      <c r="U129" s="172">
        <f t="shared" si="14"/>
        <v>100</v>
      </c>
      <c r="V129" s="165"/>
      <c r="W129" s="165"/>
      <c r="X129" s="165"/>
      <c r="Y129" s="165"/>
      <c r="Z129" s="165"/>
      <c r="AA129" s="165"/>
      <c r="AB129" s="165"/>
      <c r="AC129" s="165"/>
      <c r="AD129" s="165"/>
      <c r="AE129" s="165"/>
      <c r="AF129" s="165"/>
      <c r="AG129" s="165"/>
      <c r="AH129" s="165"/>
      <c r="AI129" s="165"/>
      <c r="AJ129" s="165"/>
      <c r="AK129" s="165"/>
      <c r="AL129" s="165"/>
      <c r="AM129" s="165"/>
      <c r="AN129" s="165"/>
      <c r="AO129" s="165"/>
      <c r="AP129" s="165"/>
    </row>
    <row r="130" spans="1:42" ht="18.75" customHeight="1">
      <c r="A130" s="418"/>
      <c r="B130" s="155" t="s">
        <v>316</v>
      </c>
      <c r="C130" s="239">
        <v>3895344</v>
      </c>
      <c r="D130" s="239">
        <v>1149025</v>
      </c>
      <c r="E130" s="240">
        <v>29.5</v>
      </c>
      <c r="F130" s="239">
        <v>675332</v>
      </c>
      <c r="G130" s="241">
        <v>17.3</v>
      </c>
      <c r="H130" s="239">
        <v>399371</v>
      </c>
      <c r="I130" s="242">
        <v>10.3</v>
      </c>
      <c r="J130" s="239">
        <v>185673</v>
      </c>
      <c r="K130" s="242">
        <v>4.8</v>
      </c>
      <c r="L130" s="239">
        <v>185477</v>
      </c>
      <c r="M130" s="242">
        <v>4.8</v>
      </c>
      <c r="N130" s="239">
        <v>2560647</v>
      </c>
      <c r="O130" s="242">
        <v>65.7</v>
      </c>
      <c r="P130" s="239">
        <v>1491574</v>
      </c>
      <c r="Q130" s="242">
        <v>38.299999999999997</v>
      </c>
      <c r="R130" s="243">
        <v>716902</v>
      </c>
      <c r="S130" s="242">
        <v>18.399999999999999</v>
      </c>
      <c r="T130" s="162" t="str">
        <f t="shared" si="13"/>
        <v>✖</v>
      </c>
      <c r="U130" s="172">
        <f t="shared" si="14"/>
        <v>100</v>
      </c>
      <c r="V130" s="165"/>
      <c r="W130" s="165"/>
      <c r="X130" s="165"/>
      <c r="Y130" s="165"/>
      <c r="Z130" s="165"/>
      <c r="AA130" s="165"/>
      <c r="AB130" s="165"/>
      <c r="AC130" s="165"/>
      <c r="AD130" s="165"/>
      <c r="AE130" s="165"/>
      <c r="AF130" s="165"/>
      <c r="AG130" s="165"/>
      <c r="AH130" s="165"/>
      <c r="AI130" s="165"/>
      <c r="AJ130" s="165"/>
      <c r="AK130" s="165"/>
      <c r="AL130" s="165"/>
      <c r="AM130" s="165"/>
      <c r="AN130" s="165"/>
      <c r="AO130" s="165"/>
      <c r="AP130" s="165"/>
    </row>
    <row r="131" spans="1:42" ht="18.75" customHeight="1">
      <c r="A131" s="400" t="s">
        <v>37</v>
      </c>
      <c r="B131" s="154" t="s">
        <v>314</v>
      </c>
      <c r="C131" s="235">
        <v>1841384</v>
      </c>
      <c r="D131" s="235">
        <v>797985</v>
      </c>
      <c r="E131" s="236">
        <v>43.3</v>
      </c>
      <c r="F131" s="235">
        <v>468001</v>
      </c>
      <c r="G131" s="237">
        <v>25.4</v>
      </c>
      <c r="H131" s="235">
        <v>301179</v>
      </c>
      <c r="I131" s="238">
        <v>16.399999999999999</v>
      </c>
      <c r="J131" s="235">
        <v>240699</v>
      </c>
      <c r="K131" s="238">
        <v>13.1</v>
      </c>
      <c r="L131" s="235">
        <v>225805</v>
      </c>
      <c r="M131" s="238">
        <v>12.3</v>
      </c>
      <c r="N131" s="235">
        <v>802700</v>
      </c>
      <c r="O131" s="238">
        <v>43.6</v>
      </c>
      <c r="P131" s="235">
        <v>503112</v>
      </c>
      <c r="Q131" s="238">
        <v>27.3</v>
      </c>
      <c r="R131" s="122">
        <v>191514</v>
      </c>
      <c r="S131" s="238">
        <v>10.4</v>
      </c>
      <c r="T131" s="162" t="str">
        <f t="shared" si="13"/>
        <v>〇</v>
      </c>
      <c r="U131" s="172">
        <f t="shared" si="14"/>
        <v>100</v>
      </c>
      <c r="V131" s="165"/>
      <c r="W131" s="165"/>
      <c r="X131" s="165"/>
      <c r="Y131" s="165"/>
      <c r="Z131" s="165"/>
      <c r="AA131" s="165"/>
      <c r="AB131" s="165"/>
      <c r="AC131" s="165"/>
      <c r="AD131" s="165"/>
      <c r="AE131" s="165"/>
      <c r="AF131" s="165"/>
      <c r="AG131" s="165"/>
      <c r="AH131" s="165"/>
      <c r="AI131" s="165"/>
      <c r="AJ131" s="165"/>
      <c r="AK131" s="165"/>
      <c r="AL131" s="165"/>
      <c r="AM131" s="165"/>
      <c r="AN131" s="165"/>
      <c r="AO131" s="165"/>
      <c r="AP131" s="165"/>
    </row>
    <row r="132" spans="1:42" ht="18.75" customHeight="1">
      <c r="A132" s="417"/>
      <c r="B132" s="154" t="s">
        <v>300</v>
      </c>
      <c r="C132" s="235">
        <v>1835300</v>
      </c>
      <c r="D132" s="235">
        <v>798357</v>
      </c>
      <c r="E132" s="236">
        <v>43.5</v>
      </c>
      <c r="F132" s="235">
        <v>464990</v>
      </c>
      <c r="G132" s="237">
        <v>25.3</v>
      </c>
      <c r="H132" s="235">
        <v>304220</v>
      </c>
      <c r="I132" s="238">
        <v>16.600000000000001</v>
      </c>
      <c r="J132" s="235">
        <v>248755</v>
      </c>
      <c r="K132" s="238">
        <v>13.6</v>
      </c>
      <c r="L132" s="235">
        <v>235171</v>
      </c>
      <c r="M132" s="238">
        <v>12.8</v>
      </c>
      <c r="N132" s="235">
        <v>788188</v>
      </c>
      <c r="O132" s="238">
        <v>42.9</v>
      </c>
      <c r="P132" s="235">
        <v>504733</v>
      </c>
      <c r="Q132" s="238">
        <v>27.5</v>
      </c>
      <c r="R132" s="122">
        <v>177611</v>
      </c>
      <c r="S132" s="238">
        <v>9.6999999999999993</v>
      </c>
      <c r="T132" s="162" t="str">
        <f t="shared" si="13"/>
        <v>〇</v>
      </c>
      <c r="U132" s="172">
        <f t="shared" si="14"/>
        <v>100</v>
      </c>
      <c r="V132" s="165"/>
      <c r="W132" s="165"/>
      <c r="X132" s="165"/>
      <c r="Y132" s="165"/>
      <c r="Z132" s="165"/>
      <c r="AA132" s="165"/>
      <c r="AB132" s="165"/>
      <c r="AC132" s="165"/>
      <c r="AD132" s="165"/>
      <c r="AE132" s="165"/>
      <c r="AF132" s="165"/>
      <c r="AG132" s="165"/>
      <c r="AH132" s="165"/>
      <c r="AI132" s="165"/>
      <c r="AJ132" s="165"/>
      <c r="AK132" s="165"/>
      <c r="AL132" s="165"/>
      <c r="AM132" s="165"/>
      <c r="AN132" s="165"/>
      <c r="AO132" s="165"/>
      <c r="AP132" s="165"/>
    </row>
    <row r="133" spans="1:42" ht="18.75" customHeight="1">
      <c r="A133" s="417"/>
      <c r="B133" s="154" t="s">
        <v>301</v>
      </c>
      <c r="C133" s="235">
        <v>2623291</v>
      </c>
      <c r="D133" s="235">
        <v>826217</v>
      </c>
      <c r="E133" s="236">
        <v>31.5</v>
      </c>
      <c r="F133" s="235">
        <v>461158</v>
      </c>
      <c r="G133" s="237">
        <v>17.600000000000001</v>
      </c>
      <c r="H133" s="235">
        <v>334653</v>
      </c>
      <c r="I133" s="238">
        <v>12.8</v>
      </c>
      <c r="J133" s="235">
        <v>273550</v>
      </c>
      <c r="K133" s="238">
        <v>10.4</v>
      </c>
      <c r="L133" s="235">
        <v>271512</v>
      </c>
      <c r="M133" s="238">
        <v>10.4</v>
      </c>
      <c r="N133" s="235">
        <v>1523524</v>
      </c>
      <c r="O133" s="238">
        <v>58.1</v>
      </c>
      <c r="P133" s="235">
        <v>759934</v>
      </c>
      <c r="Q133" s="238">
        <v>29</v>
      </c>
      <c r="R133" s="122">
        <v>636027</v>
      </c>
      <c r="S133" s="238">
        <v>24.2</v>
      </c>
      <c r="T133" s="162" t="str">
        <f t="shared" si="13"/>
        <v>〇</v>
      </c>
      <c r="U133" s="172">
        <f t="shared" si="14"/>
        <v>100</v>
      </c>
      <c r="V133" s="165"/>
      <c r="W133" s="165"/>
      <c r="X133" s="165"/>
      <c r="Y133" s="165"/>
      <c r="Z133" s="165"/>
      <c r="AA133" s="165"/>
      <c r="AB133" s="165"/>
      <c r="AC133" s="165"/>
      <c r="AD133" s="165"/>
      <c r="AE133" s="165"/>
      <c r="AF133" s="165"/>
      <c r="AG133" s="165"/>
      <c r="AH133" s="165"/>
      <c r="AI133" s="165"/>
      <c r="AJ133" s="165"/>
      <c r="AK133" s="165"/>
      <c r="AL133" s="165"/>
      <c r="AM133" s="165"/>
      <c r="AN133" s="165"/>
      <c r="AO133" s="165"/>
      <c r="AP133" s="165"/>
    </row>
    <row r="134" spans="1:42" ht="18.75" customHeight="1">
      <c r="A134" s="417"/>
      <c r="B134" s="154" t="s">
        <v>315</v>
      </c>
      <c r="C134" s="235">
        <v>3214216</v>
      </c>
      <c r="D134" s="235">
        <v>951575</v>
      </c>
      <c r="E134" s="236">
        <v>29.605197659398126</v>
      </c>
      <c r="F134" s="235">
        <v>458301</v>
      </c>
      <c r="G134" s="237">
        <v>14.258562585712969</v>
      </c>
      <c r="H134" s="235">
        <v>459304</v>
      </c>
      <c r="I134" s="238">
        <v>14.289767706961824</v>
      </c>
      <c r="J134" s="235">
        <v>286055</v>
      </c>
      <c r="K134" s="238">
        <v>8.8996819131010483</v>
      </c>
      <c r="L134" s="235">
        <v>285031</v>
      </c>
      <c r="M134" s="238">
        <v>8.8678234443484811</v>
      </c>
      <c r="N134" s="235">
        <v>1976586</v>
      </c>
      <c r="O134" s="238">
        <v>61.495120427500829</v>
      </c>
      <c r="P134" s="235">
        <v>1055220</v>
      </c>
      <c r="Q134" s="238">
        <v>32.829778708089314</v>
      </c>
      <c r="R134" s="122">
        <v>764887</v>
      </c>
      <c r="S134" s="238">
        <v>23.797000574945805</v>
      </c>
      <c r="T134" s="162" t="str">
        <f t="shared" si="13"/>
        <v>〇</v>
      </c>
      <c r="U134" s="172">
        <f t="shared" si="14"/>
        <v>100</v>
      </c>
      <c r="V134" s="165"/>
      <c r="W134" s="165"/>
      <c r="X134" s="165"/>
      <c r="Y134" s="165"/>
      <c r="Z134" s="165"/>
      <c r="AA134" s="165"/>
      <c r="AB134" s="165"/>
      <c r="AC134" s="165"/>
      <c r="AD134" s="165"/>
      <c r="AE134" s="165"/>
      <c r="AF134" s="165"/>
      <c r="AG134" s="165"/>
      <c r="AH134" s="165"/>
      <c r="AI134" s="165"/>
      <c r="AJ134" s="165"/>
      <c r="AK134" s="165"/>
      <c r="AL134" s="165"/>
      <c r="AM134" s="165"/>
      <c r="AN134" s="165"/>
      <c r="AO134" s="165"/>
      <c r="AP134" s="165"/>
    </row>
    <row r="135" spans="1:42" ht="18.75" customHeight="1">
      <c r="A135" s="418"/>
      <c r="B135" s="155" t="s">
        <v>316</v>
      </c>
      <c r="C135" s="239">
        <v>2683182</v>
      </c>
      <c r="D135" s="239">
        <v>840495</v>
      </c>
      <c r="E135" s="240">
        <v>31.324561658508401</v>
      </c>
      <c r="F135" s="239">
        <v>456277</v>
      </c>
      <c r="G135" s="241">
        <v>17.005070844989302</v>
      </c>
      <c r="H135" s="239">
        <v>344671</v>
      </c>
      <c r="I135" s="242">
        <v>12.8456064478668</v>
      </c>
      <c r="J135" s="239">
        <v>267698</v>
      </c>
      <c r="K135" s="242">
        <v>9.9768856529299903</v>
      </c>
      <c r="L135" s="239">
        <v>266976</v>
      </c>
      <c r="M135" s="242">
        <v>9.9499773030677794</v>
      </c>
      <c r="N135" s="239">
        <v>1574989</v>
      </c>
      <c r="O135" s="242">
        <v>58.698552688561598</v>
      </c>
      <c r="P135" s="239">
        <v>804854</v>
      </c>
      <c r="Q135" s="242">
        <v>29.996250720227</v>
      </c>
      <c r="R135" s="243">
        <v>492507</v>
      </c>
      <c r="S135" s="242">
        <v>18.355333331842601</v>
      </c>
      <c r="T135" s="162" t="str">
        <f t="shared" si="13"/>
        <v>〇</v>
      </c>
      <c r="U135" s="172">
        <f>E135+K135+O135</f>
        <v>100</v>
      </c>
      <c r="V135" s="165"/>
      <c r="W135" s="165"/>
      <c r="X135" s="165"/>
      <c r="Y135" s="165"/>
      <c r="Z135" s="165"/>
      <c r="AA135" s="165"/>
      <c r="AB135" s="165"/>
      <c r="AC135" s="165"/>
      <c r="AD135" s="165"/>
      <c r="AE135" s="165"/>
      <c r="AF135" s="165"/>
      <c r="AG135" s="165"/>
      <c r="AH135" s="165"/>
      <c r="AI135" s="165"/>
      <c r="AJ135" s="165"/>
      <c r="AK135" s="165"/>
      <c r="AL135" s="165"/>
      <c r="AM135" s="165"/>
      <c r="AN135" s="165"/>
      <c r="AO135" s="165"/>
      <c r="AP135" s="165"/>
    </row>
    <row r="136" spans="1:42" ht="18.75" customHeight="1">
      <c r="A136" s="400" t="s">
        <v>133</v>
      </c>
      <c r="B136" s="154" t="s">
        <v>314</v>
      </c>
      <c r="C136" s="235">
        <v>493624</v>
      </c>
      <c r="D136" s="235">
        <v>251108</v>
      </c>
      <c r="E136" s="236">
        <v>50.9</v>
      </c>
      <c r="F136" s="235">
        <v>143019</v>
      </c>
      <c r="G136" s="237">
        <v>29</v>
      </c>
      <c r="H136" s="235">
        <v>92264</v>
      </c>
      <c r="I136" s="238">
        <v>18.7</v>
      </c>
      <c r="J136" s="235">
        <v>76108</v>
      </c>
      <c r="K136" s="238">
        <v>15.4</v>
      </c>
      <c r="L136" s="235">
        <v>71201</v>
      </c>
      <c r="M136" s="238">
        <v>14.4</v>
      </c>
      <c r="N136" s="235">
        <v>166408</v>
      </c>
      <c r="O136" s="238">
        <v>33.700000000000003</v>
      </c>
      <c r="P136" s="235">
        <v>118483</v>
      </c>
      <c r="Q136" s="238">
        <v>24</v>
      </c>
      <c r="R136" s="122">
        <v>8365</v>
      </c>
      <c r="S136" s="238">
        <v>1.7</v>
      </c>
      <c r="T136" s="162" t="str">
        <f t="shared" si="13"/>
        <v>〇</v>
      </c>
      <c r="U136" s="172">
        <f t="shared" si="14"/>
        <v>100</v>
      </c>
      <c r="V136" s="165"/>
      <c r="W136" s="165"/>
      <c r="X136" s="165"/>
      <c r="Y136" s="165"/>
      <c r="Z136" s="165"/>
      <c r="AA136" s="165"/>
      <c r="AB136" s="165"/>
      <c r="AC136" s="165"/>
      <c r="AD136" s="165"/>
      <c r="AE136" s="165"/>
      <c r="AF136" s="165"/>
      <c r="AG136" s="165"/>
      <c r="AH136" s="165"/>
      <c r="AI136" s="165"/>
      <c r="AJ136" s="165"/>
      <c r="AK136" s="165"/>
      <c r="AL136" s="165"/>
      <c r="AM136" s="165"/>
      <c r="AN136" s="165"/>
      <c r="AO136" s="165"/>
      <c r="AP136" s="165"/>
    </row>
    <row r="137" spans="1:42" ht="18.75" customHeight="1">
      <c r="A137" s="417"/>
      <c r="B137" s="154" t="s">
        <v>300</v>
      </c>
      <c r="C137" s="235">
        <v>506793</v>
      </c>
      <c r="D137" s="235">
        <v>253213</v>
      </c>
      <c r="E137" s="236">
        <v>50</v>
      </c>
      <c r="F137" s="235">
        <v>142259</v>
      </c>
      <c r="G137" s="237">
        <v>28.1</v>
      </c>
      <c r="H137" s="235">
        <v>94657</v>
      </c>
      <c r="I137" s="238">
        <v>18.7</v>
      </c>
      <c r="J137" s="235">
        <v>88296</v>
      </c>
      <c r="K137" s="238">
        <v>17.399999999999999</v>
      </c>
      <c r="L137" s="235">
        <v>84796</v>
      </c>
      <c r="M137" s="238">
        <v>16.7</v>
      </c>
      <c r="N137" s="235">
        <v>165283</v>
      </c>
      <c r="O137" s="238">
        <v>32.6</v>
      </c>
      <c r="P137" s="235">
        <v>123318</v>
      </c>
      <c r="Q137" s="238">
        <v>24.3</v>
      </c>
      <c r="R137" s="122">
        <v>5982</v>
      </c>
      <c r="S137" s="238">
        <v>1.2</v>
      </c>
      <c r="T137" s="162" t="str">
        <f t="shared" si="13"/>
        <v>✖</v>
      </c>
      <c r="U137" s="172">
        <f t="shared" si="14"/>
        <v>100</v>
      </c>
      <c r="V137" s="165"/>
      <c r="W137" s="165"/>
      <c r="X137" s="165"/>
      <c r="Y137" s="165"/>
      <c r="Z137" s="165"/>
      <c r="AA137" s="165"/>
      <c r="AB137" s="165"/>
      <c r="AC137" s="165"/>
      <c r="AD137" s="165"/>
      <c r="AE137" s="165"/>
      <c r="AF137" s="165"/>
      <c r="AG137" s="165"/>
      <c r="AH137" s="165"/>
      <c r="AI137" s="165"/>
      <c r="AJ137" s="165"/>
      <c r="AK137" s="165"/>
      <c r="AL137" s="165"/>
      <c r="AM137" s="165"/>
      <c r="AN137" s="165"/>
      <c r="AO137" s="165"/>
      <c r="AP137" s="165"/>
    </row>
    <row r="138" spans="1:42" ht="18.75" customHeight="1">
      <c r="A138" s="417"/>
      <c r="B138" s="154" t="s">
        <v>301</v>
      </c>
      <c r="C138" s="122">
        <v>613770</v>
      </c>
      <c r="D138" s="235">
        <v>262019</v>
      </c>
      <c r="E138" s="236">
        <v>42.7</v>
      </c>
      <c r="F138" s="235">
        <v>142893</v>
      </c>
      <c r="G138" s="237">
        <v>23.3</v>
      </c>
      <c r="H138" s="235">
        <v>102668</v>
      </c>
      <c r="I138" s="238">
        <v>16.7</v>
      </c>
      <c r="J138" s="235">
        <v>93097</v>
      </c>
      <c r="K138" s="238">
        <v>15.2</v>
      </c>
      <c r="L138" s="235">
        <v>90753</v>
      </c>
      <c r="M138" s="238">
        <v>14.8</v>
      </c>
      <c r="N138" s="235">
        <v>258654</v>
      </c>
      <c r="O138" s="238">
        <v>42.1</v>
      </c>
      <c r="P138" s="235">
        <v>184247</v>
      </c>
      <c r="Q138" s="238">
        <v>30</v>
      </c>
      <c r="R138" s="122">
        <v>5022</v>
      </c>
      <c r="S138" s="238">
        <v>0.8</v>
      </c>
      <c r="T138" s="162" t="str">
        <f t="shared" si="13"/>
        <v>〇</v>
      </c>
      <c r="U138" s="172">
        <f t="shared" si="14"/>
        <v>100</v>
      </c>
      <c r="V138" s="165"/>
      <c r="W138" s="165"/>
      <c r="X138" s="165"/>
      <c r="Y138" s="165"/>
      <c r="Z138" s="165"/>
      <c r="AA138" s="165"/>
      <c r="AB138" s="165"/>
      <c r="AC138" s="165"/>
      <c r="AD138" s="165"/>
      <c r="AE138" s="165"/>
      <c r="AF138" s="165"/>
      <c r="AG138" s="165"/>
      <c r="AH138" s="165"/>
      <c r="AI138" s="165"/>
      <c r="AJ138" s="165"/>
      <c r="AK138" s="165"/>
      <c r="AL138" s="165"/>
      <c r="AM138" s="165"/>
      <c r="AN138" s="165"/>
      <c r="AO138" s="165"/>
      <c r="AP138" s="165"/>
    </row>
    <row r="139" spans="1:42" ht="18.75" customHeight="1">
      <c r="A139" s="417"/>
      <c r="B139" s="154" t="s">
        <v>315</v>
      </c>
      <c r="C139" s="235">
        <v>621926</v>
      </c>
      <c r="D139" s="235">
        <v>246592</v>
      </c>
      <c r="E139" s="236">
        <v>39.6</v>
      </c>
      <c r="F139" s="235">
        <v>139760</v>
      </c>
      <c r="G139" s="237">
        <v>22.5</v>
      </c>
      <c r="H139" s="235">
        <v>89030</v>
      </c>
      <c r="I139" s="238">
        <v>14.299999999999999</v>
      </c>
      <c r="J139" s="235">
        <v>94181</v>
      </c>
      <c r="K139" s="238">
        <v>15.1</v>
      </c>
      <c r="L139" s="235">
        <v>90865</v>
      </c>
      <c r="M139" s="238">
        <v>14.6</v>
      </c>
      <c r="N139" s="235">
        <v>281153</v>
      </c>
      <c r="O139" s="238">
        <v>45.2</v>
      </c>
      <c r="P139" s="235">
        <v>201347</v>
      </c>
      <c r="Q139" s="238">
        <v>32.4</v>
      </c>
      <c r="R139" s="122">
        <v>5275</v>
      </c>
      <c r="S139" s="238">
        <v>0.8</v>
      </c>
      <c r="T139" s="162" t="str">
        <f t="shared" si="13"/>
        <v>〇</v>
      </c>
      <c r="U139" s="172">
        <f t="shared" si="14"/>
        <v>99.9</v>
      </c>
      <c r="V139" s="165"/>
      <c r="W139" s="165"/>
      <c r="X139" s="165"/>
      <c r="Y139" s="165"/>
      <c r="Z139" s="165"/>
      <c r="AA139" s="165"/>
      <c r="AB139" s="165"/>
      <c r="AC139" s="165"/>
      <c r="AD139" s="165"/>
      <c r="AE139" s="165"/>
      <c r="AF139" s="165"/>
      <c r="AG139" s="165"/>
      <c r="AH139" s="165"/>
      <c r="AI139" s="165"/>
      <c r="AJ139" s="165"/>
      <c r="AK139" s="165"/>
      <c r="AL139" s="165"/>
      <c r="AM139" s="165"/>
      <c r="AN139" s="165"/>
      <c r="AO139" s="165"/>
      <c r="AP139" s="165"/>
    </row>
    <row r="140" spans="1:42" ht="18.75" customHeight="1">
      <c r="A140" s="418"/>
      <c r="B140" s="155" t="s">
        <v>316</v>
      </c>
      <c r="C140" s="239">
        <v>559034</v>
      </c>
      <c r="D140" s="239">
        <v>246041</v>
      </c>
      <c r="E140" s="240">
        <v>44</v>
      </c>
      <c r="F140" s="239">
        <v>139806</v>
      </c>
      <c r="G140" s="241">
        <v>25</v>
      </c>
      <c r="H140" s="239">
        <v>86952</v>
      </c>
      <c r="I140" s="242">
        <v>15.6</v>
      </c>
      <c r="J140" s="239">
        <v>83099</v>
      </c>
      <c r="K140" s="242">
        <v>14.9</v>
      </c>
      <c r="L140" s="239">
        <v>78106</v>
      </c>
      <c r="M140" s="242">
        <v>14</v>
      </c>
      <c r="N140" s="239">
        <v>229894</v>
      </c>
      <c r="O140" s="242">
        <v>41.1</v>
      </c>
      <c r="P140" s="239">
        <v>158761</v>
      </c>
      <c r="Q140" s="242">
        <v>28.4</v>
      </c>
      <c r="R140" s="243">
        <v>4053</v>
      </c>
      <c r="S140" s="242">
        <v>0.7</v>
      </c>
      <c r="T140" s="162" t="str">
        <f t="shared" si="13"/>
        <v>〇</v>
      </c>
      <c r="U140" s="172">
        <f t="shared" si="14"/>
        <v>100</v>
      </c>
      <c r="V140" s="165"/>
      <c r="W140" s="165"/>
      <c r="X140" s="165"/>
      <c r="Y140" s="165"/>
      <c r="Z140" s="165"/>
      <c r="AA140" s="165"/>
      <c r="AB140" s="165"/>
      <c r="AC140" s="165"/>
      <c r="AD140" s="165"/>
      <c r="AE140" s="165"/>
      <c r="AF140" s="165"/>
      <c r="AG140" s="165"/>
      <c r="AH140" s="165"/>
      <c r="AI140" s="165"/>
      <c r="AJ140" s="165"/>
      <c r="AK140" s="165"/>
      <c r="AL140" s="165"/>
      <c r="AM140" s="165"/>
      <c r="AN140" s="165"/>
      <c r="AO140" s="165"/>
      <c r="AP140" s="165"/>
    </row>
    <row r="141" spans="1:42" ht="18.75" customHeight="1">
      <c r="A141" s="400" t="s">
        <v>256</v>
      </c>
      <c r="B141" s="154" t="s">
        <v>314</v>
      </c>
      <c r="C141" s="235">
        <v>527014</v>
      </c>
      <c r="D141" s="235">
        <v>223735</v>
      </c>
      <c r="E141" s="236">
        <v>42.5</v>
      </c>
      <c r="F141" s="235">
        <v>137148</v>
      </c>
      <c r="G141" s="237">
        <v>26</v>
      </c>
      <c r="H141" s="235">
        <v>75071</v>
      </c>
      <c r="I141" s="238">
        <v>14.2</v>
      </c>
      <c r="J141" s="235">
        <v>121160</v>
      </c>
      <c r="K141" s="238">
        <v>23</v>
      </c>
      <c r="L141" s="235">
        <v>113951</v>
      </c>
      <c r="M141" s="238">
        <v>21.6</v>
      </c>
      <c r="N141" s="244">
        <v>182118</v>
      </c>
      <c r="O141" s="238">
        <v>34.6</v>
      </c>
      <c r="P141" s="235">
        <v>99888</v>
      </c>
      <c r="Q141" s="238">
        <v>19</v>
      </c>
      <c r="R141" s="122">
        <v>50366</v>
      </c>
      <c r="S141" s="238">
        <v>9.6</v>
      </c>
      <c r="T141" s="162" t="str">
        <f t="shared" si="13"/>
        <v>✖</v>
      </c>
      <c r="U141" s="172">
        <f t="shared" si="14"/>
        <v>100.1</v>
      </c>
      <c r="V141" s="165"/>
      <c r="W141" s="165"/>
      <c r="X141" s="165"/>
      <c r="Y141" s="165"/>
      <c r="Z141" s="165"/>
      <c r="AA141" s="165"/>
      <c r="AB141" s="165"/>
      <c r="AC141" s="165"/>
      <c r="AD141" s="165"/>
      <c r="AE141" s="165"/>
      <c r="AF141" s="165"/>
      <c r="AG141" s="165"/>
      <c r="AH141" s="165"/>
      <c r="AI141" s="165"/>
      <c r="AJ141" s="165"/>
      <c r="AK141" s="165"/>
      <c r="AL141" s="165"/>
      <c r="AM141" s="165"/>
      <c r="AN141" s="165"/>
      <c r="AO141" s="165"/>
      <c r="AP141" s="165"/>
    </row>
    <row r="142" spans="1:42" ht="18.75" customHeight="1">
      <c r="A142" s="417"/>
      <c r="B142" s="154" t="s">
        <v>300</v>
      </c>
      <c r="C142" s="235">
        <v>535861</v>
      </c>
      <c r="D142" s="235">
        <v>224572</v>
      </c>
      <c r="E142" s="236">
        <v>41.9</v>
      </c>
      <c r="F142" s="235">
        <v>136734</v>
      </c>
      <c r="G142" s="237">
        <v>25.5</v>
      </c>
      <c r="H142" s="235">
        <v>75529</v>
      </c>
      <c r="I142" s="238">
        <v>14.1</v>
      </c>
      <c r="J142" s="235">
        <v>130389</v>
      </c>
      <c r="K142" s="238">
        <v>24.3</v>
      </c>
      <c r="L142" s="235">
        <v>122996</v>
      </c>
      <c r="M142" s="238">
        <v>23</v>
      </c>
      <c r="N142" s="244">
        <v>180900</v>
      </c>
      <c r="O142" s="238">
        <v>33.799999999999997</v>
      </c>
      <c r="P142" s="235">
        <v>101990</v>
      </c>
      <c r="Q142" s="238">
        <v>19</v>
      </c>
      <c r="R142" s="122">
        <v>47315</v>
      </c>
      <c r="S142" s="238">
        <v>8.8000000000000007</v>
      </c>
      <c r="T142" s="162" t="str">
        <f t="shared" si="13"/>
        <v>〇</v>
      </c>
      <c r="U142" s="172">
        <f t="shared" si="14"/>
        <v>100</v>
      </c>
      <c r="V142" s="165"/>
      <c r="W142" s="165"/>
      <c r="X142" s="165"/>
      <c r="Y142" s="165"/>
      <c r="Z142" s="165"/>
      <c r="AA142" s="165"/>
      <c r="AB142" s="165"/>
      <c r="AC142" s="165"/>
      <c r="AD142" s="165"/>
      <c r="AE142" s="165"/>
      <c r="AF142" s="165"/>
      <c r="AG142" s="165"/>
      <c r="AH142" s="165"/>
      <c r="AI142" s="165"/>
      <c r="AJ142" s="165"/>
      <c r="AK142" s="165"/>
      <c r="AL142" s="165"/>
      <c r="AM142" s="165"/>
      <c r="AN142" s="165"/>
      <c r="AO142" s="165"/>
      <c r="AP142" s="165"/>
    </row>
    <row r="143" spans="1:42" ht="18.75" customHeight="1">
      <c r="A143" s="417"/>
      <c r="B143" s="154" t="s">
        <v>301</v>
      </c>
      <c r="C143" s="235">
        <v>626676</v>
      </c>
      <c r="D143" s="235">
        <v>224592</v>
      </c>
      <c r="E143" s="236">
        <v>35.799999999999997</v>
      </c>
      <c r="F143" s="235">
        <v>135002</v>
      </c>
      <c r="G143" s="237">
        <v>21.5</v>
      </c>
      <c r="H143" s="235">
        <v>77378</v>
      </c>
      <c r="I143" s="238">
        <v>12.3</v>
      </c>
      <c r="J143" s="235">
        <v>146504</v>
      </c>
      <c r="K143" s="238">
        <v>23.4</v>
      </c>
      <c r="L143" s="235">
        <v>141497</v>
      </c>
      <c r="M143" s="238">
        <v>22.6</v>
      </c>
      <c r="N143" s="244">
        <v>255580</v>
      </c>
      <c r="O143" s="238">
        <v>40.799999999999997</v>
      </c>
      <c r="P143" s="235">
        <v>151112</v>
      </c>
      <c r="Q143" s="238">
        <v>24.1</v>
      </c>
      <c r="R143" s="122">
        <v>71756</v>
      </c>
      <c r="S143" s="238">
        <v>11.5</v>
      </c>
      <c r="T143" s="162" t="str">
        <f t="shared" si="13"/>
        <v>〇</v>
      </c>
      <c r="U143" s="172">
        <f t="shared" si="14"/>
        <v>100</v>
      </c>
      <c r="V143" s="165"/>
      <c r="W143" s="165"/>
      <c r="X143" s="165"/>
      <c r="Y143" s="165"/>
      <c r="Z143" s="165"/>
      <c r="AA143" s="165"/>
      <c r="AB143" s="165"/>
      <c r="AC143" s="165"/>
      <c r="AD143" s="165"/>
      <c r="AE143" s="165"/>
      <c r="AF143" s="165"/>
      <c r="AG143" s="165"/>
      <c r="AH143" s="165"/>
      <c r="AI143" s="165"/>
      <c r="AJ143" s="165"/>
      <c r="AK143" s="165"/>
      <c r="AL143" s="165"/>
      <c r="AM143" s="165"/>
      <c r="AN143" s="165"/>
      <c r="AO143" s="165"/>
      <c r="AP143" s="165"/>
    </row>
    <row r="144" spans="1:42" ht="18.75" customHeight="1">
      <c r="A144" s="417"/>
      <c r="B144" s="154" t="s">
        <v>315</v>
      </c>
      <c r="C144" s="235">
        <v>643554</v>
      </c>
      <c r="D144" s="235">
        <v>231671</v>
      </c>
      <c r="E144" s="236">
        <v>36</v>
      </c>
      <c r="F144" s="235">
        <v>132591</v>
      </c>
      <c r="G144" s="237">
        <v>20.6</v>
      </c>
      <c r="H144" s="235">
        <v>86748</v>
      </c>
      <c r="I144" s="238">
        <v>13.5</v>
      </c>
      <c r="J144" s="235">
        <v>152801</v>
      </c>
      <c r="K144" s="238">
        <v>23.7</v>
      </c>
      <c r="L144" s="235">
        <v>149157</v>
      </c>
      <c r="M144" s="238">
        <v>23.2</v>
      </c>
      <c r="N144" s="244">
        <v>259082</v>
      </c>
      <c r="O144" s="238">
        <v>40.299999999999997</v>
      </c>
      <c r="P144" s="235">
        <v>193948</v>
      </c>
      <c r="Q144" s="238">
        <v>30.2</v>
      </c>
      <c r="R144" s="122">
        <v>65134</v>
      </c>
      <c r="S144" s="238">
        <v>10.1</v>
      </c>
      <c r="T144" s="162" t="str">
        <f t="shared" si="13"/>
        <v>〇</v>
      </c>
      <c r="U144" s="172">
        <f t="shared" si="14"/>
        <v>100</v>
      </c>
      <c r="V144" s="165"/>
      <c r="W144" s="165"/>
      <c r="X144" s="165"/>
      <c r="Y144" s="165"/>
      <c r="Z144" s="165"/>
      <c r="AA144" s="165"/>
      <c r="AB144" s="165"/>
      <c r="AC144" s="165"/>
      <c r="AD144" s="165"/>
      <c r="AE144" s="165"/>
      <c r="AF144" s="165"/>
      <c r="AG144" s="165"/>
      <c r="AH144" s="165"/>
      <c r="AI144" s="165"/>
      <c r="AJ144" s="165"/>
      <c r="AK144" s="165"/>
      <c r="AL144" s="165"/>
      <c r="AM144" s="165"/>
      <c r="AN144" s="165"/>
      <c r="AO144" s="165"/>
      <c r="AP144" s="165"/>
    </row>
    <row r="145" spans="1:42" ht="18.75" customHeight="1">
      <c r="A145" s="418"/>
      <c r="B145" s="155" t="s">
        <v>316</v>
      </c>
      <c r="C145" s="239">
        <v>637231.55200000003</v>
      </c>
      <c r="D145" s="239">
        <v>223660.79</v>
      </c>
      <c r="E145" s="240">
        <v>35.098825426648048</v>
      </c>
      <c r="F145" s="239">
        <v>135051.73699999999</v>
      </c>
      <c r="G145" s="241">
        <v>21.193510675378484</v>
      </c>
      <c r="H145" s="239">
        <v>75271.38</v>
      </c>
      <c r="I145" s="242">
        <v>11.812249372108932</v>
      </c>
      <c r="J145" s="239">
        <v>133241.61600000001</v>
      </c>
      <c r="K145" s="242">
        <v>20.909450510071416</v>
      </c>
      <c r="L145" s="239">
        <v>132123.02100000001</v>
      </c>
      <c r="M145" s="242">
        <v>20.733910708803069</v>
      </c>
      <c r="N145" s="245">
        <v>280329.14600000001</v>
      </c>
      <c r="O145" s="242">
        <v>43.991724063280529</v>
      </c>
      <c r="P145" s="239">
        <v>165603.20199999999</v>
      </c>
      <c r="Q145" s="242">
        <v>25.987916241787097</v>
      </c>
      <c r="R145" s="243">
        <v>59933.474000000002</v>
      </c>
      <c r="S145" s="242">
        <v>9.405289774477458</v>
      </c>
      <c r="T145" s="162" t="str">
        <f t="shared" si="13"/>
        <v>〇</v>
      </c>
      <c r="U145" s="172">
        <f t="shared" si="14"/>
        <v>100</v>
      </c>
      <c r="V145" s="165"/>
      <c r="W145" s="165"/>
      <c r="X145" s="165"/>
      <c r="Y145" s="165"/>
      <c r="Z145" s="165"/>
      <c r="AA145" s="165"/>
      <c r="AB145" s="165"/>
      <c r="AC145" s="165"/>
      <c r="AD145" s="165"/>
      <c r="AE145" s="165"/>
      <c r="AF145" s="165"/>
      <c r="AG145" s="165"/>
      <c r="AH145" s="165"/>
      <c r="AI145" s="165"/>
      <c r="AJ145" s="165"/>
      <c r="AK145" s="165"/>
      <c r="AL145" s="165"/>
      <c r="AM145" s="165"/>
      <c r="AN145" s="165"/>
      <c r="AO145" s="165"/>
      <c r="AP145" s="165"/>
    </row>
    <row r="146" spans="1:42" ht="18.75" customHeight="1">
      <c r="A146" s="400" t="s">
        <v>257</v>
      </c>
      <c r="B146" s="154" t="s">
        <v>314</v>
      </c>
      <c r="C146" s="235">
        <v>336031</v>
      </c>
      <c r="D146" s="235">
        <v>154831</v>
      </c>
      <c r="E146" s="236">
        <v>46.1</v>
      </c>
      <c r="F146" s="235">
        <v>88227</v>
      </c>
      <c r="G146" s="237">
        <v>26.3</v>
      </c>
      <c r="H146" s="235">
        <v>61137</v>
      </c>
      <c r="I146" s="238">
        <v>18.2</v>
      </c>
      <c r="J146" s="235">
        <v>72972</v>
      </c>
      <c r="K146" s="238">
        <v>21.7</v>
      </c>
      <c r="L146" s="235">
        <v>65266</v>
      </c>
      <c r="M146" s="238">
        <v>19.399999999999999</v>
      </c>
      <c r="N146" s="235">
        <v>108228</v>
      </c>
      <c r="O146" s="238">
        <v>32.200000000000003</v>
      </c>
      <c r="P146" s="235">
        <v>74280</v>
      </c>
      <c r="Q146" s="238">
        <v>22.1</v>
      </c>
      <c r="R146" s="122">
        <v>3015</v>
      </c>
      <c r="S146" s="238">
        <v>0.9</v>
      </c>
      <c r="T146" s="162" t="str">
        <f t="shared" ref="T146:T150" si="15">IF(D146+J146+N146=C146,"〇","✖")</f>
        <v>〇</v>
      </c>
      <c r="U146" s="172">
        <f>E146+K146+O146</f>
        <v>100</v>
      </c>
      <c r="V146" s="165"/>
      <c r="W146" s="165"/>
      <c r="X146" s="165"/>
      <c r="Y146" s="165"/>
      <c r="Z146" s="165"/>
      <c r="AA146" s="165"/>
      <c r="AB146" s="165"/>
      <c r="AC146" s="165"/>
      <c r="AD146" s="165"/>
      <c r="AE146" s="165"/>
      <c r="AF146" s="165"/>
      <c r="AG146" s="165"/>
      <c r="AH146" s="165"/>
      <c r="AI146" s="165"/>
      <c r="AJ146" s="165"/>
      <c r="AK146" s="165"/>
      <c r="AL146" s="165"/>
      <c r="AM146" s="165"/>
      <c r="AN146" s="165"/>
      <c r="AO146" s="165"/>
      <c r="AP146" s="165"/>
    </row>
    <row r="147" spans="1:42" ht="18.75" customHeight="1">
      <c r="A147" s="417"/>
      <c r="B147" s="154" t="s">
        <v>300</v>
      </c>
      <c r="C147" s="235">
        <v>346276</v>
      </c>
      <c r="D147" s="235">
        <v>148778</v>
      </c>
      <c r="E147" s="236">
        <v>43</v>
      </c>
      <c r="F147" s="235">
        <v>88694</v>
      </c>
      <c r="G147" s="237">
        <v>25.6</v>
      </c>
      <c r="H147" s="235">
        <v>54635</v>
      </c>
      <c r="I147" s="238">
        <v>15.8</v>
      </c>
      <c r="J147" s="235">
        <v>85464</v>
      </c>
      <c r="K147" s="238">
        <v>24.7</v>
      </c>
      <c r="L147" s="235">
        <v>75086</v>
      </c>
      <c r="M147" s="238">
        <v>21.7</v>
      </c>
      <c r="N147" s="235">
        <v>112034</v>
      </c>
      <c r="O147" s="238">
        <v>32.4</v>
      </c>
      <c r="P147" s="235">
        <v>75237</v>
      </c>
      <c r="Q147" s="238">
        <v>21.7</v>
      </c>
      <c r="R147" s="122">
        <v>5709</v>
      </c>
      <c r="S147" s="238">
        <v>1.6</v>
      </c>
      <c r="T147" s="162" t="str">
        <f t="shared" si="15"/>
        <v>〇</v>
      </c>
      <c r="U147" s="172">
        <f t="shared" ref="U147:U150" si="16">E147+K147+O147</f>
        <v>100.1</v>
      </c>
      <c r="V147" s="165"/>
      <c r="W147" s="165"/>
      <c r="X147" s="165"/>
      <c r="Y147" s="165"/>
      <c r="Z147" s="165"/>
      <c r="AA147" s="165"/>
      <c r="AB147" s="165"/>
      <c r="AC147" s="165"/>
      <c r="AD147" s="165"/>
      <c r="AE147" s="165"/>
      <c r="AF147" s="165"/>
      <c r="AG147" s="165"/>
      <c r="AH147" s="165"/>
      <c r="AI147" s="165"/>
      <c r="AJ147" s="165"/>
      <c r="AK147" s="165"/>
      <c r="AL147" s="165"/>
      <c r="AM147" s="165"/>
      <c r="AN147" s="165"/>
      <c r="AO147" s="165"/>
      <c r="AP147" s="165"/>
    </row>
    <row r="148" spans="1:42" ht="18.75" customHeight="1">
      <c r="A148" s="417"/>
      <c r="B148" s="154" t="s">
        <v>301</v>
      </c>
      <c r="C148" s="235">
        <v>374789</v>
      </c>
      <c r="D148" s="235">
        <v>147882</v>
      </c>
      <c r="E148" s="236">
        <v>39.5</v>
      </c>
      <c r="F148" s="235">
        <v>89439</v>
      </c>
      <c r="G148" s="237">
        <v>23.9</v>
      </c>
      <c r="H148" s="235">
        <v>52907</v>
      </c>
      <c r="I148" s="238">
        <v>14.1</v>
      </c>
      <c r="J148" s="235">
        <v>81652</v>
      </c>
      <c r="K148" s="238">
        <v>21.8</v>
      </c>
      <c r="L148" s="235">
        <v>79318</v>
      </c>
      <c r="M148" s="238">
        <v>21.2</v>
      </c>
      <c r="N148" s="235">
        <v>145255</v>
      </c>
      <c r="O148" s="238">
        <v>38.799999999999997</v>
      </c>
      <c r="P148" s="235">
        <v>99712</v>
      </c>
      <c r="Q148" s="238">
        <v>26.6</v>
      </c>
      <c r="R148" s="122">
        <v>2469</v>
      </c>
      <c r="S148" s="238">
        <v>0.7</v>
      </c>
      <c r="T148" s="162" t="str">
        <f t="shared" si="15"/>
        <v>〇</v>
      </c>
      <c r="U148" s="172">
        <f t="shared" si="16"/>
        <v>100.1</v>
      </c>
      <c r="V148" s="165"/>
      <c r="W148" s="165"/>
      <c r="X148" s="165"/>
      <c r="Y148" s="165"/>
      <c r="Z148" s="165"/>
      <c r="AA148" s="165"/>
      <c r="AB148" s="165"/>
      <c r="AC148" s="165"/>
      <c r="AD148" s="165"/>
      <c r="AE148" s="165"/>
      <c r="AF148" s="165"/>
      <c r="AG148" s="165"/>
      <c r="AH148" s="165"/>
      <c r="AI148" s="165"/>
      <c r="AJ148" s="165"/>
      <c r="AK148" s="165"/>
      <c r="AL148" s="165"/>
      <c r="AM148" s="165"/>
      <c r="AN148" s="165"/>
      <c r="AO148" s="165"/>
      <c r="AP148" s="165"/>
    </row>
    <row r="149" spans="1:42" ht="18.75" customHeight="1">
      <c r="A149" s="417"/>
      <c r="B149" s="154" t="s">
        <v>315</v>
      </c>
      <c r="C149" s="235">
        <v>390935</v>
      </c>
      <c r="D149" s="235">
        <v>147977</v>
      </c>
      <c r="E149" s="236">
        <v>37.799999999999997</v>
      </c>
      <c r="F149" s="235">
        <v>89681</v>
      </c>
      <c r="G149" s="237">
        <v>22.9</v>
      </c>
      <c r="H149" s="235">
        <v>52618</v>
      </c>
      <c r="I149" s="238">
        <v>13.5</v>
      </c>
      <c r="J149" s="235">
        <v>79313</v>
      </c>
      <c r="K149" s="238">
        <v>20.3</v>
      </c>
      <c r="L149" s="235">
        <v>76718</v>
      </c>
      <c r="M149" s="238">
        <v>19.600000000000001</v>
      </c>
      <c r="N149" s="235">
        <v>163645</v>
      </c>
      <c r="O149" s="238">
        <v>41.9</v>
      </c>
      <c r="P149" s="235">
        <v>108337</v>
      </c>
      <c r="Q149" s="238">
        <v>27.7</v>
      </c>
      <c r="R149" s="122">
        <v>2418</v>
      </c>
      <c r="S149" s="238">
        <v>0.6</v>
      </c>
      <c r="T149" s="162" t="str">
        <f t="shared" si="15"/>
        <v>〇</v>
      </c>
      <c r="U149" s="172">
        <f t="shared" si="16"/>
        <v>100</v>
      </c>
      <c r="V149" s="165"/>
      <c r="W149" s="165"/>
      <c r="X149" s="165"/>
      <c r="Y149" s="165"/>
      <c r="Z149" s="165"/>
      <c r="AA149" s="165"/>
      <c r="AB149" s="165"/>
      <c r="AC149" s="165"/>
      <c r="AD149" s="165"/>
      <c r="AE149" s="165"/>
      <c r="AF149" s="165"/>
      <c r="AG149" s="165"/>
      <c r="AH149" s="165"/>
      <c r="AI149" s="165"/>
      <c r="AJ149" s="165"/>
      <c r="AK149" s="165"/>
      <c r="AL149" s="165"/>
      <c r="AM149" s="165"/>
      <c r="AN149" s="165"/>
      <c r="AO149" s="165"/>
      <c r="AP149" s="165"/>
    </row>
    <row r="150" spans="1:42" ht="18.75" customHeight="1">
      <c r="A150" s="418"/>
      <c r="B150" s="155" t="s">
        <v>316</v>
      </c>
      <c r="C150" s="239">
        <v>383423</v>
      </c>
      <c r="D150" s="239">
        <v>146136</v>
      </c>
      <c r="E150" s="240">
        <v>38.1</v>
      </c>
      <c r="F150" s="239">
        <v>89682</v>
      </c>
      <c r="G150" s="241">
        <v>23.4</v>
      </c>
      <c r="H150" s="239">
        <v>50161</v>
      </c>
      <c r="I150" s="242">
        <v>13.1</v>
      </c>
      <c r="J150" s="239">
        <v>78648</v>
      </c>
      <c r="K150" s="242">
        <v>20.5</v>
      </c>
      <c r="L150" s="239">
        <v>73836</v>
      </c>
      <c r="M150" s="242">
        <v>19.3</v>
      </c>
      <c r="N150" s="239">
        <v>158639</v>
      </c>
      <c r="O150" s="242">
        <v>41.4</v>
      </c>
      <c r="P150" s="239">
        <v>105505</v>
      </c>
      <c r="Q150" s="242">
        <v>27.5</v>
      </c>
      <c r="R150" s="243">
        <v>2277</v>
      </c>
      <c r="S150" s="242">
        <v>0.6</v>
      </c>
      <c r="T150" s="162" t="str">
        <f t="shared" si="15"/>
        <v>〇</v>
      </c>
      <c r="U150" s="172">
        <f t="shared" si="16"/>
        <v>100</v>
      </c>
      <c r="V150" s="165"/>
      <c r="W150" s="165"/>
      <c r="X150" s="165"/>
      <c r="Y150" s="165"/>
      <c r="Z150" s="165"/>
      <c r="AA150" s="165"/>
      <c r="AB150" s="165"/>
      <c r="AC150" s="165"/>
      <c r="AD150" s="165"/>
      <c r="AE150" s="165"/>
      <c r="AF150" s="165"/>
      <c r="AG150" s="165"/>
      <c r="AH150" s="165"/>
      <c r="AI150" s="165"/>
      <c r="AJ150" s="165"/>
      <c r="AK150" s="165"/>
      <c r="AL150" s="165"/>
      <c r="AM150" s="165"/>
      <c r="AN150" s="165"/>
      <c r="AO150" s="165"/>
      <c r="AP150" s="165"/>
    </row>
    <row r="151" spans="1:42" ht="18.75" customHeight="1">
      <c r="A151" s="400" t="s">
        <v>38</v>
      </c>
      <c r="B151" s="154" t="s">
        <v>314</v>
      </c>
      <c r="C151" s="235">
        <v>463360</v>
      </c>
      <c r="D151" s="235">
        <v>211464</v>
      </c>
      <c r="E151" s="236">
        <v>45.6</v>
      </c>
      <c r="F151" s="235">
        <v>118594</v>
      </c>
      <c r="G151" s="237">
        <v>25.6</v>
      </c>
      <c r="H151" s="235">
        <v>81496</v>
      </c>
      <c r="I151" s="238">
        <v>17.600000000000001</v>
      </c>
      <c r="J151" s="235">
        <v>97722</v>
      </c>
      <c r="K151" s="238">
        <v>21.1</v>
      </c>
      <c r="L151" s="235">
        <v>93969</v>
      </c>
      <c r="M151" s="238">
        <v>20.3</v>
      </c>
      <c r="N151" s="235">
        <v>154174</v>
      </c>
      <c r="O151" s="238">
        <v>33.299999999999997</v>
      </c>
      <c r="P151" s="235">
        <v>83413</v>
      </c>
      <c r="Q151" s="238">
        <v>18</v>
      </c>
      <c r="R151" s="122">
        <v>30112</v>
      </c>
      <c r="S151" s="238">
        <v>6.5</v>
      </c>
      <c r="T151" s="162" t="str">
        <f t="shared" si="13"/>
        <v>〇</v>
      </c>
      <c r="U151" s="172">
        <f t="shared" si="14"/>
        <v>100</v>
      </c>
      <c r="V151" s="165"/>
      <c r="W151" s="165"/>
      <c r="X151" s="165"/>
      <c r="Y151" s="165"/>
      <c r="Z151" s="165"/>
      <c r="AA151" s="165"/>
      <c r="AB151" s="165"/>
      <c r="AC151" s="165"/>
      <c r="AD151" s="165"/>
      <c r="AE151" s="165"/>
      <c r="AF151" s="165"/>
      <c r="AG151" s="165"/>
      <c r="AH151" s="165"/>
      <c r="AI151" s="165"/>
      <c r="AJ151" s="165"/>
      <c r="AK151" s="165"/>
      <c r="AL151" s="165"/>
      <c r="AM151" s="165"/>
      <c r="AN151" s="165"/>
      <c r="AO151" s="165"/>
      <c r="AP151" s="165"/>
    </row>
    <row r="152" spans="1:42" ht="18.75" customHeight="1">
      <c r="A152" s="417"/>
      <c r="B152" s="154" t="s">
        <v>300</v>
      </c>
      <c r="C152" s="235">
        <v>464501</v>
      </c>
      <c r="D152" s="235">
        <v>209528</v>
      </c>
      <c r="E152" s="236">
        <v>45.1</v>
      </c>
      <c r="F152" s="235">
        <v>117981</v>
      </c>
      <c r="G152" s="237">
        <v>25.4</v>
      </c>
      <c r="H152" s="235">
        <v>80140</v>
      </c>
      <c r="I152" s="238">
        <v>17.3</v>
      </c>
      <c r="J152" s="235">
        <v>107538</v>
      </c>
      <c r="K152" s="238">
        <v>23.2</v>
      </c>
      <c r="L152" s="235">
        <v>103763</v>
      </c>
      <c r="M152" s="238">
        <v>22.3</v>
      </c>
      <c r="N152" s="235">
        <v>147435</v>
      </c>
      <c r="O152" s="238">
        <v>31.7</v>
      </c>
      <c r="P152" s="235">
        <v>84570</v>
      </c>
      <c r="Q152" s="238">
        <v>18.2</v>
      </c>
      <c r="R152" s="122">
        <v>24229</v>
      </c>
      <c r="S152" s="238">
        <v>5.2</v>
      </c>
      <c r="T152" s="162" t="str">
        <f t="shared" si="13"/>
        <v>〇</v>
      </c>
      <c r="U152" s="172">
        <f t="shared" si="14"/>
        <v>100</v>
      </c>
      <c r="V152" s="165"/>
      <c r="W152" s="165"/>
      <c r="X152" s="165"/>
      <c r="Y152" s="165"/>
      <c r="Z152" s="165"/>
      <c r="AA152" s="165"/>
      <c r="AB152" s="165"/>
      <c r="AC152" s="165"/>
      <c r="AD152" s="165"/>
      <c r="AE152" s="165"/>
      <c r="AF152" s="165"/>
      <c r="AG152" s="165"/>
      <c r="AH152" s="165"/>
      <c r="AI152" s="165"/>
      <c r="AJ152" s="165"/>
      <c r="AK152" s="165"/>
      <c r="AL152" s="165"/>
      <c r="AM152" s="165"/>
      <c r="AN152" s="165"/>
      <c r="AO152" s="165"/>
      <c r="AP152" s="165"/>
    </row>
    <row r="153" spans="1:42" ht="18.75" customHeight="1">
      <c r="A153" s="417"/>
      <c r="B153" s="154" t="s">
        <v>301</v>
      </c>
      <c r="C153" s="235">
        <v>520566</v>
      </c>
      <c r="D153" s="235">
        <v>205505</v>
      </c>
      <c r="E153" s="236">
        <v>39.5</v>
      </c>
      <c r="F153" s="235">
        <v>118314</v>
      </c>
      <c r="G153" s="237">
        <v>22.7</v>
      </c>
      <c r="H153" s="235">
        <v>75466</v>
      </c>
      <c r="I153" s="238">
        <v>14.5</v>
      </c>
      <c r="J153" s="235">
        <v>115487</v>
      </c>
      <c r="K153" s="238">
        <v>22.2</v>
      </c>
      <c r="L153" s="235">
        <v>113223</v>
      </c>
      <c r="M153" s="238">
        <v>21.7</v>
      </c>
      <c r="N153" s="235">
        <v>199574</v>
      </c>
      <c r="O153" s="238">
        <v>38.299999999999997</v>
      </c>
      <c r="P153" s="235">
        <v>111925</v>
      </c>
      <c r="Q153" s="238">
        <v>21.5</v>
      </c>
      <c r="R153" s="122">
        <v>41519</v>
      </c>
      <c r="S153" s="238">
        <v>8</v>
      </c>
      <c r="T153" s="162" t="str">
        <f t="shared" si="13"/>
        <v>〇</v>
      </c>
      <c r="U153" s="172">
        <f t="shared" si="14"/>
        <v>100</v>
      </c>
      <c r="V153" s="165"/>
      <c r="W153" s="165"/>
      <c r="X153" s="165"/>
      <c r="Y153" s="165"/>
      <c r="Z153" s="165"/>
      <c r="AA153" s="165"/>
      <c r="AB153" s="165"/>
      <c r="AC153" s="165"/>
      <c r="AD153" s="165"/>
      <c r="AE153" s="165"/>
      <c r="AF153" s="165"/>
      <c r="AG153" s="165"/>
      <c r="AH153" s="165"/>
      <c r="AI153" s="165"/>
      <c r="AJ153" s="165"/>
      <c r="AK153" s="165"/>
      <c r="AL153" s="165"/>
      <c r="AM153" s="165"/>
      <c r="AN153" s="165"/>
      <c r="AO153" s="165"/>
      <c r="AP153" s="165"/>
    </row>
    <row r="154" spans="1:42" ht="18.75" customHeight="1">
      <c r="A154" s="417"/>
      <c r="B154" s="154" t="s">
        <v>315</v>
      </c>
      <c r="C154" s="235">
        <v>555639</v>
      </c>
      <c r="D154" s="235">
        <v>203806</v>
      </c>
      <c r="E154" s="236">
        <v>36.700000000000003</v>
      </c>
      <c r="F154" s="235">
        <v>117549</v>
      </c>
      <c r="G154" s="237">
        <v>21.2</v>
      </c>
      <c r="H154" s="235">
        <v>73917</v>
      </c>
      <c r="I154" s="238">
        <v>13.3</v>
      </c>
      <c r="J154" s="235">
        <v>121556</v>
      </c>
      <c r="K154" s="238">
        <v>21.9</v>
      </c>
      <c r="L154" s="235">
        <v>116548</v>
      </c>
      <c r="M154" s="238">
        <v>21</v>
      </c>
      <c r="N154" s="235">
        <v>230277</v>
      </c>
      <c r="O154" s="238">
        <v>41.4</v>
      </c>
      <c r="P154" s="235">
        <v>119896</v>
      </c>
      <c r="Q154" s="238">
        <v>21.6</v>
      </c>
      <c r="R154" s="122">
        <v>49215</v>
      </c>
      <c r="S154" s="238">
        <v>8.9</v>
      </c>
      <c r="T154" s="162" t="str">
        <f t="shared" si="13"/>
        <v>〇</v>
      </c>
      <c r="U154" s="172">
        <f t="shared" si="14"/>
        <v>100</v>
      </c>
      <c r="V154" s="165"/>
      <c r="W154" s="165"/>
      <c r="X154" s="165"/>
      <c r="Y154" s="165"/>
      <c r="Z154" s="165"/>
      <c r="AA154" s="165"/>
      <c r="AB154" s="165"/>
      <c r="AC154" s="165"/>
      <c r="AD154" s="165"/>
      <c r="AE154" s="165"/>
      <c r="AF154" s="165"/>
      <c r="AG154" s="165"/>
      <c r="AH154" s="165"/>
      <c r="AI154" s="165"/>
      <c r="AJ154" s="165"/>
      <c r="AK154" s="165"/>
      <c r="AL154" s="165"/>
      <c r="AM154" s="165"/>
      <c r="AN154" s="165"/>
      <c r="AO154" s="165"/>
      <c r="AP154" s="165"/>
    </row>
    <row r="155" spans="1:42" ht="18.75" customHeight="1">
      <c r="A155" s="418"/>
      <c r="B155" s="155" t="s">
        <v>316</v>
      </c>
      <c r="C155" s="239">
        <v>563956</v>
      </c>
      <c r="D155" s="239">
        <v>216810</v>
      </c>
      <c r="E155" s="240">
        <v>38.4</v>
      </c>
      <c r="F155" s="239">
        <v>117302</v>
      </c>
      <c r="G155" s="241">
        <v>20.8</v>
      </c>
      <c r="H155" s="239">
        <v>86408</v>
      </c>
      <c r="I155" s="242">
        <v>15.3</v>
      </c>
      <c r="J155" s="239">
        <v>117713</v>
      </c>
      <c r="K155" s="242">
        <v>20.9</v>
      </c>
      <c r="L155" s="239">
        <v>106314</v>
      </c>
      <c r="M155" s="242">
        <v>18.899999999999999</v>
      </c>
      <c r="N155" s="239">
        <v>229433</v>
      </c>
      <c r="O155" s="242">
        <v>40.700000000000003</v>
      </c>
      <c r="P155" s="239">
        <v>119884</v>
      </c>
      <c r="Q155" s="242">
        <v>21.3</v>
      </c>
      <c r="R155" s="243">
        <v>47671</v>
      </c>
      <c r="S155" s="242">
        <v>8.5</v>
      </c>
      <c r="T155" s="162" t="str">
        <f t="shared" si="13"/>
        <v>〇</v>
      </c>
      <c r="U155" s="172">
        <f t="shared" si="14"/>
        <v>100</v>
      </c>
      <c r="V155" s="165"/>
      <c r="W155" s="165"/>
      <c r="X155" s="165"/>
      <c r="Y155" s="165"/>
      <c r="Z155" s="165"/>
      <c r="AA155" s="165"/>
      <c r="AB155" s="165"/>
      <c r="AC155" s="165"/>
      <c r="AD155" s="165"/>
      <c r="AE155" s="165"/>
      <c r="AF155" s="165"/>
      <c r="AG155" s="165"/>
      <c r="AH155" s="165"/>
      <c r="AI155" s="165"/>
      <c r="AJ155" s="165"/>
      <c r="AK155" s="165"/>
      <c r="AL155" s="165"/>
      <c r="AM155" s="165"/>
      <c r="AN155" s="165"/>
      <c r="AO155" s="165"/>
      <c r="AP155" s="165"/>
    </row>
    <row r="156" spans="1:42" ht="18.75" customHeight="1">
      <c r="A156" s="403" t="s">
        <v>77</v>
      </c>
      <c r="B156" s="154" t="s">
        <v>314</v>
      </c>
      <c r="C156" s="235">
        <v>679466</v>
      </c>
      <c r="D156" s="235">
        <v>304178</v>
      </c>
      <c r="E156" s="236">
        <v>44.7</v>
      </c>
      <c r="F156" s="235">
        <v>189692</v>
      </c>
      <c r="G156" s="237">
        <v>27.9</v>
      </c>
      <c r="H156" s="235">
        <v>102775</v>
      </c>
      <c r="I156" s="238">
        <v>15.1</v>
      </c>
      <c r="J156" s="235">
        <v>88704</v>
      </c>
      <c r="K156" s="238">
        <v>13.1</v>
      </c>
      <c r="L156" s="235">
        <v>73735</v>
      </c>
      <c r="M156" s="238">
        <v>10.9</v>
      </c>
      <c r="N156" s="235">
        <v>286584</v>
      </c>
      <c r="O156" s="238">
        <v>42.2</v>
      </c>
      <c r="P156" s="235">
        <v>179062</v>
      </c>
      <c r="Q156" s="238">
        <v>26.4</v>
      </c>
      <c r="R156" s="122">
        <v>47814</v>
      </c>
      <c r="S156" s="238">
        <v>7</v>
      </c>
      <c r="T156" s="162" t="str">
        <f t="shared" si="13"/>
        <v>〇</v>
      </c>
      <c r="U156" s="172">
        <f t="shared" si="14"/>
        <v>100</v>
      </c>
      <c r="V156" s="165"/>
      <c r="W156" s="165"/>
      <c r="X156" s="165"/>
      <c r="Y156" s="165"/>
      <c r="Z156" s="165"/>
      <c r="AA156" s="165"/>
      <c r="AB156" s="165"/>
      <c r="AC156" s="165"/>
      <c r="AD156" s="165"/>
      <c r="AE156" s="165"/>
      <c r="AF156" s="165"/>
      <c r="AG156" s="165"/>
      <c r="AH156" s="165"/>
      <c r="AI156" s="165"/>
      <c r="AJ156" s="165"/>
      <c r="AK156" s="165"/>
      <c r="AL156" s="165"/>
      <c r="AM156" s="165"/>
      <c r="AN156" s="165"/>
      <c r="AO156" s="165"/>
      <c r="AP156" s="165"/>
    </row>
    <row r="157" spans="1:42" ht="18.75" customHeight="1">
      <c r="A157" s="417"/>
      <c r="B157" s="154" t="s">
        <v>300</v>
      </c>
      <c r="C157" s="235">
        <v>698349</v>
      </c>
      <c r="D157" s="235">
        <v>302297</v>
      </c>
      <c r="E157" s="236">
        <v>43.3</v>
      </c>
      <c r="F157" s="235">
        <v>189553</v>
      </c>
      <c r="G157" s="237">
        <v>27.1</v>
      </c>
      <c r="H157" s="235">
        <v>101117</v>
      </c>
      <c r="I157" s="238">
        <v>14.5</v>
      </c>
      <c r="J157" s="235">
        <v>124339</v>
      </c>
      <c r="K157" s="238">
        <v>17.8</v>
      </c>
      <c r="L157" s="235">
        <v>100688</v>
      </c>
      <c r="M157" s="238">
        <v>14.4</v>
      </c>
      <c r="N157" s="235">
        <v>271713</v>
      </c>
      <c r="O157" s="238">
        <v>38.9</v>
      </c>
      <c r="P157" s="235">
        <v>177665</v>
      </c>
      <c r="Q157" s="238">
        <v>25.4</v>
      </c>
      <c r="R157" s="122">
        <v>39399</v>
      </c>
      <c r="S157" s="238">
        <v>5.6</v>
      </c>
      <c r="T157" s="162" t="str">
        <f t="shared" si="13"/>
        <v>〇</v>
      </c>
      <c r="U157" s="172">
        <f t="shared" si="14"/>
        <v>100</v>
      </c>
      <c r="V157" s="165"/>
      <c r="W157" s="165"/>
      <c r="X157" s="165"/>
      <c r="Y157" s="165"/>
      <c r="Z157" s="165"/>
      <c r="AA157" s="165"/>
      <c r="AB157" s="165"/>
      <c r="AC157" s="165"/>
      <c r="AD157" s="165"/>
      <c r="AE157" s="165"/>
      <c r="AF157" s="165"/>
      <c r="AG157" s="165"/>
      <c r="AH157" s="165"/>
      <c r="AI157" s="165"/>
      <c r="AJ157" s="165"/>
      <c r="AK157" s="165"/>
      <c r="AL157" s="165"/>
      <c r="AM157" s="165"/>
      <c r="AN157" s="165"/>
      <c r="AO157" s="165"/>
      <c r="AP157" s="165"/>
    </row>
    <row r="158" spans="1:42" ht="18.75" customHeight="1">
      <c r="A158" s="417"/>
      <c r="B158" s="154" t="s">
        <v>301</v>
      </c>
      <c r="C158" s="235">
        <v>778826</v>
      </c>
      <c r="D158" s="235">
        <v>305013</v>
      </c>
      <c r="E158" s="236">
        <v>39.200000000000003</v>
      </c>
      <c r="F158" s="235">
        <v>190702</v>
      </c>
      <c r="G158" s="237">
        <v>24.5</v>
      </c>
      <c r="H158" s="235">
        <v>102441</v>
      </c>
      <c r="I158" s="238">
        <v>13.2</v>
      </c>
      <c r="J158" s="235">
        <v>128594</v>
      </c>
      <c r="K158" s="238">
        <v>16.5</v>
      </c>
      <c r="L158" s="235">
        <v>116773</v>
      </c>
      <c r="M158" s="238">
        <v>15</v>
      </c>
      <c r="N158" s="235">
        <v>345219</v>
      </c>
      <c r="O158" s="238">
        <v>44.3</v>
      </c>
      <c r="P158" s="235">
        <v>247414</v>
      </c>
      <c r="Q158" s="238">
        <v>31.8</v>
      </c>
      <c r="R158" s="122">
        <v>36938</v>
      </c>
      <c r="S158" s="238">
        <v>4.7</v>
      </c>
      <c r="T158" s="162" t="str">
        <f t="shared" si="13"/>
        <v>〇</v>
      </c>
      <c r="U158" s="172">
        <f t="shared" si="14"/>
        <v>100</v>
      </c>
      <c r="V158" s="165"/>
      <c r="W158" s="165"/>
      <c r="X158" s="165"/>
      <c r="Y158" s="165"/>
      <c r="Z158" s="165"/>
      <c r="AA158" s="165"/>
      <c r="AB158" s="165"/>
      <c r="AC158" s="165"/>
      <c r="AD158" s="165"/>
      <c r="AE158" s="165"/>
      <c r="AF158" s="165"/>
      <c r="AG158" s="165"/>
      <c r="AH158" s="165"/>
      <c r="AI158" s="165"/>
      <c r="AJ158" s="165"/>
      <c r="AK158" s="165"/>
      <c r="AL158" s="165"/>
      <c r="AM158" s="165"/>
      <c r="AN158" s="165"/>
      <c r="AO158" s="165"/>
      <c r="AP158" s="165"/>
    </row>
    <row r="159" spans="1:42" ht="18.75" customHeight="1">
      <c r="A159" s="417"/>
      <c r="B159" s="154" t="s">
        <v>315</v>
      </c>
      <c r="C159" s="235">
        <v>857868</v>
      </c>
      <c r="D159" s="235">
        <v>302471</v>
      </c>
      <c r="E159" s="236">
        <v>35.258454680673488</v>
      </c>
      <c r="F159" s="235">
        <v>189089</v>
      </c>
      <c r="G159" s="237">
        <v>62.514753480498953</v>
      </c>
      <c r="H159" s="235">
        <v>100798</v>
      </c>
      <c r="I159" s="238">
        <v>33.324847671347008</v>
      </c>
      <c r="J159" s="235">
        <v>100727</v>
      </c>
      <c r="K159" s="238">
        <v>11.74154998204852</v>
      </c>
      <c r="L159" s="235">
        <v>97143</v>
      </c>
      <c r="M159" s="238">
        <v>96.44186762238526</v>
      </c>
      <c r="N159" s="235">
        <v>454670</v>
      </c>
      <c r="O159" s="238">
        <v>52.999995337277994</v>
      </c>
      <c r="P159" s="235">
        <v>312244</v>
      </c>
      <c r="Q159" s="238">
        <v>68.674863087514026</v>
      </c>
      <c r="R159" s="122">
        <v>35770</v>
      </c>
      <c r="S159" s="238">
        <v>7.8672443750412393</v>
      </c>
      <c r="T159" s="162" t="str">
        <f t="shared" si="13"/>
        <v>〇</v>
      </c>
      <c r="U159" s="172">
        <f t="shared" ref="U159:U190" si="17">E159+K159+O159</f>
        <v>100</v>
      </c>
      <c r="V159" s="165"/>
      <c r="W159" s="165"/>
      <c r="X159" s="165"/>
      <c r="Y159" s="165"/>
      <c r="Z159" s="165"/>
      <c r="AA159" s="165"/>
      <c r="AB159" s="165"/>
      <c r="AC159" s="165"/>
      <c r="AD159" s="165"/>
      <c r="AE159" s="165"/>
      <c r="AF159" s="165"/>
      <c r="AG159" s="165"/>
      <c r="AH159" s="165"/>
      <c r="AI159" s="165"/>
      <c r="AJ159" s="165"/>
      <c r="AK159" s="165"/>
      <c r="AL159" s="165"/>
      <c r="AM159" s="165"/>
      <c r="AN159" s="165"/>
      <c r="AO159" s="165"/>
      <c r="AP159" s="165"/>
    </row>
    <row r="160" spans="1:42" ht="18.75" customHeight="1">
      <c r="A160" s="418"/>
      <c r="B160" s="155" t="s">
        <v>316</v>
      </c>
      <c r="C160" s="239">
        <v>788998</v>
      </c>
      <c r="D160" s="239">
        <v>297633</v>
      </c>
      <c r="E160" s="240">
        <v>37.799999999999997</v>
      </c>
      <c r="F160" s="239">
        <v>186160</v>
      </c>
      <c r="G160" s="241">
        <v>62.5</v>
      </c>
      <c r="H160" s="239">
        <v>99048</v>
      </c>
      <c r="I160" s="242">
        <v>33.299999999999997</v>
      </c>
      <c r="J160" s="239">
        <v>93234</v>
      </c>
      <c r="K160" s="242">
        <v>11.8</v>
      </c>
      <c r="L160" s="239">
        <v>91670</v>
      </c>
      <c r="M160" s="242">
        <v>98.3</v>
      </c>
      <c r="N160" s="239">
        <v>398131</v>
      </c>
      <c r="O160" s="242">
        <v>50.4</v>
      </c>
      <c r="P160" s="239">
        <v>271603</v>
      </c>
      <c r="Q160" s="242">
        <v>68.2</v>
      </c>
      <c r="R160" s="243">
        <v>34385</v>
      </c>
      <c r="S160" s="242">
        <v>8.6</v>
      </c>
      <c r="T160" s="162" t="str">
        <f t="shared" ref="T160:T210" si="18">IF(D160+J160+N160=C160,"〇","✖")</f>
        <v>〇</v>
      </c>
      <c r="U160" s="172">
        <f t="shared" si="17"/>
        <v>100</v>
      </c>
      <c r="V160" s="165"/>
      <c r="W160" s="165"/>
      <c r="X160" s="165"/>
      <c r="Y160" s="165"/>
      <c r="Z160" s="165"/>
      <c r="AA160" s="165"/>
      <c r="AB160" s="165"/>
      <c r="AC160" s="165"/>
      <c r="AD160" s="165"/>
      <c r="AE160" s="165"/>
      <c r="AF160" s="165"/>
      <c r="AG160" s="165"/>
      <c r="AH160" s="165"/>
      <c r="AI160" s="165"/>
      <c r="AJ160" s="165"/>
      <c r="AK160" s="165"/>
      <c r="AL160" s="165"/>
      <c r="AM160" s="165"/>
      <c r="AN160" s="165"/>
      <c r="AO160" s="165"/>
      <c r="AP160" s="165"/>
    </row>
    <row r="161" spans="1:42" ht="18.75" customHeight="1">
      <c r="A161" s="400" t="s">
        <v>40</v>
      </c>
      <c r="B161" s="154" t="s">
        <v>314</v>
      </c>
      <c r="C161" s="235">
        <v>900877</v>
      </c>
      <c r="D161" s="235">
        <v>413937</v>
      </c>
      <c r="E161" s="236">
        <v>45.9</v>
      </c>
      <c r="F161" s="235">
        <v>236757</v>
      </c>
      <c r="G161" s="237">
        <v>26.3</v>
      </c>
      <c r="H161" s="235">
        <v>152290</v>
      </c>
      <c r="I161" s="238">
        <v>16.899999999999999</v>
      </c>
      <c r="J161" s="235">
        <v>111586</v>
      </c>
      <c r="K161" s="238">
        <v>12.4</v>
      </c>
      <c r="L161" s="235">
        <v>83245</v>
      </c>
      <c r="M161" s="238">
        <v>9.1999999999999993</v>
      </c>
      <c r="N161" s="244">
        <v>375354</v>
      </c>
      <c r="O161" s="238">
        <v>41.7</v>
      </c>
      <c r="P161" s="235">
        <v>264289</v>
      </c>
      <c r="Q161" s="238">
        <v>29.3</v>
      </c>
      <c r="R161" s="122">
        <v>40898</v>
      </c>
      <c r="S161" s="238">
        <v>4.5</v>
      </c>
      <c r="T161" s="162" t="str">
        <f t="shared" si="18"/>
        <v>〇</v>
      </c>
      <c r="U161" s="172">
        <f t="shared" si="17"/>
        <v>100</v>
      </c>
      <c r="V161" s="165"/>
      <c r="W161" s="165"/>
      <c r="X161" s="165"/>
      <c r="Y161" s="165"/>
      <c r="Z161" s="165"/>
      <c r="AA161" s="165"/>
      <c r="AB161" s="165"/>
      <c r="AC161" s="165"/>
      <c r="AD161" s="165"/>
      <c r="AE161" s="165"/>
      <c r="AF161" s="165"/>
      <c r="AG161" s="165"/>
      <c r="AH161" s="165"/>
      <c r="AI161" s="165"/>
      <c r="AJ161" s="165"/>
      <c r="AK161" s="165"/>
      <c r="AL161" s="165"/>
      <c r="AM161" s="165"/>
      <c r="AN161" s="165"/>
      <c r="AO161" s="165"/>
      <c r="AP161" s="165"/>
    </row>
    <row r="162" spans="1:42" ht="18.75" customHeight="1">
      <c r="A162" s="417"/>
      <c r="B162" s="154" t="s">
        <v>300</v>
      </c>
      <c r="C162" s="235">
        <v>938508</v>
      </c>
      <c r="D162" s="235">
        <v>407085</v>
      </c>
      <c r="E162" s="236">
        <v>43.4</v>
      </c>
      <c r="F162" s="235">
        <v>235553</v>
      </c>
      <c r="G162" s="237">
        <v>25.1</v>
      </c>
      <c r="H162" s="235">
        <v>149529</v>
      </c>
      <c r="I162" s="238">
        <v>15.9</v>
      </c>
      <c r="J162" s="235">
        <v>152398</v>
      </c>
      <c r="K162" s="238">
        <v>16.2</v>
      </c>
      <c r="L162" s="235">
        <v>123839</v>
      </c>
      <c r="M162" s="238">
        <v>13.2</v>
      </c>
      <c r="N162" s="244">
        <v>379025</v>
      </c>
      <c r="O162" s="238">
        <v>40.4</v>
      </c>
      <c r="P162" s="235">
        <v>270403</v>
      </c>
      <c r="Q162" s="238">
        <v>28.8</v>
      </c>
      <c r="R162" s="122">
        <v>39767</v>
      </c>
      <c r="S162" s="238">
        <v>4.2</v>
      </c>
      <c r="T162" s="162" t="str">
        <f t="shared" si="18"/>
        <v>〇</v>
      </c>
      <c r="U162" s="172">
        <f t="shared" si="17"/>
        <v>100</v>
      </c>
      <c r="V162" s="165"/>
      <c r="W162" s="165"/>
      <c r="X162" s="165"/>
      <c r="Y162" s="165"/>
      <c r="Z162" s="165"/>
      <c r="AA162" s="165"/>
      <c r="AB162" s="165"/>
      <c r="AC162" s="165"/>
      <c r="AD162" s="165"/>
      <c r="AE162" s="165"/>
      <c r="AF162" s="165"/>
      <c r="AG162" s="165"/>
      <c r="AH162" s="165"/>
      <c r="AI162" s="165"/>
      <c r="AJ162" s="165"/>
      <c r="AK162" s="165"/>
      <c r="AL162" s="165"/>
      <c r="AM162" s="165"/>
      <c r="AN162" s="165"/>
      <c r="AO162" s="165"/>
      <c r="AP162" s="165"/>
    </row>
    <row r="163" spans="1:42" ht="18.75" customHeight="1">
      <c r="A163" s="417"/>
      <c r="B163" s="154" t="s">
        <v>301</v>
      </c>
      <c r="C163" s="235">
        <v>1099341</v>
      </c>
      <c r="D163" s="235">
        <v>399479</v>
      </c>
      <c r="E163" s="236">
        <v>36.299999999999997</v>
      </c>
      <c r="F163" s="235">
        <v>235766</v>
      </c>
      <c r="G163" s="237">
        <v>21.4</v>
      </c>
      <c r="H163" s="235">
        <v>141766</v>
      </c>
      <c r="I163" s="238">
        <v>12.9</v>
      </c>
      <c r="J163" s="235">
        <v>168631</v>
      </c>
      <c r="K163" s="238">
        <v>15.3</v>
      </c>
      <c r="L163" s="235">
        <v>134619</v>
      </c>
      <c r="M163" s="238">
        <v>12.2</v>
      </c>
      <c r="N163" s="244">
        <v>531230</v>
      </c>
      <c r="O163" s="238">
        <v>48.3</v>
      </c>
      <c r="P163" s="235">
        <v>375464</v>
      </c>
      <c r="Q163" s="238">
        <v>34.200000000000003</v>
      </c>
      <c r="R163" s="122">
        <v>74970</v>
      </c>
      <c r="S163" s="238">
        <v>6.8</v>
      </c>
      <c r="T163" s="162" t="str">
        <f t="shared" si="18"/>
        <v>✖</v>
      </c>
      <c r="U163" s="172">
        <f t="shared" si="17"/>
        <v>99.899999999999991</v>
      </c>
      <c r="V163" s="165"/>
      <c r="W163" s="165"/>
      <c r="X163" s="165"/>
      <c r="Y163" s="165"/>
      <c r="Z163" s="165"/>
      <c r="AA163" s="165"/>
      <c r="AB163" s="165"/>
      <c r="AC163" s="165"/>
      <c r="AD163" s="165"/>
      <c r="AE163" s="165"/>
      <c r="AF163" s="165"/>
      <c r="AG163" s="165"/>
      <c r="AH163" s="165"/>
      <c r="AI163" s="165"/>
      <c r="AJ163" s="165"/>
      <c r="AK163" s="165"/>
      <c r="AL163" s="165"/>
      <c r="AM163" s="165"/>
      <c r="AN163" s="165"/>
      <c r="AO163" s="165"/>
      <c r="AP163" s="165"/>
    </row>
    <row r="164" spans="1:42" ht="18.75" customHeight="1">
      <c r="A164" s="417"/>
      <c r="B164" s="154" t="s">
        <v>315</v>
      </c>
      <c r="C164" s="235">
        <v>1254532</v>
      </c>
      <c r="D164" s="235">
        <v>401421</v>
      </c>
      <c r="E164" s="236">
        <v>32</v>
      </c>
      <c r="F164" s="235">
        <v>231228</v>
      </c>
      <c r="G164" s="237">
        <v>18.399999999999999</v>
      </c>
      <c r="H164" s="235">
        <v>147917</v>
      </c>
      <c r="I164" s="238">
        <v>11.8</v>
      </c>
      <c r="J164" s="235">
        <v>169625</v>
      </c>
      <c r="K164" s="238">
        <v>13.5</v>
      </c>
      <c r="L164" s="235">
        <v>138328</v>
      </c>
      <c r="M164" s="238">
        <v>10.7</v>
      </c>
      <c r="N164" s="244">
        <v>683486</v>
      </c>
      <c r="O164" s="238">
        <v>54.5</v>
      </c>
      <c r="P164" s="235">
        <v>473616</v>
      </c>
      <c r="Q164" s="238">
        <v>37.799999999999997</v>
      </c>
      <c r="R164" s="122">
        <v>75929</v>
      </c>
      <c r="S164" s="238">
        <v>5.9</v>
      </c>
      <c r="T164" s="162" t="str">
        <f t="shared" si="18"/>
        <v>〇</v>
      </c>
      <c r="U164" s="172">
        <f t="shared" si="17"/>
        <v>100</v>
      </c>
      <c r="V164" s="165"/>
      <c r="W164" s="165"/>
      <c r="X164" s="165"/>
      <c r="Y164" s="165"/>
      <c r="Z164" s="165"/>
      <c r="AA164" s="165"/>
      <c r="AB164" s="165"/>
      <c r="AC164" s="165"/>
      <c r="AD164" s="165"/>
      <c r="AE164" s="165"/>
      <c r="AF164" s="165"/>
      <c r="AG164" s="165"/>
      <c r="AH164" s="165"/>
      <c r="AI164" s="165"/>
      <c r="AJ164" s="165"/>
      <c r="AK164" s="165"/>
      <c r="AL164" s="165"/>
      <c r="AM164" s="165"/>
      <c r="AN164" s="165"/>
      <c r="AO164" s="165"/>
      <c r="AP164" s="165"/>
    </row>
    <row r="165" spans="1:42" ht="18.75" customHeight="1">
      <c r="A165" s="418"/>
      <c r="B165" s="155" t="s">
        <v>316</v>
      </c>
      <c r="C165" s="239">
        <v>1193715</v>
      </c>
      <c r="D165" s="239">
        <v>405395</v>
      </c>
      <c r="E165" s="240">
        <v>34</v>
      </c>
      <c r="F165" s="239">
        <v>232478</v>
      </c>
      <c r="G165" s="241">
        <v>19.5</v>
      </c>
      <c r="H165" s="239">
        <v>148472</v>
      </c>
      <c r="I165" s="242">
        <v>12.4</v>
      </c>
      <c r="J165" s="239">
        <v>169994</v>
      </c>
      <c r="K165" s="242">
        <v>14.2</v>
      </c>
      <c r="L165" s="239">
        <v>142639</v>
      </c>
      <c r="M165" s="242">
        <v>11.9</v>
      </c>
      <c r="N165" s="245">
        <v>618326</v>
      </c>
      <c r="O165" s="242">
        <v>51.8</v>
      </c>
      <c r="P165" s="239">
        <v>408619</v>
      </c>
      <c r="Q165" s="242">
        <v>34.200000000000003</v>
      </c>
      <c r="R165" s="243">
        <v>3326</v>
      </c>
      <c r="S165" s="242">
        <v>0.3</v>
      </c>
      <c r="T165" s="162" t="str">
        <f t="shared" si="18"/>
        <v>〇</v>
      </c>
      <c r="U165" s="172">
        <f t="shared" si="17"/>
        <v>100</v>
      </c>
      <c r="V165" s="165"/>
      <c r="W165" s="165"/>
      <c r="X165" s="165"/>
      <c r="Y165" s="165"/>
      <c r="Z165" s="165"/>
      <c r="AA165" s="165"/>
      <c r="AB165" s="165"/>
      <c r="AC165" s="165"/>
      <c r="AD165" s="165"/>
      <c r="AE165" s="165"/>
      <c r="AF165" s="165"/>
      <c r="AG165" s="165"/>
      <c r="AH165" s="165"/>
      <c r="AI165" s="165"/>
      <c r="AJ165" s="165"/>
      <c r="AK165" s="165"/>
      <c r="AL165" s="165"/>
      <c r="AM165" s="165"/>
      <c r="AN165" s="165"/>
      <c r="AO165" s="165"/>
      <c r="AP165" s="165"/>
    </row>
    <row r="166" spans="1:42" ht="18.75" customHeight="1">
      <c r="A166" s="400" t="s">
        <v>83</v>
      </c>
      <c r="B166" s="154" t="s">
        <v>314</v>
      </c>
      <c r="C166" s="235">
        <v>465782</v>
      </c>
      <c r="D166" s="235">
        <v>198399</v>
      </c>
      <c r="E166" s="236">
        <v>42.6</v>
      </c>
      <c r="F166" s="235">
        <v>114218</v>
      </c>
      <c r="G166" s="237">
        <v>24.5</v>
      </c>
      <c r="H166" s="235">
        <v>72584</v>
      </c>
      <c r="I166" s="238">
        <v>15.6</v>
      </c>
      <c r="J166" s="235">
        <v>76493</v>
      </c>
      <c r="K166" s="238">
        <v>16.399999999999999</v>
      </c>
      <c r="L166" s="235">
        <v>72863</v>
      </c>
      <c r="M166" s="238">
        <v>15.6</v>
      </c>
      <c r="N166" s="244">
        <v>190890</v>
      </c>
      <c r="O166" s="238">
        <v>41</v>
      </c>
      <c r="P166" s="235">
        <v>76522</v>
      </c>
      <c r="Q166" s="238">
        <v>16.399999999999999</v>
      </c>
      <c r="R166" s="122">
        <v>70191</v>
      </c>
      <c r="S166" s="238">
        <v>15.1</v>
      </c>
      <c r="T166" s="162" t="str">
        <f t="shared" si="18"/>
        <v>〇</v>
      </c>
      <c r="U166" s="172">
        <f t="shared" si="17"/>
        <v>100</v>
      </c>
      <c r="V166" s="165"/>
      <c r="W166" s="165"/>
      <c r="X166" s="165"/>
      <c r="Y166" s="165"/>
      <c r="Z166" s="165"/>
      <c r="AA166" s="165"/>
      <c r="AB166" s="165"/>
      <c r="AC166" s="165"/>
      <c r="AD166" s="165"/>
      <c r="AE166" s="165"/>
      <c r="AF166" s="165"/>
      <c r="AG166" s="165"/>
      <c r="AH166" s="165"/>
      <c r="AI166" s="165"/>
      <c r="AJ166" s="165"/>
      <c r="AK166" s="165"/>
      <c r="AL166" s="165"/>
      <c r="AM166" s="165"/>
      <c r="AN166" s="165"/>
      <c r="AO166" s="165"/>
      <c r="AP166" s="165"/>
    </row>
    <row r="167" spans="1:42" ht="18.75" customHeight="1">
      <c r="A167" s="417"/>
      <c r="B167" s="154" t="s">
        <v>300</v>
      </c>
      <c r="C167" s="235">
        <v>460416</v>
      </c>
      <c r="D167" s="235">
        <v>196708</v>
      </c>
      <c r="E167" s="236">
        <v>42.7</v>
      </c>
      <c r="F167" s="235">
        <v>112934</v>
      </c>
      <c r="G167" s="237">
        <v>24.5</v>
      </c>
      <c r="H167" s="235">
        <v>71975</v>
      </c>
      <c r="I167" s="238">
        <v>15.6</v>
      </c>
      <c r="J167" s="235">
        <v>79443</v>
      </c>
      <c r="K167" s="238">
        <v>17.3</v>
      </c>
      <c r="L167" s="235">
        <v>76051</v>
      </c>
      <c r="M167" s="238">
        <v>16.5</v>
      </c>
      <c r="N167" s="244">
        <v>184265</v>
      </c>
      <c r="O167" s="238">
        <v>40</v>
      </c>
      <c r="P167" s="235">
        <v>76423</v>
      </c>
      <c r="Q167" s="238">
        <v>16.600000000000001</v>
      </c>
      <c r="R167" s="122">
        <v>63950</v>
      </c>
      <c r="S167" s="238">
        <v>13.9</v>
      </c>
      <c r="T167" s="162" t="str">
        <f t="shared" si="18"/>
        <v>〇</v>
      </c>
      <c r="U167" s="172">
        <f t="shared" si="17"/>
        <v>100</v>
      </c>
      <c r="V167" s="165"/>
      <c r="W167" s="165"/>
      <c r="X167" s="165"/>
      <c r="Y167" s="165"/>
      <c r="Z167" s="165"/>
      <c r="AA167" s="165"/>
      <c r="AB167" s="165"/>
      <c r="AC167" s="165"/>
      <c r="AD167" s="165"/>
      <c r="AE167" s="165"/>
      <c r="AF167" s="165"/>
      <c r="AG167" s="165"/>
      <c r="AH167" s="165"/>
      <c r="AI167" s="165"/>
      <c r="AJ167" s="165"/>
      <c r="AK167" s="165"/>
      <c r="AL167" s="165"/>
      <c r="AM167" s="165"/>
      <c r="AN167" s="165"/>
      <c r="AO167" s="165"/>
      <c r="AP167" s="165"/>
    </row>
    <row r="168" spans="1:42" ht="18.75" customHeight="1">
      <c r="A168" s="417"/>
      <c r="B168" s="154" t="s">
        <v>301</v>
      </c>
      <c r="C168" s="235">
        <v>525447</v>
      </c>
      <c r="D168" s="235">
        <v>195321</v>
      </c>
      <c r="E168" s="236">
        <v>37.200000000000003</v>
      </c>
      <c r="F168" s="235">
        <v>113775</v>
      </c>
      <c r="G168" s="237">
        <v>21.7</v>
      </c>
      <c r="H168" s="235">
        <v>69738</v>
      </c>
      <c r="I168" s="238">
        <v>13.3</v>
      </c>
      <c r="J168" s="235">
        <v>102556</v>
      </c>
      <c r="K168" s="238">
        <v>19.5</v>
      </c>
      <c r="L168" s="235">
        <v>100215</v>
      </c>
      <c r="M168" s="238">
        <v>19.100000000000001</v>
      </c>
      <c r="N168" s="244">
        <v>227570</v>
      </c>
      <c r="O168" s="238">
        <v>43.3</v>
      </c>
      <c r="P168" s="235">
        <v>112804</v>
      </c>
      <c r="Q168" s="238">
        <v>21.5</v>
      </c>
      <c r="R168" s="122">
        <v>64214</v>
      </c>
      <c r="S168" s="238">
        <v>12.2</v>
      </c>
      <c r="T168" s="162" t="str">
        <f t="shared" si="18"/>
        <v>〇</v>
      </c>
      <c r="U168" s="172">
        <f t="shared" si="17"/>
        <v>100</v>
      </c>
      <c r="V168" s="165"/>
      <c r="W168" s="165"/>
      <c r="X168" s="165"/>
      <c r="Y168" s="165"/>
      <c r="Z168" s="165"/>
      <c r="AA168" s="165"/>
      <c r="AB168" s="165"/>
      <c r="AC168" s="165"/>
      <c r="AD168" s="165"/>
      <c r="AE168" s="165"/>
      <c r="AF168" s="165"/>
      <c r="AG168" s="165"/>
      <c r="AH168" s="165"/>
      <c r="AI168" s="165"/>
      <c r="AJ168" s="165"/>
      <c r="AK168" s="165"/>
      <c r="AL168" s="165"/>
      <c r="AM168" s="165"/>
      <c r="AN168" s="165"/>
      <c r="AO168" s="165"/>
      <c r="AP168" s="165"/>
    </row>
    <row r="169" spans="1:42" ht="18.75" customHeight="1">
      <c r="A169" s="417"/>
      <c r="B169" s="154" t="s">
        <v>315</v>
      </c>
      <c r="C169" s="235">
        <v>554491</v>
      </c>
      <c r="D169" s="235">
        <v>195840</v>
      </c>
      <c r="E169" s="236">
        <v>35.299999999999997</v>
      </c>
      <c r="F169" s="235">
        <v>112712</v>
      </c>
      <c r="G169" s="237">
        <v>20.3</v>
      </c>
      <c r="H169" s="235">
        <v>70583</v>
      </c>
      <c r="I169" s="238">
        <v>12.7</v>
      </c>
      <c r="J169" s="235">
        <v>103234</v>
      </c>
      <c r="K169" s="238">
        <v>18.600000000000001</v>
      </c>
      <c r="L169" s="235">
        <v>101430</v>
      </c>
      <c r="M169" s="238">
        <v>18.3</v>
      </c>
      <c r="N169" s="244">
        <v>255417</v>
      </c>
      <c r="O169" s="238">
        <v>46.1</v>
      </c>
      <c r="P169" s="235">
        <v>121805</v>
      </c>
      <c r="Q169" s="238">
        <v>22</v>
      </c>
      <c r="R169" s="122">
        <v>63807</v>
      </c>
      <c r="S169" s="238">
        <v>11.5</v>
      </c>
      <c r="T169" s="162" t="str">
        <f t="shared" si="18"/>
        <v>〇</v>
      </c>
      <c r="U169" s="172">
        <f t="shared" si="17"/>
        <v>100</v>
      </c>
      <c r="V169" s="165"/>
      <c r="W169" s="165"/>
      <c r="X169" s="165"/>
      <c r="Y169" s="165"/>
      <c r="Z169" s="165"/>
      <c r="AA169" s="165"/>
      <c r="AB169" s="165"/>
      <c r="AC169" s="165"/>
      <c r="AD169" s="165"/>
      <c r="AE169" s="165"/>
      <c r="AF169" s="165"/>
      <c r="AG169" s="165"/>
      <c r="AH169" s="165"/>
      <c r="AI169" s="165"/>
      <c r="AJ169" s="165"/>
      <c r="AK169" s="165"/>
      <c r="AL169" s="165"/>
      <c r="AM169" s="165"/>
      <c r="AN169" s="165"/>
      <c r="AO169" s="165"/>
      <c r="AP169" s="165"/>
    </row>
    <row r="170" spans="1:42" ht="18.75" customHeight="1">
      <c r="A170" s="418"/>
      <c r="B170" s="155" t="s">
        <v>316</v>
      </c>
      <c r="C170" s="239">
        <v>535632</v>
      </c>
      <c r="D170" s="239">
        <v>192184</v>
      </c>
      <c r="E170" s="240">
        <v>35.9</v>
      </c>
      <c r="F170" s="239">
        <v>110305</v>
      </c>
      <c r="G170" s="241">
        <v>20.6</v>
      </c>
      <c r="H170" s="239">
        <v>68342</v>
      </c>
      <c r="I170" s="242">
        <v>12.8</v>
      </c>
      <c r="J170" s="239">
        <v>93675</v>
      </c>
      <c r="K170" s="242">
        <v>17.5</v>
      </c>
      <c r="L170" s="239">
        <v>92940</v>
      </c>
      <c r="M170" s="242">
        <v>17.399999999999999</v>
      </c>
      <c r="N170" s="245">
        <v>249773</v>
      </c>
      <c r="O170" s="242">
        <v>46.6</v>
      </c>
      <c r="P170" s="239">
        <v>110583</v>
      </c>
      <c r="Q170" s="242">
        <v>20.6</v>
      </c>
      <c r="R170" s="243">
        <v>62294</v>
      </c>
      <c r="S170" s="242">
        <v>11.6</v>
      </c>
      <c r="T170" s="162" t="str">
        <f t="shared" si="18"/>
        <v>〇</v>
      </c>
      <c r="U170" s="172">
        <f t="shared" si="17"/>
        <v>100</v>
      </c>
      <c r="V170" s="165"/>
      <c r="W170" s="165"/>
      <c r="X170" s="165"/>
      <c r="Y170" s="165"/>
      <c r="Z170" s="165"/>
      <c r="AA170" s="165"/>
      <c r="AB170" s="165"/>
      <c r="AC170" s="165"/>
      <c r="AD170" s="165"/>
      <c r="AE170" s="165"/>
      <c r="AF170" s="165"/>
      <c r="AG170" s="165"/>
      <c r="AH170" s="165"/>
      <c r="AI170" s="165"/>
      <c r="AJ170" s="165"/>
      <c r="AK170" s="165"/>
      <c r="AL170" s="165"/>
      <c r="AM170" s="165"/>
      <c r="AN170" s="165"/>
      <c r="AO170" s="165"/>
      <c r="AP170" s="165"/>
    </row>
    <row r="171" spans="1:42" ht="18.75" customHeight="1">
      <c r="A171" s="400" t="s">
        <v>143</v>
      </c>
      <c r="B171" s="154" t="s">
        <v>314</v>
      </c>
      <c r="C171" s="122">
        <v>435224</v>
      </c>
      <c r="D171" s="235">
        <v>199479</v>
      </c>
      <c r="E171" s="236">
        <v>45.8</v>
      </c>
      <c r="F171" s="235">
        <v>114530</v>
      </c>
      <c r="G171" s="237">
        <v>26.3</v>
      </c>
      <c r="H171" s="235">
        <v>71886</v>
      </c>
      <c r="I171" s="238">
        <v>16.5</v>
      </c>
      <c r="J171" s="235">
        <v>103681</v>
      </c>
      <c r="K171" s="238">
        <v>23.8</v>
      </c>
      <c r="L171" s="235">
        <v>93339</v>
      </c>
      <c r="M171" s="238">
        <v>21.4</v>
      </c>
      <c r="N171" s="235">
        <v>132064</v>
      </c>
      <c r="O171" s="238">
        <v>30.3</v>
      </c>
      <c r="P171" s="235">
        <v>91820</v>
      </c>
      <c r="Q171" s="238">
        <v>21.1</v>
      </c>
      <c r="R171" s="122">
        <v>2057</v>
      </c>
      <c r="S171" s="238">
        <v>0.5</v>
      </c>
      <c r="T171" s="162" t="str">
        <f t="shared" si="18"/>
        <v>〇</v>
      </c>
      <c r="U171" s="172">
        <f t="shared" si="17"/>
        <v>99.899999999999991</v>
      </c>
      <c r="V171" s="165"/>
      <c r="W171" s="165"/>
      <c r="X171" s="165"/>
      <c r="Y171" s="165"/>
      <c r="Z171" s="165"/>
      <c r="AA171" s="165"/>
      <c r="AB171" s="165"/>
      <c r="AC171" s="165"/>
      <c r="AD171" s="165"/>
      <c r="AE171" s="165"/>
      <c r="AF171" s="165"/>
      <c r="AG171" s="165"/>
      <c r="AH171" s="165"/>
      <c r="AI171" s="165"/>
      <c r="AJ171" s="165"/>
      <c r="AK171" s="165"/>
      <c r="AL171" s="165"/>
      <c r="AM171" s="165"/>
      <c r="AN171" s="165"/>
      <c r="AO171" s="165"/>
      <c r="AP171" s="165"/>
    </row>
    <row r="172" spans="1:42" ht="18.75" customHeight="1">
      <c r="A172" s="417"/>
      <c r="B172" s="154" t="s">
        <v>300</v>
      </c>
      <c r="C172" s="235">
        <v>449351</v>
      </c>
      <c r="D172" s="235">
        <v>195589</v>
      </c>
      <c r="E172" s="236">
        <v>43.5</v>
      </c>
      <c r="F172" s="235">
        <v>113560</v>
      </c>
      <c r="G172" s="237">
        <v>25.3</v>
      </c>
      <c r="H172" s="235">
        <v>68618</v>
      </c>
      <c r="I172" s="238">
        <v>15.3</v>
      </c>
      <c r="J172" s="235">
        <v>120747</v>
      </c>
      <c r="K172" s="238">
        <v>26.9</v>
      </c>
      <c r="L172" s="235">
        <v>105788</v>
      </c>
      <c r="M172" s="238">
        <v>23.5</v>
      </c>
      <c r="N172" s="235">
        <v>133015</v>
      </c>
      <c r="O172" s="238">
        <v>29.6</v>
      </c>
      <c r="P172" s="235">
        <v>94270</v>
      </c>
      <c r="Q172" s="238">
        <v>21</v>
      </c>
      <c r="R172" s="122">
        <v>2206</v>
      </c>
      <c r="S172" s="238">
        <v>0.5</v>
      </c>
      <c r="T172" s="162" t="str">
        <f t="shared" si="18"/>
        <v>〇</v>
      </c>
      <c r="U172" s="172">
        <f t="shared" si="17"/>
        <v>100</v>
      </c>
      <c r="V172" s="165"/>
      <c r="W172" s="165"/>
      <c r="X172" s="165"/>
      <c r="Y172" s="165"/>
      <c r="Z172" s="165"/>
      <c r="AA172" s="165"/>
      <c r="AB172" s="165"/>
      <c r="AC172" s="165"/>
      <c r="AD172" s="165"/>
      <c r="AE172" s="165"/>
      <c r="AF172" s="165"/>
      <c r="AG172" s="165"/>
      <c r="AH172" s="165"/>
      <c r="AI172" s="165"/>
      <c r="AJ172" s="165"/>
      <c r="AK172" s="165"/>
      <c r="AL172" s="165"/>
      <c r="AM172" s="165"/>
      <c r="AN172" s="165"/>
      <c r="AO172" s="165"/>
      <c r="AP172" s="165"/>
    </row>
    <row r="173" spans="1:42" ht="18.75" customHeight="1">
      <c r="A173" s="417"/>
      <c r="B173" s="154" t="s">
        <v>301</v>
      </c>
      <c r="C173" s="122">
        <v>492330</v>
      </c>
      <c r="D173" s="235">
        <v>193818</v>
      </c>
      <c r="E173" s="236">
        <v>39.4</v>
      </c>
      <c r="F173" s="235">
        <v>112962</v>
      </c>
      <c r="G173" s="237">
        <v>22.9</v>
      </c>
      <c r="H173" s="235">
        <v>67766</v>
      </c>
      <c r="I173" s="238">
        <v>13.8</v>
      </c>
      <c r="J173" s="235">
        <v>122584</v>
      </c>
      <c r="K173" s="238">
        <v>24.9</v>
      </c>
      <c r="L173" s="235">
        <v>110490</v>
      </c>
      <c r="M173" s="238">
        <v>22.4</v>
      </c>
      <c r="N173" s="235">
        <v>175928</v>
      </c>
      <c r="O173" s="238">
        <v>35.700000000000003</v>
      </c>
      <c r="P173" s="235">
        <v>130350</v>
      </c>
      <c r="Q173" s="238">
        <v>26.5</v>
      </c>
      <c r="R173" s="122">
        <v>1864</v>
      </c>
      <c r="S173" s="238">
        <v>0.4</v>
      </c>
      <c r="T173" s="162" t="str">
        <f t="shared" si="18"/>
        <v>〇</v>
      </c>
      <c r="U173" s="172">
        <f t="shared" si="17"/>
        <v>100</v>
      </c>
      <c r="V173" s="165"/>
      <c r="W173" s="165"/>
      <c r="X173" s="165"/>
      <c r="Y173" s="165"/>
      <c r="Z173" s="165"/>
      <c r="AA173" s="165"/>
      <c r="AB173" s="165"/>
      <c r="AC173" s="165"/>
      <c r="AD173" s="165"/>
      <c r="AE173" s="165"/>
      <c r="AF173" s="165"/>
      <c r="AG173" s="165"/>
      <c r="AH173" s="165"/>
      <c r="AI173" s="165"/>
      <c r="AJ173" s="165"/>
      <c r="AK173" s="165"/>
      <c r="AL173" s="165"/>
      <c r="AM173" s="165"/>
      <c r="AN173" s="165"/>
      <c r="AO173" s="165"/>
      <c r="AP173" s="165"/>
    </row>
    <row r="174" spans="1:42" ht="18.75" customHeight="1">
      <c r="A174" s="417"/>
      <c r="B174" s="154" t="s">
        <v>315</v>
      </c>
      <c r="C174" s="235">
        <v>530079</v>
      </c>
      <c r="D174" s="235">
        <v>200956</v>
      </c>
      <c r="E174" s="236">
        <v>37.9</v>
      </c>
      <c r="F174" s="235">
        <v>114013</v>
      </c>
      <c r="G174" s="237">
        <v>21.5</v>
      </c>
      <c r="H174" s="235">
        <v>73575</v>
      </c>
      <c r="I174" s="238">
        <v>13.9</v>
      </c>
      <c r="J174" s="235">
        <v>130314</v>
      </c>
      <c r="K174" s="238">
        <v>24.6</v>
      </c>
      <c r="L174" s="235">
        <v>124815</v>
      </c>
      <c r="M174" s="238">
        <v>23.5</v>
      </c>
      <c r="N174" s="235">
        <v>198809</v>
      </c>
      <c r="O174" s="238">
        <v>37.5</v>
      </c>
      <c r="P174" s="235">
        <v>140739</v>
      </c>
      <c r="Q174" s="238">
        <v>26.6</v>
      </c>
      <c r="R174" s="122">
        <v>1899</v>
      </c>
      <c r="S174" s="238">
        <v>0.4</v>
      </c>
      <c r="T174" s="162" t="str">
        <f t="shared" si="18"/>
        <v>〇</v>
      </c>
      <c r="U174" s="172">
        <f t="shared" si="17"/>
        <v>100</v>
      </c>
      <c r="V174" s="165"/>
      <c r="W174" s="165"/>
      <c r="X174" s="165"/>
      <c r="Y174" s="165"/>
      <c r="Z174" s="165"/>
      <c r="AA174" s="165"/>
      <c r="AB174" s="165"/>
      <c r="AC174" s="165"/>
      <c r="AD174" s="165"/>
      <c r="AE174" s="165"/>
      <c r="AF174" s="165"/>
      <c r="AG174" s="165"/>
      <c r="AH174" s="165"/>
      <c r="AI174" s="165"/>
      <c r="AJ174" s="165"/>
      <c r="AK174" s="165"/>
      <c r="AL174" s="165"/>
      <c r="AM174" s="165"/>
      <c r="AN174" s="165"/>
      <c r="AO174" s="165"/>
      <c r="AP174" s="165"/>
    </row>
    <row r="175" spans="1:42" ht="18.75" customHeight="1">
      <c r="A175" s="418"/>
      <c r="B175" s="155" t="s">
        <v>316</v>
      </c>
      <c r="C175" s="239">
        <v>483483</v>
      </c>
      <c r="D175" s="239">
        <v>194715</v>
      </c>
      <c r="E175" s="240">
        <v>40.299999999999997</v>
      </c>
      <c r="F175" s="239">
        <v>112120</v>
      </c>
      <c r="G175" s="241">
        <v>23.2</v>
      </c>
      <c r="H175" s="239">
        <v>68767</v>
      </c>
      <c r="I175" s="242">
        <v>14.2</v>
      </c>
      <c r="J175" s="239">
        <v>112199</v>
      </c>
      <c r="K175" s="242">
        <v>23.2</v>
      </c>
      <c r="L175" s="239">
        <v>106497</v>
      </c>
      <c r="M175" s="242">
        <v>22</v>
      </c>
      <c r="N175" s="239">
        <v>176569</v>
      </c>
      <c r="O175" s="242">
        <v>36.5</v>
      </c>
      <c r="P175" s="239">
        <v>130847</v>
      </c>
      <c r="Q175" s="242">
        <v>27.1</v>
      </c>
      <c r="R175" s="243">
        <v>1610</v>
      </c>
      <c r="S175" s="242">
        <v>0.3</v>
      </c>
      <c r="T175" s="162" t="str">
        <f t="shared" si="18"/>
        <v>〇</v>
      </c>
      <c r="U175" s="172">
        <f t="shared" si="17"/>
        <v>100</v>
      </c>
      <c r="V175" s="165"/>
      <c r="W175" s="165"/>
      <c r="X175" s="165"/>
      <c r="Y175" s="165"/>
      <c r="Z175" s="165"/>
      <c r="AA175" s="165"/>
      <c r="AB175" s="165"/>
      <c r="AC175" s="165"/>
      <c r="AD175" s="165"/>
      <c r="AE175" s="165"/>
      <c r="AF175" s="165"/>
      <c r="AG175" s="165"/>
      <c r="AH175" s="165"/>
      <c r="AI175" s="165"/>
      <c r="AJ175" s="165"/>
      <c r="AK175" s="165"/>
      <c r="AL175" s="165"/>
      <c r="AM175" s="165"/>
      <c r="AN175" s="165"/>
      <c r="AO175" s="165"/>
      <c r="AP175" s="165"/>
    </row>
    <row r="176" spans="1:42" ht="18.75" customHeight="1">
      <c r="A176" s="403" t="s">
        <v>41</v>
      </c>
      <c r="B176" s="154" t="s">
        <v>314</v>
      </c>
      <c r="C176" s="235">
        <v>1583844</v>
      </c>
      <c r="D176" s="235">
        <v>669492</v>
      </c>
      <c r="E176" s="236">
        <v>42.3</v>
      </c>
      <c r="F176" s="235">
        <v>386921</v>
      </c>
      <c r="G176" s="237">
        <v>24.4</v>
      </c>
      <c r="H176" s="235">
        <v>222653</v>
      </c>
      <c r="I176" s="238">
        <v>14.1</v>
      </c>
      <c r="J176" s="235">
        <v>245158</v>
      </c>
      <c r="K176" s="238">
        <v>15.5</v>
      </c>
      <c r="L176" s="235">
        <v>222400</v>
      </c>
      <c r="M176" s="238">
        <v>14</v>
      </c>
      <c r="N176" s="235">
        <v>669194</v>
      </c>
      <c r="O176" s="238">
        <v>42.3</v>
      </c>
      <c r="P176" s="235">
        <v>465247</v>
      </c>
      <c r="Q176" s="238">
        <v>29.4</v>
      </c>
      <c r="R176" s="122">
        <v>113278</v>
      </c>
      <c r="S176" s="238">
        <v>7.2</v>
      </c>
      <c r="T176" s="162" t="str">
        <f t="shared" si="18"/>
        <v>〇</v>
      </c>
      <c r="U176" s="172">
        <f t="shared" si="17"/>
        <v>100.1</v>
      </c>
      <c r="V176" s="165"/>
      <c r="W176" s="165"/>
      <c r="X176" s="165"/>
      <c r="Y176" s="165"/>
      <c r="Z176" s="165"/>
      <c r="AA176" s="165"/>
      <c r="AB176" s="165"/>
      <c r="AC176" s="165"/>
      <c r="AD176" s="165"/>
      <c r="AE176" s="165"/>
      <c r="AF176" s="165"/>
      <c r="AG176" s="165"/>
      <c r="AH176" s="165"/>
      <c r="AI176" s="165"/>
      <c r="AJ176" s="165"/>
      <c r="AK176" s="165"/>
      <c r="AL176" s="165"/>
      <c r="AM176" s="165"/>
      <c r="AN176" s="165"/>
      <c r="AO176" s="165"/>
      <c r="AP176" s="165"/>
    </row>
    <row r="177" spans="1:42" ht="18.75" customHeight="1">
      <c r="A177" s="417"/>
      <c r="B177" s="154" t="s">
        <v>300</v>
      </c>
      <c r="C177" s="235">
        <v>1616681</v>
      </c>
      <c r="D177" s="235">
        <v>671726</v>
      </c>
      <c r="E177" s="236">
        <v>41.5</v>
      </c>
      <c r="F177" s="235">
        <v>385828</v>
      </c>
      <c r="G177" s="237">
        <v>23.9</v>
      </c>
      <c r="H177" s="235">
        <v>226146</v>
      </c>
      <c r="I177" s="238">
        <v>14</v>
      </c>
      <c r="J177" s="235">
        <v>270879</v>
      </c>
      <c r="K177" s="238">
        <v>16.8</v>
      </c>
      <c r="L177" s="235">
        <v>242523</v>
      </c>
      <c r="M177" s="238">
        <v>15</v>
      </c>
      <c r="N177" s="235">
        <v>674076</v>
      </c>
      <c r="O177" s="238">
        <v>41.7</v>
      </c>
      <c r="P177" s="235">
        <v>470955</v>
      </c>
      <c r="Q177" s="238">
        <v>29.1</v>
      </c>
      <c r="R177" s="122">
        <v>111108</v>
      </c>
      <c r="S177" s="238">
        <v>6.9</v>
      </c>
      <c r="T177" s="162" t="str">
        <f t="shared" si="18"/>
        <v>〇</v>
      </c>
      <c r="U177" s="172">
        <f t="shared" si="17"/>
        <v>100</v>
      </c>
      <c r="V177" s="165"/>
      <c r="W177" s="165"/>
      <c r="X177" s="165"/>
      <c r="Y177" s="165"/>
      <c r="Z177" s="165"/>
      <c r="AA177" s="165"/>
      <c r="AB177" s="165"/>
      <c r="AC177" s="165"/>
      <c r="AD177" s="165"/>
      <c r="AE177" s="165"/>
      <c r="AF177" s="165"/>
      <c r="AG177" s="165"/>
      <c r="AH177" s="165"/>
      <c r="AI177" s="165"/>
      <c r="AJ177" s="165"/>
      <c r="AK177" s="165"/>
      <c r="AL177" s="165"/>
      <c r="AM177" s="165"/>
      <c r="AN177" s="165"/>
      <c r="AO177" s="165"/>
      <c r="AP177" s="165"/>
    </row>
    <row r="178" spans="1:42" ht="18.75" customHeight="1">
      <c r="A178" s="417"/>
      <c r="B178" s="154" t="s">
        <v>301</v>
      </c>
      <c r="C178" s="235">
        <v>2018161</v>
      </c>
      <c r="D178" s="235">
        <v>967668</v>
      </c>
      <c r="E178" s="236">
        <v>47.9</v>
      </c>
      <c r="F178" s="235">
        <v>386427</v>
      </c>
      <c r="G178" s="237">
        <v>19.100000000000001</v>
      </c>
      <c r="H178" s="235">
        <v>228497</v>
      </c>
      <c r="I178" s="238">
        <v>11.3</v>
      </c>
      <c r="J178" s="235">
        <v>261817</v>
      </c>
      <c r="K178" s="238">
        <v>13</v>
      </c>
      <c r="L178" s="235">
        <v>236820</v>
      </c>
      <c r="M178" s="238">
        <v>11.7</v>
      </c>
      <c r="N178" s="235">
        <v>788676</v>
      </c>
      <c r="O178" s="238">
        <v>39.1</v>
      </c>
      <c r="P178" s="235">
        <v>505509</v>
      </c>
      <c r="Q178" s="238">
        <v>25</v>
      </c>
      <c r="R178" s="122">
        <v>202038</v>
      </c>
      <c r="S178" s="238">
        <v>10</v>
      </c>
      <c r="T178" s="162" t="str">
        <f t="shared" si="18"/>
        <v>〇</v>
      </c>
      <c r="U178" s="172">
        <f t="shared" si="17"/>
        <v>100</v>
      </c>
      <c r="V178" s="165"/>
      <c r="W178" s="165"/>
      <c r="X178" s="165"/>
      <c r="Y178" s="165"/>
      <c r="Z178" s="165"/>
      <c r="AA178" s="165"/>
      <c r="AB178" s="165"/>
      <c r="AC178" s="165"/>
      <c r="AD178" s="165"/>
      <c r="AE178" s="165"/>
      <c r="AF178" s="165"/>
      <c r="AG178" s="165"/>
      <c r="AH178" s="165"/>
      <c r="AI178" s="165"/>
      <c r="AJ178" s="165"/>
      <c r="AK178" s="165"/>
      <c r="AL178" s="165"/>
      <c r="AM178" s="165"/>
      <c r="AN178" s="165"/>
      <c r="AO178" s="165"/>
      <c r="AP178" s="165"/>
    </row>
    <row r="179" spans="1:42" ht="18.75" customHeight="1">
      <c r="A179" s="417"/>
      <c r="B179" s="154" t="s">
        <v>315</v>
      </c>
      <c r="C179" s="235">
        <v>2461286</v>
      </c>
      <c r="D179" s="235">
        <v>677541</v>
      </c>
      <c r="E179" s="236">
        <v>27.527926457957346</v>
      </c>
      <c r="F179" s="235">
        <v>383739</v>
      </c>
      <c r="G179" s="237">
        <v>15.590995926519714</v>
      </c>
      <c r="H179" s="235">
        <v>232741</v>
      </c>
      <c r="I179" s="238">
        <v>9.4560729634833169</v>
      </c>
      <c r="J179" s="235">
        <v>269657</v>
      </c>
      <c r="K179" s="238">
        <v>10.955939293523793</v>
      </c>
      <c r="L179" s="235">
        <v>250658</v>
      </c>
      <c r="M179" s="238">
        <v>10.184025749140895</v>
      </c>
      <c r="N179" s="235">
        <v>1514088</v>
      </c>
      <c r="O179" s="238">
        <v>61.51613424851886</v>
      </c>
      <c r="P179" s="235">
        <v>978197</v>
      </c>
      <c r="Q179" s="238">
        <v>39.743329300211357</v>
      </c>
      <c r="R179" s="122">
        <v>345728</v>
      </c>
      <c r="S179" s="238">
        <v>14.046640658582547</v>
      </c>
      <c r="T179" s="162" t="str">
        <f t="shared" si="18"/>
        <v>〇</v>
      </c>
      <c r="U179" s="172">
        <f t="shared" si="17"/>
        <v>100</v>
      </c>
      <c r="V179" s="165"/>
      <c r="W179" s="165"/>
      <c r="X179" s="165"/>
      <c r="Y179" s="165"/>
      <c r="Z179" s="165"/>
      <c r="AA179" s="165"/>
      <c r="AB179" s="165"/>
      <c r="AC179" s="165"/>
      <c r="AD179" s="165"/>
      <c r="AE179" s="165"/>
      <c r="AF179" s="165"/>
      <c r="AG179" s="165"/>
      <c r="AH179" s="165"/>
      <c r="AI179" s="165"/>
      <c r="AJ179" s="165"/>
      <c r="AK179" s="165"/>
      <c r="AL179" s="165"/>
      <c r="AM179" s="165"/>
      <c r="AN179" s="165"/>
      <c r="AO179" s="165"/>
      <c r="AP179" s="165"/>
    </row>
    <row r="180" spans="1:42" ht="18.75" customHeight="1">
      <c r="A180" s="418"/>
      <c r="B180" s="155" t="s">
        <v>316</v>
      </c>
      <c r="C180" s="239">
        <v>2203057.2000000002</v>
      </c>
      <c r="D180" s="239">
        <v>748271.2</v>
      </c>
      <c r="E180" s="240">
        <v>33.96512809563</v>
      </c>
      <c r="F180" s="239">
        <v>384029.7</v>
      </c>
      <c r="G180" s="241">
        <v>17.431671769575502</v>
      </c>
      <c r="H180" s="239">
        <v>296606.5</v>
      </c>
      <c r="I180" s="242">
        <v>13.463404400030999</v>
      </c>
      <c r="J180" s="239">
        <v>260963</v>
      </c>
      <c r="K180" s="242">
        <v>11.8454936167794</v>
      </c>
      <c r="L180" s="239">
        <v>249927.7</v>
      </c>
      <c r="M180" s="242">
        <v>11.3445851519425</v>
      </c>
      <c r="N180" s="239">
        <v>1193823</v>
      </c>
      <c r="O180" s="242">
        <v>54.1893782875905</v>
      </c>
      <c r="P180" s="239">
        <v>707676.4</v>
      </c>
      <c r="Q180" s="242">
        <v>32.122470537760002</v>
      </c>
      <c r="R180" s="243">
        <v>309645.3</v>
      </c>
      <c r="S180" s="242">
        <v>14.055254670645899</v>
      </c>
      <c r="T180" s="162" t="str">
        <f t="shared" si="18"/>
        <v>〇</v>
      </c>
      <c r="U180" s="172">
        <f t="shared" si="17"/>
        <v>99.999999999999901</v>
      </c>
      <c r="V180" s="165"/>
      <c r="W180" s="165"/>
      <c r="X180" s="165"/>
      <c r="Y180" s="165"/>
      <c r="Z180" s="165"/>
      <c r="AA180" s="165"/>
      <c r="AB180" s="165"/>
      <c r="AC180" s="165"/>
      <c r="AD180" s="165"/>
      <c r="AE180" s="165"/>
      <c r="AF180" s="165"/>
      <c r="AG180" s="165"/>
      <c r="AH180" s="165"/>
      <c r="AI180" s="165"/>
      <c r="AJ180" s="165"/>
      <c r="AK180" s="165"/>
      <c r="AL180" s="165"/>
      <c r="AM180" s="165"/>
      <c r="AN180" s="165"/>
      <c r="AO180" s="165"/>
      <c r="AP180" s="165"/>
    </row>
    <row r="181" spans="1:42" ht="18.75" customHeight="1">
      <c r="A181" s="403" t="s">
        <v>142</v>
      </c>
      <c r="B181" s="154" t="s">
        <v>314</v>
      </c>
      <c r="C181" s="235">
        <v>427870</v>
      </c>
      <c r="D181" s="235">
        <v>199884</v>
      </c>
      <c r="E181" s="236">
        <v>46.7</v>
      </c>
      <c r="F181" s="235">
        <v>124440</v>
      </c>
      <c r="G181" s="237">
        <v>29.1</v>
      </c>
      <c r="H181" s="235">
        <v>64411</v>
      </c>
      <c r="I181" s="238">
        <v>15.1</v>
      </c>
      <c r="J181" s="235">
        <v>86953</v>
      </c>
      <c r="K181" s="238">
        <v>20.3</v>
      </c>
      <c r="L181" s="235">
        <v>85218</v>
      </c>
      <c r="M181" s="238">
        <v>19.899999999999999</v>
      </c>
      <c r="N181" s="244">
        <v>141033</v>
      </c>
      <c r="O181" s="238">
        <v>33</v>
      </c>
      <c r="P181" s="235">
        <v>85565</v>
      </c>
      <c r="Q181" s="238">
        <v>20</v>
      </c>
      <c r="R181" s="122">
        <v>23236</v>
      </c>
      <c r="S181" s="238">
        <v>5.4</v>
      </c>
      <c r="T181" s="162" t="str">
        <f t="shared" si="18"/>
        <v>〇</v>
      </c>
      <c r="U181" s="172">
        <f t="shared" si="17"/>
        <v>100</v>
      </c>
      <c r="V181" s="165"/>
      <c r="W181" s="165"/>
      <c r="X181" s="165"/>
      <c r="Y181" s="165"/>
      <c r="Z181" s="165"/>
      <c r="AA181" s="165"/>
      <c r="AB181" s="165"/>
      <c r="AC181" s="165"/>
      <c r="AD181" s="165"/>
      <c r="AE181" s="165"/>
      <c r="AF181" s="165"/>
      <c r="AG181" s="165"/>
      <c r="AH181" s="165"/>
      <c r="AI181" s="165"/>
      <c r="AJ181" s="165"/>
      <c r="AK181" s="165"/>
      <c r="AL181" s="165"/>
      <c r="AM181" s="165"/>
      <c r="AN181" s="165"/>
      <c r="AO181" s="165"/>
      <c r="AP181" s="165"/>
    </row>
    <row r="182" spans="1:42" ht="18.75" customHeight="1">
      <c r="A182" s="417"/>
      <c r="B182" s="154" t="s">
        <v>300</v>
      </c>
      <c r="C182" s="235">
        <v>439922</v>
      </c>
      <c r="D182" s="235">
        <v>197449</v>
      </c>
      <c r="E182" s="236">
        <v>44.9</v>
      </c>
      <c r="F182" s="235">
        <v>122732</v>
      </c>
      <c r="G182" s="237">
        <v>27.9</v>
      </c>
      <c r="H182" s="235">
        <v>62905</v>
      </c>
      <c r="I182" s="238">
        <v>14.3</v>
      </c>
      <c r="J182" s="235">
        <v>98614</v>
      </c>
      <c r="K182" s="238">
        <v>22.4</v>
      </c>
      <c r="L182" s="235">
        <v>93797</v>
      </c>
      <c r="M182" s="238">
        <v>21.3</v>
      </c>
      <c r="N182" s="244">
        <v>143859</v>
      </c>
      <c r="O182" s="238">
        <v>32.700000000000003</v>
      </c>
      <c r="P182" s="235">
        <v>86970</v>
      </c>
      <c r="Q182" s="238">
        <v>19.8</v>
      </c>
      <c r="R182" s="122">
        <v>24200</v>
      </c>
      <c r="S182" s="238">
        <v>5.5</v>
      </c>
      <c r="T182" s="162" t="str">
        <f t="shared" si="18"/>
        <v>〇</v>
      </c>
      <c r="U182" s="172">
        <f t="shared" si="17"/>
        <v>100</v>
      </c>
      <c r="V182" s="165"/>
      <c r="W182" s="165"/>
      <c r="X182" s="165"/>
      <c r="Y182" s="165"/>
      <c r="Z182" s="165"/>
      <c r="AA182" s="165"/>
      <c r="AB182" s="165"/>
      <c r="AC182" s="165"/>
      <c r="AD182" s="165"/>
      <c r="AE182" s="165"/>
      <c r="AF182" s="165"/>
      <c r="AG182" s="165"/>
      <c r="AH182" s="165"/>
      <c r="AI182" s="165"/>
      <c r="AJ182" s="165"/>
      <c r="AK182" s="165"/>
      <c r="AL182" s="165"/>
      <c r="AM182" s="165"/>
      <c r="AN182" s="165"/>
      <c r="AO182" s="165"/>
      <c r="AP182" s="165"/>
    </row>
    <row r="183" spans="1:42" ht="18.75" customHeight="1">
      <c r="A183" s="417"/>
      <c r="B183" s="154" t="s">
        <v>301</v>
      </c>
      <c r="C183" s="235">
        <v>575734</v>
      </c>
      <c r="D183" s="235">
        <v>196404</v>
      </c>
      <c r="E183" s="236">
        <v>34.1</v>
      </c>
      <c r="F183" s="235">
        <v>123941</v>
      </c>
      <c r="G183" s="237">
        <v>21.5</v>
      </c>
      <c r="H183" s="235">
        <v>60578</v>
      </c>
      <c r="I183" s="238">
        <v>10.5</v>
      </c>
      <c r="J183" s="235">
        <v>126832</v>
      </c>
      <c r="K183" s="238">
        <v>22</v>
      </c>
      <c r="L183" s="235">
        <v>119600</v>
      </c>
      <c r="M183" s="238">
        <v>20.8</v>
      </c>
      <c r="N183" s="244">
        <v>252498</v>
      </c>
      <c r="O183" s="238">
        <v>43.9</v>
      </c>
      <c r="P183" s="235">
        <v>117037</v>
      </c>
      <c r="Q183" s="238">
        <v>20.3</v>
      </c>
      <c r="R183" s="122">
        <v>87588</v>
      </c>
      <c r="S183" s="238">
        <v>15.2</v>
      </c>
      <c r="T183" s="162" t="str">
        <f t="shared" si="18"/>
        <v>〇</v>
      </c>
      <c r="U183" s="172">
        <f t="shared" si="17"/>
        <v>100</v>
      </c>
      <c r="V183" s="165"/>
      <c r="W183" s="165"/>
      <c r="X183" s="165"/>
      <c r="Y183" s="165"/>
      <c r="Z183" s="165"/>
      <c r="AA183" s="165"/>
      <c r="AB183" s="165"/>
      <c r="AC183" s="165"/>
      <c r="AD183" s="165"/>
      <c r="AE183" s="165"/>
      <c r="AF183" s="165"/>
      <c r="AG183" s="165"/>
      <c r="AH183" s="165"/>
      <c r="AI183" s="165"/>
      <c r="AJ183" s="165"/>
      <c r="AK183" s="165"/>
      <c r="AL183" s="165"/>
      <c r="AM183" s="165"/>
      <c r="AN183" s="165"/>
      <c r="AO183" s="165"/>
      <c r="AP183" s="165"/>
    </row>
    <row r="184" spans="1:42" ht="18.75" customHeight="1">
      <c r="A184" s="417"/>
      <c r="B184" s="154" t="s">
        <v>315</v>
      </c>
      <c r="C184" s="235">
        <v>599885</v>
      </c>
      <c r="D184" s="235">
        <v>197716</v>
      </c>
      <c r="E184" s="236">
        <v>33</v>
      </c>
      <c r="F184" s="235">
        <v>123105</v>
      </c>
      <c r="G184" s="237">
        <v>20.5</v>
      </c>
      <c r="H184" s="235">
        <v>61399</v>
      </c>
      <c r="I184" s="238">
        <v>10.199999999999999</v>
      </c>
      <c r="J184" s="235">
        <v>135787</v>
      </c>
      <c r="K184" s="238">
        <v>22.6</v>
      </c>
      <c r="L184" s="235">
        <v>127903</v>
      </c>
      <c r="M184" s="238">
        <v>21.3</v>
      </c>
      <c r="N184" s="244">
        <v>266382</v>
      </c>
      <c r="O184" s="238">
        <v>44.4</v>
      </c>
      <c r="P184" s="235">
        <v>138165</v>
      </c>
      <c r="Q184" s="238">
        <v>23</v>
      </c>
      <c r="R184" s="122">
        <v>74923</v>
      </c>
      <c r="S184" s="238">
        <v>12.5</v>
      </c>
      <c r="T184" s="162" t="str">
        <f t="shared" si="18"/>
        <v>〇</v>
      </c>
      <c r="U184" s="172">
        <f t="shared" si="17"/>
        <v>100</v>
      </c>
      <c r="V184" s="165"/>
      <c r="W184" s="165"/>
      <c r="X184" s="165"/>
      <c r="Y184" s="165"/>
      <c r="Z184" s="165"/>
      <c r="AA184" s="165"/>
      <c r="AB184" s="165"/>
      <c r="AC184" s="165"/>
      <c r="AD184" s="165"/>
      <c r="AE184" s="165"/>
      <c r="AF184" s="165"/>
      <c r="AG184" s="165"/>
      <c r="AH184" s="165"/>
      <c r="AI184" s="165"/>
      <c r="AJ184" s="165"/>
      <c r="AK184" s="165"/>
      <c r="AL184" s="165"/>
      <c r="AM184" s="165"/>
      <c r="AN184" s="165"/>
      <c r="AO184" s="165"/>
      <c r="AP184" s="165"/>
    </row>
    <row r="185" spans="1:42" ht="18.75" customHeight="1">
      <c r="A185" s="418"/>
      <c r="B185" s="155" t="s">
        <v>316</v>
      </c>
      <c r="C185" s="239">
        <v>613699</v>
      </c>
      <c r="D185" s="239">
        <v>200831</v>
      </c>
      <c r="E185" s="240">
        <v>32.700000000000003</v>
      </c>
      <c r="F185" s="239">
        <v>123936</v>
      </c>
      <c r="G185" s="241">
        <v>20.2</v>
      </c>
      <c r="H185" s="239">
        <v>62050</v>
      </c>
      <c r="I185" s="242">
        <v>10.1</v>
      </c>
      <c r="J185" s="239">
        <v>139819</v>
      </c>
      <c r="K185" s="242">
        <v>22.8</v>
      </c>
      <c r="L185" s="239">
        <v>132390</v>
      </c>
      <c r="M185" s="242">
        <v>21.6</v>
      </c>
      <c r="N185" s="245">
        <v>273049</v>
      </c>
      <c r="O185" s="242">
        <v>44.5</v>
      </c>
      <c r="P185" s="239">
        <v>132551</v>
      </c>
      <c r="Q185" s="242">
        <v>21.6</v>
      </c>
      <c r="R185" s="243">
        <v>75237</v>
      </c>
      <c r="S185" s="242">
        <v>12.3</v>
      </c>
      <c r="T185" s="162" t="str">
        <f t="shared" si="18"/>
        <v>〇</v>
      </c>
      <c r="U185" s="172">
        <f t="shared" si="17"/>
        <v>100</v>
      </c>
      <c r="V185" s="165"/>
      <c r="W185" s="165"/>
      <c r="X185" s="165"/>
      <c r="Y185" s="165"/>
      <c r="Z185" s="165"/>
      <c r="AA185" s="165"/>
      <c r="AB185" s="165"/>
      <c r="AC185" s="165"/>
      <c r="AD185" s="165"/>
      <c r="AE185" s="165"/>
      <c r="AF185" s="165"/>
      <c r="AG185" s="165"/>
      <c r="AH185" s="165"/>
      <c r="AI185" s="165"/>
      <c r="AJ185" s="165"/>
      <c r="AK185" s="165"/>
      <c r="AL185" s="165"/>
      <c r="AM185" s="165"/>
      <c r="AN185" s="165"/>
      <c r="AO185" s="165"/>
      <c r="AP185" s="165"/>
    </row>
    <row r="186" spans="1:42" ht="18.75" customHeight="1">
      <c r="A186" s="400" t="s">
        <v>139</v>
      </c>
      <c r="B186" s="154" t="s">
        <v>314</v>
      </c>
      <c r="C186" s="235">
        <v>662722</v>
      </c>
      <c r="D186" s="235">
        <v>314524</v>
      </c>
      <c r="E186" s="248">
        <v>47.5</v>
      </c>
      <c r="F186" s="235">
        <v>186176</v>
      </c>
      <c r="G186" s="237">
        <v>28.1</v>
      </c>
      <c r="H186" s="235">
        <v>105257</v>
      </c>
      <c r="I186" s="238">
        <v>15.9</v>
      </c>
      <c r="J186" s="235">
        <v>144821</v>
      </c>
      <c r="K186" s="238">
        <v>21.9</v>
      </c>
      <c r="L186" s="235">
        <v>143262</v>
      </c>
      <c r="M186" s="238">
        <v>21.6</v>
      </c>
      <c r="N186" s="244">
        <v>203377</v>
      </c>
      <c r="O186" s="238">
        <v>30.7</v>
      </c>
      <c r="P186" s="235">
        <v>144734</v>
      </c>
      <c r="Q186" s="238">
        <v>21.8</v>
      </c>
      <c r="R186" s="122">
        <v>22219</v>
      </c>
      <c r="S186" s="238">
        <v>3.4</v>
      </c>
      <c r="T186" s="162" t="str">
        <f t="shared" si="18"/>
        <v>〇</v>
      </c>
      <c r="U186" s="172">
        <f t="shared" si="17"/>
        <v>100.10000000000001</v>
      </c>
      <c r="V186" s="165"/>
      <c r="W186" s="165"/>
      <c r="X186" s="165"/>
      <c r="Y186" s="165"/>
      <c r="Z186" s="165"/>
      <c r="AA186" s="165"/>
      <c r="AB186" s="165"/>
      <c r="AC186" s="165"/>
      <c r="AD186" s="165"/>
      <c r="AE186" s="165"/>
      <c r="AF186" s="165"/>
      <c r="AG186" s="165"/>
      <c r="AH186" s="165"/>
      <c r="AI186" s="165"/>
      <c r="AJ186" s="165"/>
      <c r="AK186" s="165"/>
      <c r="AL186" s="165"/>
      <c r="AM186" s="165"/>
      <c r="AN186" s="165"/>
      <c r="AO186" s="165"/>
      <c r="AP186" s="165"/>
    </row>
    <row r="187" spans="1:42" ht="18.75" customHeight="1">
      <c r="A187" s="417"/>
      <c r="B187" s="154" t="s">
        <v>300</v>
      </c>
      <c r="C187" s="235">
        <v>674612</v>
      </c>
      <c r="D187" s="235">
        <v>306774</v>
      </c>
      <c r="E187" s="236">
        <v>45.5</v>
      </c>
      <c r="F187" s="235">
        <v>185136</v>
      </c>
      <c r="G187" s="237">
        <v>27.4</v>
      </c>
      <c r="H187" s="235">
        <v>98057</v>
      </c>
      <c r="I187" s="238">
        <v>14.5</v>
      </c>
      <c r="J187" s="235">
        <v>161450</v>
      </c>
      <c r="K187" s="238">
        <v>23.9</v>
      </c>
      <c r="L187" s="235">
        <v>158791</v>
      </c>
      <c r="M187" s="238">
        <v>23.5</v>
      </c>
      <c r="N187" s="244">
        <v>206388</v>
      </c>
      <c r="O187" s="238">
        <v>30.6</v>
      </c>
      <c r="P187" s="235">
        <v>146777</v>
      </c>
      <c r="Q187" s="238">
        <v>21.8</v>
      </c>
      <c r="R187" s="122">
        <v>20747</v>
      </c>
      <c r="S187" s="238">
        <v>3.1</v>
      </c>
      <c r="T187" s="162" t="str">
        <f t="shared" si="18"/>
        <v>〇</v>
      </c>
      <c r="U187" s="172">
        <f>E187+K187+O187</f>
        <v>100</v>
      </c>
      <c r="V187" s="165"/>
      <c r="W187" s="165"/>
      <c r="X187" s="165"/>
      <c r="Y187" s="165"/>
      <c r="Z187" s="165"/>
      <c r="AA187" s="165"/>
      <c r="AB187" s="165"/>
      <c r="AC187" s="165"/>
      <c r="AD187" s="165"/>
      <c r="AE187" s="165"/>
      <c r="AF187" s="165"/>
      <c r="AG187" s="165"/>
      <c r="AH187" s="165"/>
      <c r="AI187" s="165"/>
      <c r="AJ187" s="165"/>
      <c r="AK187" s="165"/>
      <c r="AL187" s="165"/>
      <c r="AM187" s="165"/>
      <c r="AN187" s="165"/>
      <c r="AO187" s="165"/>
      <c r="AP187" s="165"/>
    </row>
    <row r="188" spans="1:42" ht="18.75" customHeight="1">
      <c r="A188" s="417"/>
      <c r="B188" s="154" t="s">
        <v>301</v>
      </c>
      <c r="C188" s="122">
        <v>785191</v>
      </c>
      <c r="D188" s="235">
        <v>307524</v>
      </c>
      <c r="E188" s="248">
        <v>39.200000000000003</v>
      </c>
      <c r="F188" s="235">
        <v>184873</v>
      </c>
      <c r="G188" s="237">
        <v>23.5</v>
      </c>
      <c r="H188" s="235">
        <v>99089</v>
      </c>
      <c r="I188" s="238">
        <v>12.6</v>
      </c>
      <c r="J188" s="235">
        <v>159726</v>
      </c>
      <c r="K188" s="238">
        <v>20.3</v>
      </c>
      <c r="L188" s="235">
        <v>154519</v>
      </c>
      <c r="M188" s="238">
        <v>19.7</v>
      </c>
      <c r="N188" s="244">
        <v>317941</v>
      </c>
      <c r="O188" s="238">
        <v>40.5</v>
      </c>
      <c r="P188" s="235">
        <v>213771</v>
      </c>
      <c r="Q188" s="238">
        <v>27.2</v>
      </c>
      <c r="R188" s="122">
        <v>58415</v>
      </c>
      <c r="S188" s="238">
        <v>7.4</v>
      </c>
      <c r="T188" s="162" t="str">
        <f>IF(D188+J188+N188=C188,"〇","✖")</f>
        <v>〇</v>
      </c>
      <c r="U188" s="172">
        <f>E188+K188+O188</f>
        <v>100</v>
      </c>
      <c r="V188" s="165"/>
      <c r="W188" s="165"/>
      <c r="X188" s="165"/>
      <c r="Y188" s="165"/>
      <c r="Z188" s="165"/>
      <c r="AA188" s="165"/>
      <c r="AB188" s="165"/>
      <c r="AC188" s="165"/>
      <c r="AD188" s="165"/>
      <c r="AE188" s="165"/>
      <c r="AF188" s="165"/>
      <c r="AG188" s="165"/>
      <c r="AH188" s="165"/>
      <c r="AI188" s="165"/>
      <c r="AJ188" s="165"/>
      <c r="AK188" s="165"/>
      <c r="AL188" s="165"/>
      <c r="AM188" s="165"/>
      <c r="AN188" s="165"/>
      <c r="AO188" s="165"/>
      <c r="AP188" s="165"/>
    </row>
    <row r="189" spans="1:42" ht="18.75" customHeight="1">
      <c r="A189" s="417"/>
      <c r="B189" s="154" t="s">
        <v>315</v>
      </c>
      <c r="C189" s="235">
        <v>809753</v>
      </c>
      <c r="D189" s="235">
        <v>299804</v>
      </c>
      <c r="E189" s="236">
        <v>37.024129580254723</v>
      </c>
      <c r="F189" s="235">
        <v>181029</v>
      </c>
      <c r="G189" s="237">
        <v>22.356076482581724</v>
      </c>
      <c r="H189" s="235">
        <v>94994</v>
      </c>
      <c r="I189" s="238">
        <v>11.731231622482412</v>
      </c>
      <c r="J189" s="235">
        <v>172360</v>
      </c>
      <c r="K189" s="238">
        <v>21.285503110207681</v>
      </c>
      <c r="L189" s="235">
        <v>165489</v>
      </c>
      <c r="M189" s="238">
        <v>20.436972755889759</v>
      </c>
      <c r="N189" s="244">
        <v>337589</v>
      </c>
      <c r="O189" s="238">
        <v>41.690367309537599</v>
      </c>
      <c r="P189" s="235">
        <v>233503</v>
      </c>
      <c r="Q189" s="238">
        <v>28.836324163047252</v>
      </c>
      <c r="R189" s="122">
        <v>34737</v>
      </c>
      <c r="S189" s="238">
        <v>4.2898266508429117</v>
      </c>
      <c r="T189" s="162" t="str">
        <f t="shared" si="18"/>
        <v>〇</v>
      </c>
      <c r="U189" s="172">
        <f>E189+K189+O189</f>
        <v>100</v>
      </c>
      <c r="V189" s="165"/>
      <c r="W189" s="165"/>
      <c r="X189" s="165"/>
      <c r="Y189" s="165"/>
      <c r="Z189" s="165"/>
      <c r="AA189" s="165"/>
      <c r="AB189" s="165"/>
      <c r="AC189" s="165"/>
      <c r="AD189" s="165"/>
      <c r="AE189" s="165"/>
      <c r="AF189" s="165"/>
      <c r="AG189" s="165"/>
      <c r="AH189" s="165"/>
      <c r="AI189" s="165"/>
      <c r="AJ189" s="165"/>
      <c r="AK189" s="165"/>
      <c r="AL189" s="165"/>
      <c r="AM189" s="165"/>
      <c r="AN189" s="165"/>
      <c r="AO189" s="165"/>
      <c r="AP189" s="165"/>
    </row>
    <row r="190" spans="1:42" ht="18.75" customHeight="1">
      <c r="A190" s="418"/>
      <c r="B190" s="155" t="s">
        <v>316</v>
      </c>
      <c r="C190" s="239">
        <v>786302</v>
      </c>
      <c r="D190" s="239">
        <v>299068</v>
      </c>
      <c r="E190" s="240">
        <v>38</v>
      </c>
      <c r="F190" s="239">
        <v>181285</v>
      </c>
      <c r="G190" s="241">
        <v>23.1</v>
      </c>
      <c r="H190" s="239">
        <v>93769</v>
      </c>
      <c r="I190" s="242">
        <v>11.9</v>
      </c>
      <c r="J190" s="239">
        <v>156653</v>
      </c>
      <c r="K190" s="242">
        <v>19.899999999999999</v>
      </c>
      <c r="L190" s="239">
        <v>151027</v>
      </c>
      <c r="M190" s="242">
        <v>19.2</v>
      </c>
      <c r="N190" s="245">
        <v>330581</v>
      </c>
      <c r="O190" s="242">
        <v>42.1</v>
      </c>
      <c r="P190" s="239">
        <v>231034</v>
      </c>
      <c r="Q190" s="242">
        <v>29.4</v>
      </c>
      <c r="R190" s="243">
        <v>34093</v>
      </c>
      <c r="S190" s="242">
        <v>4.3</v>
      </c>
      <c r="T190" s="162" t="str">
        <f t="shared" si="18"/>
        <v>〇</v>
      </c>
      <c r="U190" s="172">
        <f t="shared" si="17"/>
        <v>100</v>
      </c>
      <c r="V190" s="165"/>
      <c r="W190" s="165"/>
      <c r="X190" s="165"/>
      <c r="Y190" s="165"/>
      <c r="Z190" s="165"/>
      <c r="AA190" s="165"/>
      <c r="AB190" s="165"/>
      <c r="AC190" s="165"/>
      <c r="AD190" s="165"/>
      <c r="AE190" s="165"/>
      <c r="AF190" s="165"/>
      <c r="AG190" s="165"/>
      <c r="AH190" s="165"/>
      <c r="AI190" s="165"/>
      <c r="AJ190" s="165"/>
      <c r="AK190" s="165"/>
      <c r="AL190" s="165"/>
      <c r="AM190" s="165"/>
      <c r="AN190" s="165"/>
      <c r="AO190" s="165"/>
      <c r="AP190" s="165"/>
    </row>
    <row r="191" spans="1:42" ht="18.75" customHeight="1">
      <c r="A191" s="400" t="s">
        <v>42</v>
      </c>
      <c r="B191" s="154" t="s">
        <v>314</v>
      </c>
      <c r="C191" s="235">
        <v>891259</v>
      </c>
      <c r="D191" s="235">
        <v>308291</v>
      </c>
      <c r="E191" s="236">
        <v>34.6</v>
      </c>
      <c r="F191" s="235">
        <v>172856</v>
      </c>
      <c r="G191" s="237">
        <v>19.399999999999999</v>
      </c>
      <c r="H191" s="235">
        <v>110338</v>
      </c>
      <c r="I191" s="238">
        <v>12.4</v>
      </c>
      <c r="J191" s="235">
        <v>284904</v>
      </c>
      <c r="K191" s="238">
        <v>32</v>
      </c>
      <c r="L191" s="235">
        <v>172687</v>
      </c>
      <c r="M191" s="238">
        <v>19.399999999999999</v>
      </c>
      <c r="N191" s="244">
        <v>298064</v>
      </c>
      <c r="O191" s="238">
        <v>33.4</v>
      </c>
      <c r="P191" s="235">
        <v>193770</v>
      </c>
      <c r="Q191" s="238">
        <v>21.7</v>
      </c>
      <c r="R191" s="122">
        <v>47016</v>
      </c>
      <c r="S191" s="238">
        <v>5.3</v>
      </c>
      <c r="T191" s="162" t="str">
        <f t="shared" si="18"/>
        <v>〇</v>
      </c>
      <c r="U191" s="172">
        <f t="shared" ref="U191:U210" si="19">E191+K191+O191</f>
        <v>100</v>
      </c>
      <c r="V191" s="165"/>
      <c r="W191" s="165"/>
      <c r="X191" s="165"/>
      <c r="Y191" s="165"/>
      <c r="Z191" s="165"/>
      <c r="AA191" s="165"/>
      <c r="AB191" s="165"/>
      <c r="AC191" s="165"/>
      <c r="AD191" s="165"/>
      <c r="AE191" s="165"/>
      <c r="AF191" s="165"/>
      <c r="AG191" s="165"/>
      <c r="AH191" s="165"/>
      <c r="AI191" s="165"/>
      <c r="AJ191" s="165"/>
      <c r="AK191" s="165"/>
      <c r="AL191" s="165"/>
      <c r="AM191" s="165"/>
      <c r="AN191" s="165"/>
      <c r="AO191" s="165"/>
      <c r="AP191" s="165"/>
    </row>
    <row r="192" spans="1:42" ht="18.75" customHeight="1">
      <c r="A192" s="417"/>
      <c r="B192" s="154" t="s">
        <v>300</v>
      </c>
      <c r="C192" s="235">
        <v>797595</v>
      </c>
      <c r="D192" s="235">
        <v>300178</v>
      </c>
      <c r="E192" s="236">
        <v>37.6</v>
      </c>
      <c r="F192" s="235">
        <v>173288</v>
      </c>
      <c r="G192" s="237">
        <v>21.7</v>
      </c>
      <c r="H192" s="235">
        <v>101159</v>
      </c>
      <c r="I192" s="238">
        <v>12.7</v>
      </c>
      <c r="J192" s="235">
        <v>196388</v>
      </c>
      <c r="K192" s="238">
        <v>24.6</v>
      </c>
      <c r="L192" s="235">
        <v>158496</v>
      </c>
      <c r="M192" s="238">
        <v>19.899999999999999</v>
      </c>
      <c r="N192" s="244">
        <v>301028</v>
      </c>
      <c r="O192" s="238">
        <v>37.700000000000003</v>
      </c>
      <c r="P192" s="235">
        <v>190912</v>
      </c>
      <c r="Q192" s="238">
        <v>23.9</v>
      </c>
      <c r="R192" s="122">
        <v>52758</v>
      </c>
      <c r="S192" s="238">
        <v>6.6</v>
      </c>
      <c r="T192" s="162" t="str">
        <f t="shared" si="18"/>
        <v>✖</v>
      </c>
      <c r="U192" s="172">
        <f t="shared" si="19"/>
        <v>99.9</v>
      </c>
      <c r="V192" s="165"/>
      <c r="W192" s="165"/>
      <c r="X192" s="165"/>
      <c r="Y192" s="165"/>
      <c r="Z192" s="165"/>
      <c r="AA192" s="165"/>
      <c r="AB192" s="165"/>
      <c r="AC192" s="165"/>
      <c r="AD192" s="165"/>
      <c r="AE192" s="165"/>
      <c r="AF192" s="165"/>
      <c r="AG192" s="165"/>
      <c r="AH192" s="165"/>
      <c r="AI192" s="165"/>
      <c r="AJ192" s="165"/>
      <c r="AK192" s="165"/>
      <c r="AL192" s="165"/>
      <c r="AM192" s="165"/>
      <c r="AN192" s="165"/>
      <c r="AO192" s="165"/>
      <c r="AP192" s="165"/>
    </row>
    <row r="193" spans="1:42" ht="18.75" customHeight="1">
      <c r="A193" s="417"/>
      <c r="B193" s="154" t="s">
        <v>301</v>
      </c>
      <c r="C193" s="235">
        <v>901784</v>
      </c>
      <c r="D193" s="235">
        <v>296461</v>
      </c>
      <c r="E193" s="236">
        <v>32.9</v>
      </c>
      <c r="F193" s="235">
        <v>172416</v>
      </c>
      <c r="G193" s="237">
        <v>19.100000000000001</v>
      </c>
      <c r="H193" s="235">
        <v>98029</v>
      </c>
      <c r="I193" s="238">
        <v>10.9</v>
      </c>
      <c r="J193" s="235">
        <v>199229</v>
      </c>
      <c r="K193" s="238">
        <v>22.1</v>
      </c>
      <c r="L193" s="235">
        <v>158814</v>
      </c>
      <c r="M193" s="238">
        <v>17.600000000000001</v>
      </c>
      <c r="N193" s="244">
        <v>406094</v>
      </c>
      <c r="O193" s="238">
        <v>45</v>
      </c>
      <c r="P193" s="235">
        <v>267948</v>
      </c>
      <c r="Q193" s="238">
        <v>29.7</v>
      </c>
      <c r="R193" s="122">
        <v>70472</v>
      </c>
      <c r="S193" s="238">
        <v>7.8</v>
      </c>
      <c r="T193" s="162" t="str">
        <f t="shared" si="18"/>
        <v>〇</v>
      </c>
      <c r="U193" s="172">
        <f t="shared" si="19"/>
        <v>100</v>
      </c>
      <c r="V193" s="165"/>
      <c r="W193" s="165"/>
      <c r="X193" s="165"/>
      <c r="Y193" s="165"/>
      <c r="Z193" s="165"/>
      <c r="AA193" s="165"/>
      <c r="AB193" s="165"/>
      <c r="AC193" s="165"/>
      <c r="AD193" s="165"/>
      <c r="AE193" s="165"/>
      <c r="AF193" s="165"/>
      <c r="AG193" s="165"/>
      <c r="AH193" s="165"/>
      <c r="AI193" s="165"/>
      <c r="AJ193" s="165"/>
      <c r="AK193" s="165"/>
      <c r="AL193" s="165"/>
      <c r="AM193" s="165"/>
      <c r="AN193" s="165"/>
      <c r="AO193" s="165"/>
      <c r="AP193" s="165"/>
    </row>
    <row r="194" spans="1:42" ht="18.75" customHeight="1">
      <c r="A194" s="417"/>
      <c r="B194" s="154" t="s">
        <v>315</v>
      </c>
      <c r="C194" s="235">
        <v>1002835.476</v>
      </c>
      <c r="D194" s="235">
        <v>297563.00699999998</v>
      </c>
      <c r="E194" s="236">
        <v>29.672165985480152</v>
      </c>
      <c r="F194" s="235">
        <v>173466.182</v>
      </c>
      <c r="G194" s="237">
        <v>17.297571351574323</v>
      </c>
      <c r="H194" s="235">
        <v>97768.475999999995</v>
      </c>
      <c r="I194" s="238">
        <v>9.7492039661349192</v>
      </c>
      <c r="J194" s="235">
        <v>215908.524</v>
      </c>
      <c r="K194" s="238">
        <v>21.529805154200588</v>
      </c>
      <c r="L194" s="235">
        <v>173374.087</v>
      </c>
      <c r="M194" s="238">
        <v>17.288387891056221</v>
      </c>
      <c r="N194" s="244">
        <v>489363.94500000001</v>
      </c>
      <c r="O194" s="238">
        <v>48.798028860319256</v>
      </c>
      <c r="P194" s="235">
        <v>412008.08100000001</v>
      </c>
      <c r="Q194" s="238">
        <v>41.084314512224132</v>
      </c>
      <c r="R194" s="122">
        <v>77355.864000000001</v>
      </c>
      <c r="S194" s="238">
        <v>7.7137143480951202</v>
      </c>
      <c r="T194" s="162" t="str">
        <f t="shared" si="18"/>
        <v>〇</v>
      </c>
      <c r="U194" s="172">
        <f t="shared" si="19"/>
        <v>100</v>
      </c>
      <c r="V194" s="165"/>
      <c r="W194" s="165"/>
      <c r="X194" s="165"/>
      <c r="Y194" s="165"/>
      <c r="Z194" s="165"/>
      <c r="AA194" s="165"/>
      <c r="AB194" s="165"/>
      <c r="AC194" s="165"/>
      <c r="AD194" s="165"/>
      <c r="AE194" s="165"/>
      <c r="AF194" s="165"/>
      <c r="AG194" s="165"/>
      <c r="AH194" s="165"/>
      <c r="AI194" s="165"/>
      <c r="AJ194" s="165"/>
      <c r="AK194" s="165"/>
      <c r="AL194" s="165"/>
      <c r="AM194" s="165"/>
      <c r="AN194" s="165"/>
      <c r="AO194" s="165"/>
      <c r="AP194" s="165"/>
    </row>
    <row r="195" spans="1:42" ht="18.75" customHeight="1">
      <c r="A195" s="418"/>
      <c r="B195" s="155" t="s">
        <v>316</v>
      </c>
      <c r="C195" s="239">
        <v>978345</v>
      </c>
      <c r="D195" s="239">
        <v>301974</v>
      </c>
      <c r="E195" s="240">
        <v>30.9</v>
      </c>
      <c r="F195" s="239">
        <v>170762</v>
      </c>
      <c r="G195" s="241">
        <v>17.5</v>
      </c>
      <c r="H195" s="239">
        <v>105078</v>
      </c>
      <c r="I195" s="242">
        <v>10.7</v>
      </c>
      <c r="J195" s="239">
        <v>220826</v>
      </c>
      <c r="K195" s="242">
        <v>22.6</v>
      </c>
      <c r="L195" s="239">
        <v>171911</v>
      </c>
      <c r="M195" s="242">
        <v>17.600000000000001</v>
      </c>
      <c r="N195" s="245">
        <v>455545</v>
      </c>
      <c r="O195" s="242">
        <v>46.5</v>
      </c>
      <c r="P195" s="239">
        <v>306385</v>
      </c>
      <c r="Q195" s="242">
        <v>31.3</v>
      </c>
      <c r="R195" s="243">
        <v>67913</v>
      </c>
      <c r="S195" s="242">
        <v>6.9</v>
      </c>
      <c r="T195" s="162" t="str">
        <f t="shared" si="18"/>
        <v>〇</v>
      </c>
      <c r="U195" s="172">
        <f t="shared" si="19"/>
        <v>100</v>
      </c>
      <c r="V195" s="165"/>
      <c r="W195" s="165"/>
      <c r="X195" s="165"/>
      <c r="Y195" s="165"/>
      <c r="Z195" s="165"/>
      <c r="AA195" s="165"/>
      <c r="AB195" s="165"/>
      <c r="AC195" s="165"/>
      <c r="AD195" s="165"/>
      <c r="AE195" s="165"/>
      <c r="AF195" s="165"/>
      <c r="AG195" s="165"/>
      <c r="AH195" s="165"/>
      <c r="AI195" s="165"/>
      <c r="AJ195" s="165"/>
      <c r="AK195" s="165"/>
      <c r="AL195" s="165"/>
      <c r="AM195" s="165"/>
      <c r="AN195" s="165"/>
      <c r="AO195" s="165"/>
      <c r="AP195" s="165"/>
    </row>
    <row r="196" spans="1:42" ht="18.75" customHeight="1">
      <c r="A196" s="400" t="s">
        <v>84</v>
      </c>
      <c r="B196" s="154" t="s">
        <v>314</v>
      </c>
      <c r="C196" s="235">
        <v>573938</v>
      </c>
      <c r="D196" s="235">
        <v>247643</v>
      </c>
      <c r="E196" s="236">
        <v>43.1</v>
      </c>
      <c r="F196" s="235">
        <v>154007</v>
      </c>
      <c r="G196" s="237">
        <v>26.8</v>
      </c>
      <c r="H196" s="235">
        <v>81165</v>
      </c>
      <c r="I196" s="238">
        <v>14.1</v>
      </c>
      <c r="J196" s="235">
        <v>141998</v>
      </c>
      <c r="K196" s="238">
        <v>24.8</v>
      </c>
      <c r="L196" s="235">
        <v>127717</v>
      </c>
      <c r="M196" s="238">
        <v>22.3</v>
      </c>
      <c r="N196" s="235">
        <v>184297</v>
      </c>
      <c r="O196" s="238">
        <v>32.1</v>
      </c>
      <c r="P196" s="235">
        <v>114736</v>
      </c>
      <c r="Q196" s="238">
        <v>20</v>
      </c>
      <c r="R196" s="122">
        <v>31344</v>
      </c>
      <c r="S196" s="238">
        <v>5.4</v>
      </c>
      <c r="T196" s="162" t="str">
        <f t="shared" si="18"/>
        <v>〇</v>
      </c>
      <c r="U196" s="172">
        <f t="shared" si="19"/>
        <v>100</v>
      </c>
      <c r="V196" s="165"/>
      <c r="W196" s="165"/>
      <c r="X196" s="165"/>
      <c r="Y196" s="165"/>
      <c r="Z196" s="165"/>
      <c r="AA196" s="165"/>
      <c r="AB196" s="165"/>
      <c r="AC196" s="165"/>
      <c r="AD196" s="165"/>
      <c r="AE196" s="165"/>
      <c r="AF196" s="165"/>
      <c r="AG196" s="165"/>
      <c r="AH196" s="165"/>
      <c r="AI196" s="165"/>
      <c r="AJ196" s="165"/>
      <c r="AK196" s="165"/>
      <c r="AL196" s="165"/>
      <c r="AM196" s="165"/>
      <c r="AN196" s="165"/>
      <c r="AO196" s="165"/>
      <c r="AP196" s="165"/>
    </row>
    <row r="197" spans="1:42" ht="18.75" customHeight="1">
      <c r="A197" s="417"/>
      <c r="B197" s="154" t="s">
        <v>300</v>
      </c>
      <c r="C197" s="235">
        <v>570849</v>
      </c>
      <c r="D197" s="235">
        <v>243808</v>
      </c>
      <c r="E197" s="236">
        <v>42.7</v>
      </c>
      <c r="F197" s="235">
        <v>151940</v>
      </c>
      <c r="G197" s="237">
        <v>26.6</v>
      </c>
      <c r="H197" s="235">
        <v>79113</v>
      </c>
      <c r="I197" s="238">
        <v>13.9</v>
      </c>
      <c r="J197" s="235">
        <v>140538</v>
      </c>
      <c r="K197" s="238">
        <v>24.6</v>
      </c>
      <c r="L197" s="235">
        <v>132141</v>
      </c>
      <c r="M197" s="238">
        <v>23.1</v>
      </c>
      <c r="N197" s="235">
        <v>186503</v>
      </c>
      <c r="O197" s="238">
        <v>32.700000000000003</v>
      </c>
      <c r="P197" s="235">
        <v>116971</v>
      </c>
      <c r="Q197" s="238">
        <v>20.5</v>
      </c>
      <c r="R197" s="122">
        <v>30074</v>
      </c>
      <c r="S197" s="238">
        <v>5.3</v>
      </c>
      <c r="T197" s="162" t="str">
        <f t="shared" si="18"/>
        <v>〇</v>
      </c>
      <c r="U197" s="172">
        <f t="shared" si="19"/>
        <v>100.00000000000001</v>
      </c>
      <c r="V197" s="165"/>
      <c r="W197" s="165"/>
      <c r="X197" s="165"/>
      <c r="Y197" s="165"/>
      <c r="Z197" s="165"/>
      <c r="AA197" s="165"/>
      <c r="AB197" s="165"/>
      <c r="AC197" s="165"/>
      <c r="AD197" s="165"/>
      <c r="AE197" s="165"/>
      <c r="AF197" s="165"/>
      <c r="AG197" s="165"/>
      <c r="AH197" s="165"/>
      <c r="AI197" s="165"/>
      <c r="AJ197" s="165"/>
      <c r="AK197" s="165"/>
      <c r="AL197" s="165"/>
      <c r="AM197" s="165"/>
      <c r="AN197" s="165"/>
      <c r="AO197" s="165"/>
      <c r="AP197" s="165"/>
    </row>
    <row r="198" spans="1:42" ht="18.75" customHeight="1">
      <c r="A198" s="417"/>
      <c r="B198" s="154" t="s">
        <v>301</v>
      </c>
      <c r="C198" s="235">
        <v>684402</v>
      </c>
      <c r="D198" s="235">
        <v>241298</v>
      </c>
      <c r="E198" s="236">
        <v>35.299999999999997</v>
      </c>
      <c r="F198" s="235">
        <v>150945</v>
      </c>
      <c r="G198" s="237">
        <v>22.1</v>
      </c>
      <c r="H198" s="235">
        <v>77556</v>
      </c>
      <c r="I198" s="238">
        <v>11.3</v>
      </c>
      <c r="J198" s="235">
        <v>155452</v>
      </c>
      <c r="K198" s="238">
        <v>22.7</v>
      </c>
      <c r="L198" s="235">
        <v>145892</v>
      </c>
      <c r="M198" s="238">
        <v>21.3</v>
      </c>
      <c r="N198" s="235">
        <v>287652</v>
      </c>
      <c r="O198" s="238">
        <v>42</v>
      </c>
      <c r="P198" s="235">
        <v>142811</v>
      </c>
      <c r="Q198" s="238">
        <v>20.9</v>
      </c>
      <c r="R198" s="122">
        <v>66239</v>
      </c>
      <c r="S198" s="238">
        <v>9.6999999999999993</v>
      </c>
      <c r="T198" s="162" t="str">
        <f t="shared" si="18"/>
        <v>〇</v>
      </c>
      <c r="U198" s="172">
        <f t="shared" si="19"/>
        <v>100</v>
      </c>
      <c r="V198" s="165"/>
      <c r="W198" s="165"/>
      <c r="X198" s="165"/>
      <c r="Y198" s="165"/>
      <c r="Z198" s="165"/>
      <c r="AA198" s="165"/>
      <c r="AB198" s="165"/>
      <c r="AC198" s="165"/>
      <c r="AD198" s="165"/>
      <c r="AE198" s="165"/>
      <c r="AF198" s="165"/>
      <c r="AG198" s="165"/>
      <c r="AH198" s="165"/>
      <c r="AI198" s="165"/>
      <c r="AJ198" s="165"/>
      <c r="AK198" s="165"/>
      <c r="AL198" s="165"/>
      <c r="AM198" s="165"/>
      <c r="AN198" s="165"/>
      <c r="AO198" s="165"/>
      <c r="AP198" s="165"/>
    </row>
    <row r="199" spans="1:42" ht="18.75" customHeight="1">
      <c r="A199" s="417"/>
      <c r="B199" s="154" t="s">
        <v>315</v>
      </c>
      <c r="C199" s="235">
        <v>731378</v>
      </c>
      <c r="D199" s="235">
        <v>242820</v>
      </c>
      <c r="E199" s="236">
        <v>33.200000000000003</v>
      </c>
      <c r="F199" s="235">
        <v>152048</v>
      </c>
      <c r="G199" s="237">
        <v>20.8</v>
      </c>
      <c r="H199" s="235">
        <v>77245</v>
      </c>
      <c r="I199" s="238">
        <v>10.6</v>
      </c>
      <c r="J199" s="235">
        <v>163621</v>
      </c>
      <c r="K199" s="238">
        <v>22.4</v>
      </c>
      <c r="L199" s="235">
        <v>148789</v>
      </c>
      <c r="M199" s="238">
        <v>20.3</v>
      </c>
      <c r="N199" s="235">
        <v>324937</v>
      </c>
      <c r="O199" s="238">
        <v>44.4</v>
      </c>
      <c r="P199" s="235">
        <v>154904</v>
      </c>
      <c r="Q199" s="238">
        <v>21.2</v>
      </c>
      <c r="R199" s="122">
        <v>73365</v>
      </c>
      <c r="S199" s="238">
        <v>10.031064647829165</v>
      </c>
      <c r="T199" s="162" t="str">
        <f t="shared" si="18"/>
        <v>〇</v>
      </c>
      <c r="U199" s="172">
        <f t="shared" si="19"/>
        <v>100</v>
      </c>
      <c r="V199" s="165"/>
      <c r="W199" s="165"/>
      <c r="X199" s="165"/>
      <c r="Y199" s="165"/>
      <c r="Z199" s="165"/>
      <c r="AA199" s="165"/>
      <c r="AB199" s="165"/>
      <c r="AC199" s="165"/>
      <c r="AD199" s="165"/>
      <c r="AE199" s="165"/>
      <c r="AF199" s="165"/>
      <c r="AG199" s="165"/>
      <c r="AH199" s="165"/>
      <c r="AI199" s="165"/>
      <c r="AJ199" s="165"/>
      <c r="AK199" s="165"/>
      <c r="AL199" s="165"/>
      <c r="AM199" s="165"/>
      <c r="AN199" s="165"/>
      <c r="AO199" s="165"/>
      <c r="AP199" s="165"/>
    </row>
    <row r="200" spans="1:42" ht="18.75" customHeight="1">
      <c r="A200" s="418"/>
      <c r="B200" s="155" t="s">
        <v>316</v>
      </c>
      <c r="C200" s="239">
        <v>699397</v>
      </c>
      <c r="D200" s="239">
        <v>241893</v>
      </c>
      <c r="E200" s="240">
        <v>34.6</v>
      </c>
      <c r="F200" s="239">
        <v>148867</v>
      </c>
      <c r="G200" s="241">
        <v>21.3</v>
      </c>
      <c r="H200" s="239">
        <v>78042</v>
      </c>
      <c r="I200" s="242">
        <v>11.2</v>
      </c>
      <c r="J200" s="239">
        <v>155874</v>
      </c>
      <c r="K200" s="242">
        <v>22.3</v>
      </c>
      <c r="L200" s="239">
        <v>141274</v>
      </c>
      <c r="M200" s="242">
        <v>20.2</v>
      </c>
      <c r="N200" s="239">
        <v>301630</v>
      </c>
      <c r="O200" s="242">
        <v>43.1</v>
      </c>
      <c r="P200" s="239">
        <v>164903</v>
      </c>
      <c r="Q200" s="242">
        <v>23.6</v>
      </c>
      <c r="R200" s="243">
        <v>69060</v>
      </c>
      <c r="S200" s="242">
        <v>9.9</v>
      </c>
      <c r="T200" s="162" t="str">
        <f t="shared" si="18"/>
        <v>〇</v>
      </c>
      <c r="U200" s="172">
        <f t="shared" si="19"/>
        <v>100</v>
      </c>
      <c r="V200" s="165"/>
      <c r="W200" s="165"/>
      <c r="X200" s="165"/>
      <c r="Y200" s="165"/>
      <c r="Z200" s="165"/>
      <c r="AA200" s="165"/>
      <c r="AB200" s="165"/>
      <c r="AC200" s="165"/>
      <c r="AD200" s="165"/>
      <c r="AE200" s="165"/>
      <c r="AF200" s="165"/>
      <c r="AG200" s="165"/>
      <c r="AH200" s="165"/>
      <c r="AI200" s="165"/>
      <c r="AJ200" s="165"/>
      <c r="AK200" s="165"/>
      <c r="AL200" s="165"/>
      <c r="AM200" s="165"/>
      <c r="AN200" s="165"/>
      <c r="AO200" s="165"/>
      <c r="AP200" s="165"/>
    </row>
    <row r="201" spans="1:42" ht="18.75" customHeight="1">
      <c r="A201" s="400" t="s">
        <v>195</v>
      </c>
      <c r="B201" s="154" t="s">
        <v>314</v>
      </c>
      <c r="C201" s="235">
        <v>551920</v>
      </c>
      <c r="D201" s="235">
        <v>242573</v>
      </c>
      <c r="E201" s="236">
        <v>44</v>
      </c>
      <c r="F201" s="235">
        <v>145715</v>
      </c>
      <c r="G201" s="237">
        <v>26.4</v>
      </c>
      <c r="H201" s="235">
        <v>82613</v>
      </c>
      <c r="I201" s="238">
        <v>15</v>
      </c>
      <c r="J201" s="235">
        <v>104119</v>
      </c>
      <c r="K201" s="238">
        <v>18.899999999999999</v>
      </c>
      <c r="L201" s="235">
        <v>98342</v>
      </c>
      <c r="M201" s="238">
        <v>17.8</v>
      </c>
      <c r="N201" s="235">
        <v>205228</v>
      </c>
      <c r="O201" s="238">
        <v>37.200000000000003</v>
      </c>
      <c r="P201" s="235">
        <v>118698</v>
      </c>
      <c r="Q201" s="238">
        <v>21.5</v>
      </c>
      <c r="R201" s="122">
        <v>31479</v>
      </c>
      <c r="S201" s="238">
        <v>5.7</v>
      </c>
      <c r="T201" s="162" t="str">
        <f t="shared" ref="T201:T205" si="20">IF(D201+J201+N201=C201,"〇","✖")</f>
        <v>〇</v>
      </c>
      <c r="U201" s="172">
        <f t="shared" ref="U201:U205" si="21">E201+K201+O201</f>
        <v>100.1</v>
      </c>
      <c r="V201" s="165"/>
      <c r="W201" s="165"/>
      <c r="X201" s="165"/>
      <c r="Y201" s="165"/>
      <c r="Z201" s="165"/>
      <c r="AA201" s="165"/>
      <c r="AB201" s="165"/>
      <c r="AC201" s="165"/>
      <c r="AD201" s="165"/>
      <c r="AE201" s="165"/>
      <c r="AF201" s="165"/>
      <c r="AG201" s="165"/>
      <c r="AH201" s="165"/>
      <c r="AI201" s="165"/>
      <c r="AJ201" s="165"/>
      <c r="AK201" s="165"/>
      <c r="AL201" s="165"/>
      <c r="AM201" s="165"/>
      <c r="AN201" s="165"/>
      <c r="AO201" s="165"/>
      <c r="AP201" s="165"/>
    </row>
    <row r="202" spans="1:42" ht="18.75" customHeight="1">
      <c r="A202" s="417"/>
      <c r="B202" s="154" t="s">
        <v>300</v>
      </c>
      <c r="C202" s="235">
        <v>554090</v>
      </c>
      <c r="D202" s="235">
        <v>241876</v>
      </c>
      <c r="E202" s="236">
        <v>43.7</v>
      </c>
      <c r="F202" s="235">
        <v>146579</v>
      </c>
      <c r="G202" s="237">
        <v>26.5</v>
      </c>
      <c r="H202" s="235">
        <v>80484</v>
      </c>
      <c r="I202" s="238">
        <v>14.5</v>
      </c>
      <c r="J202" s="235">
        <v>115870</v>
      </c>
      <c r="K202" s="238">
        <v>20.9</v>
      </c>
      <c r="L202" s="235">
        <v>107388</v>
      </c>
      <c r="M202" s="238">
        <v>19.399999999999999</v>
      </c>
      <c r="N202" s="235">
        <v>196344</v>
      </c>
      <c r="O202" s="238">
        <v>35.4</v>
      </c>
      <c r="P202" s="235">
        <v>118994</v>
      </c>
      <c r="Q202" s="238">
        <v>21.5</v>
      </c>
      <c r="R202" s="122">
        <v>26686</v>
      </c>
      <c r="S202" s="238">
        <v>4.8</v>
      </c>
      <c r="T202" s="162" t="str">
        <f t="shared" si="20"/>
        <v>〇</v>
      </c>
      <c r="U202" s="172">
        <f t="shared" si="21"/>
        <v>100</v>
      </c>
      <c r="V202" s="165"/>
      <c r="W202" s="165"/>
      <c r="X202" s="165"/>
      <c r="Y202" s="165"/>
      <c r="Z202" s="165"/>
      <c r="AA202" s="165"/>
      <c r="AB202" s="165"/>
      <c r="AC202" s="165"/>
      <c r="AD202" s="165"/>
      <c r="AE202" s="165"/>
      <c r="AF202" s="165"/>
      <c r="AG202" s="165"/>
      <c r="AH202" s="165"/>
      <c r="AI202" s="165"/>
      <c r="AJ202" s="165"/>
      <c r="AK202" s="165"/>
      <c r="AL202" s="165"/>
      <c r="AM202" s="165"/>
      <c r="AN202" s="165"/>
      <c r="AO202" s="165"/>
      <c r="AP202" s="165"/>
    </row>
    <row r="203" spans="1:42" ht="18.75" customHeight="1">
      <c r="A203" s="417"/>
      <c r="B203" s="154" t="s">
        <v>301</v>
      </c>
      <c r="C203" s="235">
        <v>667632</v>
      </c>
      <c r="D203" s="235">
        <v>241721</v>
      </c>
      <c r="E203" s="236">
        <v>36.200000000000003</v>
      </c>
      <c r="F203" s="235">
        <v>146902</v>
      </c>
      <c r="G203" s="237">
        <v>22</v>
      </c>
      <c r="H203" s="235">
        <v>79893</v>
      </c>
      <c r="I203" s="238">
        <v>12</v>
      </c>
      <c r="J203" s="235">
        <v>129254</v>
      </c>
      <c r="K203" s="238">
        <v>19.399999999999999</v>
      </c>
      <c r="L203" s="235">
        <v>122875</v>
      </c>
      <c r="M203" s="238">
        <v>18.399999999999999</v>
      </c>
      <c r="N203" s="235">
        <v>296657</v>
      </c>
      <c r="O203" s="238">
        <v>44.4</v>
      </c>
      <c r="P203" s="235">
        <v>178607</v>
      </c>
      <c r="Q203" s="238">
        <v>26.8</v>
      </c>
      <c r="R203" s="122">
        <v>49228</v>
      </c>
      <c r="S203" s="238">
        <v>7.4</v>
      </c>
      <c r="T203" s="162" t="str">
        <f t="shared" si="20"/>
        <v>〇</v>
      </c>
      <c r="U203" s="172">
        <f t="shared" si="21"/>
        <v>100</v>
      </c>
      <c r="V203" s="165"/>
      <c r="W203" s="165"/>
      <c r="X203" s="165"/>
      <c r="Y203" s="165"/>
      <c r="Z203" s="165"/>
      <c r="AA203" s="165"/>
      <c r="AB203" s="165"/>
      <c r="AC203" s="165"/>
      <c r="AD203" s="165"/>
      <c r="AE203" s="165"/>
      <c r="AF203" s="165"/>
      <c r="AG203" s="165"/>
      <c r="AH203" s="165"/>
      <c r="AI203" s="165"/>
      <c r="AJ203" s="165"/>
      <c r="AK203" s="165"/>
      <c r="AL203" s="165"/>
      <c r="AM203" s="165"/>
      <c r="AN203" s="165"/>
      <c r="AO203" s="165"/>
      <c r="AP203" s="165"/>
    </row>
    <row r="204" spans="1:42" ht="18.75" customHeight="1">
      <c r="A204" s="417"/>
      <c r="B204" s="154" t="s">
        <v>315</v>
      </c>
      <c r="C204" s="235">
        <v>697283.02899999998</v>
      </c>
      <c r="D204" s="235">
        <v>239108.54199999999</v>
      </c>
      <c r="E204" s="236">
        <v>34.291461580947207</v>
      </c>
      <c r="F204" s="235">
        <v>145640.44500000001</v>
      </c>
      <c r="G204" s="237">
        <v>20.886847799647224</v>
      </c>
      <c r="H204" s="235">
        <v>78199.157999999996</v>
      </c>
      <c r="I204" s="238">
        <v>11.214837411452331</v>
      </c>
      <c r="J204" s="235">
        <v>136229.144</v>
      </c>
      <c r="K204" s="238">
        <v>19.537137479937147</v>
      </c>
      <c r="L204" s="235">
        <v>129066.94500000001</v>
      </c>
      <c r="M204" s="238">
        <v>18.50997939604235</v>
      </c>
      <c r="N204" s="235">
        <v>321945.34299999999</v>
      </c>
      <c r="O204" s="238">
        <v>46.171400939115642</v>
      </c>
      <c r="P204" s="235">
        <v>190288.03099999999</v>
      </c>
      <c r="Q204" s="238">
        <v>27.289927201139434</v>
      </c>
      <c r="R204" s="122">
        <v>40069.841999999997</v>
      </c>
      <c r="S204" s="238">
        <v>5.7465677972208331</v>
      </c>
      <c r="T204" s="162" t="str">
        <f t="shared" si="20"/>
        <v>〇</v>
      </c>
      <c r="U204" s="172">
        <f t="shared" si="21"/>
        <v>100</v>
      </c>
      <c r="V204" s="165"/>
      <c r="W204" s="165"/>
      <c r="X204" s="165"/>
      <c r="Y204" s="165"/>
      <c r="Z204" s="165"/>
      <c r="AA204" s="165"/>
      <c r="AB204" s="165"/>
      <c r="AC204" s="165"/>
      <c r="AD204" s="165"/>
      <c r="AE204" s="165"/>
      <c r="AF204" s="165"/>
      <c r="AG204" s="165"/>
      <c r="AH204" s="165"/>
      <c r="AI204" s="165"/>
      <c r="AJ204" s="165"/>
      <c r="AK204" s="165"/>
      <c r="AL204" s="165"/>
      <c r="AM204" s="165"/>
      <c r="AN204" s="165"/>
      <c r="AO204" s="165"/>
      <c r="AP204" s="165"/>
    </row>
    <row r="205" spans="1:42" ht="18.75" customHeight="1">
      <c r="A205" s="418"/>
      <c r="B205" s="155" t="s">
        <v>316</v>
      </c>
      <c r="C205" s="239">
        <v>690519.29</v>
      </c>
      <c r="D205" s="239">
        <v>241518.71100000001</v>
      </c>
      <c r="E205" s="240">
        <v>34.976388711747646</v>
      </c>
      <c r="F205" s="239">
        <v>144865.766</v>
      </c>
      <c r="G205" s="241">
        <v>20.979249689027512</v>
      </c>
      <c r="H205" s="239">
        <v>80142.899999999994</v>
      </c>
      <c r="I205" s="242">
        <v>11.606178300971141</v>
      </c>
      <c r="J205" s="239">
        <v>129690.32799999999</v>
      </c>
      <c r="K205" s="242">
        <v>18.781564813345039</v>
      </c>
      <c r="L205" s="239">
        <v>122292.86</v>
      </c>
      <c r="M205" s="242">
        <v>17.710274248819317</v>
      </c>
      <c r="N205" s="239">
        <v>319310.25099999999</v>
      </c>
      <c r="O205" s="242">
        <v>46.242046474907305</v>
      </c>
      <c r="P205" s="239">
        <v>184420.818</v>
      </c>
      <c r="Q205" s="242">
        <v>26.707554831668784</v>
      </c>
      <c r="R205" s="243">
        <v>62273.993000000002</v>
      </c>
      <c r="S205" s="242">
        <v>9.0184291593070487</v>
      </c>
      <c r="T205" s="162" t="str">
        <f t="shared" si="20"/>
        <v>〇</v>
      </c>
      <c r="U205" s="172">
        <f t="shared" si="21"/>
        <v>100</v>
      </c>
      <c r="V205" s="165"/>
      <c r="W205" s="165"/>
      <c r="X205" s="165"/>
      <c r="Y205" s="165"/>
      <c r="Z205" s="165"/>
      <c r="AA205" s="165"/>
      <c r="AB205" s="165"/>
      <c r="AC205" s="165"/>
      <c r="AD205" s="165"/>
      <c r="AE205" s="165"/>
      <c r="AF205" s="165"/>
      <c r="AG205" s="165"/>
      <c r="AH205" s="165"/>
      <c r="AI205" s="165"/>
      <c r="AJ205" s="165"/>
      <c r="AK205" s="165"/>
      <c r="AL205" s="165"/>
      <c r="AM205" s="165"/>
      <c r="AN205" s="165"/>
      <c r="AO205" s="165"/>
      <c r="AP205" s="165"/>
    </row>
    <row r="206" spans="1:42" ht="18.75" customHeight="1">
      <c r="A206" s="400" t="s">
        <v>85</v>
      </c>
      <c r="B206" s="154" t="s">
        <v>314</v>
      </c>
      <c r="C206" s="235">
        <v>759063</v>
      </c>
      <c r="D206" s="235">
        <v>380481</v>
      </c>
      <c r="E206" s="236">
        <v>50.1</v>
      </c>
      <c r="F206" s="235">
        <v>223719</v>
      </c>
      <c r="G206" s="237">
        <v>29.5</v>
      </c>
      <c r="H206" s="235">
        <v>130212</v>
      </c>
      <c r="I206" s="238">
        <v>17.2</v>
      </c>
      <c r="J206" s="235">
        <v>146866</v>
      </c>
      <c r="K206" s="238">
        <v>19.399999999999999</v>
      </c>
      <c r="L206" s="235">
        <v>142553</v>
      </c>
      <c r="M206" s="238">
        <v>18.8</v>
      </c>
      <c r="N206" s="244">
        <v>231716</v>
      </c>
      <c r="O206" s="238">
        <v>30.5</v>
      </c>
      <c r="P206" s="235">
        <v>177523</v>
      </c>
      <c r="Q206" s="238">
        <v>23.4</v>
      </c>
      <c r="R206" s="122">
        <v>3398</v>
      </c>
      <c r="S206" s="238">
        <v>0.4</v>
      </c>
      <c r="T206" s="162" t="str">
        <f t="shared" si="18"/>
        <v>〇</v>
      </c>
      <c r="U206" s="172">
        <f t="shared" si="19"/>
        <v>100</v>
      </c>
      <c r="V206" s="165"/>
      <c r="W206" s="165"/>
      <c r="X206" s="165"/>
      <c r="Y206" s="165"/>
      <c r="Z206" s="165"/>
      <c r="AA206" s="165"/>
      <c r="AB206" s="165"/>
      <c r="AC206" s="165"/>
      <c r="AD206" s="165"/>
      <c r="AE206" s="165"/>
      <c r="AF206" s="165"/>
      <c r="AG206" s="165"/>
      <c r="AH206" s="165"/>
      <c r="AI206" s="165"/>
      <c r="AJ206" s="165"/>
      <c r="AK206" s="165"/>
      <c r="AL206" s="165"/>
      <c r="AM206" s="165"/>
      <c r="AN206" s="165"/>
      <c r="AO206" s="165"/>
      <c r="AP206" s="165"/>
    </row>
    <row r="207" spans="1:42" ht="18.75" customHeight="1">
      <c r="A207" s="417"/>
      <c r="B207" s="154" t="s">
        <v>300</v>
      </c>
      <c r="C207" s="235">
        <v>769706</v>
      </c>
      <c r="D207" s="235">
        <v>375633</v>
      </c>
      <c r="E207" s="236">
        <v>48.8</v>
      </c>
      <c r="F207" s="235">
        <v>223136</v>
      </c>
      <c r="G207" s="237">
        <v>29</v>
      </c>
      <c r="H207" s="235">
        <v>125540</v>
      </c>
      <c r="I207" s="238">
        <v>16.3</v>
      </c>
      <c r="J207" s="235">
        <v>161309</v>
      </c>
      <c r="K207" s="238">
        <v>21</v>
      </c>
      <c r="L207" s="235">
        <v>153331</v>
      </c>
      <c r="M207" s="238">
        <v>19.899999999999999</v>
      </c>
      <c r="N207" s="244">
        <v>232764</v>
      </c>
      <c r="O207" s="238">
        <v>30.2</v>
      </c>
      <c r="P207" s="235">
        <v>179702</v>
      </c>
      <c r="Q207" s="238">
        <v>23.3</v>
      </c>
      <c r="R207" s="122">
        <v>2997</v>
      </c>
      <c r="S207" s="238">
        <v>0.4</v>
      </c>
      <c r="T207" s="162" t="str">
        <f t="shared" si="18"/>
        <v>〇</v>
      </c>
      <c r="U207" s="172">
        <f t="shared" si="19"/>
        <v>100</v>
      </c>
      <c r="V207" s="165"/>
      <c r="W207" s="165"/>
      <c r="X207" s="165"/>
      <c r="Y207" s="165"/>
      <c r="Z207" s="165"/>
      <c r="AA207" s="165"/>
      <c r="AB207" s="165"/>
      <c r="AC207" s="165"/>
      <c r="AD207" s="165"/>
      <c r="AE207" s="165"/>
      <c r="AF207" s="165"/>
      <c r="AG207" s="165"/>
      <c r="AH207" s="165"/>
      <c r="AI207" s="165"/>
      <c r="AJ207" s="165"/>
      <c r="AK207" s="165"/>
      <c r="AL207" s="165"/>
      <c r="AM207" s="165"/>
      <c r="AN207" s="165"/>
      <c r="AO207" s="165"/>
      <c r="AP207" s="165"/>
    </row>
    <row r="208" spans="1:42" ht="18.75" customHeight="1">
      <c r="A208" s="417"/>
      <c r="B208" s="154" t="s">
        <v>301</v>
      </c>
      <c r="C208" s="235">
        <v>853606</v>
      </c>
      <c r="D208" s="235">
        <v>371514</v>
      </c>
      <c r="E208" s="236">
        <v>43.5</v>
      </c>
      <c r="F208" s="235">
        <v>222261</v>
      </c>
      <c r="G208" s="237">
        <v>26</v>
      </c>
      <c r="H208" s="235">
        <v>122210</v>
      </c>
      <c r="I208" s="238">
        <v>14.3</v>
      </c>
      <c r="J208" s="235">
        <v>179279</v>
      </c>
      <c r="K208" s="238">
        <v>21</v>
      </c>
      <c r="L208" s="235">
        <v>165986</v>
      </c>
      <c r="M208" s="238">
        <v>19.399999999999999</v>
      </c>
      <c r="N208" s="244">
        <v>302813</v>
      </c>
      <c r="O208" s="238">
        <v>35.5</v>
      </c>
      <c r="P208" s="235">
        <v>242009</v>
      </c>
      <c r="Q208" s="238">
        <v>28.4</v>
      </c>
      <c r="R208" s="122">
        <v>2425</v>
      </c>
      <c r="S208" s="238">
        <v>0.3</v>
      </c>
      <c r="T208" s="162" t="str">
        <f t="shared" si="18"/>
        <v>〇</v>
      </c>
      <c r="U208" s="172">
        <f t="shared" si="19"/>
        <v>100</v>
      </c>
      <c r="V208" s="165"/>
      <c r="W208" s="165"/>
      <c r="X208" s="165"/>
      <c r="Y208" s="165"/>
      <c r="Z208" s="165"/>
      <c r="AA208" s="165"/>
      <c r="AB208" s="165"/>
      <c r="AC208" s="165"/>
      <c r="AD208" s="165"/>
      <c r="AE208" s="165"/>
      <c r="AF208" s="165"/>
      <c r="AG208" s="165"/>
      <c r="AH208" s="165"/>
      <c r="AI208" s="165"/>
      <c r="AJ208" s="165"/>
      <c r="AK208" s="165"/>
      <c r="AL208" s="165"/>
      <c r="AM208" s="165"/>
      <c r="AN208" s="165"/>
      <c r="AO208" s="165"/>
      <c r="AP208" s="165"/>
    </row>
    <row r="209" spans="1:42" ht="18.75" customHeight="1">
      <c r="A209" s="417"/>
      <c r="B209" s="154" t="s">
        <v>315</v>
      </c>
      <c r="C209" s="235">
        <v>938639</v>
      </c>
      <c r="D209" s="235">
        <v>373199</v>
      </c>
      <c r="E209" s="236">
        <v>39.799999999999997</v>
      </c>
      <c r="F209" s="235">
        <v>224779</v>
      </c>
      <c r="G209" s="237">
        <v>24</v>
      </c>
      <c r="H209" s="235">
        <v>120824</v>
      </c>
      <c r="I209" s="238">
        <v>12.9</v>
      </c>
      <c r="J209" s="235">
        <v>185003</v>
      </c>
      <c r="K209" s="238">
        <v>19.7</v>
      </c>
      <c r="L209" s="235">
        <v>169911</v>
      </c>
      <c r="M209" s="238">
        <v>18.100000000000001</v>
      </c>
      <c r="N209" s="244">
        <v>380437</v>
      </c>
      <c r="O209" s="238">
        <v>40.5</v>
      </c>
      <c r="P209" s="235">
        <v>282903</v>
      </c>
      <c r="Q209" s="238">
        <v>30.1</v>
      </c>
      <c r="R209" s="122">
        <v>2446</v>
      </c>
      <c r="S209" s="238">
        <v>0.3</v>
      </c>
      <c r="T209" s="162" t="str">
        <f t="shared" si="18"/>
        <v>〇</v>
      </c>
      <c r="U209" s="172">
        <f t="shared" si="19"/>
        <v>100</v>
      </c>
      <c r="V209" s="165"/>
      <c r="W209" s="165"/>
      <c r="X209" s="165"/>
      <c r="Y209" s="165"/>
      <c r="Z209" s="165"/>
      <c r="AA209" s="165"/>
      <c r="AB209" s="165"/>
      <c r="AC209" s="165"/>
      <c r="AD209" s="165"/>
      <c r="AE209" s="165"/>
      <c r="AF209" s="165"/>
      <c r="AG209" s="165"/>
      <c r="AH209" s="165"/>
      <c r="AI209" s="165"/>
      <c r="AJ209" s="165"/>
      <c r="AK209" s="165"/>
      <c r="AL209" s="165"/>
      <c r="AM209" s="165"/>
      <c r="AN209" s="165"/>
      <c r="AO209" s="165"/>
      <c r="AP209" s="165"/>
    </row>
    <row r="210" spans="1:42" ht="18.75" customHeight="1">
      <c r="A210" s="418"/>
      <c r="B210" s="155" t="s">
        <v>316</v>
      </c>
      <c r="C210" s="239">
        <v>921476</v>
      </c>
      <c r="D210" s="239">
        <v>373079</v>
      </c>
      <c r="E210" s="240">
        <v>40.5</v>
      </c>
      <c r="F210" s="239">
        <v>224239</v>
      </c>
      <c r="G210" s="241">
        <v>24.3</v>
      </c>
      <c r="H210" s="239">
        <v>119596</v>
      </c>
      <c r="I210" s="242">
        <v>13</v>
      </c>
      <c r="J210" s="239">
        <v>175330</v>
      </c>
      <c r="K210" s="242">
        <v>19</v>
      </c>
      <c r="L210" s="239">
        <v>163909</v>
      </c>
      <c r="M210" s="242">
        <v>17.8</v>
      </c>
      <c r="N210" s="245">
        <v>373067</v>
      </c>
      <c r="O210" s="242">
        <v>40.5</v>
      </c>
      <c r="P210" s="239">
        <v>280192</v>
      </c>
      <c r="Q210" s="242">
        <v>30.4</v>
      </c>
      <c r="R210" s="243">
        <v>3927</v>
      </c>
      <c r="S210" s="242">
        <v>0.4</v>
      </c>
      <c r="T210" s="162" t="str">
        <f t="shared" si="18"/>
        <v>〇</v>
      </c>
      <c r="U210" s="172">
        <f t="shared" si="19"/>
        <v>100</v>
      </c>
      <c r="V210" s="165"/>
      <c r="W210" s="165"/>
      <c r="X210" s="165"/>
      <c r="Y210" s="165"/>
      <c r="Z210" s="165"/>
      <c r="AA210" s="165"/>
      <c r="AB210" s="165"/>
      <c r="AC210" s="165"/>
      <c r="AD210" s="165"/>
      <c r="AE210" s="165"/>
      <c r="AF210" s="165"/>
      <c r="AG210" s="165"/>
      <c r="AH210" s="165"/>
      <c r="AI210" s="165"/>
      <c r="AJ210" s="165"/>
      <c r="AK210" s="165"/>
      <c r="AL210" s="165"/>
      <c r="AM210" s="165"/>
      <c r="AN210" s="165"/>
      <c r="AO210" s="165"/>
      <c r="AP210" s="165"/>
    </row>
    <row r="211" spans="1:42" ht="18" customHeight="1">
      <c r="A211" t="s">
        <v>62</v>
      </c>
      <c r="V211" s="165"/>
      <c r="W211" s="165"/>
      <c r="X211" s="165"/>
      <c r="Y211" s="165"/>
      <c r="Z211" s="165"/>
      <c r="AA211" s="165"/>
      <c r="AB211" s="165"/>
      <c r="AC211" s="165"/>
      <c r="AD211" s="165"/>
      <c r="AE211" s="165"/>
      <c r="AF211" s="165"/>
      <c r="AG211" s="165"/>
      <c r="AH211" s="165"/>
      <c r="AI211" s="165"/>
      <c r="AJ211" s="165"/>
      <c r="AK211" s="165"/>
      <c r="AL211" s="165"/>
    </row>
    <row r="250" spans="1:1">
      <c r="A250" s="157" t="s">
        <v>45</v>
      </c>
    </row>
    <row r="251" spans="1:1">
      <c r="A251" s="158" t="s">
        <v>46</v>
      </c>
    </row>
    <row r="252" spans="1:1">
      <c r="A252" s="159" t="s">
        <v>47</v>
      </c>
    </row>
    <row r="253" spans="1:1">
      <c r="A253" s="158" t="s">
        <v>48</v>
      </c>
    </row>
    <row r="254" spans="1:1">
      <c r="A254" s="158" t="s">
        <v>49</v>
      </c>
    </row>
    <row r="255" spans="1:1">
      <c r="A255" s="158" t="s">
        <v>50</v>
      </c>
    </row>
    <row r="256" spans="1:1">
      <c r="A256" s="158" t="s">
        <v>54</v>
      </c>
    </row>
    <row r="257" spans="1:1">
      <c r="A257" s="158" t="s">
        <v>55</v>
      </c>
    </row>
    <row r="258" spans="1:1">
      <c r="A258" s="158" t="s">
        <v>56</v>
      </c>
    </row>
    <row r="259" spans="1:1">
      <c r="A259" s="158" t="s">
        <v>58</v>
      </c>
    </row>
    <row r="260" spans="1:1">
      <c r="A260" s="158" t="s">
        <v>59</v>
      </c>
    </row>
    <row r="261" spans="1:1">
      <c r="A261" s="158" t="s">
        <v>60</v>
      </c>
    </row>
    <row r="262" spans="1:1">
      <c r="A262" s="160" t="s">
        <v>61</v>
      </c>
    </row>
    <row r="263" spans="1:1">
      <c r="A263" s="161" t="s">
        <v>62</v>
      </c>
    </row>
  </sheetData>
  <autoFilter ref="A5:AQ211" xr:uid="{00000000-0009-0000-0000-000005000000}"/>
  <customSheetViews>
    <customSheetView guid="{9CD6CDFB-0526-4987-BB9B-F12261C08409}" showPageBreaks="1" showGridLines="0" view="pageBreakPreview">
      <pane xSplit="3" ySplit="5" topLeftCell="D6" activePane="bottomRight" state="frozen"/>
      <selection pane="bottomRight" activeCell="C183" sqref="C183"/>
      <rowBreaks count="3" manualBreakCount="3">
        <brk id="70" max="18" man="1"/>
        <brk id="130" max="18" man="1"/>
        <brk id="209" max="37" man="1"/>
      </rowBreaks>
      <pageMargins left="0.59055118110236227" right="0.59055118110236227" top="0.6692913385826772" bottom="0.31496062992125984" header="0.51181102362204722" footer="0.51181102362204722"/>
      <pageSetup paperSize="9" scale="43" orientation="landscape" r:id="rId1"/>
      <headerFooter alignWithMargins="0"/>
    </customSheetView>
    <customSheetView guid="{47FE580C-1B40-484B-A27C-9C582BD9B048}" scale="85" showPageBreaks="1" showGridLines="0" printArea="1" view="pageBreakPreview">
      <pane xSplit="3" ySplit="5" topLeftCell="D123" activePane="bottomRight" state="frozen"/>
      <selection pane="bottomRight" activeCell="B151" sqref="A151:IV155"/>
      <rowBreaks count="2" manualBreakCount="2">
        <brk id="70" max="18" man="1"/>
        <brk id="130" max="18" man="1"/>
      </rowBreaks>
      <pageMargins left="0.59055118110236227" right="0.59055118110236227" top="0.6692913385826772" bottom="0.31496062992125984" header="0.51181102362204722" footer="0.51181102362204722"/>
      <pageSetup paperSize="9" scale="43" orientation="landscape" r:id="rId2"/>
      <headerFooter alignWithMargins="0"/>
    </customSheetView>
    <customSheetView guid="{B07D689D-A88D-4FD6-A5A1-1BAAB5F2B100}" scale="85" showPageBreaks="1" showGridLines="0" printArea="1" view="pageBreakPreview">
      <pane xSplit="3" ySplit="5" topLeftCell="G123" activePane="bottomRight" state="frozen"/>
      <selection pane="bottomRight" activeCell="C142" sqref="C142"/>
      <rowBreaks count="2" manualBreakCount="2">
        <brk id="65" max="18" man="1"/>
        <brk id="125" max="18" man="1"/>
      </rowBreaks>
      <pageMargins left="0.59055118110236227" right="0.59055118110236227" top="0.6692913385826772" bottom="0.31496062992125984" header="0.51181102362204722" footer="0.51181102362204722"/>
      <pageSetup paperSize="9" scale="43" orientation="landscape" r:id="rId3"/>
      <headerFooter alignWithMargins="0"/>
    </customSheetView>
  </customSheetViews>
  <mergeCells count="45">
    <mergeCell ref="A201:A205"/>
    <mergeCell ref="A191:A195"/>
    <mergeCell ref="A61:A65"/>
    <mergeCell ref="A26:A30"/>
    <mergeCell ref="A41:A45"/>
    <mergeCell ref="A86:A90"/>
    <mergeCell ref="A96:A100"/>
    <mergeCell ref="A166:A170"/>
    <mergeCell ref="A81:A85"/>
    <mergeCell ref="A186:A190"/>
    <mergeCell ref="A176:A180"/>
    <mergeCell ref="A71:A75"/>
    <mergeCell ref="A146:A150"/>
    <mergeCell ref="A141:A145"/>
    <mergeCell ref="A76:A80"/>
    <mergeCell ref="A206:A210"/>
    <mergeCell ref="A126:A130"/>
    <mergeCell ref="A91:A95"/>
    <mergeCell ref="A101:A105"/>
    <mergeCell ref="A106:A110"/>
    <mergeCell ref="A121:A125"/>
    <mergeCell ref="A131:A135"/>
    <mergeCell ref="A161:A165"/>
    <mergeCell ref="A156:A160"/>
    <mergeCell ref="A196:A200"/>
    <mergeCell ref="A116:A120"/>
    <mergeCell ref="A171:A175"/>
    <mergeCell ref="A181:A185"/>
    <mergeCell ref="A151:A155"/>
    <mergeCell ref="A136:A140"/>
    <mergeCell ref="A111:A115"/>
    <mergeCell ref="R4:S4"/>
    <mergeCell ref="B2:B5"/>
    <mergeCell ref="A2:A5"/>
    <mergeCell ref="A66:A70"/>
    <mergeCell ref="A6:A10"/>
    <mergeCell ref="A16:A20"/>
    <mergeCell ref="L4:M4"/>
    <mergeCell ref="A21:A25"/>
    <mergeCell ref="A31:A35"/>
    <mergeCell ref="A46:A50"/>
    <mergeCell ref="A51:A55"/>
    <mergeCell ref="A56:A60"/>
    <mergeCell ref="A36:A40"/>
    <mergeCell ref="A11:A15"/>
  </mergeCells>
  <phoneticPr fontId="3"/>
  <printOptions horizontalCentered="1"/>
  <pageMargins left="0.19685039370078741" right="0.19685039370078741" top="0.39370078740157483" bottom="0.39370078740157483" header="0.11811023622047245" footer="0.11811023622047245"/>
  <pageSetup paperSize="9" scale="63" fitToHeight="5" orientation="landscape" r:id="rId4"/>
  <headerFooter alignWithMargins="0"/>
  <rowBreaks count="4" manualBreakCount="4">
    <brk id="50" max="18" man="1"/>
    <brk id="95" max="18" man="1"/>
    <brk id="140" max="18" man="1"/>
    <brk id="185"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T1050"/>
  <sheetViews>
    <sheetView showGridLines="0" view="pageBreakPreview" zoomScale="70" zoomScaleNormal="100" zoomScaleSheetLayoutView="70" workbookViewId="0">
      <pane xSplit="3" ySplit="5" topLeftCell="D6" activePane="bottomRight" state="frozen"/>
      <selection activeCell="V5" sqref="V5"/>
      <selection pane="topRight" activeCell="V5" sqref="V5"/>
      <selection pane="bottomLeft" activeCell="V5" sqref="V5"/>
      <selection pane="bottomRight" activeCell="D2" sqref="D2"/>
    </sheetView>
  </sheetViews>
  <sheetFormatPr defaultRowHeight="13.5"/>
  <cols>
    <col min="1" max="1" width="15.625" customWidth="1"/>
    <col min="2" max="2" width="8.625" customWidth="1"/>
    <col min="3" max="4" width="12.625" customWidth="1"/>
    <col min="5" max="5" width="9" bestFit="1" customWidth="1"/>
    <col min="6" max="6" width="12.625" customWidth="1"/>
    <col min="7" max="7" width="9" bestFit="1" customWidth="1"/>
    <col min="8" max="8" width="12.625" customWidth="1"/>
    <col min="9" max="9" width="9" bestFit="1" customWidth="1"/>
    <col min="10" max="10" width="12.625" customWidth="1"/>
    <col min="11" max="11" width="9.125" bestFit="1" customWidth="1"/>
    <col min="12" max="12" width="12.625" customWidth="1"/>
    <col min="13" max="13" width="9" bestFit="1" customWidth="1"/>
    <col min="14" max="14" width="12.625" customWidth="1"/>
    <col min="15" max="15" width="9.125" bestFit="1" customWidth="1"/>
    <col min="16" max="16" width="12.625" customWidth="1"/>
    <col min="17" max="17" width="9" bestFit="1" customWidth="1"/>
    <col min="18" max="18" width="12.625" customWidth="1"/>
    <col min="19" max="19" width="8.75" bestFit="1" customWidth="1"/>
    <col min="20" max="20" width="12.625" customWidth="1"/>
    <col min="21" max="21" width="9" bestFit="1" customWidth="1"/>
    <col min="23" max="23" width="9.125" bestFit="1" customWidth="1"/>
    <col min="24" max="24" width="9.25" bestFit="1" customWidth="1"/>
    <col min="25" max="42" width="9.125" bestFit="1" customWidth="1"/>
  </cols>
  <sheetData>
    <row r="1" spans="1:46">
      <c r="B1" s="135"/>
    </row>
    <row r="2" spans="1:46" ht="17.25" customHeight="1">
      <c r="A2" s="136" t="s">
        <v>86</v>
      </c>
      <c r="I2" s="137"/>
      <c r="M2" s="137"/>
      <c r="N2" s="137"/>
      <c r="O2" s="137"/>
      <c r="T2" s="137" t="s">
        <v>6</v>
      </c>
    </row>
    <row r="3" spans="1:46" ht="23.25" customHeight="1">
      <c r="A3" s="410" t="s">
        <v>7</v>
      </c>
      <c r="B3" s="405" t="s">
        <v>75</v>
      </c>
      <c r="C3" s="138" t="s">
        <v>8</v>
      </c>
      <c r="D3" s="139"/>
      <c r="E3" s="139"/>
      <c r="F3" s="139"/>
      <c r="G3" s="139"/>
      <c r="H3" s="139"/>
      <c r="I3" s="139"/>
      <c r="J3" s="139"/>
      <c r="K3" s="139"/>
      <c r="L3" s="139"/>
      <c r="M3" s="139"/>
      <c r="N3" s="139"/>
      <c r="O3" s="139"/>
      <c r="P3" s="140"/>
      <c r="Q3" s="140"/>
      <c r="R3" s="140"/>
      <c r="S3" s="140"/>
      <c r="T3" s="140"/>
      <c r="U3" s="141"/>
    </row>
    <row r="4" spans="1:46" ht="23.25" customHeight="1">
      <c r="A4" s="411"/>
      <c r="B4" s="406"/>
      <c r="C4" s="137"/>
      <c r="D4" s="142" t="s">
        <v>9</v>
      </c>
      <c r="E4" s="143"/>
      <c r="F4" s="142" t="s">
        <v>10</v>
      </c>
      <c r="G4" s="143"/>
      <c r="H4" s="142" t="s">
        <v>11</v>
      </c>
      <c r="I4" s="144"/>
      <c r="J4" s="142" t="s">
        <v>12</v>
      </c>
      <c r="K4" s="143"/>
      <c r="L4" s="142" t="s">
        <v>13</v>
      </c>
      <c r="M4" s="144"/>
      <c r="N4" s="414" t="s">
        <v>87</v>
      </c>
      <c r="O4" s="415"/>
      <c r="P4" s="145" t="s">
        <v>15</v>
      </c>
      <c r="Q4" s="146"/>
      <c r="R4" s="142" t="s">
        <v>16</v>
      </c>
      <c r="S4" s="144"/>
      <c r="T4" s="142" t="s">
        <v>17</v>
      </c>
      <c r="U4" s="147"/>
    </row>
    <row r="5" spans="1:46" ht="19.5" customHeight="1">
      <c r="A5" s="412"/>
      <c r="B5" s="407"/>
      <c r="C5" s="148"/>
      <c r="D5" s="149"/>
      <c r="E5" s="150" t="s">
        <v>18</v>
      </c>
      <c r="F5" s="151"/>
      <c r="G5" s="152" t="s">
        <v>18</v>
      </c>
      <c r="H5" s="151"/>
      <c r="I5" s="153" t="s">
        <v>18</v>
      </c>
      <c r="J5" s="151"/>
      <c r="K5" s="152" t="s">
        <v>18</v>
      </c>
      <c r="L5" s="151"/>
      <c r="M5" s="153" t="s">
        <v>18</v>
      </c>
      <c r="N5" s="173"/>
      <c r="O5" s="153" t="s">
        <v>18</v>
      </c>
      <c r="P5" s="148"/>
      <c r="Q5" s="152" t="s">
        <v>18</v>
      </c>
      <c r="R5" s="149"/>
      <c r="S5" s="153" t="s">
        <v>18</v>
      </c>
      <c r="T5" s="151"/>
      <c r="U5" s="153" t="s">
        <v>18</v>
      </c>
    </row>
    <row r="6" spans="1:46" ht="18.75" customHeight="1">
      <c r="A6" s="408" t="s">
        <v>45</v>
      </c>
      <c r="B6" s="154" t="s">
        <v>314</v>
      </c>
      <c r="C6" s="122">
        <v>986962</v>
      </c>
      <c r="D6" s="235">
        <v>325865</v>
      </c>
      <c r="E6" s="236">
        <v>33</v>
      </c>
      <c r="F6" s="235">
        <v>5422</v>
      </c>
      <c r="G6" s="237">
        <v>0.5</v>
      </c>
      <c r="H6" s="235">
        <v>104611</v>
      </c>
      <c r="I6" s="238">
        <v>10.6</v>
      </c>
      <c r="J6" s="235">
        <v>21149</v>
      </c>
      <c r="K6" s="237">
        <v>2.1</v>
      </c>
      <c r="L6" s="235">
        <v>219793</v>
      </c>
      <c r="M6" s="238">
        <v>22.3</v>
      </c>
      <c r="N6" s="235">
        <v>49106</v>
      </c>
      <c r="O6" s="238">
        <v>5</v>
      </c>
      <c r="P6" s="122">
        <v>11963</v>
      </c>
      <c r="Q6" s="237">
        <v>1.2</v>
      </c>
      <c r="R6" s="235">
        <v>94854</v>
      </c>
      <c r="S6" s="238">
        <v>9.6</v>
      </c>
      <c r="T6" s="235">
        <v>154200</v>
      </c>
      <c r="U6" s="238">
        <v>15.6</v>
      </c>
      <c r="V6" s="162" t="str">
        <f>IF(D6+F6+H6+J6+L6+N6+P6+R6+T6=C6,"〇","✖")</f>
        <v>✖</v>
      </c>
      <c r="W6" s="172">
        <f t="shared" ref="W6:W54" si="0">E6+G6+I6+K6+M6+O6+Q6+S6+U6</f>
        <v>99.899999999999991</v>
      </c>
      <c r="X6" s="165"/>
      <c r="Y6" s="165"/>
      <c r="Z6" s="165"/>
      <c r="AA6" s="165"/>
      <c r="AB6" s="165"/>
      <c r="AC6" s="165"/>
      <c r="AD6" s="165"/>
      <c r="AE6" s="165"/>
      <c r="AF6" s="165"/>
      <c r="AG6" s="165"/>
      <c r="AH6" s="165"/>
      <c r="AI6" s="165"/>
      <c r="AJ6" s="165"/>
      <c r="AK6" s="165"/>
      <c r="AL6" s="165"/>
      <c r="AM6" s="165"/>
      <c r="AN6" s="165"/>
      <c r="AO6" s="165"/>
      <c r="AP6" s="165"/>
      <c r="AQ6" s="165"/>
      <c r="AR6" s="165"/>
      <c r="AS6" s="165"/>
      <c r="AT6" s="165"/>
    </row>
    <row r="7" spans="1:46" ht="18.75" customHeight="1">
      <c r="A7" s="419"/>
      <c r="B7" s="154" t="s">
        <v>300</v>
      </c>
      <c r="C7" s="122">
        <v>1002444</v>
      </c>
      <c r="D7" s="235">
        <v>338947</v>
      </c>
      <c r="E7" s="236">
        <v>33.799999999999997</v>
      </c>
      <c r="F7" s="235">
        <v>5361</v>
      </c>
      <c r="G7" s="237">
        <v>0.5</v>
      </c>
      <c r="H7" s="235">
        <v>110869</v>
      </c>
      <c r="I7" s="238">
        <v>11.1</v>
      </c>
      <c r="J7" s="235">
        <v>20910</v>
      </c>
      <c r="K7" s="237">
        <v>2.1</v>
      </c>
      <c r="L7" s="235">
        <v>236221</v>
      </c>
      <c r="M7" s="238">
        <v>23.6</v>
      </c>
      <c r="N7" s="235">
        <v>52977</v>
      </c>
      <c r="O7" s="238">
        <v>5.3</v>
      </c>
      <c r="P7" s="122">
        <v>7822</v>
      </c>
      <c r="Q7" s="237">
        <v>0.8</v>
      </c>
      <c r="R7" s="235">
        <v>88543</v>
      </c>
      <c r="S7" s="238">
        <v>8.8000000000000007</v>
      </c>
      <c r="T7" s="235">
        <v>140793</v>
      </c>
      <c r="U7" s="238">
        <v>14</v>
      </c>
      <c r="V7" s="162" t="str">
        <f t="shared" ref="V7:V70" si="1">IF(D7+F7+H7+J7+L7+N7+P7+R7+T7=C7,"〇","✖")</f>
        <v>✖</v>
      </c>
      <c r="W7" s="172">
        <f t="shared" si="0"/>
        <v>99.999999999999986</v>
      </c>
      <c r="X7" s="165"/>
      <c r="Y7" s="165"/>
      <c r="Z7" s="165"/>
      <c r="AA7" s="165"/>
      <c r="AB7" s="165"/>
      <c r="AC7" s="165"/>
      <c r="AD7" s="165"/>
      <c r="AE7" s="165"/>
      <c r="AF7" s="165"/>
      <c r="AG7" s="165"/>
      <c r="AH7" s="165"/>
      <c r="AI7" s="165"/>
      <c r="AJ7" s="165"/>
      <c r="AK7" s="165"/>
      <c r="AL7" s="165"/>
      <c r="AM7" s="165"/>
      <c r="AN7" s="165"/>
      <c r="AO7" s="165"/>
      <c r="AP7" s="165"/>
      <c r="AQ7" s="165"/>
      <c r="AR7" s="165"/>
      <c r="AS7" s="165"/>
      <c r="AT7" s="165"/>
    </row>
    <row r="8" spans="1:46" ht="18.75" customHeight="1">
      <c r="A8" s="419"/>
      <c r="B8" s="154" t="s">
        <v>301</v>
      </c>
      <c r="C8" s="122">
        <v>1288834</v>
      </c>
      <c r="D8" s="235">
        <v>335437</v>
      </c>
      <c r="E8" s="236">
        <v>26</v>
      </c>
      <c r="F8" s="235">
        <v>5365</v>
      </c>
      <c r="G8" s="237">
        <v>0.4</v>
      </c>
      <c r="H8" s="235">
        <v>106689</v>
      </c>
      <c r="I8" s="238">
        <v>8.3000000000000007</v>
      </c>
      <c r="J8" s="235">
        <v>20067</v>
      </c>
      <c r="K8" s="237">
        <v>1.6</v>
      </c>
      <c r="L8" s="235">
        <v>477457</v>
      </c>
      <c r="M8" s="238">
        <v>37</v>
      </c>
      <c r="N8" s="235">
        <v>61158</v>
      </c>
      <c r="O8" s="238">
        <v>4.7</v>
      </c>
      <c r="P8" s="122">
        <v>9158</v>
      </c>
      <c r="Q8" s="237">
        <v>0.7</v>
      </c>
      <c r="R8" s="235">
        <v>94959</v>
      </c>
      <c r="S8" s="238">
        <v>7.4</v>
      </c>
      <c r="T8" s="235">
        <v>178542</v>
      </c>
      <c r="U8" s="238">
        <v>13.9</v>
      </c>
      <c r="V8" s="162" t="str">
        <f t="shared" si="1"/>
        <v>✖</v>
      </c>
      <c r="W8" s="172">
        <f t="shared" si="0"/>
        <v>100.00000000000003</v>
      </c>
      <c r="X8" s="165"/>
      <c r="Y8" s="165"/>
      <c r="Z8" s="165"/>
      <c r="AA8" s="165"/>
      <c r="AB8" s="165"/>
      <c r="AC8" s="165"/>
      <c r="AD8" s="165"/>
      <c r="AE8" s="165"/>
      <c r="AF8" s="165"/>
      <c r="AG8" s="165"/>
      <c r="AH8" s="165"/>
      <c r="AI8" s="165"/>
      <c r="AJ8" s="165"/>
      <c r="AK8" s="165"/>
      <c r="AL8" s="165"/>
      <c r="AM8" s="165"/>
      <c r="AN8" s="165"/>
      <c r="AO8" s="165"/>
      <c r="AP8" s="165"/>
      <c r="AQ8" s="165"/>
      <c r="AR8" s="165"/>
      <c r="AS8" s="165"/>
      <c r="AT8" s="165"/>
    </row>
    <row r="9" spans="1:46" ht="18.75" customHeight="1">
      <c r="A9" s="419"/>
      <c r="B9" s="154" t="s">
        <v>315</v>
      </c>
      <c r="C9" s="122">
        <v>1295698.111</v>
      </c>
      <c r="D9" s="235">
        <v>334595.89500000002</v>
      </c>
      <c r="E9" s="236">
        <v>25.823599815373971</v>
      </c>
      <c r="F9" s="235">
        <v>5463.1469999999999</v>
      </c>
      <c r="G9" s="237">
        <v>0.42163733616803883</v>
      </c>
      <c r="H9" s="235">
        <v>131607.39300000001</v>
      </c>
      <c r="I9" s="238">
        <v>10.15725745701886</v>
      </c>
      <c r="J9" s="235">
        <v>19510.708999999999</v>
      </c>
      <c r="K9" s="237">
        <v>1.505806702530571</v>
      </c>
      <c r="L9" s="235">
        <v>420192.26500000001</v>
      </c>
      <c r="M9" s="238">
        <v>32.429796835599461</v>
      </c>
      <c r="N9" s="235">
        <v>63518.275999999998</v>
      </c>
      <c r="O9" s="238">
        <v>4.9022434671126875</v>
      </c>
      <c r="P9" s="122">
        <v>6636.84</v>
      </c>
      <c r="Q9" s="237">
        <v>0.51222116816067509</v>
      </c>
      <c r="R9" s="235">
        <v>99774</v>
      </c>
      <c r="S9" s="238">
        <v>7.7004048360459487</v>
      </c>
      <c r="T9" s="235">
        <v>214399.58600000013</v>
      </c>
      <c r="U9" s="238">
        <v>16.547032381989798</v>
      </c>
      <c r="V9" s="162" t="str">
        <f t="shared" si="1"/>
        <v>〇</v>
      </c>
      <c r="W9" s="172">
        <f t="shared" si="0"/>
        <v>100</v>
      </c>
      <c r="X9" s="165"/>
      <c r="Y9" s="165"/>
      <c r="Z9" s="165"/>
      <c r="AA9" s="165"/>
      <c r="AB9" s="165"/>
      <c r="AC9" s="165"/>
      <c r="AD9" s="165"/>
      <c r="AE9" s="165"/>
      <c r="AF9" s="165"/>
      <c r="AG9" s="165"/>
      <c r="AH9" s="165"/>
      <c r="AI9" s="165"/>
      <c r="AJ9" s="165"/>
      <c r="AK9" s="165"/>
      <c r="AL9" s="165"/>
      <c r="AM9" s="165"/>
      <c r="AN9" s="165"/>
      <c r="AO9" s="165"/>
      <c r="AP9" s="165"/>
      <c r="AQ9" s="165"/>
      <c r="AR9" s="165"/>
      <c r="AS9" s="165"/>
      <c r="AT9" s="165"/>
    </row>
    <row r="10" spans="1:46" ht="18.75" customHeight="1">
      <c r="A10" s="418"/>
      <c r="B10" s="155" t="s">
        <v>316</v>
      </c>
      <c r="C10" s="243">
        <v>1227839.6769999999</v>
      </c>
      <c r="D10" s="239">
        <v>347606.36099999998</v>
      </c>
      <c r="E10" s="240">
        <v>28.310403020149348</v>
      </c>
      <c r="F10" s="239">
        <v>5418.0839999999998</v>
      </c>
      <c r="G10" s="241">
        <v>0.44126966260270156</v>
      </c>
      <c r="H10" s="239">
        <v>124390.99800000001</v>
      </c>
      <c r="I10" s="242">
        <v>10.130882747161788</v>
      </c>
      <c r="J10" s="239">
        <v>19966.428</v>
      </c>
      <c r="K10" s="241">
        <v>1.626142921915041</v>
      </c>
      <c r="L10" s="239">
        <v>348870.19900000002</v>
      </c>
      <c r="M10" s="242">
        <v>28.413334862447197</v>
      </c>
      <c r="N10" s="239">
        <v>72714.080000000002</v>
      </c>
      <c r="O10" s="242">
        <v>5.9221151883333389</v>
      </c>
      <c r="P10" s="243">
        <v>20219.87</v>
      </c>
      <c r="Q10" s="241">
        <v>1.6467842161122799</v>
      </c>
      <c r="R10" s="239">
        <v>77721</v>
      </c>
      <c r="S10" s="242">
        <v>6.3298980686059076</v>
      </c>
      <c r="T10" s="239">
        <v>210932.65699999983</v>
      </c>
      <c r="U10" s="242">
        <v>17.179169312672393</v>
      </c>
      <c r="V10" s="162" t="str">
        <f t="shared" si="1"/>
        <v>〇</v>
      </c>
      <c r="W10" s="172">
        <f t="shared" si="0"/>
        <v>100</v>
      </c>
      <c r="X10" s="165"/>
      <c r="Y10" s="165"/>
      <c r="Z10" s="165"/>
      <c r="AA10" s="165"/>
      <c r="AB10" s="165"/>
      <c r="AC10" s="165"/>
      <c r="AD10" s="165"/>
      <c r="AE10" s="165"/>
      <c r="AF10" s="165"/>
      <c r="AG10" s="165"/>
      <c r="AH10" s="165"/>
      <c r="AI10" s="165"/>
      <c r="AJ10" s="165"/>
      <c r="AK10" s="165"/>
      <c r="AL10" s="165"/>
      <c r="AM10" s="165"/>
      <c r="AN10" s="165"/>
      <c r="AO10" s="165"/>
      <c r="AP10" s="165"/>
      <c r="AQ10" s="165"/>
      <c r="AR10" s="165"/>
      <c r="AS10" s="165"/>
      <c r="AT10" s="165"/>
    </row>
    <row r="11" spans="1:46" ht="18.75" customHeight="1">
      <c r="A11" s="400" t="s">
        <v>88</v>
      </c>
      <c r="B11" s="154" t="s">
        <v>314</v>
      </c>
      <c r="C11" s="235">
        <v>513231</v>
      </c>
      <c r="D11" s="235">
        <v>214066</v>
      </c>
      <c r="E11" s="236">
        <v>41.7</v>
      </c>
      <c r="F11" s="235">
        <v>3056</v>
      </c>
      <c r="G11" s="237">
        <v>0.6</v>
      </c>
      <c r="H11" s="235">
        <v>26371</v>
      </c>
      <c r="I11" s="238">
        <v>5.0999999999999996</v>
      </c>
      <c r="J11" s="235">
        <v>13131</v>
      </c>
      <c r="K11" s="237">
        <v>2.6</v>
      </c>
      <c r="L11" s="235">
        <v>79599</v>
      </c>
      <c r="M11" s="238">
        <v>15.5</v>
      </c>
      <c r="N11" s="235">
        <v>21812</v>
      </c>
      <c r="O11" s="238">
        <v>4.2</v>
      </c>
      <c r="P11" s="122">
        <v>4506</v>
      </c>
      <c r="Q11" s="237">
        <v>0.9</v>
      </c>
      <c r="R11" s="235">
        <v>48498</v>
      </c>
      <c r="S11" s="238">
        <v>9.4</v>
      </c>
      <c r="T11" s="235">
        <v>102192</v>
      </c>
      <c r="U11" s="238">
        <v>20</v>
      </c>
      <c r="V11" s="162" t="str">
        <f t="shared" si="1"/>
        <v>〇</v>
      </c>
      <c r="W11" s="172">
        <f t="shared" si="0"/>
        <v>100.00000000000001</v>
      </c>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row>
    <row r="12" spans="1:46" ht="18.75" customHeight="1">
      <c r="A12" s="417"/>
      <c r="B12" s="154" t="s">
        <v>300</v>
      </c>
      <c r="C12" s="235">
        <v>529996</v>
      </c>
      <c r="D12" s="235">
        <v>221797</v>
      </c>
      <c r="E12" s="236">
        <v>41.9</v>
      </c>
      <c r="F12" s="235">
        <v>3057</v>
      </c>
      <c r="G12" s="237">
        <v>0.6</v>
      </c>
      <c r="H12" s="235">
        <v>24905</v>
      </c>
      <c r="I12" s="238">
        <v>4.7</v>
      </c>
      <c r="J12" s="235">
        <v>12701</v>
      </c>
      <c r="K12" s="237">
        <v>2.4</v>
      </c>
      <c r="L12" s="235">
        <v>85489</v>
      </c>
      <c r="M12" s="238">
        <v>16.100000000000001</v>
      </c>
      <c r="N12" s="235">
        <v>23981</v>
      </c>
      <c r="O12" s="238">
        <v>4.5</v>
      </c>
      <c r="P12" s="122">
        <v>6058</v>
      </c>
      <c r="Q12" s="237">
        <v>1.1000000000000001</v>
      </c>
      <c r="R12" s="235">
        <v>50603</v>
      </c>
      <c r="S12" s="238">
        <v>9.6</v>
      </c>
      <c r="T12" s="235">
        <v>101405</v>
      </c>
      <c r="U12" s="238">
        <v>19.100000000000001</v>
      </c>
      <c r="V12" s="162" t="str">
        <f t="shared" si="1"/>
        <v>〇</v>
      </c>
      <c r="W12" s="172">
        <f t="shared" si="0"/>
        <v>100</v>
      </c>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row>
    <row r="13" spans="1:46" ht="18.75" customHeight="1">
      <c r="A13" s="417"/>
      <c r="B13" s="154" t="s">
        <v>301</v>
      </c>
      <c r="C13" s="235">
        <v>662372</v>
      </c>
      <c r="D13" s="235">
        <v>218822</v>
      </c>
      <c r="E13" s="236">
        <v>33</v>
      </c>
      <c r="F13" s="235">
        <v>3039</v>
      </c>
      <c r="G13" s="237">
        <v>0.5</v>
      </c>
      <c r="H13" s="235">
        <v>23376</v>
      </c>
      <c r="I13" s="238">
        <v>3.5</v>
      </c>
      <c r="J13" s="235">
        <v>11523</v>
      </c>
      <c r="K13" s="237">
        <v>1.7</v>
      </c>
      <c r="L13" s="235">
        <v>215720</v>
      </c>
      <c r="M13" s="238">
        <v>32.6</v>
      </c>
      <c r="N13" s="235">
        <v>32557</v>
      </c>
      <c r="O13" s="238">
        <v>4.9000000000000004</v>
      </c>
      <c r="P13" s="122">
        <v>5071</v>
      </c>
      <c r="Q13" s="237">
        <v>0.8</v>
      </c>
      <c r="R13" s="235">
        <v>54968</v>
      </c>
      <c r="S13" s="238">
        <v>8.3000000000000007</v>
      </c>
      <c r="T13" s="235">
        <v>97296</v>
      </c>
      <c r="U13" s="238">
        <v>14.7</v>
      </c>
      <c r="V13" s="162" t="str">
        <f t="shared" si="1"/>
        <v>〇</v>
      </c>
      <c r="W13" s="172">
        <f t="shared" si="0"/>
        <v>100.00000000000001</v>
      </c>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row>
    <row r="14" spans="1:46" ht="18.75" customHeight="1">
      <c r="A14" s="417"/>
      <c r="B14" s="154" t="s">
        <v>315</v>
      </c>
      <c r="C14" s="235">
        <v>636972</v>
      </c>
      <c r="D14" s="235">
        <v>218125</v>
      </c>
      <c r="E14" s="236">
        <v>34.200000000000003</v>
      </c>
      <c r="F14" s="235">
        <v>3056</v>
      </c>
      <c r="G14" s="237">
        <v>0.5</v>
      </c>
      <c r="H14" s="235">
        <v>33114</v>
      </c>
      <c r="I14" s="238">
        <v>5.2</v>
      </c>
      <c r="J14" s="235">
        <v>11632</v>
      </c>
      <c r="K14" s="237">
        <v>1.8</v>
      </c>
      <c r="L14" s="235">
        <v>150881</v>
      </c>
      <c r="M14" s="238">
        <v>23.7</v>
      </c>
      <c r="N14" s="235">
        <v>64777</v>
      </c>
      <c r="O14" s="238">
        <v>10.199999999999999</v>
      </c>
      <c r="P14" s="122">
        <v>5851</v>
      </c>
      <c r="Q14" s="237">
        <v>0.9</v>
      </c>
      <c r="R14" s="235">
        <v>55771</v>
      </c>
      <c r="S14" s="238">
        <v>8.8000000000000007</v>
      </c>
      <c r="T14" s="235">
        <v>93765</v>
      </c>
      <c r="U14" s="238">
        <v>14.7</v>
      </c>
      <c r="V14" s="162" t="str">
        <f t="shared" si="1"/>
        <v>〇</v>
      </c>
      <c r="W14" s="172">
        <f t="shared" si="0"/>
        <v>100.00000000000001</v>
      </c>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row>
    <row r="15" spans="1:46" ht="18.75" customHeight="1">
      <c r="A15" s="418"/>
      <c r="B15" s="155" t="s">
        <v>316</v>
      </c>
      <c r="C15" s="239">
        <v>590228</v>
      </c>
      <c r="D15" s="239">
        <v>224908</v>
      </c>
      <c r="E15" s="240">
        <v>38.1</v>
      </c>
      <c r="F15" s="239">
        <v>3088</v>
      </c>
      <c r="G15" s="241">
        <v>0.5</v>
      </c>
      <c r="H15" s="239">
        <v>26630</v>
      </c>
      <c r="I15" s="242">
        <v>4.5</v>
      </c>
      <c r="J15" s="239">
        <v>12020</v>
      </c>
      <c r="K15" s="241">
        <v>2.1</v>
      </c>
      <c r="L15" s="239">
        <v>138941</v>
      </c>
      <c r="M15" s="242">
        <v>23.5</v>
      </c>
      <c r="N15" s="239">
        <v>30647</v>
      </c>
      <c r="O15" s="242">
        <v>5.2</v>
      </c>
      <c r="P15" s="243">
        <v>3564</v>
      </c>
      <c r="Q15" s="241">
        <v>0.6</v>
      </c>
      <c r="R15" s="239">
        <v>52785</v>
      </c>
      <c r="S15" s="242">
        <v>8.9</v>
      </c>
      <c r="T15" s="239">
        <v>97645</v>
      </c>
      <c r="U15" s="242">
        <v>16.600000000000001</v>
      </c>
      <c r="V15" s="162" t="str">
        <f t="shared" si="1"/>
        <v>〇</v>
      </c>
      <c r="W15" s="172">
        <f t="shared" si="0"/>
        <v>100</v>
      </c>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row>
    <row r="16" spans="1:46" ht="18.75" customHeight="1">
      <c r="A16" s="408" t="s">
        <v>47</v>
      </c>
      <c r="B16" s="154" t="s">
        <v>314</v>
      </c>
      <c r="C16" s="235">
        <v>544753</v>
      </c>
      <c r="D16" s="235">
        <v>265178</v>
      </c>
      <c r="E16" s="236">
        <v>48.7</v>
      </c>
      <c r="F16" s="235">
        <v>2939</v>
      </c>
      <c r="G16" s="237">
        <v>0.5</v>
      </c>
      <c r="H16" s="235">
        <v>6412</v>
      </c>
      <c r="I16" s="238">
        <v>1.2</v>
      </c>
      <c r="J16" s="235">
        <v>8293</v>
      </c>
      <c r="K16" s="237">
        <v>1.5</v>
      </c>
      <c r="L16" s="235">
        <v>91800</v>
      </c>
      <c r="M16" s="238">
        <v>16.8</v>
      </c>
      <c r="N16" s="235">
        <v>21346</v>
      </c>
      <c r="O16" s="238">
        <v>3.9</v>
      </c>
      <c r="P16" s="122">
        <v>1242</v>
      </c>
      <c r="Q16" s="237">
        <v>0.2</v>
      </c>
      <c r="R16" s="235">
        <v>60359</v>
      </c>
      <c r="S16" s="238">
        <v>11.1</v>
      </c>
      <c r="T16" s="235">
        <v>87184</v>
      </c>
      <c r="U16" s="238">
        <v>16.100000000000001</v>
      </c>
      <c r="V16" s="162" t="str">
        <f t="shared" si="1"/>
        <v>〇</v>
      </c>
      <c r="W16" s="172">
        <f t="shared" si="0"/>
        <v>100</v>
      </c>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row>
    <row r="17" spans="1:46" ht="18.75" customHeight="1">
      <c r="A17" s="423"/>
      <c r="B17" s="154" t="s">
        <v>300</v>
      </c>
      <c r="C17" s="235">
        <v>553678</v>
      </c>
      <c r="D17" s="235">
        <v>274012</v>
      </c>
      <c r="E17" s="236">
        <v>49.5</v>
      </c>
      <c r="F17" s="235">
        <v>2897</v>
      </c>
      <c r="G17" s="237">
        <v>0.5</v>
      </c>
      <c r="H17" s="235">
        <v>6771</v>
      </c>
      <c r="I17" s="238">
        <v>1.2</v>
      </c>
      <c r="J17" s="235">
        <v>7915</v>
      </c>
      <c r="K17" s="237">
        <v>1.4</v>
      </c>
      <c r="L17" s="235">
        <f>96885</f>
        <v>96885</v>
      </c>
      <c r="M17" s="238">
        <v>17.5</v>
      </c>
      <c r="N17" s="235">
        <v>24726</v>
      </c>
      <c r="O17" s="238">
        <v>4.5</v>
      </c>
      <c r="P17" s="122">
        <v>1360</v>
      </c>
      <c r="Q17" s="237">
        <v>0.2</v>
      </c>
      <c r="R17" s="235">
        <f>51261</f>
        <v>51261</v>
      </c>
      <c r="S17" s="238">
        <v>9.3000000000000007</v>
      </c>
      <c r="T17" s="235">
        <v>87851</v>
      </c>
      <c r="U17" s="238">
        <v>15.9</v>
      </c>
      <c r="V17" s="162" t="str">
        <f t="shared" si="1"/>
        <v>〇</v>
      </c>
      <c r="W17" s="172">
        <f t="shared" si="0"/>
        <v>100</v>
      </c>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row>
    <row r="18" spans="1:46" ht="18.75" customHeight="1">
      <c r="A18" s="423"/>
      <c r="B18" s="154" t="s">
        <v>301</v>
      </c>
      <c r="C18" s="235">
        <v>717948</v>
      </c>
      <c r="D18" s="235">
        <v>274686</v>
      </c>
      <c r="E18" s="236">
        <v>38.299999999999997</v>
      </c>
      <c r="F18" s="235">
        <v>2901</v>
      </c>
      <c r="G18" s="237">
        <v>0.4</v>
      </c>
      <c r="H18" s="235">
        <v>6605</v>
      </c>
      <c r="I18" s="238">
        <v>0.9</v>
      </c>
      <c r="J18" s="235">
        <v>6895</v>
      </c>
      <c r="K18" s="237">
        <v>1</v>
      </c>
      <c r="L18" s="235">
        <v>250846</v>
      </c>
      <c r="M18" s="238">
        <v>34.9</v>
      </c>
      <c r="N18" s="235">
        <v>28160</v>
      </c>
      <c r="O18" s="238">
        <v>3.9</v>
      </c>
      <c r="P18" s="122">
        <v>1268</v>
      </c>
      <c r="Q18" s="237">
        <v>0.2</v>
      </c>
      <c r="R18" s="235">
        <v>49655</v>
      </c>
      <c r="S18" s="238">
        <v>6.9</v>
      </c>
      <c r="T18" s="235">
        <v>96932</v>
      </c>
      <c r="U18" s="238">
        <v>13.5</v>
      </c>
      <c r="V18" s="162" t="str">
        <f t="shared" si="1"/>
        <v>〇</v>
      </c>
      <c r="W18" s="172">
        <f t="shared" si="0"/>
        <v>100.00000000000001</v>
      </c>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row>
    <row r="19" spans="1:46" ht="18.75" customHeight="1">
      <c r="A19" s="423"/>
      <c r="B19" s="154" t="s">
        <v>315</v>
      </c>
      <c r="C19" s="235">
        <v>654914</v>
      </c>
      <c r="D19" s="235">
        <v>273787</v>
      </c>
      <c r="E19" s="236">
        <v>41.8</v>
      </c>
      <c r="F19" s="235">
        <v>2980</v>
      </c>
      <c r="G19" s="237">
        <v>0.5</v>
      </c>
      <c r="H19" s="235">
        <v>15557</v>
      </c>
      <c r="I19" s="238">
        <v>2.4</v>
      </c>
      <c r="J19" s="235">
        <v>7038</v>
      </c>
      <c r="K19" s="237">
        <v>1.1000000000000001</v>
      </c>
      <c r="L19" s="235">
        <v>160965</v>
      </c>
      <c r="M19" s="238">
        <v>24.6</v>
      </c>
      <c r="N19" s="235">
        <v>28858</v>
      </c>
      <c r="O19" s="238">
        <v>4.4000000000000004</v>
      </c>
      <c r="P19" s="122">
        <v>1226</v>
      </c>
      <c r="Q19" s="237">
        <v>0.2</v>
      </c>
      <c r="R19" s="235">
        <v>56145</v>
      </c>
      <c r="S19" s="238">
        <v>8.6</v>
      </c>
      <c r="T19" s="235">
        <v>108358</v>
      </c>
      <c r="U19" s="238">
        <v>16.400000000000006</v>
      </c>
      <c r="V19" s="162" t="str">
        <f t="shared" si="1"/>
        <v>〇</v>
      </c>
      <c r="W19" s="172">
        <f t="shared" si="0"/>
        <v>100.00000000000001</v>
      </c>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row>
    <row r="20" spans="1:46" ht="18.75" customHeight="1">
      <c r="A20" s="404"/>
      <c r="B20" s="155" t="s">
        <v>316</v>
      </c>
      <c r="C20" s="239">
        <v>666656.68900000001</v>
      </c>
      <c r="D20" s="239">
        <v>282234</v>
      </c>
      <c r="E20" s="240">
        <v>42.3</v>
      </c>
      <c r="F20" s="239">
        <v>2961</v>
      </c>
      <c r="G20" s="241">
        <v>0.4</v>
      </c>
      <c r="H20" s="239">
        <v>11455</v>
      </c>
      <c r="I20" s="242">
        <v>1.7</v>
      </c>
      <c r="J20" s="239">
        <v>7055</v>
      </c>
      <c r="K20" s="241">
        <v>1.1000000000000001</v>
      </c>
      <c r="L20" s="239">
        <v>156020.829</v>
      </c>
      <c r="M20" s="242">
        <v>23.4</v>
      </c>
      <c r="N20" s="239">
        <v>31073.360000000001</v>
      </c>
      <c r="O20" s="242">
        <v>4.7</v>
      </c>
      <c r="P20" s="243">
        <v>1443</v>
      </c>
      <c r="Q20" s="241">
        <v>0.2</v>
      </c>
      <c r="R20" s="239">
        <v>55315.5</v>
      </c>
      <c r="S20" s="242">
        <v>8.3000000000000007</v>
      </c>
      <c r="T20" s="239">
        <v>119099</v>
      </c>
      <c r="U20" s="242">
        <v>17.899999999999999</v>
      </c>
      <c r="V20" s="162" t="str">
        <f t="shared" si="1"/>
        <v>〇</v>
      </c>
      <c r="W20" s="172">
        <f t="shared" si="0"/>
        <v>100</v>
      </c>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row>
    <row r="21" spans="1:46" ht="18.75" customHeight="1">
      <c r="A21" s="400" t="s">
        <v>48</v>
      </c>
      <c r="B21" s="154" t="s">
        <v>314</v>
      </c>
      <c r="C21" s="122">
        <v>438078</v>
      </c>
      <c r="D21" s="235">
        <v>197202</v>
      </c>
      <c r="E21" s="236">
        <v>45</v>
      </c>
      <c r="F21" s="235">
        <v>2657</v>
      </c>
      <c r="G21" s="237">
        <v>0.6</v>
      </c>
      <c r="H21" s="235">
        <v>12790</v>
      </c>
      <c r="I21" s="238">
        <v>2.9</v>
      </c>
      <c r="J21" s="235">
        <v>10883</v>
      </c>
      <c r="K21" s="237">
        <v>2.5</v>
      </c>
      <c r="L21" s="235">
        <v>73490</v>
      </c>
      <c r="M21" s="238">
        <v>16.8</v>
      </c>
      <c r="N21" s="235">
        <v>17094</v>
      </c>
      <c r="O21" s="238">
        <v>3.9</v>
      </c>
      <c r="P21" s="122">
        <v>2292</v>
      </c>
      <c r="Q21" s="237">
        <v>0.5</v>
      </c>
      <c r="R21" s="235">
        <v>40314</v>
      </c>
      <c r="S21" s="238">
        <v>9.1999999999999993</v>
      </c>
      <c r="T21" s="235">
        <v>81356</v>
      </c>
      <c r="U21" s="238">
        <v>18.600000000000001</v>
      </c>
      <c r="V21" s="162" t="str">
        <f t="shared" si="1"/>
        <v>〇</v>
      </c>
      <c r="W21" s="172">
        <f t="shared" si="0"/>
        <v>100</v>
      </c>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row>
    <row r="22" spans="1:46" ht="18.75" customHeight="1">
      <c r="A22" s="417"/>
      <c r="B22" s="154" t="s">
        <v>300</v>
      </c>
      <c r="C22" s="246">
        <v>463263</v>
      </c>
      <c r="D22" s="235">
        <v>202584</v>
      </c>
      <c r="E22" s="236">
        <v>43.7</v>
      </c>
      <c r="F22" s="235">
        <v>2618</v>
      </c>
      <c r="G22" s="237">
        <v>0.6</v>
      </c>
      <c r="H22" s="235">
        <v>13739</v>
      </c>
      <c r="I22" s="238">
        <v>3</v>
      </c>
      <c r="J22" s="235">
        <v>10408</v>
      </c>
      <c r="K22" s="237">
        <v>2.2000000000000002</v>
      </c>
      <c r="L22" s="235">
        <v>80175</v>
      </c>
      <c r="M22" s="238">
        <v>17.3</v>
      </c>
      <c r="N22" s="235">
        <v>19639</v>
      </c>
      <c r="O22" s="238">
        <v>4.2</v>
      </c>
      <c r="P22" s="122">
        <v>7024</v>
      </c>
      <c r="Q22" s="237">
        <v>1.5</v>
      </c>
      <c r="R22" s="235">
        <v>49938</v>
      </c>
      <c r="S22" s="238">
        <v>10.8</v>
      </c>
      <c r="T22" s="235">
        <v>77138</v>
      </c>
      <c r="U22" s="238">
        <v>16.7</v>
      </c>
      <c r="V22" s="162" t="str">
        <f t="shared" si="1"/>
        <v>〇</v>
      </c>
      <c r="W22" s="172">
        <f t="shared" si="0"/>
        <v>100.00000000000001</v>
      </c>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row>
    <row r="23" spans="1:46" ht="18.75" customHeight="1">
      <c r="A23" s="417"/>
      <c r="B23" s="154" t="s">
        <v>301</v>
      </c>
      <c r="C23" s="235">
        <v>582080</v>
      </c>
      <c r="D23" s="235">
        <v>205620</v>
      </c>
      <c r="E23" s="236">
        <v>35.299999999999997</v>
      </c>
      <c r="F23" s="235">
        <v>2608</v>
      </c>
      <c r="G23" s="237">
        <v>0.4</v>
      </c>
      <c r="H23" s="235">
        <v>13204</v>
      </c>
      <c r="I23" s="238">
        <v>2.2999999999999998</v>
      </c>
      <c r="J23" s="235">
        <v>9266</v>
      </c>
      <c r="K23" s="237">
        <v>1.6</v>
      </c>
      <c r="L23" s="235">
        <v>194931</v>
      </c>
      <c r="M23" s="238">
        <v>33.5</v>
      </c>
      <c r="N23" s="235">
        <v>22929</v>
      </c>
      <c r="O23" s="238">
        <v>3.9</v>
      </c>
      <c r="P23" s="122">
        <v>2923</v>
      </c>
      <c r="Q23" s="237">
        <v>0.5</v>
      </c>
      <c r="R23" s="235">
        <v>50831</v>
      </c>
      <c r="S23" s="238">
        <v>8.6999999999999993</v>
      </c>
      <c r="T23" s="235">
        <v>79768</v>
      </c>
      <c r="U23" s="238">
        <v>13.7</v>
      </c>
      <c r="V23" s="162" t="str">
        <f t="shared" si="1"/>
        <v>〇</v>
      </c>
      <c r="W23" s="172">
        <f t="shared" si="0"/>
        <v>99.9</v>
      </c>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row>
    <row r="24" spans="1:46" ht="18.75" customHeight="1">
      <c r="A24" s="417"/>
      <c r="B24" s="154" t="s">
        <v>315</v>
      </c>
      <c r="C24" s="246">
        <v>514381</v>
      </c>
      <c r="D24" s="235">
        <v>199877</v>
      </c>
      <c r="E24" s="236">
        <v>38.9</v>
      </c>
      <c r="F24" s="235">
        <v>2663</v>
      </c>
      <c r="G24" s="237">
        <v>0.5</v>
      </c>
      <c r="H24" s="235">
        <v>24104</v>
      </c>
      <c r="I24" s="238">
        <v>4.7</v>
      </c>
      <c r="J24" s="235">
        <v>9295</v>
      </c>
      <c r="K24" s="237">
        <v>1.8</v>
      </c>
      <c r="L24" s="235">
        <v>126598</v>
      </c>
      <c r="M24" s="238">
        <v>24.6</v>
      </c>
      <c r="N24" s="235">
        <v>24010</v>
      </c>
      <c r="O24" s="238">
        <v>4.7</v>
      </c>
      <c r="P24" s="122">
        <v>1008</v>
      </c>
      <c r="Q24" s="237">
        <v>0.2</v>
      </c>
      <c r="R24" s="235">
        <v>47541</v>
      </c>
      <c r="S24" s="238">
        <v>9.1999999999999993</v>
      </c>
      <c r="T24" s="235">
        <v>79285</v>
      </c>
      <c r="U24" s="238">
        <v>15.399999999999991</v>
      </c>
      <c r="V24" s="162" t="str">
        <f t="shared" si="1"/>
        <v>〇</v>
      </c>
      <c r="W24" s="172">
        <f t="shared" si="0"/>
        <v>100</v>
      </c>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row>
    <row r="25" spans="1:46" ht="18.75" customHeight="1">
      <c r="A25" s="418"/>
      <c r="B25" s="155" t="s">
        <v>316</v>
      </c>
      <c r="C25" s="247">
        <v>534983</v>
      </c>
      <c r="D25" s="239">
        <v>205438</v>
      </c>
      <c r="E25" s="240">
        <v>38.4</v>
      </c>
      <c r="F25" s="239">
        <v>2694</v>
      </c>
      <c r="G25" s="241">
        <v>0.5</v>
      </c>
      <c r="H25" s="239">
        <v>20922</v>
      </c>
      <c r="I25" s="242">
        <v>3.9</v>
      </c>
      <c r="J25" s="239">
        <v>9502</v>
      </c>
      <c r="K25" s="241">
        <v>1.8</v>
      </c>
      <c r="L25" s="239">
        <v>123051</v>
      </c>
      <c r="M25" s="242">
        <v>23</v>
      </c>
      <c r="N25" s="239">
        <v>28246</v>
      </c>
      <c r="O25" s="242">
        <v>5.3</v>
      </c>
      <c r="P25" s="243">
        <v>1449</v>
      </c>
      <c r="Q25" s="241">
        <v>0.3</v>
      </c>
      <c r="R25" s="239">
        <v>60035</v>
      </c>
      <c r="S25" s="242">
        <v>11.2</v>
      </c>
      <c r="T25" s="239">
        <v>83646</v>
      </c>
      <c r="U25" s="242">
        <v>15.6</v>
      </c>
      <c r="V25" s="162" t="str">
        <f t="shared" si="1"/>
        <v>〇</v>
      </c>
      <c r="W25" s="172">
        <f t="shared" si="0"/>
        <v>99.999999999999986</v>
      </c>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row>
    <row r="26" spans="1:46" ht="18.75" customHeight="1">
      <c r="A26" s="400" t="s">
        <v>50</v>
      </c>
      <c r="B26" s="154" t="s">
        <v>314</v>
      </c>
      <c r="C26" s="122">
        <v>1748495</v>
      </c>
      <c r="D26" s="235">
        <v>823720</v>
      </c>
      <c r="E26" s="236">
        <v>47.1</v>
      </c>
      <c r="F26" s="235">
        <v>8752</v>
      </c>
      <c r="G26" s="237">
        <v>0.5</v>
      </c>
      <c r="H26" s="235">
        <v>21399</v>
      </c>
      <c r="I26" s="238">
        <v>1.2</v>
      </c>
      <c r="J26" s="235">
        <v>43050</v>
      </c>
      <c r="K26" s="237">
        <v>2.5</v>
      </c>
      <c r="L26" s="235">
        <v>297968</v>
      </c>
      <c r="M26" s="238">
        <v>17</v>
      </c>
      <c r="N26" s="235">
        <v>70523</v>
      </c>
      <c r="O26" s="238">
        <v>4</v>
      </c>
      <c r="P26" s="122">
        <v>36367</v>
      </c>
      <c r="Q26" s="237">
        <v>2.1</v>
      </c>
      <c r="R26" s="235">
        <v>178161</v>
      </c>
      <c r="S26" s="238">
        <v>10.199999999999999</v>
      </c>
      <c r="T26" s="235">
        <v>268555</v>
      </c>
      <c r="U26" s="238">
        <v>15.4</v>
      </c>
      <c r="V26" s="162" t="str">
        <f t="shared" si="1"/>
        <v>〇</v>
      </c>
      <c r="W26" s="172">
        <f t="shared" si="0"/>
        <v>100.00000000000001</v>
      </c>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row>
    <row r="27" spans="1:46" ht="18.75" customHeight="1">
      <c r="A27" s="417"/>
      <c r="B27" s="154" t="s">
        <v>300</v>
      </c>
      <c r="C27" s="122">
        <v>1794130</v>
      </c>
      <c r="D27" s="235">
        <v>846456</v>
      </c>
      <c r="E27" s="236">
        <v>47.2</v>
      </c>
      <c r="F27" s="235">
        <v>8580</v>
      </c>
      <c r="G27" s="237">
        <v>0.5</v>
      </c>
      <c r="H27" s="235">
        <v>23732</v>
      </c>
      <c r="I27" s="238">
        <v>1.3</v>
      </c>
      <c r="J27" s="235">
        <v>41875</v>
      </c>
      <c r="K27" s="237">
        <v>2.2999999999999998</v>
      </c>
      <c r="L27" s="235">
        <v>319255</v>
      </c>
      <c r="M27" s="238">
        <v>17.8</v>
      </c>
      <c r="N27" s="235">
        <v>78155</v>
      </c>
      <c r="O27" s="238">
        <v>4.4000000000000004</v>
      </c>
      <c r="P27" s="122">
        <v>33336</v>
      </c>
      <c r="Q27" s="237">
        <v>1.9</v>
      </c>
      <c r="R27" s="235">
        <v>185781</v>
      </c>
      <c r="S27" s="238">
        <v>10.4</v>
      </c>
      <c r="T27" s="235">
        <v>256960</v>
      </c>
      <c r="U27" s="238">
        <v>14.3</v>
      </c>
      <c r="V27" s="162" t="str">
        <f t="shared" si="1"/>
        <v>〇</v>
      </c>
      <c r="W27" s="172">
        <f t="shared" si="0"/>
        <v>100.10000000000001</v>
      </c>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row>
    <row r="28" spans="1:46" ht="18.75" customHeight="1">
      <c r="A28" s="417"/>
      <c r="B28" s="154" t="s">
        <v>301</v>
      </c>
      <c r="C28" s="122">
        <v>2392988</v>
      </c>
      <c r="D28" s="235">
        <v>843870</v>
      </c>
      <c r="E28" s="236">
        <v>35.299999999999997</v>
      </c>
      <c r="F28" s="235">
        <v>8563</v>
      </c>
      <c r="G28" s="237">
        <v>0.4</v>
      </c>
      <c r="H28" s="235">
        <v>23211</v>
      </c>
      <c r="I28" s="238">
        <v>1</v>
      </c>
      <c r="J28" s="235">
        <v>39460</v>
      </c>
      <c r="K28" s="237">
        <v>1.6</v>
      </c>
      <c r="L28" s="235">
        <v>772980</v>
      </c>
      <c r="M28" s="238">
        <v>32.299999999999997</v>
      </c>
      <c r="N28" s="235">
        <v>92447</v>
      </c>
      <c r="O28" s="238">
        <v>3.9</v>
      </c>
      <c r="P28" s="122">
        <v>8659</v>
      </c>
      <c r="Q28" s="237">
        <v>0.4</v>
      </c>
      <c r="R28" s="235">
        <v>167858</v>
      </c>
      <c r="S28" s="238">
        <v>7</v>
      </c>
      <c r="T28" s="235">
        <v>435940</v>
      </c>
      <c r="U28" s="238">
        <v>18.2</v>
      </c>
      <c r="V28" s="162" t="str">
        <f t="shared" si="1"/>
        <v>〇</v>
      </c>
      <c r="W28" s="172">
        <f t="shared" si="0"/>
        <v>100.10000000000001</v>
      </c>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row>
    <row r="29" spans="1:46" ht="18.75" customHeight="1">
      <c r="A29" s="417"/>
      <c r="B29" s="154" t="s">
        <v>315</v>
      </c>
      <c r="C29" s="122">
        <v>2232590</v>
      </c>
      <c r="D29" s="235">
        <v>838902</v>
      </c>
      <c r="E29" s="236">
        <v>37.575282519405711</v>
      </c>
      <c r="F29" s="235">
        <v>8330</v>
      </c>
      <c r="G29" s="237">
        <v>0.37310925875328654</v>
      </c>
      <c r="H29" s="235">
        <v>52093</v>
      </c>
      <c r="I29" s="238">
        <v>2.333298993545613</v>
      </c>
      <c r="J29" s="235">
        <v>40577</v>
      </c>
      <c r="K29" s="237">
        <v>1.8174855213003729</v>
      </c>
      <c r="L29" s="235">
        <v>484138</v>
      </c>
      <c r="M29" s="238">
        <v>21.685038453097075</v>
      </c>
      <c r="N29" s="235">
        <v>93548</v>
      </c>
      <c r="O29" s="238">
        <v>4.1901110369570764</v>
      </c>
      <c r="P29" s="122">
        <v>60609</v>
      </c>
      <c r="Q29" s="237">
        <v>2.7147393834067159</v>
      </c>
      <c r="R29" s="235">
        <v>168265</v>
      </c>
      <c r="S29" s="238">
        <v>7.5367622357889266</v>
      </c>
      <c r="T29" s="235">
        <v>486128</v>
      </c>
      <c r="U29" s="238">
        <v>21.774172597745221</v>
      </c>
      <c r="V29" s="162" t="str">
        <f t="shared" si="1"/>
        <v>〇</v>
      </c>
      <c r="W29" s="172">
        <f t="shared" si="0"/>
        <v>99.999999999999986</v>
      </c>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row>
    <row r="30" spans="1:46" ht="18.75" customHeight="1">
      <c r="A30" s="418"/>
      <c r="B30" s="155" t="s">
        <v>316</v>
      </c>
      <c r="C30" s="243">
        <v>2107978</v>
      </c>
      <c r="D30" s="239">
        <v>867276</v>
      </c>
      <c r="E30" s="240">
        <v>41.1</v>
      </c>
      <c r="F30" s="239">
        <v>8791</v>
      </c>
      <c r="G30" s="241">
        <v>0.4</v>
      </c>
      <c r="H30" s="239">
        <v>40087</v>
      </c>
      <c r="I30" s="242">
        <v>1.9</v>
      </c>
      <c r="J30" s="239">
        <v>40541</v>
      </c>
      <c r="K30" s="241">
        <v>1.9</v>
      </c>
      <c r="L30" s="239">
        <v>465663</v>
      </c>
      <c r="M30" s="242">
        <v>22.1</v>
      </c>
      <c r="N30" s="239">
        <v>103557</v>
      </c>
      <c r="O30" s="242">
        <v>4.9000000000000004</v>
      </c>
      <c r="P30" s="243">
        <v>43307</v>
      </c>
      <c r="Q30" s="241">
        <v>2.1</v>
      </c>
      <c r="R30" s="239">
        <v>142108</v>
      </c>
      <c r="S30" s="242">
        <v>6.7</v>
      </c>
      <c r="T30" s="239">
        <v>396648</v>
      </c>
      <c r="U30" s="242">
        <v>18.899999999999991</v>
      </c>
      <c r="V30" s="162" t="str">
        <f t="shared" si="1"/>
        <v>〇</v>
      </c>
      <c r="W30" s="172">
        <f t="shared" si="0"/>
        <v>100</v>
      </c>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row>
    <row r="31" spans="1:46" ht="18.75" customHeight="1">
      <c r="A31" s="400" t="s">
        <v>49</v>
      </c>
      <c r="B31" s="154" t="s">
        <v>314</v>
      </c>
      <c r="C31" s="235">
        <v>715393</v>
      </c>
      <c r="D31" s="235">
        <v>353077</v>
      </c>
      <c r="E31" s="236">
        <v>49.4</v>
      </c>
      <c r="F31" s="235">
        <v>3334</v>
      </c>
      <c r="G31" s="237">
        <v>0.5</v>
      </c>
      <c r="H31" s="235">
        <v>269</v>
      </c>
      <c r="I31" s="238">
        <v>0</v>
      </c>
      <c r="J31" s="235">
        <v>16328</v>
      </c>
      <c r="K31" s="237">
        <v>2.2999999999999998</v>
      </c>
      <c r="L31" s="235">
        <v>125750</v>
      </c>
      <c r="M31" s="238">
        <v>17.600000000000001</v>
      </c>
      <c r="N31" s="235">
        <v>25862</v>
      </c>
      <c r="O31" s="238">
        <v>3.6</v>
      </c>
      <c r="P31" s="122">
        <v>4133</v>
      </c>
      <c r="Q31" s="237">
        <v>0.6</v>
      </c>
      <c r="R31" s="235">
        <v>46894</v>
      </c>
      <c r="S31" s="238">
        <v>6.6</v>
      </c>
      <c r="T31" s="235">
        <v>139746</v>
      </c>
      <c r="U31" s="238">
        <v>19.5</v>
      </c>
      <c r="V31" s="162" t="str">
        <f t="shared" si="1"/>
        <v>〇</v>
      </c>
      <c r="W31" s="172">
        <f t="shared" si="0"/>
        <v>100.09999999999998</v>
      </c>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row>
    <row r="32" spans="1:46" ht="18.75" customHeight="1">
      <c r="A32" s="417"/>
      <c r="B32" s="154" t="s">
        <v>300</v>
      </c>
      <c r="C32" s="235">
        <v>739134</v>
      </c>
      <c r="D32" s="235">
        <v>361896</v>
      </c>
      <c r="E32" s="236">
        <v>49</v>
      </c>
      <c r="F32" s="235">
        <v>3050</v>
      </c>
      <c r="G32" s="237">
        <v>0.4</v>
      </c>
      <c r="H32" s="235">
        <v>1427</v>
      </c>
      <c r="I32" s="238">
        <v>0.2</v>
      </c>
      <c r="J32" s="235">
        <v>15873</v>
      </c>
      <c r="K32" s="237">
        <v>2.1</v>
      </c>
      <c r="L32" s="235">
        <v>133230</v>
      </c>
      <c r="M32" s="238">
        <v>18</v>
      </c>
      <c r="N32" s="235">
        <v>30316</v>
      </c>
      <c r="O32" s="238">
        <v>4.0999999999999996</v>
      </c>
      <c r="P32" s="122">
        <v>3525</v>
      </c>
      <c r="Q32" s="237">
        <v>0.5</v>
      </c>
      <c r="R32" s="235">
        <v>47541</v>
      </c>
      <c r="S32" s="238">
        <v>6.4</v>
      </c>
      <c r="T32" s="235">
        <v>142276</v>
      </c>
      <c r="U32" s="238">
        <v>19.2</v>
      </c>
      <c r="V32" s="162" t="str">
        <f t="shared" si="1"/>
        <v>〇</v>
      </c>
      <c r="W32" s="172">
        <f t="shared" si="0"/>
        <v>99.9</v>
      </c>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row>
    <row r="33" spans="1:46" ht="18.75" customHeight="1">
      <c r="A33" s="417"/>
      <c r="B33" s="154" t="s">
        <v>301</v>
      </c>
      <c r="C33" s="235">
        <v>907177</v>
      </c>
      <c r="D33" s="235">
        <v>365388</v>
      </c>
      <c r="E33" s="236">
        <v>40.299999999999997</v>
      </c>
      <c r="F33" s="235">
        <v>2978</v>
      </c>
      <c r="G33" s="237">
        <v>0.3</v>
      </c>
      <c r="H33" s="235">
        <v>355</v>
      </c>
      <c r="I33" s="238">
        <v>0</v>
      </c>
      <c r="J33" s="235">
        <v>15457</v>
      </c>
      <c r="K33" s="237">
        <v>1.7</v>
      </c>
      <c r="L33" s="235">
        <v>311722</v>
      </c>
      <c r="M33" s="238">
        <v>34.4</v>
      </c>
      <c r="N33" s="235">
        <v>34505</v>
      </c>
      <c r="O33" s="238">
        <v>3.8</v>
      </c>
      <c r="P33" s="122">
        <v>3956</v>
      </c>
      <c r="Q33" s="237">
        <v>0.4</v>
      </c>
      <c r="R33" s="235">
        <v>65279</v>
      </c>
      <c r="S33" s="238">
        <v>7.2</v>
      </c>
      <c r="T33" s="235">
        <v>107537</v>
      </c>
      <c r="U33" s="238">
        <v>11.9</v>
      </c>
      <c r="V33" s="162" t="str">
        <f t="shared" si="1"/>
        <v>〇</v>
      </c>
      <c r="W33" s="172">
        <f t="shared" si="0"/>
        <v>100</v>
      </c>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row>
    <row r="34" spans="1:46" ht="18.75" customHeight="1">
      <c r="A34" s="417"/>
      <c r="B34" s="154" t="s">
        <v>315</v>
      </c>
      <c r="C34" s="235">
        <v>795374</v>
      </c>
      <c r="D34" s="235">
        <v>364606</v>
      </c>
      <c r="E34" s="236">
        <v>45.8</v>
      </c>
      <c r="F34" s="235">
        <v>3074</v>
      </c>
      <c r="G34" s="237">
        <v>0.4</v>
      </c>
      <c r="H34" s="235">
        <v>3732</v>
      </c>
      <c r="I34" s="238">
        <v>0.5</v>
      </c>
      <c r="J34" s="235">
        <v>15992</v>
      </c>
      <c r="K34" s="237">
        <v>2</v>
      </c>
      <c r="L34" s="235">
        <v>203067</v>
      </c>
      <c r="M34" s="238">
        <v>25.5</v>
      </c>
      <c r="N34" s="235">
        <v>37225</v>
      </c>
      <c r="O34" s="238">
        <v>4.7</v>
      </c>
      <c r="P34" s="122">
        <v>9203</v>
      </c>
      <c r="Q34" s="237">
        <v>1.2</v>
      </c>
      <c r="R34" s="235">
        <v>56858</v>
      </c>
      <c r="S34" s="238">
        <v>7.1</v>
      </c>
      <c r="T34" s="235">
        <v>101617</v>
      </c>
      <c r="U34" s="238">
        <v>12.8</v>
      </c>
      <c r="V34" s="162" t="str">
        <f t="shared" si="1"/>
        <v>〇</v>
      </c>
      <c r="W34" s="172">
        <f t="shared" si="0"/>
        <v>99.999999999999986</v>
      </c>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row>
    <row r="35" spans="1:46" ht="18.75" customHeight="1">
      <c r="A35" s="418"/>
      <c r="B35" s="155" t="s">
        <v>316</v>
      </c>
      <c r="C35" s="239">
        <v>805341.46299999999</v>
      </c>
      <c r="D35" s="239">
        <v>378170.636</v>
      </c>
      <c r="E35" s="240">
        <v>47</v>
      </c>
      <c r="F35" s="239">
        <v>3455.6979999999999</v>
      </c>
      <c r="G35" s="241">
        <v>0.4</v>
      </c>
      <c r="H35" s="239">
        <v>339.61900000000003</v>
      </c>
      <c r="I35" s="242">
        <v>0</v>
      </c>
      <c r="J35" s="239">
        <v>15887.116</v>
      </c>
      <c r="K35" s="241">
        <v>2</v>
      </c>
      <c r="L35" s="239">
        <v>191053.56299999999</v>
      </c>
      <c r="M35" s="242">
        <v>23.7</v>
      </c>
      <c r="N35" s="239">
        <v>40350.019999999997</v>
      </c>
      <c r="O35" s="242">
        <v>5</v>
      </c>
      <c r="P35" s="243">
        <v>9620.7019999999993</v>
      </c>
      <c r="Q35" s="241">
        <v>1.2</v>
      </c>
      <c r="R35" s="239">
        <v>61491</v>
      </c>
      <c r="S35" s="242">
        <v>7.6</v>
      </c>
      <c r="T35" s="239">
        <v>104973.109</v>
      </c>
      <c r="U35" s="242">
        <v>13.1</v>
      </c>
      <c r="V35" s="162" t="str">
        <f t="shared" si="1"/>
        <v>〇</v>
      </c>
      <c r="W35" s="172">
        <f t="shared" si="0"/>
        <v>99.999999999999986</v>
      </c>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row>
    <row r="36" spans="1:46" ht="18.75" customHeight="1">
      <c r="A36" s="400" t="s">
        <v>137</v>
      </c>
      <c r="B36" s="154" t="s">
        <v>314</v>
      </c>
      <c r="C36" s="122">
        <v>297262</v>
      </c>
      <c r="D36" s="235">
        <v>127892</v>
      </c>
      <c r="E36" s="236">
        <v>43</v>
      </c>
      <c r="F36" s="235">
        <v>1725</v>
      </c>
      <c r="G36" s="237">
        <v>0.6</v>
      </c>
      <c r="H36" s="235">
        <v>13757</v>
      </c>
      <c r="I36" s="238">
        <v>4.5999999999999996</v>
      </c>
      <c r="J36" s="235">
        <v>5491</v>
      </c>
      <c r="K36" s="237">
        <v>1.8</v>
      </c>
      <c r="L36" s="235">
        <v>54545</v>
      </c>
      <c r="M36" s="238">
        <v>18.3</v>
      </c>
      <c r="N36" s="235">
        <v>15301</v>
      </c>
      <c r="O36" s="238">
        <v>5.0999999999999996</v>
      </c>
      <c r="P36" s="122">
        <v>868</v>
      </c>
      <c r="Q36" s="237">
        <v>0.3</v>
      </c>
      <c r="R36" s="235">
        <v>29191</v>
      </c>
      <c r="S36" s="238">
        <v>9.8000000000000007</v>
      </c>
      <c r="T36" s="235">
        <v>48492</v>
      </c>
      <c r="U36" s="238">
        <v>16.3</v>
      </c>
      <c r="V36" s="162" t="str">
        <f t="shared" si="1"/>
        <v>〇</v>
      </c>
      <c r="W36" s="172">
        <f t="shared" si="0"/>
        <v>99.799999999999983</v>
      </c>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row>
    <row r="37" spans="1:46" ht="18.75" customHeight="1">
      <c r="A37" s="417"/>
      <c r="B37" s="154" t="s">
        <v>300</v>
      </c>
      <c r="C37" s="122">
        <v>306647</v>
      </c>
      <c r="D37" s="235">
        <v>131098</v>
      </c>
      <c r="E37" s="236">
        <v>42.8</v>
      </c>
      <c r="F37" s="235">
        <v>1702</v>
      </c>
      <c r="G37" s="237">
        <v>0.6</v>
      </c>
      <c r="H37" s="235">
        <v>17300</v>
      </c>
      <c r="I37" s="238">
        <v>5.6</v>
      </c>
      <c r="J37" s="235">
        <v>5308</v>
      </c>
      <c r="K37" s="237">
        <v>1.7</v>
      </c>
      <c r="L37" s="235">
        <v>59673</v>
      </c>
      <c r="M37" s="238">
        <v>19.5</v>
      </c>
      <c r="N37" s="235">
        <v>15958</v>
      </c>
      <c r="O37" s="238">
        <v>5.2</v>
      </c>
      <c r="P37" s="122">
        <v>465</v>
      </c>
      <c r="Q37" s="237">
        <v>0.2</v>
      </c>
      <c r="R37" s="235">
        <v>27865</v>
      </c>
      <c r="S37" s="238">
        <v>9.1</v>
      </c>
      <c r="T37" s="235">
        <v>47278</v>
      </c>
      <c r="U37" s="238">
        <v>15.4</v>
      </c>
      <c r="V37" s="162" t="str">
        <f t="shared" si="1"/>
        <v>〇</v>
      </c>
      <c r="W37" s="172">
        <f t="shared" si="0"/>
        <v>100.10000000000001</v>
      </c>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row>
    <row r="38" spans="1:46" ht="18.75" customHeight="1">
      <c r="A38" s="417"/>
      <c r="B38" s="154" t="s">
        <v>301</v>
      </c>
      <c r="C38" s="122">
        <v>391464</v>
      </c>
      <c r="D38" s="235">
        <v>131083</v>
      </c>
      <c r="E38" s="236">
        <v>33.5</v>
      </c>
      <c r="F38" s="235">
        <v>1709</v>
      </c>
      <c r="G38" s="237">
        <v>0.4</v>
      </c>
      <c r="H38" s="235">
        <v>16778</v>
      </c>
      <c r="I38" s="238">
        <v>4.3</v>
      </c>
      <c r="J38" s="235">
        <v>4911</v>
      </c>
      <c r="K38" s="237">
        <v>1.3</v>
      </c>
      <c r="L38" s="235">
        <v>144130</v>
      </c>
      <c r="M38" s="238">
        <v>36.799999999999997</v>
      </c>
      <c r="N38" s="235">
        <v>17810</v>
      </c>
      <c r="O38" s="238">
        <v>4.5</v>
      </c>
      <c r="P38" s="122">
        <v>281</v>
      </c>
      <c r="Q38" s="237">
        <v>0.1</v>
      </c>
      <c r="R38" s="235">
        <v>26750</v>
      </c>
      <c r="S38" s="238">
        <v>6.8</v>
      </c>
      <c r="T38" s="235">
        <v>48012</v>
      </c>
      <c r="U38" s="238">
        <v>12.3</v>
      </c>
      <c r="V38" s="162" t="str">
        <f t="shared" si="1"/>
        <v>〇</v>
      </c>
      <c r="W38" s="172">
        <f t="shared" si="0"/>
        <v>99.999999999999972</v>
      </c>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row>
    <row r="39" spans="1:46" ht="18.75" customHeight="1">
      <c r="A39" s="417"/>
      <c r="B39" s="154" t="s">
        <v>315</v>
      </c>
      <c r="C39" s="122">
        <v>343241</v>
      </c>
      <c r="D39" s="235">
        <v>129575</v>
      </c>
      <c r="E39" s="236">
        <v>37.799999999999997</v>
      </c>
      <c r="F39" s="235">
        <v>1742</v>
      </c>
      <c r="G39" s="237">
        <v>0.5</v>
      </c>
      <c r="H39" s="235">
        <v>24545</v>
      </c>
      <c r="I39" s="238">
        <v>7.2</v>
      </c>
      <c r="J39" s="235">
        <v>5115</v>
      </c>
      <c r="K39" s="237">
        <v>1.5</v>
      </c>
      <c r="L39" s="235">
        <v>89621</v>
      </c>
      <c r="M39" s="238">
        <v>26.1</v>
      </c>
      <c r="N39" s="235">
        <v>18902</v>
      </c>
      <c r="O39" s="238">
        <v>5.6</v>
      </c>
      <c r="P39" s="122">
        <v>1005</v>
      </c>
      <c r="Q39" s="237">
        <v>0.3</v>
      </c>
      <c r="R39" s="235">
        <v>26522</v>
      </c>
      <c r="S39" s="238">
        <v>7.7</v>
      </c>
      <c r="T39" s="235">
        <v>46214</v>
      </c>
      <c r="U39" s="238">
        <v>13.3</v>
      </c>
      <c r="V39" s="162" t="str">
        <f t="shared" si="1"/>
        <v>〇</v>
      </c>
      <c r="W39" s="172">
        <f t="shared" si="0"/>
        <v>99.999999999999986</v>
      </c>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row>
    <row r="40" spans="1:46" ht="18.75" customHeight="1">
      <c r="A40" s="418"/>
      <c r="B40" s="155" t="s">
        <v>316</v>
      </c>
      <c r="C40" s="243">
        <v>354094</v>
      </c>
      <c r="D40" s="239">
        <v>134402</v>
      </c>
      <c r="E40" s="240">
        <v>37.9</v>
      </c>
      <c r="F40" s="239">
        <v>1727</v>
      </c>
      <c r="G40" s="241">
        <v>0.5</v>
      </c>
      <c r="H40" s="239">
        <v>23649</v>
      </c>
      <c r="I40" s="242">
        <v>6.7</v>
      </c>
      <c r="J40" s="239">
        <v>5229</v>
      </c>
      <c r="K40" s="241">
        <v>1.5</v>
      </c>
      <c r="L40" s="239">
        <v>84631</v>
      </c>
      <c r="M40" s="242">
        <v>23.9</v>
      </c>
      <c r="N40" s="239">
        <v>20925</v>
      </c>
      <c r="O40" s="242">
        <v>5.9</v>
      </c>
      <c r="P40" s="243">
        <v>747</v>
      </c>
      <c r="Q40" s="241">
        <v>0.2</v>
      </c>
      <c r="R40" s="239">
        <v>20079</v>
      </c>
      <c r="S40" s="242">
        <v>5.7</v>
      </c>
      <c r="T40" s="239">
        <v>62705</v>
      </c>
      <c r="U40" s="242">
        <v>17.700000000000003</v>
      </c>
      <c r="V40" s="162" t="str">
        <f t="shared" si="1"/>
        <v>〇</v>
      </c>
      <c r="W40" s="172">
        <f t="shared" si="0"/>
        <v>100.00000000000001</v>
      </c>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row>
    <row r="41" spans="1:46" ht="18.75" customHeight="1">
      <c r="A41" s="400" t="s">
        <v>89</v>
      </c>
      <c r="B41" s="154" t="s">
        <v>314</v>
      </c>
      <c r="C41" s="235">
        <v>385811</v>
      </c>
      <c r="D41" s="235">
        <v>133105</v>
      </c>
      <c r="E41" s="236">
        <v>34.5</v>
      </c>
      <c r="F41" s="235">
        <v>3334</v>
      </c>
      <c r="G41" s="237">
        <v>0.9</v>
      </c>
      <c r="H41" s="235">
        <v>53773</v>
      </c>
      <c r="I41" s="238">
        <v>13.9</v>
      </c>
      <c r="J41" s="235">
        <v>9155</v>
      </c>
      <c r="K41" s="237">
        <v>2.4</v>
      </c>
      <c r="L41" s="235">
        <v>62807</v>
      </c>
      <c r="M41" s="238">
        <v>16.3</v>
      </c>
      <c r="N41" s="235">
        <v>17897</v>
      </c>
      <c r="O41" s="238">
        <v>4.5999999999999996</v>
      </c>
      <c r="P41" s="122">
        <v>663</v>
      </c>
      <c r="Q41" s="237">
        <v>0.2</v>
      </c>
      <c r="R41" s="235">
        <v>52432</v>
      </c>
      <c r="S41" s="238">
        <v>13.6</v>
      </c>
      <c r="T41" s="235">
        <v>52645</v>
      </c>
      <c r="U41" s="238">
        <v>13.6</v>
      </c>
      <c r="V41" s="162" t="str">
        <f t="shared" si="1"/>
        <v>〇</v>
      </c>
      <c r="W41" s="172">
        <f t="shared" si="0"/>
        <v>99.999999999999986</v>
      </c>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row>
    <row r="42" spans="1:46" ht="18.75" customHeight="1">
      <c r="A42" s="417"/>
      <c r="B42" s="154" t="s">
        <v>300</v>
      </c>
      <c r="C42" s="235">
        <v>401441</v>
      </c>
      <c r="D42" s="235">
        <v>136102</v>
      </c>
      <c r="E42" s="236">
        <v>33.9</v>
      </c>
      <c r="F42" s="235">
        <v>3255</v>
      </c>
      <c r="G42" s="237">
        <v>0.8</v>
      </c>
      <c r="H42" s="235">
        <v>57230</v>
      </c>
      <c r="I42" s="238">
        <v>14.3</v>
      </c>
      <c r="J42" s="235">
        <v>8409</v>
      </c>
      <c r="K42" s="237">
        <v>2.1</v>
      </c>
      <c r="L42" s="235">
        <v>66342</v>
      </c>
      <c r="M42" s="238">
        <v>16.5</v>
      </c>
      <c r="N42" s="235">
        <v>19888</v>
      </c>
      <c r="O42" s="238">
        <v>5</v>
      </c>
      <c r="P42" s="122">
        <v>586</v>
      </c>
      <c r="Q42" s="237">
        <v>0.1</v>
      </c>
      <c r="R42" s="235">
        <v>57629</v>
      </c>
      <c r="S42" s="238">
        <v>14.4</v>
      </c>
      <c r="T42" s="235">
        <v>52000</v>
      </c>
      <c r="U42" s="238">
        <v>13</v>
      </c>
      <c r="V42" s="162" t="str">
        <f t="shared" si="1"/>
        <v>〇</v>
      </c>
      <c r="W42" s="172">
        <f t="shared" si="0"/>
        <v>100.1</v>
      </c>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row>
    <row r="43" spans="1:46" ht="18.75" customHeight="1">
      <c r="A43" s="417"/>
      <c r="B43" s="154" t="s">
        <v>301</v>
      </c>
      <c r="C43" s="122">
        <v>490300</v>
      </c>
      <c r="D43" s="235">
        <v>133682</v>
      </c>
      <c r="E43" s="236">
        <v>27.3</v>
      </c>
      <c r="F43" s="235">
        <v>3209</v>
      </c>
      <c r="G43" s="237">
        <v>0.7</v>
      </c>
      <c r="H43" s="235">
        <v>59758</v>
      </c>
      <c r="I43" s="238">
        <v>12.2</v>
      </c>
      <c r="J43" s="235">
        <v>6911</v>
      </c>
      <c r="K43" s="237">
        <v>1.4</v>
      </c>
      <c r="L43" s="235">
        <v>161303</v>
      </c>
      <c r="M43" s="238">
        <v>32.9</v>
      </c>
      <c r="N43" s="235">
        <v>20157</v>
      </c>
      <c r="O43" s="238">
        <v>4.0999999999999996</v>
      </c>
      <c r="P43" s="122">
        <v>733</v>
      </c>
      <c r="Q43" s="237">
        <v>0.1</v>
      </c>
      <c r="R43" s="235">
        <v>50728</v>
      </c>
      <c r="S43" s="238">
        <v>10.3</v>
      </c>
      <c r="T43" s="235">
        <v>53819</v>
      </c>
      <c r="U43" s="238">
        <v>11</v>
      </c>
      <c r="V43" s="162" t="str">
        <f t="shared" si="1"/>
        <v>〇</v>
      </c>
      <c r="W43" s="172">
        <f t="shared" si="0"/>
        <v>99.999999999999986</v>
      </c>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row>
    <row r="44" spans="1:46" ht="18.75" customHeight="1">
      <c r="A44" s="417"/>
      <c r="B44" s="154" t="s">
        <v>315</v>
      </c>
      <c r="C44" s="122">
        <v>450148</v>
      </c>
      <c r="D44" s="235">
        <v>132094</v>
      </c>
      <c r="E44" s="236">
        <v>29.3</v>
      </c>
      <c r="F44" s="235">
        <v>3283</v>
      </c>
      <c r="G44" s="237">
        <v>0.7</v>
      </c>
      <c r="H44" s="235">
        <v>69967</v>
      </c>
      <c r="I44" s="238">
        <v>15.5</v>
      </c>
      <c r="J44" s="235">
        <v>7242</v>
      </c>
      <c r="K44" s="237">
        <v>1.6</v>
      </c>
      <c r="L44" s="235">
        <v>106153</v>
      </c>
      <c r="M44" s="238">
        <v>23.6</v>
      </c>
      <c r="N44" s="235">
        <v>28040</v>
      </c>
      <c r="O44" s="238">
        <v>6.2</v>
      </c>
      <c r="P44" s="122">
        <v>2777</v>
      </c>
      <c r="Q44" s="237">
        <v>0.6</v>
      </c>
      <c r="R44" s="235">
        <v>43996</v>
      </c>
      <c r="S44" s="238">
        <v>9.8000000000000007</v>
      </c>
      <c r="T44" s="235">
        <v>56596</v>
      </c>
      <c r="U44" s="238">
        <v>12.7</v>
      </c>
      <c r="V44" s="162" t="str">
        <f t="shared" si="1"/>
        <v>〇</v>
      </c>
      <c r="W44" s="172">
        <f t="shared" si="0"/>
        <v>100</v>
      </c>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row>
    <row r="45" spans="1:46" ht="18.75" customHeight="1">
      <c r="A45" s="418"/>
      <c r="B45" s="155" t="s">
        <v>316</v>
      </c>
      <c r="C45" s="243">
        <v>436288</v>
      </c>
      <c r="D45" s="239">
        <v>134988</v>
      </c>
      <c r="E45" s="240">
        <v>30.9</v>
      </c>
      <c r="F45" s="239">
        <v>3237</v>
      </c>
      <c r="G45" s="241">
        <v>0.7</v>
      </c>
      <c r="H45" s="239">
        <v>69540</v>
      </c>
      <c r="I45" s="242">
        <v>15.9</v>
      </c>
      <c r="J45" s="239">
        <v>7422</v>
      </c>
      <c r="K45" s="241">
        <v>1.7</v>
      </c>
      <c r="L45" s="239">
        <v>92922</v>
      </c>
      <c r="M45" s="242">
        <v>21.3</v>
      </c>
      <c r="N45" s="239">
        <v>25437</v>
      </c>
      <c r="O45" s="242">
        <v>5.8</v>
      </c>
      <c r="P45" s="243">
        <v>1208</v>
      </c>
      <c r="Q45" s="241">
        <v>0.3</v>
      </c>
      <c r="R45" s="239">
        <v>39512</v>
      </c>
      <c r="S45" s="242">
        <v>9.1</v>
      </c>
      <c r="T45" s="239">
        <v>62022</v>
      </c>
      <c r="U45" s="242">
        <v>14.3</v>
      </c>
      <c r="V45" s="162" t="str">
        <f t="shared" si="1"/>
        <v>〇</v>
      </c>
      <c r="W45" s="172">
        <f t="shared" si="0"/>
        <v>99.999999999999986</v>
      </c>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row>
    <row r="46" spans="1:46" ht="18.75" customHeight="1">
      <c r="A46" s="400" t="s">
        <v>52</v>
      </c>
      <c r="B46" s="154" t="s">
        <v>314</v>
      </c>
      <c r="C46" s="122">
        <v>312971</v>
      </c>
      <c r="D46" s="235">
        <v>139922</v>
      </c>
      <c r="E46" s="236">
        <v>44.7</v>
      </c>
      <c r="F46" s="235">
        <v>2306</v>
      </c>
      <c r="G46" s="237">
        <v>0.7</v>
      </c>
      <c r="H46" s="235">
        <v>16310</v>
      </c>
      <c r="I46" s="238">
        <v>5.2</v>
      </c>
      <c r="J46" s="235">
        <v>6118</v>
      </c>
      <c r="K46" s="237">
        <v>2</v>
      </c>
      <c r="L46" s="235">
        <v>50844</v>
      </c>
      <c r="M46" s="238">
        <v>16.2</v>
      </c>
      <c r="N46" s="235">
        <v>15581</v>
      </c>
      <c r="O46" s="238">
        <v>5</v>
      </c>
      <c r="P46" s="122">
        <v>743</v>
      </c>
      <c r="Q46" s="237">
        <v>0.2</v>
      </c>
      <c r="R46" s="235">
        <v>36038</v>
      </c>
      <c r="S46" s="238">
        <v>11.5</v>
      </c>
      <c r="T46" s="235">
        <v>45109</v>
      </c>
      <c r="U46" s="238">
        <v>14.4</v>
      </c>
      <c r="V46" s="162" t="str">
        <f t="shared" si="1"/>
        <v>〇</v>
      </c>
      <c r="W46" s="172">
        <f t="shared" si="0"/>
        <v>99.90000000000002</v>
      </c>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row>
    <row r="47" spans="1:46" ht="18.75" customHeight="1">
      <c r="A47" s="417"/>
      <c r="B47" s="154" t="s">
        <v>300</v>
      </c>
      <c r="C47" s="122">
        <v>321728</v>
      </c>
      <c r="D47" s="235">
        <v>142603</v>
      </c>
      <c r="E47" s="236">
        <v>44.3</v>
      </c>
      <c r="F47" s="235">
        <v>2330</v>
      </c>
      <c r="G47" s="237">
        <v>0.7</v>
      </c>
      <c r="H47" s="235">
        <v>17899</v>
      </c>
      <c r="I47" s="238">
        <v>5.6</v>
      </c>
      <c r="J47" s="235">
        <v>5660</v>
      </c>
      <c r="K47" s="237">
        <v>1.8</v>
      </c>
      <c r="L47" s="235">
        <v>52651</v>
      </c>
      <c r="M47" s="238">
        <v>16.399999999999999</v>
      </c>
      <c r="N47" s="235">
        <v>15835</v>
      </c>
      <c r="O47" s="238">
        <v>4.9000000000000004</v>
      </c>
      <c r="P47" s="122">
        <v>922</v>
      </c>
      <c r="Q47" s="237">
        <v>0.3</v>
      </c>
      <c r="R47" s="235">
        <v>39328</v>
      </c>
      <c r="S47" s="238">
        <v>12.2</v>
      </c>
      <c r="T47" s="235">
        <v>44500</v>
      </c>
      <c r="U47" s="238">
        <v>13.8</v>
      </c>
      <c r="V47" s="162" t="str">
        <f t="shared" si="1"/>
        <v>〇</v>
      </c>
      <c r="W47" s="172">
        <f t="shared" si="0"/>
        <v>100</v>
      </c>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row>
    <row r="48" spans="1:46" ht="18.75" customHeight="1">
      <c r="A48" s="417"/>
      <c r="B48" s="154" t="s">
        <v>301</v>
      </c>
      <c r="C48" s="235">
        <v>409766</v>
      </c>
      <c r="D48" s="235">
        <v>139759</v>
      </c>
      <c r="E48" s="236">
        <v>34.1</v>
      </c>
      <c r="F48" s="235">
        <v>2377</v>
      </c>
      <c r="G48" s="237">
        <v>0.6</v>
      </c>
      <c r="H48" s="235">
        <v>17935</v>
      </c>
      <c r="I48" s="238">
        <v>4.4000000000000004</v>
      </c>
      <c r="J48" s="235">
        <v>4787</v>
      </c>
      <c r="K48" s="237">
        <v>1.2</v>
      </c>
      <c r="L48" s="235">
        <v>136608</v>
      </c>
      <c r="M48" s="238">
        <v>33.299999999999997</v>
      </c>
      <c r="N48" s="235">
        <v>18749</v>
      </c>
      <c r="O48" s="238">
        <v>4.5999999999999996</v>
      </c>
      <c r="P48" s="122">
        <v>1010</v>
      </c>
      <c r="Q48" s="237">
        <v>0.2</v>
      </c>
      <c r="R48" s="235">
        <v>42151</v>
      </c>
      <c r="S48" s="238">
        <v>10.3</v>
      </c>
      <c r="T48" s="235">
        <v>46390</v>
      </c>
      <c r="U48" s="238">
        <v>11.3</v>
      </c>
      <c r="V48" s="162" t="str">
        <f t="shared" si="1"/>
        <v>〇</v>
      </c>
      <c r="W48" s="172">
        <f t="shared" si="0"/>
        <v>99.999999999999986</v>
      </c>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row>
    <row r="49" spans="1:46" ht="18.75" customHeight="1">
      <c r="A49" s="417"/>
      <c r="B49" s="154" t="s">
        <v>315</v>
      </c>
      <c r="C49" s="235">
        <v>363053</v>
      </c>
      <c r="D49" s="235">
        <v>137875</v>
      </c>
      <c r="E49" s="236">
        <v>38</v>
      </c>
      <c r="F49" s="235">
        <v>2436</v>
      </c>
      <c r="G49" s="237">
        <v>0.7</v>
      </c>
      <c r="H49" s="235">
        <v>26238</v>
      </c>
      <c r="I49" s="238">
        <v>7.2</v>
      </c>
      <c r="J49" s="235">
        <v>4733</v>
      </c>
      <c r="K49" s="237">
        <v>1.3</v>
      </c>
      <c r="L49" s="235">
        <v>85266</v>
      </c>
      <c r="M49" s="238">
        <v>23.5</v>
      </c>
      <c r="N49" s="235">
        <v>18080</v>
      </c>
      <c r="O49" s="238">
        <v>5</v>
      </c>
      <c r="P49" s="122">
        <v>894</v>
      </c>
      <c r="Q49" s="237">
        <v>0.3</v>
      </c>
      <c r="R49" s="235">
        <v>36044</v>
      </c>
      <c r="S49" s="238">
        <v>9.9280270373747079</v>
      </c>
      <c r="T49" s="235">
        <v>51487</v>
      </c>
      <c r="U49" s="238">
        <v>14.1</v>
      </c>
      <c r="V49" s="162" t="str">
        <f t="shared" si="1"/>
        <v>〇</v>
      </c>
      <c r="W49" s="172">
        <f t="shared" si="0"/>
        <v>100.0280270373747</v>
      </c>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row>
    <row r="50" spans="1:46" ht="18.75" customHeight="1">
      <c r="A50" s="418"/>
      <c r="B50" s="155" t="s">
        <v>316</v>
      </c>
      <c r="C50" s="239">
        <v>360822</v>
      </c>
      <c r="D50" s="239">
        <v>139821</v>
      </c>
      <c r="E50" s="240">
        <v>38.799999999999997</v>
      </c>
      <c r="F50" s="239">
        <v>2443</v>
      </c>
      <c r="G50" s="241">
        <v>0.7</v>
      </c>
      <c r="H50" s="239">
        <v>27241</v>
      </c>
      <c r="I50" s="242">
        <v>7.6</v>
      </c>
      <c r="J50" s="239">
        <v>4776</v>
      </c>
      <c r="K50" s="241">
        <v>1.3</v>
      </c>
      <c r="L50" s="239">
        <v>76854</v>
      </c>
      <c r="M50" s="242">
        <v>21.3</v>
      </c>
      <c r="N50" s="239">
        <v>19212</v>
      </c>
      <c r="O50" s="242">
        <v>5.3</v>
      </c>
      <c r="P50" s="243">
        <v>834</v>
      </c>
      <c r="Q50" s="241">
        <v>0.2</v>
      </c>
      <c r="R50" s="239">
        <v>36452</v>
      </c>
      <c r="S50" s="242">
        <v>10.1</v>
      </c>
      <c r="T50" s="239">
        <v>53189</v>
      </c>
      <c r="U50" s="242">
        <v>14.7</v>
      </c>
      <c r="V50" s="162" t="str">
        <f t="shared" si="1"/>
        <v>〇</v>
      </c>
      <c r="W50" s="172">
        <f t="shared" si="0"/>
        <v>100</v>
      </c>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row>
    <row r="51" spans="1:46" ht="18.75" customHeight="1">
      <c r="A51" s="424" t="s">
        <v>90</v>
      </c>
      <c r="B51" s="154" t="s">
        <v>314</v>
      </c>
      <c r="C51" s="122">
        <v>338871</v>
      </c>
      <c r="D51" s="235">
        <v>149344</v>
      </c>
      <c r="E51" s="236">
        <v>44.1</v>
      </c>
      <c r="F51" s="235">
        <v>3537</v>
      </c>
      <c r="G51" s="237">
        <v>1</v>
      </c>
      <c r="H51" s="235">
        <v>22772</v>
      </c>
      <c r="I51" s="238">
        <v>6.7</v>
      </c>
      <c r="J51" s="235">
        <v>5231</v>
      </c>
      <c r="K51" s="237">
        <v>1.5</v>
      </c>
      <c r="L51" s="235">
        <v>52048</v>
      </c>
      <c r="M51" s="238">
        <v>15.4</v>
      </c>
      <c r="N51" s="235">
        <v>17340</v>
      </c>
      <c r="O51" s="238">
        <v>5.0999999999999996</v>
      </c>
      <c r="P51" s="122">
        <v>4518</v>
      </c>
      <c r="Q51" s="237">
        <v>1.3</v>
      </c>
      <c r="R51" s="235">
        <v>33305</v>
      </c>
      <c r="S51" s="238">
        <v>9.8000000000000007</v>
      </c>
      <c r="T51" s="235">
        <v>50776</v>
      </c>
      <c r="U51" s="238">
        <v>15</v>
      </c>
      <c r="V51" s="162" t="str">
        <f t="shared" si="1"/>
        <v>〇</v>
      </c>
      <c r="W51" s="172">
        <f t="shared" si="0"/>
        <v>99.899999999999991</v>
      </c>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row>
    <row r="52" spans="1:46" ht="18.75" customHeight="1">
      <c r="A52" s="401"/>
      <c r="B52" s="154" t="s">
        <v>300</v>
      </c>
      <c r="C52" s="122">
        <v>359322</v>
      </c>
      <c r="D52" s="235">
        <v>151343</v>
      </c>
      <c r="E52" s="236">
        <v>42.1</v>
      </c>
      <c r="F52" s="235">
        <v>3540</v>
      </c>
      <c r="G52" s="237">
        <v>1</v>
      </c>
      <c r="H52" s="235">
        <v>23644</v>
      </c>
      <c r="I52" s="238">
        <v>6.6</v>
      </c>
      <c r="J52" s="235">
        <v>4775</v>
      </c>
      <c r="K52" s="237">
        <v>1.3</v>
      </c>
      <c r="L52" s="235">
        <v>58939</v>
      </c>
      <c r="M52" s="238">
        <v>16.399999999999999</v>
      </c>
      <c r="N52" s="235">
        <v>19491</v>
      </c>
      <c r="O52" s="238">
        <v>5.4</v>
      </c>
      <c r="P52" s="122">
        <v>6431</v>
      </c>
      <c r="Q52" s="237">
        <v>1.8</v>
      </c>
      <c r="R52" s="235">
        <v>34406</v>
      </c>
      <c r="S52" s="238">
        <v>9.6</v>
      </c>
      <c r="T52" s="235">
        <v>56753</v>
      </c>
      <c r="U52" s="238">
        <v>15.8</v>
      </c>
      <c r="V52" s="162" t="str">
        <f t="shared" si="1"/>
        <v>〇</v>
      </c>
      <c r="W52" s="172">
        <f>E52+G52+I52+K52+M52+O52+Q52+S52+U52</f>
        <v>100</v>
      </c>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row>
    <row r="53" spans="1:46" ht="18.75" customHeight="1">
      <c r="A53" s="401"/>
      <c r="B53" s="154" t="s">
        <v>301</v>
      </c>
      <c r="C53" s="235">
        <v>451429</v>
      </c>
      <c r="D53" s="235">
        <v>148178</v>
      </c>
      <c r="E53" s="236">
        <v>32.799999999999997</v>
      </c>
      <c r="F53" s="235">
        <v>3614</v>
      </c>
      <c r="G53" s="237">
        <v>0.8</v>
      </c>
      <c r="H53" s="235">
        <v>24554</v>
      </c>
      <c r="I53" s="238">
        <v>5.4</v>
      </c>
      <c r="J53" s="235">
        <v>4171</v>
      </c>
      <c r="K53" s="237">
        <v>0.9</v>
      </c>
      <c r="L53" s="235">
        <v>149845</v>
      </c>
      <c r="M53" s="238">
        <v>33.200000000000003</v>
      </c>
      <c r="N53" s="235">
        <v>22756</v>
      </c>
      <c r="O53" s="238">
        <v>5</v>
      </c>
      <c r="P53" s="122">
        <v>1578</v>
      </c>
      <c r="Q53" s="237">
        <v>0.3</v>
      </c>
      <c r="R53" s="235">
        <v>38869</v>
      </c>
      <c r="S53" s="238">
        <v>8.6</v>
      </c>
      <c r="T53" s="235">
        <v>57864</v>
      </c>
      <c r="U53" s="238">
        <v>12.8</v>
      </c>
      <c r="V53" s="162" t="str">
        <f t="shared" si="1"/>
        <v>〇</v>
      </c>
      <c r="W53" s="172">
        <f t="shared" si="0"/>
        <v>99.799999999999983</v>
      </c>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row>
    <row r="54" spans="1:46" ht="18.75" customHeight="1">
      <c r="A54" s="401"/>
      <c r="B54" s="154" t="s">
        <v>315</v>
      </c>
      <c r="C54" s="235">
        <v>394601.51399999997</v>
      </c>
      <c r="D54" s="235">
        <v>145001.15700000001</v>
      </c>
      <c r="E54" s="236">
        <v>36.700000000000003</v>
      </c>
      <c r="F54" s="235">
        <v>3684.027</v>
      </c>
      <c r="G54" s="237">
        <v>0.9</v>
      </c>
      <c r="H54" s="235">
        <v>35026.248</v>
      </c>
      <c r="I54" s="238">
        <v>8.9</v>
      </c>
      <c r="J54" s="235">
        <v>4239.4870000000001</v>
      </c>
      <c r="K54" s="237">
        <v>1.1000000000000001</v>
      </c>
      <c r="L54" s="235">
        <v>94136.687000000005</v>
      </c>
      <c r="M54" s="238">
        <v>23.9</v>
      </c>
      <c r="N54" s="235">
        <v>22230.491999999998</v>
      </c>
      <c r="O54" s="238">
        <v>5.6</v>
      </c>
      <c r="P54" s="122">
        <v>2002.55</v>
      </c>
      <c r="Q54" s="237">
        <v>0.5</v>
      </c>
      <c r="R54" s="235">
        <v>29461.8</v>
      </c>
      <c r="S54" s="238">
        <v>7.5</v>
      </c>
      <c r="T54" s="235">
        <v>58819.065999999999</v>
      </c>
      <c r="U54" s="238">
        <v>14.9</v>
      </c>
      <c r="V54" s="162" t="str">
        <f t="shared" si="1"/>
        <v>〇</v>
      </c>
      <c r="W54" s="172">
        <f t="shared" si="0"/>
        <v>100</v>
      </c>
      <c r="X54" s="165"/>
      <c r="Y54" s="165"/>
      <c r="Z54" s="165"/>
      <c r="AA54" s="165"/>
      <c r="AB54" s="165"/>
      <c r="AC54" s="165"/>
      <c r="AD54" s="165"/>
      <c r="AE54" s="165"/>
      <c r="AF54" s="165"/>
      <c r="AG54" s="165"/>
      <c r="AH54" s="165"/>
      <c r="AI54" s="165"/>
      <c r="AJ54" s="165"/>
      <c r="AK54" s="165"/>
      <c r="AL54" s="165"/>
      <c r="AM54" s="165"/>
      <c r="AN54" s="165"/>
      <c r="AO54" s="165"/>
      <c r="AP54" s="165"/>
      <c r="AQ54" s="165"/>
      <c r="AR54" s="165"/>
      <c r="AS54" s="165"/>
      <c r="AT54" s="165"/>
    </row>
    <row r="55" spans="1:46" ht="18.75" customHeight="1">
      <c r="A55" s="402"/>
      <c r="B55" s="155" t="s">
        <v>316</v>
      </c>
      <c r="C55" s="239">
        <v>396006</v>
      </c>
      <c r="D55" s="239">
        <v>150582</v>
      </c>
      <c r="E55" s="240">
        <v>38</v>
      </c>
      <c r="F55" s="239">
        <v>3680</v>
      </c>
      <c r="G55" s="241">
        <v>0.9</v>
      </c>
      <c r="H55" s="239">
        <v>33648</v>
      </c>
      <c r="I55" s="242">
        <v>8.5</v>
      </c>
      <c r="J55" s="239">
        <v>4207</v>
      </c>
      <c r="K55" s="241">
        <v>1.1000000000000001</v>
      </c>
      <c r="L55" s="239">
        <v>82775</v>
      </c>
      <c r="M55" s="242">
        <v>20.9</v>
      </c>
      <c r="N55" s="239">
        <v>20132</v>
      </c>
      <c r="O55" s="242">
        <v>5.0999999999999996</v>
      </c>
      <c r="P55" s="243">
        <v>590</v>
      </c>
      <c r="Q55" s="241">
        <v>0.1</v>
      </c>
      <c r="R55" s="239">
        <v>34406</v>
      </c>
      <c r="S55" s="242">
        <v>8.6999999999999993</v>
      </c>
      <c r="T55" s="239">
        <v>65986</v>
      </c>
      <c r="U55" s="242">
        <v>16.7</v>
      </c>
      <c r="V55" s="162" t="str">
        <f t="shared" si="1"/>
        <v>〇</v>
      </c>
      <c r="W55" s="172">
        <f t="shared" ref="W55:W86" si="2">E55+G55+I55+K55+M55+O55+Q55+S55+U55</f>
        <v>100</v>
      </c>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row>
    <row r="56" spans="1:46" ht="18.75" customHeight="1">
      <c r="A56" s="403" t="s">
        <v>54</v>
      </c>
      <c r="B56" s="154" t="s">
        <v>314</v>
      </c>
      <c r="C56" s="122">
        <v>1203621</v>
      </c>
      <c r="D56" s="235">
        <v>583278</v>
      </c>
      <c r="E56" s="236">
        <v>48.5</v>
      </c>
      <c r="F56" s="235">
        <v>6412</v>
      </c>
      <c r="G56" s="237">
        <v>0.5</v>
      </c>
      <c r="H56" s="235">
        <v>7463</v>
      </c>
      <c r="I56" s="238">
        <v>0.6</v>
      </c>
      <c r="J56" s="235">
        <v>42660</v>
      </c>
      <c r="K56" s="237">
        <v>3.5</v>
      </c>
      <c r="L56" s="235">
        <v>198563</v>
      </c>
      <c r="M56" s="238">
        <v>16.5</v>
      </c>
      <c r="N56" s="235">
        <v>52105</v>
      </c>
      <c r="O56" s="238">
        <v>4.3</v>
      </c>
      <c r="P56" s="122">
        <v>6168</v>
      </c>
      <c r="Q56" s="237">
        <v>0.5</v>
      </c>
      <c r="R56" s="235">
        <v>80931</v>
      </c>
      <c r="S56" s="238">
        <v>6.7</v>
      </c>
      <c r="T56" s="235">
        <v>226041</v>
      </c>
      <c r="U56" s="238">
        <v>18.8</v>
      </c>
      <c r="V56" s="162" t="str">
        <f t="shared" si="1"/>
        <v>〇</v>
      </c>
      <c r="W56" s="172">
        <f t="shared" si="2"/>
        <v>99.899999999999991</v>
      </c>
      <c r="X56" s="165"/>
      <c r="Y56" s="165"/>
      <c r="Z56" s="165"/>
      <c r="AA56" s="165"/>
      <c r="AB56" s="165"/>
      <c r="AC56" s="165"/>
      <c r="AD56" s="165"/>
      <c r="AE56" s="165"/>
      <c r="AF56" s="165"/>
      <c r="AG56" s="165"/>
      <c r="AH56" s="165"/>
      <c r="AI56" s="165"/>
      <c r="AJ56" s="165"/>
      <c r="AK56" s="165"/>
      <c r="AL56" s="165"/>
      <c r="AM56" s="165"/>
      <c r="AN56" s="165"/>
      <c r="AO56" s="165"/>
      <c r="AP56" s="165"/>
      <c r="AQ56" s="165"/>
      <c r="AR56" s="165"/>
      <c r="AS56" s="165"/>
      <c r="AT56" s="165"/>
    </row>
    <row r="57" spans="1:46" ht="18.75" customHeight="1">
      <c r="A57" s="417"/>
      <c r="B57" s="154" t="s">
        <v>300</v>
      </c>
      <c r="C57" s="122">
        <v>1229420</v>
      </c>
      <c r="D57" s="235">
        <v>600909</v>
      </c>
      <c r="E57" s="236">
        <v>48.9</v>
      </c>
      <c r="F57" s="235">
        <v>6289</v>
      </c>
      <c r="G57" s="237">
        <v>0.5</v>
      </c>
      <c r="H57" s="235">
        <v>6130</v>
      </c>
      <c r="I57" s="238">
        <v>0.5</v>
      </c>
      <c r="J57" s="235">
        <v>41597</v>
      </c>
      <c r="K57" s="237">
        <v>3.4</v>
      </c>
      <c r="L57" s="235">
        <v>209338</v>
      </c>
      <c r="M57" s="238">
        <v>17</v>
      </c>
      <c r="N57" s="235">
        <v>56679</v>
      </c>
      <c r="O57" s="238">
        <v>4.5999999999999996</v>
      </c>
      <c r="P57" s="122">
        <v>15999</v>
      </c>
      <c r="Q57" s="237">
        <v>1.3</v>
      </c>
      <c r="R57" s="235">
        <v>82322</v>
      </c>
      <c r="S57" s="238">
        <v>6.7</v>
      </c>
      <c r="T57" s="235">
        <v>210157</v>
      </c>
      <c r="U57" s="238">
        <v>17.100000000000001</v>
      </c>
      <c r="V57" s="162" t="str">
        <f t="shared" si="1"/>
        <v>〇</v>
      </c>
      <c r="W57" s="172">
        <f t="shared" si="2"/>
        <v>100</v>
      </c>
      <c r="X57" s="165"/>
      <c r="Y57" s="165"/>
      <c r="Z57" s="165"/>
      <c r="AA57" s="165"/>
      <c r="AB57" s="165"/>
      <c r="AC57" s="165"/>
      <c r="AD57" s="165"/>
      <c r="AE57" s="165"/>
      <c r="AF57" s="165"/>
      <c r="AG57" s="165"/>
      <c r="AH57" s="165"/>
      <c r="AI57" s="165"/>
      <c r="AJ57" s="165"/>
      <c r="AK57" s="165"/>
      <c r="AL57" s="165"/>
      <c r="AM57" s="165"/>
      <c r="AN57" s="165"/>
      <c r="AO57" s="165"/>
      <c r="AP57" s="165"/>
      <c r="AQ57" s="165"/>
      <c r="AR57" s="165"/>
      <c r="AS57" s="165"/>
      <c r="AT57" s="165"/>
    </row>
    <row r="58" spans="1:46" ht="18.75" customHeight="1">
      <c r="A58" s="417"/>
      <c r="B58" s="154" t="s">
        <v>301</v>
      </c>
      <c r="C58" s="122">
        <v>1513931</v>
      </c>
      <c r="D58" s="235">
        <v>594560</v>
      </c>
      <c r="E58" s="236">
        <v>39.299999999999997</v>
      </c>
      <c r="F58" s="235">
        <v>6254</v>
      </c>
      <c r="G58" s="237">
        <v>0.4</v>
      </c>
      <c r="H58" s="235">
        <v>4817</v>
      </c>
      <c r="I58" s="238">
        <v>0.3</v>
      </c>
      <c r="J58" s="235">
        <v>36800</v>
      </c>
      <c r="K58" s="237">
        <v>2.4</v>
      </c>
      <c r="L58" s="235">
        <v>486771</v>
      </c>
      <c r="M58" s="238">
        <v>32.200000000000003</v>
      </c>
      <c r="N58" s="235">
        <v>69178</v>
      </c>
      <c r="O58" s="238">
        <v>4.5999999999999996</v>
      </c>
      <c r="P58" s="122">
        <v>5843</v>
      </c>
      <c r="Q58" s="237">
        <v>0.4</v>
      </c>
      <c r="R58" s="235">
        <v>96320</v>
      </c>
      <c r="S58" s="238">
        <v>6.4</v>
      </c>
      <c r="T58" s="235">
        <v>213388</v>
      </c>
      <c r="U58" s="238">
        <v>14</v>
      </c>
      <c r="V58" s="162" t="str">
        <f t="shared" si="1"/>
        <v>〇</v>
      </c>
      <c r="W58" s="172">
        <f t="shared" si="2"/>
        <v>100</v>
      </c>
      <c r="X58" s="165"/>
      <c r="Y58" s="165"/>
      <c r="Z58" s="165"/>
      <c r="AA58" s="165"/>
      <c r="AB58" s="165"/>
      <c r="AC58" s="165"/>
      <c r="AD58" s="165"/>
      <c r="AE58" s="165"/>
      <c r="AF58" s="165"/>
      <c r="AG58" s="165"/>
      <c r="AH58" s="165"/>
      <c r="AI58" s="165"/>
      <c r="AJ58" s="165"/>
      <c r="AK58" s="165"/>
      <c r="AL58" s="165"/>
      <c r="AM58" s="165"/>
      <c r="AN58" s="165"/>
      <c r="AO58" s="165"/>
      <c r="AP58" s="165"/>
      <c r="AQ58" s="165"/>
      <c r="AR58" s="165"/>
      <c r="AS58" s="165"/>
      <c r="AT58" s="165"/>
    </row>
    <row r="59" spans="1:46" ht="18.75" customHeight="1">
      <c r="A59" s="417"/>
      <c r="B59" s="154" t="s">
        <v>315</v>
      </c>
      <c r="C59" s="122">
        <v>1396138</v>
      </c>
      <c r="D59" s="235">
        <v>583542</v>
      </c>
      <c r="E59" s="236">
        <v>41.8</v>
      </c>
      <c r="F59" s="235">
        <v>6201</v>
      </c>
      <c r="G59" s="237">
        <v>0.4</v>
      </c>
      <c r="H59" s="235">
        <v>21049</v>
      </c>
      <c r="I59" s="238">
        <v>1.5</v>
      </c>
      <c r="J59" s="235">
        <v>37890</v>
      </c>
      <c r="K59" s="237">
        <v>2.7</v>
      </c>
      <c r="L59" s="235">
        <v>309896</v>
      </c>
      <c r="M59" s="238">
        <v>22.2</v>
      </c>
      <c r="N59" s="235">
        <v>69025</v>
      </c>
      <c r="O59" s="238">
        <v>4.9000000000000004</v>
      </c>
      <c r="P59" s="122">
        <v>6663</v>
      </c>
      <c r="Q59" s="237">
        <v>0.5</v>
      </c>
      <c r="R59" s="235">
        <v>106895</v>
      </c>
      <c r="S59" s="238">
        <v>7.7</v>
      </c>
      <c r="T59" s="235">
        <v>254977</v>
      </c>
      <c r="U59" s="238">
        <v>18.3</v>
      </c>
      <c r="V59" s="162" t="str">
        <f t="shared" si="1"/>
        <v>〇</v>
      </c>
      <c r="W59" s="172">
        <f t="shared" si="2"/>
        <v>100</v>
      </c>
      <c r="X59" s="165"/>
      <c r="Y59" s="165"/>
      <c r="Z59" s="165"/>
      <c r="AA59" s="165"/>
      <c r="AB59" s="165"/>
      <c r="AC59" s="165"/>
      <c r="AD59" s="165"/>
      <c r="AE59" s="165"/>
      <c r="AF59" s="165"/>
      <c r="AG59" s="165"/>
      <c r="AH59" s="165"/>
      <c r="AI59" s="165"/>
      <c r="AJ59" s="165"/>
      <c r="AK59" s="165"/>
      <c r="AL59" s="165"/>
      <c r="AM59" s="165"/>
      <c r="AN59" s="165"/>
      <c r="AO59" s="165"/>
      <c r="AP59" s="165"/>
      <c r="AQ59" s="165"/>
      <c r="AR59" s="165"/>
      <c r="AS59" s="165"/>
      <c r="AT59" s="165"/>
    </row>
    <row r="60" spans="1:46" ht="18.75" customHeight="1">
      <c r="A60" s="418"/>
      <c r="B60" s="155" t="s">
        <v>316</v>
      </c>
      <c r="C60" s="243">
        <v>1435286</v>
      </c>
      <c r="D60" s="239">
        <v>609534</v>
      </c>
      <c r="E60" s="240">
        <v>42.5</v>
      </c>
      <c r="F60" s="239">
        <v>6284</v>
      </c>
      <c r="G60" s="241">
        <v>0.4</v>
      </c>
      <c r="H60" s="239">
        <v>12874</v>
      </c>
      <c r="I60" s="242">
        <v>0.9</v>
      </c>
      <c r="J60" s="239">
        <v>37480</v>
      </c>
      <c r="K60" s="241">
        <v>2.6</v>
      </c>
      <c r="L60" s="239">
        <v>293377</v>
      </c>
      <c r="M60" s="242">
        <v>20.399999999999999</v>
      </c>
      <c r="N60" s="239">
        <v>89537</v>
      </c>
      <c r="O60" s="242">
        <v>6.2</v>
      </c>
      <c r="P60" s="243">
        <v>21033</v>
      </c>
      <c r="Q60" s="241">
        <v>1.5</v>
      </c>
      <c r="R60" s="239">
        <v>110598</v>
      </c>
      <c r="S60" s="242">
        <v>7.7</v>
      </c>
      <c r="T60" s="239">
        <v>254569</v>
      </c>
      <c r="U60" s="242">
        <v>17.8</v>
      </c>
      <c r="V60" s="162" t="str">
        <f t="shared" si="1"/>
        <v>〇</v>
      </c>
      <c r="W60" s="172">
        <f t="shared" si="2"/>
        <v>100</v>
      </c>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row>
    <row r="61" spans="1:46" ht="18.75" customHeight="1">
      <c r="A61" s="400" t="s">
        <v>55</v>
      </c>
      <c r="B61" s="154" t="s">
        <v>314</v>
      </c>
      <c r="C61" s="235">
        <v>769548</v>
      </c>
      <c r="D61" s="235">
        <v>291702</v>
      </c>
      <c r="E61" s="236">
        <v>37.9</v>
      </c>
      <c r="F61" s="235">
        <v>3360</v>
      </c>
      <c r="G61" s="237">
        <v>0.4</v>
      </c>
      <c r="H61" s="235">
        <v>61401</v>
      </c>
      <c r="I61" s="238">
        <v>8</v>
      </c>
      <c r="J61" s="235">
        <v>19157</v>
      </c>
      <c r="K61" s="237">
        <v>2.5</v>
      </c>
      <c r="L61" s="235">
        <v>146427</v>
      </c>
      <c r="M61" s="238">
        <v>19</v>
      </c>
      <c r="N61" s="235">
        <v>37267</v>
      </c>
      <c r="O61" s="238">
        <v>4.8</v>
      </c>
      <c r="P61" s="122">
        <v>7019</v>
      </c>
      <c r="Q61" s="237">
        <v>0.9</v>
      </c>
      <c r="R61" s="235">
        <v>93389</v>
      </c>
      <c r="S61" s="238">
        <v>12.1</v>
      </c>
      <c r="T61" s="235">
        <v>109826</v>
      </c>
      <c r="U61" s="238">
        <v>14.3</v>
      </c>
      <c r="V61" s="162" t="str">
        <f t="shared" si="1"/>
        <v>〇</v>
      </c>
      <c r="W61" s="172">
        <f t="shared" si="2"/>
        <v>99.899999999999991</v>
      </c>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row>
    <row r="62" spans="1:46" ht="18.75" customHeight="1">
      <c r="A62" s="417"/>
      <c r="B62" s="154" t="s">
        <v>300</v>
      </c>
      <c r="C62" s="235">
        <v>768585</v>
      </c>
      <c r="D62" s="235">
        <v>305500</v>
      </c>
      <c r="E62" s="236">
        <v>39.700000000000003</v>
      </c>
      <c r="F62" s="235">
        <v>3333</v>
      </c>
      <c r="G62" s="237">
        <v>0.4</v>
      </c>
      <c r="H62" s="235">
        <v>59822</v>
      </c>
      <c r="I62" s="238">
        <v>7.8</v>
      </c>
      <c r="J62" s="235">
        <v>19894</v>
      </c>
      <c r="K62" s="237">
        <v>2.6</v>
      </c>
      <c r="L62" s="235">
        <v>149020</v>
      </c>
      <c r="M62" s="238">
        <v>19.399999999999999</v>
      </c>
      <c r="N62" s="235">
        <v>39652</v>
      </c>
      <c r="O62" s="238">
        <v>5.2</v>
      </c>
      <c r="P62" s="122">
        <v>2782</v>
      </c>
      <c r="Q62" s="237">
        <v>0.4</v>
      </c>
      <c r="R62" s="235">
        <v>82079</v>
      </c>
      <c r="S62" s="238">
        <v>10.7</v>
      </c>
      <c r="T62" s="235">
        <v>106503</v>
      </c>
      <c r="U62" s="238">
        <v>13.9</v>
      </c>
      <c r="V62" s="162" t="str">
        <f t="shared" si="1"/>
        <v>〇</v>
      </c>
      <c r="W62" s="172">
        <f t="shared" si="2"/>
        <v>100.10000000000002</v>
      </c>
      <c r="X62" s="165"/>
      <c r="Y62" s="165"/>
      <c r="Z62" s="165"/>
      <c r="AA62" s="165"/>
      <c r="AB62" s="165"/>
      <c r="AC62" s="165"/>
      <c r="AD62" s="165"/>
      <c r="AE62" s="165"/>
      <c r="AF62" s="165"/>
      <c r="AG62" s="165"/>
      <c r="AH62" s="165"/>
      <c r="AI62" s="165"/>
      <c r="AJ62" s="165"/>
      <c r="AK62" s="165"/>
      <c r="AL62" s="165"/>
      <c r="AM62" s="165"/>
      <c r="AN62" s="165"/>
      <c r="AO62" s="165"/>
      <c r="AP62" s="165"/>
      <c r="AQ62" s="165"/>
      <c r="AR62" s="165"/>
      <c r="AS62" s="165"/>
      <c r="AT62" s="165"/>
    </row>
    <row r="63" spans="1:46" ht="18.75" customHeight="1">
      <c r="A63" s="417"/>
      <c r="B63" s="154" t="s">
        <v>301</v>
      </c>
      <c r="C63" s="235">
        <v>1070395</v>
      </c>
      <c r="D63" s="235">
        <v>295943</v>
      </c>
      <c r="E63" s="236">
        <v>27.6</v>
      </c>
      <c r="F63" s="235">
        <v>3367</v>
      </c>
      <c r="G63" s="237">
        <v>0.3</v>
      </c>
      <c r="H63" s="235">
        <v>54851</v>
      </c>
      <c r="I63" s="238">
        <v>5.0999999999999996</v>
      </c>
      <c r="J63" s="235">
        <v>17766</v>
      </c>
      <c r="K63" s="237">
        <v>1.7</v>
      </c>
      <c r="L63" s="235">
        <v>320735</v>
      </c>
      <c r="M63" s="238">
        <v>30</v>
      </c>
      <c r="N63" s="235">
        <v>42120</v>
      </c>
      <c r="O63" s="238">
        <v>3.9</v>
      </c>
      <c r="P63" s="122">
        <v>4587</v>
      </c>
      <c r="Q63" s="237">
        <v>0.4</v>
      </c>
      <c r="R63" s="235">
        <v>81333</v>
      </c>
      <c r="S63" s="238">
        <v>7.6</v>
      </c>
      <c r="T63" s="235">
        <v>249693</v>
      </c>
      <c r="U63" s="238">
        <v>23.3</v>
      </c>
      <c r="V63" s="162" t="str">
        <f t="shared" si="1"/>
        <v>〇</v>
      </c>
      <c r="W63" s="172">
        <f t="shared" si="2"/>
        <v>99.9</v>
      </c>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row>
    <row r="64" spans="1:46" ht="18.75" customHeight="1">
      <c r="A64" s="417"/>
      <c r="B64" s="154" t="s">
        <v>315</v>
      </c>
      <c r="C64" s="235">
        <v>1056769</v>
      </c>
      <c r="D64" s="235">
        <v>301943</v>
      </c>
      <c r="E64" s="236">
        <v>28.6</v>
      </c>
      <c r="F64" s="235">
        <v>3450</v>
      </c>
      <c r="G64" s="237">
        <v>0.3</v>
      </c>
      <c r="H64" s="235">
        <v>71582</v>
      </c>
      <c r="I64" s="238">
        <v>6.8</v>
      </c>
      <c r="J64" s="235">
        <v>17965</v>
      </c>
      <c r="K64" s="237">
        <v>1.7</v>
      </c>
      <c r="L64" s="235">
        <v>221509</v>
      </c>
      <c r="M64" s="238">
        <v>21</v>
      </c>
      <c r="N64" s="235">
        <v>42645</v>
      </c>
      <c r="O64" s="238">
        <v>4</v>
      </c>
      <c r="P64" s="122">
        <v>7220</v>
      </c>
      <c r="Q64" s="237">
        <v>0.7</v>
      </c>
      <c r="R64" s="235">
        <v>72023</v>
      </c>
      <c r="S64" s="238">
        <v>6.8</v>
      </c>
      <c r="T64" s="235">
        <v>318432</v>
      </c>
      <c r="U64" s="238">
        <v>30.1</v>
      </c>
      <c r="V64" s="162" t="str">
        <f t="shared" si="1"/>
        <v>〇</v>
      </c>
      <c r="W64" s="172">
        <f t="shared" si="2"/>
        <v>100</v>
      </c>
      <c r="X64" s="165"/>
      <c r="Y64" s="165"/>
      <c r="Z64" s="165"/>
      <c r="AA64" s="165"/>
      <c r="AB64" s="165"/>
      <c r="AC64" s="165"/>
      <c r="AD64" s="165"/>
      <c r="AE64" s="165"/>
      <c r="AF64" s="165"/>
      <c r="AG64" s="165"/>
      <c r="AH64" s="165"/>
      <c r="AI64" s="165"/>
      <c r="AJ64" s="165"/>
      <c r="AK64" s="165"/>
      <c r="AL64" s="165"/>
      <c r="AM64" s="165"/>
      <c r="AN64" s="165"/>
      <c r="AO64" s="165"/>
      <c r="AP64" s="165"/>
      <c r="AQ64" s="165"/>
      <c r="AR64" s="165"/>
      <c r="AS64" s="165"/>
      <c r="AT64" s="165"/>
    </row>
    <row r="65" spans="1:46" ht="18.75" customHeight="1">
      <c r="A65" s="418"/>
      <c r="B65" s="155" t="s">
        <v>316</v>
      </c>
      <c r="C65" s="239">
        <v>963093</v>
      </c>
      <c r="D65" s="239">
        <v>311852</v>
      </c>
      <c r="E65" s="240">
        <v>32.4</v>
      </c>
      <c r="F65" s="239">
        <v>3446</v>
      </c>
      <c r="G65" s="241">
        <v>0.3</v>
      </c>
      <c r="H65" s="239">
        <v>61562</v>
      </c>
      <c r="I65" s="242">
        <v>6.4</v>
      </c>
      <c r="J65" s="239">
        <v>19333</v>
      </c>
      <c r="K65" s="241">
        <v>2</v>
      </c>
      <c r="L65" s="239">
        <v>199057</v>
      </c>
      <c r="M65" s="242">
        <v>20.7</v>
      </c>
      <c r="N65" s="239">
        <v>48148</v>
      </c>
      <c r="O65" s="242">
        <v>5</v>
      </c>
      <c r="P65" s="243">
        <v>11174</v>
      </c>
      <c r="Q65" s="241">
        <v>1.2</v>
      </c>
      <c r="R65" s="239">
        <v>62970</v>
      </c>
      <c r="S65" s="242">
        <v>6.5</v>
      </c>
      <c r="T65" s="239">
        <v>245551</v>
      </c>
      <c r="U65" s="242">
        <v>25.5</v>
      </c>
      <c r="V65" s="162" t="str">
        <f t="shared" si="1"/>
        <v>〇</v>
      </c>
      <c r="W65" s="172">
        <f t="shared" si="2"/>
        <v>100</v>
      </c>
      <c r="X65" s="165"/>
      <c r="Y65" s="165"/>
      <c r="Z65" s="165"/>
      <c r="AA65" s="165"/>
      <c r="AB65" s="165"/>
      <c r="AC65" s="165"/>
      <c r="AD65" s="165"/>
      <c r="AE65" s="165"/>
      <c r="AF65" s="165"/>
      <c r="AG65" s="165"/>
      <c r="AH65" s="165"/>
      <c r="AI65" s="165"/>
      <c r="AJ65" s="165"/>
      <c r="AK65" s="165"/>
      <c r="AL65" s="165"/>
      <c r="AM65" s="165"/>
      <c r="AN65" s="165"/>
      <c r="AO65" s="165"/>
      <c r="AP65" s="165"/>
      <c r="AQ65" s="165"/>
      <c r="AR65" s="165"/>
      <c r="AS65" s="165"/>
      <c r="AT65" s="165"/>
    </row>
    <row r="66" spans="1:46" ht="18.75" customHeight="1">
      <c r="A66" s="400" t="s">
        <v>56</v>
      </c>
      <c r="B66" s="154" t="s">
        <v>314</v>
      </c>
      <c r="C66" s="122">
        <v>1761138</v>
      </c>
      <c r="D66" s="235">
        <v>737441</v>
      </c>
      <c r="E66" s="236">
        <v>41.9</v>
      </c>
      <c r="F66" s="235">
        <v>6018</v>
      </c>
      <c r="G66" s="237">
        <v>0.3</v>
      </c>
      <c r="H66" s="235">
        <v>43642</v>
      </c>
      <c r="I66" s="238">
        <v>2.5</v>
      </c>
      <c r="J66" s="235">
        <v>69471</v>
      </c>
      <c r="K66" s="237">
        <v>3.9</v>
      </c>
      <c r="L66" s="235">
        <v>396685</v>
      </c>
      <c r="M66" s="238">
        <v>22.5</v>
      </c>
      <c r="N66" s="235">
        <v>74304</v>
      </c>
      <c r="O66" s="238">
        <v>4.2</v>
      </c>
      <c r="P66" s="122">
        <v>27268</v>
      </c>
      <c r="Q66" s="237">
        <v>1.5</v>
      </c>
      <c r="R66" s="235">
        <v>103599</v>
      </c>
      <c r="S66" s="238">
        <v>5.9</v>
      </c>
      <c r="T66" s="235">
        <v>302710</v>
      </c>
      <c r="U66" s="238">
        <v>17.2</v>
      </c>
      <c r="V66" s="162" t="str">
        <f t="shared" si="1"/>
        <v>〇</v>
      </c>
      <c r="W66" s="172">
        <f t="shared" si="2"/>
        <v>99.9</v>
      </c>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row>
    <row r="67" spans="1:46" ht="18.75" customHeight="1">
      <c r="A67" s="417"/>
      <c r="B67" s="154" t="s">
        <v>300</v>
      </c>
      <c r="C67" s="122">
        <v>1764214</v>
      </c>
      <c r="D67" s="235">
        <v>776114</v>
      </c>
      <c r="E67" s="236">
        <v>44</v>
      </c>
      <c r="F67" s="235">
        <v>5917</v>
      </c>
      <c r="G67" s="237">
        <v>0.3</v>
      </c>
      <c r="H67" s="235">
        <v>44514</v>
      </c>
      <c r="I67" s="238">
        <v>2.5</v>
      </c>
      <c r="J67" s="235">
        <v>69801</v>
      </c>
      <c r="K67" s="237">
        <v>4</v>
      </c>
      <c r="L67" s="235">
        <v>421185</v>
      </c>
      <c r="M67" s="238">
        <v>23.9</v>
      </c>
      <c r="N67" s="235">
        <v>78612</v>
      </c>
      <c r="O67" s="238">
        <v>4.5</v>
      </c>
      <c r="P67" s="122">
        <v>30429</v>
      </c>
      <c r="Q67" s="237">
        <v>1.7</v>
      </c>
      <c r="R67" s="235">
        <v>100265</v>
      </c>
      <c r="S67" s="238">
        <v>5.7</v>
      </c>
      <c r="T67" s="235">
        <v>237377</v>
      </c>
      <c r="U67" s="238">
        <v>13.5</v>
      </c>
      <c r="V67" s="162" t="str">
        <f t="shared" si="1"/>
        <v>〇</v>
      </c>
      <c r="W67" s="172">
        <f t="shared" si="2"/>
        <v>100.1</v>
      </c>
      <c r="X67" s="165"/>
      <c r="Y67" s="165"/>
      <c r="Z67" s="165"/>
      <c r="AA67" s="165"/>
      <c r="AB67" s="165"/>
      <c r="AC67" s="165"/>
      <c r="AD67" s="165"/>
      <c r="AE67" s="165"/>
      <c r="AF67" s="165"/>
      <c r="AG67" s="165"/>
      <c r="AH67" s="165"/>
      <c r="AI67" s="165"/>
      <c r="AJ67" s="165"/>
      <c r="AK67" s="165"/>
      <c r="AL67" s="165"/>
      <c r="AM67" s="165"/>
      <c r="AN67" s="165"/>
      <c r="AO67" s="165"/>
      <c r="AP67" s="165"/>
      <c r="AQ67" s="165"/>
      <c r="AR67" s="165"/>
      <c r="AS67" s="165"/>
      <c r="AT67" s="165"/>
    </row>
    <row r="68" spans="1:46" ht="18.75" customHeight="1">
      <c r="A68" s="417"/>
      <c r="B68" s="154" t="s">
        <v>301</v>
      </c>
      <c r="C68" s="122">
        <v>2042685</v>
      </c>
      <c r="D68" s="235">
        <v>744663</v>
      </c>
      <c r="E68" s="236">
        <v>36.5</v>
      </c>
      <c r="F68" s="235">
        <v>5891</v>
      </c>
      <c r="G68" s="237">
        <v>0.3</v>
      </c>
      <c r="H68" s="235">
        <v>33867</v>
      </c>
      <c r="I68" s="238">
        <v>1.7</v>
      </c>
      <c r="J68" s="235">
        <v>67489</v>
      </c>
      <c r="K68" s="237">
        <v>3.3</v>
      </c>
      <c r="L68" s="235">
        <v>770142</v>
      </c>
      <c r="M68" s="238">
        <v>37.700000000000003</v>
      </c>
      <c r="N68" s="235">
        <v>108920</v>
      </c>
      <c r="O68" s="238">
        <v>5.3</v>
      </c>
      <c r="P68" s="122">
        <v>28501</v>
      </c>
      <c r="Q68" s="237">
        <v>1.4</v>
      </c>
      <c r="R68" s="235">
        <v>108576</v>
      </c>
      <c r="S68" s="238">
        <v>5.3</v>
      </c>
      <c r="T68" s="235">
        <v>174636</v>
      </c>
      <c r="U68" s="238">
        <v>8.5</v>
      </c>
      <c r="V68" s="162" t="str">
        <f t="shared" si="1"/>
        <v>〇</v>
      </c>
      <c r="W68" s="172">
        <f t="shared" si="2"/>
        <v>100</v>
      </c>
      <c r="X68" s="165"/>
      <c r="Y68" s="165"/>
      <c r="Z68" s="165"/>
      <c r="AA68" s="165"/>
      <c r="AB68" s="165"/>
      <c r="AC68" s="165"/>
      <c r="AD68" s="165"/>
      <c r="AE68" s="165"/>
      <c r="AF68" s="165"/>
      <c r="AG68" s="165"/>
      <c r="AH68" s="165"/>
      <c r="AI68" s="165"/>
      <c r="AJ68" s="165"/>
      <c r="AK68" s="165"/>
      <c r="AL68" s="165"/>
      <c r="AM68" s="165"/>
      <c r="AN68" s="165"/>
      <c r="AO68" s="165"/>
      <c r="AP68" s="165"/>
      <c r="AQ68" s="165"/>
      <c r="AR68" s="165"/>
      <c r="AS68" s="165"/>
      <c r="AT68" s="165"/>
    </row>
    <row r="69" spans="1:46" ht="18.75" customHeight="1">
      <c r="A69" s="417"/>
      <c r="B69" s="154" t="s">
        <v>315</v>
      </c>
      <c r="C69" s="122">
        <v>2003681</v>
      </c>
      <c r="D69" s="235">
        <v>750030</v>
      </c>
      <c r="E69" s="236">
        <v>37.432605289963824</v>
      </c>
      <c r="F69" s="235">
        <v>5977</v>
      </c>
      <c r="G69" s="237">
        <v>0.29830097705173625</v>
      </c>
      <c r="H69" s="235">
        <v>72485</v>
      </c>
      <c r="I69" s="238">
        <v>3.6175918222511467</v>
      </c>
      <c r="J69" s="235">
        <v>67987</v>
      </c>
      <c r="K69" s="237">
        <v>3.3931049902654165</v>
      </c>
      <c r="L69" s="235">
        <v>597577</v>
      </c>
      <c r="M69" s="238">
        <v>29.823959003454142</v>
      </c>
      <c r="N69" s="235">
        <v>101349</v>
      </c>
      <c r="O69" s="238">
        <v>5.0581404924236937</v>
      </c>
      <c r="P69" s="122">
        <v>23549</v>
      </c>
      <c r="Q69" s="237">
        <v>1.1752868844890978</v>
      </c>
      <c r="R69" s="235">
        <v>156044</v>
      </c>
      <c r="S69" s="238">
        <v>7.7878664318322137</v>
      </c>
      <c r="T69" s="235">
        <v>228683</v>
      </c>
      <c r="U69" s="238">
        <v>11.413144108268732</v>
      </c>
      <c r="V69" s="162" t="str">
        <f t="shared" si="1"/>
        <v>〇</v>
      </c>
      <c r="W69" s="172">
        <f t="shared" si="2"/>
        <v>100</v>
      </c>
      <c r="X69" s="165"/>
      <c r="Y69" s="165"/>
      <c r="Z69" s="165"/>
      <c r="AA69" s="165"/>
      <c r="AB69" s="165"/>
      <c r="AC69" s="165"/>
      <c r="AD69" s="165"/>
      <c r="AE69" s="165"/>
      <c r="AF69" s="165"/>
      <c r="AG69" s="165"/>
      <c r="AH69" s="165"/>
      <c r="AI69" s="165"/>
      <c r="AJ69" s="165"/>
      <c r="AK69" s="165"/>
      <c r="AL69" s="165"/>
      <c r="AM69" s="165"/>
      <c r="AN69" s="165"/>
      <c r="AO69" s="165"/>
      <c r="AP69" s="165"/>
      <c r="AQ69" s="165"/>
      <c r="AR69" s="165"/>
      <c r="AS69" s="165"/>
      <c r="AT69" s="165"/>
    </row>
    <row r="70" spans="1:46" ht="18.75" customHeight="1">
      <c r="A70" s="418"/>
      <c r="B70" s="155" t="s">
        <v>316</v>
      </c>
      <c r="C70" s="243">
        <v>1938281</v>
      </c>
      <c r="D70" s="239">
        <v>785946</v>
      </c>
      <c r="E70" s="240">
        <v>40.54860982489123</v>
      </c>
      <c r="F70" s="239">
        <v>6160</v>
      </c>
      <c r="G70" s="241">
        <v>0.31780737674258791</v>
      </c>
      <c r="H70" s="239">
        <v>46570</v>
      </c>
      <c r="I70" s="242">
        <v>2.40264440501661</v>
      </c>
      <c r="J70" s="239">
        <v>67254</v>
      </c>
      <c r="K70" s="241">
        <v>3.4697755382217541</v>
      </c>
      <c r="L70" s="239">
        <v>553189</v>
      </c>
      <c r="M70" s="242">
        <v>28.540185865723288</v>
      </c>
      <c r="N70" s="239">
        <v>106206</v>
      </c>
      <c r="O70" s="242">
        <v>5.4793912750524827</v>
      </c>
      <c r="P70" s="243">
        <v>33649</v>
      </c>
      <c r="Q70" s="241">
        <v>1.7360227954563865</v>
      </c>
      <c r="R70" s="239">
        <v>104174</v>
      </c>
      <c r="S70" s="242">
        <v>5.3745561144127194</v>
      </c>
      <c r="T70" s="239">
        <v>235133</v>
      </c>
      <c r="U70" s="242">
        <v>12.2</v>
      </c>
      <c r="V70" s="162" t="str">
        <f t="shared" si="1"/>
        <v>〇</v>
      </c>
      <c r="W70" s="172">
        <f t="shared" si="2"/>
        <v>100.06899319551705</v>
      </c>
      <c r="X70" s="165"/>
      <c r="Y70" s="165"/>
      <c r="Z70" s="165"/>
      <c r="AA70" s="165"/>
      <c r="AB70" s="165"/>
      <c r="AC70" s="165"/>
      <c r="AD70" s="165"/>
      <c r="AE70" s="165"/>
      <c r="AF70" s="165"/>
      <c r="AG70" s="165"/>
      <c r="AH70" s="165"/>
      <c r="AI70" s="165"/>
      <c r="AJ70" s="165"/>
      <c r="AK70" s="165"/>
      <c r="AL70" s="165"/>
      <c r="AM70" s="165"/>
      <c r="AN70" s="165"/>
      <c r="AO70" s="165"/>
      <c r="AP70" s="165"/>
      <c r="AQ70" s="165"/>
      <c r="AR70" s="165"/>
      <c r="AS70" s="165"/>
      <c r="AT70" s="165"/>
    </row>
    <row r="71" spans="1:46" ht="18.75" customHeight="1">
      <c r="A71" s="400" t="s">
        <v>57</v>
      </c>
      <c r="B71" s="154" t="s">
        <v>314</v>
      </c>
      <c r="C71" s="235">
        <v>402971</v>
      </c>
      <c r="D71" s="235">
        <v>147721</v>
      </c>
      <c r="E71" s="236">
        <v>36.700000000000003</v>
      </c>
      <c r="F71" s="235">
        <v>2118</v>
      </c>
      <c r="G71" s="237">
        <v>0.5</v>
      </c>
      <c r="H71" s="235">
        <v>29349</v>
      </c>
      <c r="I71" s="238">
        <v>7.3</v>
      </c>
      <c r="J71" s="235">
        <v>5961</v>
      </c>
      <c r="K71" s="237">
        <v>1.5</v>
      </c>
      <c r="L71" s="235">
        <v>94629</v>
      </c>
      <c r="M71" s="238">
        <v>23.5</v>
      </c>
      <c r="N71" s="235">
        <v>21631</v>
      </c>
      <c r="O71" s="238">
        <v>5.4</v>
      </c>
      <c r="P71" s="122">
        <v>1421</v>
      </c>
      <c r="Q71" s="237">
        <v>0.4</v>
      </c>
      <c r="R71" s="235">
        <v>51100</v>
      </c>
      <c r="S71" s="238">
        <v>12.7</v>
      </c>
      <c r="T71" s="235">
        <v>49041</v>
      </c>
      <c r="U71" s="238">
        <v>12</v>
      </c>
      <c r="V71" s="162" t="str">
        <f t="shared" ref="V71:V105" si="3">IF(D71+F71+H71+J71+L71+N71+P71+R71+T71=C71,"〇","✖")</f>
        <v>〇</v>
      </c>
      <c r="W71" s="172">
        <f t="shared" si="2"/>
        <v>100.00000000000001</v>
      </c>
      <c r="X71" s="165"/>
      <c r="Y71" s="165"/>
      <c r="Z71" s="165"/>
      <c r="AA71" s="165"/>
      <c r="AB71" s="165"/>
      <c r="AC71" s="165"/>
      <c r="AD71" s="165"/>
      <c r="AE71" s="165"/>
      <c r="AF71" s="165"/>
      <c r="AG71" s="165"/>
      <c r="AH71" s="165"/>
      <c r="AI71" s="165"/>
      <c r="AJ71" s="165"/>
      <c r="AK71" s="165"/>
      <c r="AL71" s="165"/>
      <c r="AM71" s="165"/>
      <c r="AN71" s="165"/>
      <c r="AO71" s="165"/>
      <c r="AP71" s="165"/>
      <c r="AQ71" s="165"/>
      <c r="AR71" s="165"/>
      <c r="AS71" s="165"/>
      <c r="AT71" s="165"/>
    </row>
    <row r="72" spans="1:46" ht="18.75" customHeight="1">
      <c r="A72" s="417"/>
      <c r="B72" s="154" t="s">
        <v>300</v>
      </c>
      <c r="C72" s="235">
        <v>418506</v>
      </c>
      <c r="D72" s="235">
        <v>151523</v>
      </c>
      <c r="E72" s="236">
        <v>36.200000000000003</v>
      </c>
      <c r="F72" s="235">
        <v>2074</v>
      </c>
      <c r="G72" s="237">
        <v>0.5</v>
      </c>
      <c r="H72" s="235">
        <v>34196</v>
      </c>
      <c r="I72" s="238">
        <v>8.1999999999999993</v>
      </c>
      <c r="J72" s="235">
        <v>5769</v>
      </c>
      <c r="K72" s="237">
        <v>1.4</v>
      </c>
      <c r="L72" s="235">
        <v>103171</v>
      </c>
      <c r="M72" s="238">
        <v>24.7</v>
      </c>
      <c r="N72" s="235">
        <v>24273</v>
      </c>
      <c r="O72" s="238">
        <v>5.8</v>
      </c>
      <c r="P72" s="122">
        <v>5277</v>
      </c>
      <c r="Q72" s="237">
        <v>1.3</v>
      </c>
      <c r="R72" s="235">
        <v>47631</v>
      </c>
      <c r="S72" s="238">
        <v>11.4</v>
      </c>
      <c r="T72" s="235">
        <v>44594</v>
      </c>
      <c r="U72" s="238">
        <v>10.5</v>
      </c>
      <c r="V72" s="162" t="str">
        <f t="shared" si="3"/>
        <v>✖</v>
      </c>
      <c r="W72" s="172">
        <f t="shared" si="2"/>
        <v>100</v>
      </c>
      <c r="X72" s="165"/>
      <c r="Y72" s="165"/>
      <c r="Z72" s="165"/>
      <c r="AA72" s="165"/>
      <c r="AB72" s="165"/>
      <c r="AC72" s="165"/>
      <c r="AD72" s="165"/>
      <c r="AE72" s="165"/>
      <c r="AF72" s="165"/>
      <c r="AG72" s="165"/>
      <c r="AH72" s="165"/>
      <c r="AI72" s="165"/>
      <c r="AJ72" s="165"/>
      <c r="AK72" s="165"/>
      <c r="AL72" s="165"/>
      <c r="AM72" s="165"/>
      <c r="AN72" s="165"/>
      <c r="AO72" s="165"/>
      <c r="AP72" s="165"/>
      <c r="AQ72" s="165"/>
      <c r="AR72" s="165"/>
      <c r="AS72" s="165"/>
      <c r="AT72" s="165"/>
    </row>
    <row r="73" spans="1:46" ht="18.75" customHeight="1">
      <c r="A73" s="417"/>
      <c r="B73" s="154" t="s">
        <v>301</v>
      </c>
      <c r="C73" s="235">
        <v>509918</v>
      </c>
      <c r="D73" s="235">
        <v>151241</v>
      </c>
      <c r="E73" s="236">
        <v>29.7</v>
      </c>
      <c r="F73" s="235">
        <v>2058</v>
      </c>
      <c r="G73" s="237">
        <v>0.4</v>
      </c>
      <c r="H73" s="235">
        <v>33696</v>
      </c>
      <c r="I73" s="238">
        <v>6.6</v>
      </c>
      <c r="J73" s="235">
        <v>5597</v>
      </c>
      <c r="K73" s="237">
        <v>1.1000000000000001</v>
      </c>
      <c r="L73" s="235">
        <v>198223</v>
      </c>
      <c r="M73" s="238">
        <v>38.9</v>
      </c>
      <c r="N73" s="235">
        <v>25768</v>
      </c>
      <c r="O73" s="238">
        <v>5.0999999999999996</v>
      </c>
      <c r="P73" s="122">
        <v>2643</v>
      </c>
      <c r="Q73" s="237">
        <v>0.5</v>
      </c>
      <c r="R73" s="235">
        <v>44604</v>
      </c>
      <c r="S73" s="238">
        <v>8.6999999999999993</v>
      </c>
      <c r="T73" s="235">
        <v>46088</v>
      </c>
      <c r="U73" s="238">
        <v>9</v>
      </c>
      <c r="V73" s="162" t="str">
        <f t="shared" si="3"/>
        <v>〇</v>
      </c>
      <c r="W73" s="172">
        <f t="shared" si="2"/>
        <v>99.999999999999986</v>
      </c>
      <c r="X73" s="165"/>
      <c r="Y73" s="165"/>
      <c r="Z73" s="165"/>
      <c r="AA73" s="165"/>
      <c r="AB73" s="165"/>
      <c r="AC73" s="165"/>
      <c r="AD73" s="165"/>
      <c r="AE73" s="165"/>
      <c r="AF73" s="165"/>
      <c r="AG73" s="165"/>
      <c r="AH73" s="165"/>
      <c r="AI73" s="165"/>
      <c r="AJ73" s="165"/>
      <c r="AK73" s="165"/>
      <c r="AL73" s="165"/>
      <c r="AM73" s="165"/>
      <c r="AN73" s="165"/>
      <c r="AO73" s="165"/>
      <c r="AP73" s="165"/>
      <c r="AQ73" s="165"/>
      <c r="AR73" s="165"/>
      <c r="AS73" s="165"/>
      <c r="AT73" s="165"/>
    </row>
    <row r="74" spans="1:46" ht="18.75" customHeight="1">
      <c r="A74" s="417"/>
      <c r="B74" s="154" t="s">
        <v>315</v>
      </c>
      <c r="C74" s="235">
        <v>469487</v>
      </c>
      <c r="D74" s="235">
        <v>151639</v>
      </c>
      <c r="E74" s="236">
        <v>32.299999999999997</v>
      </c>
      <c r="F74" s="235">
        <v>2098</v>
      </c>
      <c r="G74" s="237">
        <v>0.4</v>
      </c>
      <c r="H74" s="235">
        <v>43389</v>
      </c>
      <c r="I74" s="238">
        <v>9.1999999999999993</v>
      </c>
      <c r="J74" s="235">
        <v>5553</v>
      </c>
      <c r="K74" s="237">
        <v>1.2</v>
      </c>
      <c r="L74" s="235">
        <v>141940</v>
      </c>
      <c r="M74" s="238">
        <v>30.2</v>
      </c>
      <c r="N74" s="235">
        <v>25825</v>
      </c>
      <c r="O74" s="238">
        <v>5.5</v>
      </c>
      <c r="P74" s="122">
        <v>7537</v>
      </c>
      <c r="Q74" s="237">
        <v>1.6</v>
      </c>
      <c r="R74" s="235">
        <v>42983</v>
      </c>
      <c r="S74" s="238">
        <v>9.1999999999999993</v>
      </c>
      <c r="T74" s="235">
        <v>48523</v>
      </c>
      <c r="U74" s="238">
        <v>10.4</v>
      </c>
      <c r="V74" s="162" t="str">
        <f>IF(D74+F74+H74+J74+L74+N74+P74+R74+T74=C74,"〇","✖")</f>
        <v>〇</v>
      </c>
      <c r="W74" s="172">
        <f t="shared" si="2"/>
        <v>100</v>
      </c>
      <c r="X74" s="165"/>
      <c r="Y74" s="165"/>
      <c r="Z74" s="165"/>
      <c r="AA74" s="165"/>
      <c r="AB74" s="165"/>
      <c r="AC74" s="165"/>
      <c r="AD74" s="165"/>
      <c r="AE74" s="165"/>
      <c r="AF74" s="165"/>
      <c r="AG74" s="165"/>
      <c r="AH74" s="165"/>
      <c r="AI74" s="165"/>
      <c r="AJ74" s="165"/>
      <c r="AK74" s="165"/>
      <c r="AL74" s="165"/>
      <c r="AM74" s="165"/>
      <c r="AN74" s="165"/>
      <c r="AO74" s="165"/>
      <c r="AP74" s="165"/>
      <c r="AQ74" s="165"/>
      <c r="AR74" s="165"/>
      <c r="AS74" s="165"/>
      <c r="AT74" s="165"/>
    </row>
    <row r="75" spans="1:46" ht="18.75" customHeight="1">
      <c r="A75" s="418"/>
      <c r="B75" s="155" t="s">
        <v>316</v>
      </c>
      <c r="C75" s="239">
        <v>462932</v>
      </c>
      <c r="D75" s="239">
        <v>156357</v>
      </c>
      <c r="E75" s="240">
        <v>33.799999999999997</v>
      </c>
      <c r="F75" s="239">
        <v>2091</v>
      </c>
      <c r="G75" s="241">
        <v>0.5</v>
      </c>
      <c r="H75" s="239">
        <v>42654</v>
      </c>
      <c r="I75" s="242">
        <v>9.1999999999999993</v>
      </c>
      <c r="J75" s="239">
        <v>5554</v>
      </c>
      <c r="K75" s="241">
        <v>1.2</v>
      </c>
      <c r="L75" s="239">
        <v>129965</v>
      </c>
      <c r="M75" s="242">
        <v>28.1</v>
      </c>
      <c r="N75" s="239">
        <v>28752</v>
      </c>
      <c r="O75" s="242">
        <v>6.2</v>
      </c>
      <c r="P75" s="243">
        <v>4603</v>
      </c>
      <c r="Q75" s="241">
        <v>1</v>
      </c>
      <c r="R75" s="239">
        <v>24033</v>
      </c>
      <c r="S75" s="242">
        <v>5.2</v>
      </c>
      <c r="T75" s="239">
        <v>68923</v>
      </c>
      <c r="U75" s="242">
        <v>14.8</v>
      </c>
      <c r="V75" s="162" t="str">
        <f t="shared" si="3"/>
        <v>〇</v>
      </c>
      <c r="W75" s="172">
        <f t="shared" si="2"/>
        <v>100.00000000000001</v>
      </c>
      <c r="X75" s="165"/>
      <c r="Y75" s="165"/>
      <c r="Z75" s="165"/>
      <c r="AA75" s="165"/>
      <c r="AB75" s="165"/>
      <c r="AC75" s="165"/>
      <c r="AD75" s="165"/>
      <c r="AE75" s="165"/>
      <c r="AF75" s="165"/>
      <c r="AG75" s="165"/>
      <c r="AH75" s="165"/>
      <c r="AI75" s="165"/>
      <c r="AJ75" s="165"/>
      <c r="AK75" s="165"/>
      <c r="AL75" s="165"/>
      <c r="AM75" s="165"/>
      <c r="AN75" s="165"/>
      <c r="AO75" s="165"/>
      <c r="AP75" s="165"/>
      <c r="AQ75" s="165"/>
      <c r="AR75" s="165"/>
      <c r="AS75" s="165"/>
      <c r="AT75" s="165"/>
    </row>
    <row r="76" spans="1:46" ht="18.75" customHeight="1">
      <c r="A76" s="400" t="s">
        <v>58</v>
      </c>
      <c r="B76" s="154" t="s">
        <v>314</v>
      </c>
      <c r="C76" s="122">
        <v>816166</v>
      </c>
      <c r="D76" s="235">
        <v>300901</v>
      </c>
      <c r="E76" s="236">
        <v>36.9</v>
      </c>
      <c r="F76" s="235">
        <v>4974</v>
      </c>
      <c r="G76" s="237">
        <v>0.6</v>
      </c>
      <c r="H76" s="235">
        <v>68417</v>
      </c>
      <c r="I76" s="238">
        <v>8.4</v>
      </c>
      <c r="J76" s="235">
        <v>32917</v>
      </c>
      <c r="K76" s="237">
        <v>4</v>
      </c>
      <c r="L76" s="235">
        <v>153306</v>
      </c>
      <c r="M76" s="238">
        <v>18.8</v>
      </c>
      <c r="N76" s="235">
        <v>38966</v>
      </c>
      <c r="O76" s="238">
        <v>4.8</v>
      </c>
      <c r="P76" s="122">
        <v>12265</v>
      </c>
      <c r="Q76" s="237">
        <v>1.5</v>
      </c>
      <c r="R76" s="235">
        <v>95190</v>
      </c>
      <c r="S76" s="238">
        <v>11.7</v>
      </c>
      <c r="T76" s="235">
        <v>109230</v>
      </c>
      <c r="U76" s="238">
        <v>13.4</v>
      </c>
      <c r="V76" s="162" t="str">
        <f t="shared" si="3"/>
        <v>〇</v>
      </c>
      <c r="W76" s="172">
        <f t="shared" si="2"/>
        <v>100.10000000000001</v>
      </c>
      <c r="X76" s="165"/>
      <c r="Y76" s="165"/>
      <c r="Z76" s="165"/>
      <c r="AA76" s="165"/>
      <c r="AB76" s="165"/>
      <c r="AC76" s="165"/>
      <c r="AD76" s="165"/>
      <c r="AE76" s="165"/>
      <c r="AF76" s="165"/>
      <c r="AG76" s="165"/>
      <c r="AH76" s="165"/>
      <c r="AI76" s="165"/>
      <c r="AJ76" s="165"/>
      <c r="AK76" s="165"/>
      <c r="AL76" s="165"/>
      <c r="AM76" s="165"/>
      <c r="AN76" s="165"/>
      <c r="AO76" s="165"/>
      <c r="AP76" s="165"/>
      <c r="AQ76" s="165"/>
      <c r="AR76" s="165"/>
      <c r="AS76" s="165"/>
      <c r="AT76" s="165"/>
    </row>
    <row r="77" spans="1:46" ht="18.75" customHeight="1">
      <c r="A77" s="417"/>
      <c r="B77" s="154" t="s">
        <v>300</v>
      </c>
      <c r="C77" s="122">
        <v>860399</v>
      </c>
      <c r="D77" s="235">
        <v>309262</v>
      </c>
      <c r="E77" s="236">
        <v>35.9</v>
      </c>
      <c r="F77" s="235">
        <v>4865</v>
      </c>
      <c r="G77" s="237">
        <v>0.6</v>
      </c>
      <c r="H77" s="235">
        <v>74686</v>
      </c>
      <c r="I77" s="238">
        <v>8.6999999999999993</v>
      </c>
      <c r="J77" s="235">
        <v>33497</v>
      </c>
      <c r="K77" s="237">
        <v>3.9</v>
      </c>
      <c r="L77" s="235">
        <v>172026</v>
      </c>
      <c r="M77" s="238">
        <v>20</v>
      </c>
      <c r="N77" s="235">
        <v>42879</v>
      </c>
      <c r="O77" s="238">
        <v>5</v>
      </c>
      <c r="P77" s="122">
        <v>7079</v>
      </c>
      <c r="Q77" s="237">
        <v>0.8</v>
      </c>
      <c r="R77" s="235">
        <v>105579</v>
      </c>
      <c r="S77" s="238">
        <v>12.3</v>
      </c>
      <c r="T77" s="235">
        <v>110526</v>
      </c>
      <c r="U77" s="238">
        <v>12.8</v>
      </c>
      <c r="V77" s="162" t="str">
        <f t="shared" si="3"/>
        <v>〇</v>
      </c>
      <c r="W77" s="172">
        <f t="shared" si="2"/>
        <v>99.999999999999986</v>
      </c>
      <c r="X77" s="165"/>
      <c r="Y77" s="165"/>
      <c r="Z77" s="165"/>
      <c r="AA77" s="165"/>
      <c r="AB77" s="165"/>
      <c r="AC77" s="165"/>
      <c r="AD77" s="165"/>
      <c r="AE77" s="165"/>
      <c r="AF77" s="165"/>
      <c r="AG77" s="165"/>
      <c r="AH77" s="165"/>
      <c r="AI77" s="165"/>
      <c r="AJ77" s="165"/>
      <c r="AK77" s="165"/>
      <c r="AL77" s="165"/>
      <c r="AM77" s="165"/>
      <c r="AN77" s="165"/>
      <c r="AO77" s="165"/>
      <c r="AP77" s="165"/>
      <c r="AQ77" s="165"/>
      <c r="AR77" s="165"/>
      <c r="AS77" s="165"/>
      <c r="AT77" s="165"/>
    </row>
    <row r="78" spans="1:46" ht="18.75" customHeight="1">
      <c r="A78" s="417"/>
      <c r="B78" s="154" t="s">
        <v>301</v>
      </c>
      <c r="C78" s="122">
        <v>1064735</v>
      </c>
      <c r="D78" s="235">
        <v>305466</v>
      </c>
      <c r="E78" s="236">
        <v>28.7</v>
      </c>
      <c r="F78" s="235">
        <v>4498</v>
      </c>
      <c r="G78" s="237">
        <v>0.4</v>
      </c>
      <c r="H78" s="235">
        <v>72260</v>
      </c>
      <c r="I78" s="238">
        <v>6.8</v>
      </c>
      <c r="J78" s="235">
        <v>33152</v>
      </c>
      <c r="K78" s="237">
        <v>3.1</v>
      </c>
      <c r="L78" s="235">
        <v>353939</v>
      </c>
      <c r="M78" s="238">
        <v>33.200000000000003</v>
      </c>
      <c r="N78" s="235">
        <v>48253</v>
      </c>
      <c r="O78" s="238">
        <v>4.5</v>
      </c>
      <c r="P78" s="122">
        <v>7998</v>
      </c>
      <c r="Q78" s="237">
        <v>0.8</v>
      </c>
      <c r="R78" s="235">
        <v>125393</v>
      </c>
      <c r="S78" s="238">
        <v>11.8</v>
      </c>
      <c r="T78" s="235">
        <v>113776</v>
      </c>
      <c r="U78" s="238">
        <v>10.7</v>
      </c>
      <c r="V78" s="162" t="str">
        <f t="shared" si="3"/>
        <v>〇</v>
      </c>
      <c r="W78" s="172">
        <f t="shared" si="2"/>
        <v>100</v>
      </c>
      <c r="X78" s="165"/>
      <c r="Y78" s="165"/>
      <c r="Z78" s="165"/>
      <c r="AA78" s="165"/>
      <c r="AB78" s="165"/>
      <c r="AC78" s="165"/>
      <c r="AD78" s="165"/>
      <c r="AE78" s="165"/>
      <c r="AF78" s="165"/>
      <c r="AG78" s="165"/>
      <c r="AH78" s="165"/>
      <c r="AI78" s="165"/>
      <c r="AJ78" s="165"/>
      <c r="AK78" s="165"/>
      <c r="AL78" s="165"/>
      <c r="AM78" s="165"/>
      <c r="AN78" s="165"/>
      <c r="AO78" s="165"/>
      <c r="AP78" s="165"/>
      <c r="AQ78" s="165"/>
      <c r="AR78" s="165"/>
      <c r="AS78" s="165"/>
      <c r="AT78" s="165"/>
    </row>
    <row r="79" spans="1:46" ht="18.75" customHeight="1">
      <c r="A79" s="417"/>
      <c r="B79" s="154" t="s">
        <v>315</v>
      </c>
      <c r="C79" s="122">
        <v>977469</v>
      </c>
      <c r="D79" s="235">
        <v>305625</v>
      </c>
      <c r="E79" s="236">
        <v>31.3</v>
      </c>
      <c r="F79" s="235">
        <v>5095</v>
      </c>
      <c r="G79" s="237">
        <v>0.5</v>
      </c>
      <c r="H79" s="235">
        <v>87180</v>
      </c>
      <c r="I79" s="238">
        <v>8.9</v>
      </c>
      <c r="J79" s="235">
        <v>31776</v>
      </c>
      <c r="K79" s="237">
        <v>3.2</v>
      </c>
      <c r="L79" s="235">
        <v>250214</v>
      </c>
      <c r="M79" s="238">
        <v>25.6</v>
      </c>
      <c r="N79" s="235">
        <v>53626</v>
      </c>
      <c r="O79" s="238">
        <v>5.5</v>
      </c>
      <c r="P79" s="122">
        <v>13732</v>
      </c>
      <c r="Q79" s="237">
        <v>1.4</v>
      </c>
      <c r="R79" s="235">
        <v>109430</v>
      </c>
      <c r="S79" s="238">
        <v>11.2</v>
      </c>
      <c r="T79" s="235">
        <v>120791</v>
      </c>
      <c r="U79" s="238">
        <v>12.4</v>
      </c>
      <c r="V79" s="162" t="str">
        <f t="shared" si="3"/>
        <v>〇</v>
      </c>
      <c r="W79" s="172">
        <f t="shared" si="2"/>
        <v>100.00000000000001</v>
      </c>
      <c r="X79" s="165"/>
      <c r="Y79" s="165"/>
      <c r="Z79" s="165"/>
      <c r="AA79" s="165"/>
      <c r="AB79" s="165"/>
      <c r="AC79" s="165"/>
      <c r="AD79" s="165"/>
      <c r="AE79" s="165"/>
      <c r="AF79" s="165"/>
      <c r="AG79" s="165"/>
      <c r="AH79" s="165"/>
      <c r="AI79" s="165"/>
      <c r="AJ79" s="165"/>
      <c r="AK79" s="165"/>
      <c r="AL79" s="165"/>
      <c r="AM79" s="165"/>
      <c r="AN79" s="165"/>
      <c r="AO79" s="165"/>
      <c r="AP79" s="165"/>
      <c r="AQ79" s="165"/>
      <c r="AR79" s="165"/>
      <c r="AS79" s="165"/>
      <c r="AT79" s="165"/>
    </row>
    <row r="80" spans="1:46" ht="18.75" customHeight="1">
      <c r="A80" s="418"/>
      <c r="B80" s="155" t="s">
        <v>316</v>
      </c>
      <c r="C80" s="243">
        <v>976542</v>
      </c>
      <c r="D80" s="239">
        <v>314054</v>
      </c>
      <c r="E80" s="240">
        <v>32.200000000000003</v>
      </c>
      <c r="F80" s="239">
        <v>4965</v>
      </c>
      <c r="G80" s="241">
        <v>0.5</v>
      </c>
      <c r="H80" s="239">
        <v>82875</v>
      </c>
      <c r="I80" s="242">
        <v>8.5</v>
      </c>
      <c r="J80" s="239">
        <v>31454</v>
      </c>
      <c r="K80" s="241">
        <v>3.2</v>
      </c>
      <c r="L80" s="239">
        <v>232149</v>
      </c>
      <c r="M80" s="242">
        <v>23.8</v>
      </c>
      <c r="N80" s="239">
        <v>59530</v>
      </c>
      <c r="O80" s="242">
        <v>6.1</v>
      </c>
      <c r="P80" s="243">
        <v>11026</v>
      </c>
      <c r="Q80" s="241">
        <v>1.1000000000000001</v>
      </c>
      <c r="R80" s="239">
        <v>109551</v>
      </c>
      <c r="S80" s="242">
        <v>11.2</v>
      </c>
      <c r="T80" s="239">
        <v>130938</v>
      </c>
      <c r="U80" s="242">
        <v>13.4</v>
      </c>
      <c r="V80" s="162" t="str">
        <f t="shared" si="3"/>
        <v>〇</v>
      </c>
      <c r="W80" s="172">
        <f t="shared" si="2"/>
        <v>100</v>
      </c>
      <c r="X80" s="165"/>
      <c r="Y80" s="165"/>
      <c r="Z80" s="165"/>
      <c r="AA80" s="165"/>
      <c r="AB80" s="165"/>
      <c r="AC80" s="165"/>
      <c r="AD80" s="165"/>
      <c r="AE80" s="165"/>
      <c r="AF80" s="165"/>
      <c r="AG80" s="165"/>
      <c r="AH80" s="165"/>
      <c r="AI80" s="165"/>
      <c r="AJ80" s="165"/>
      <c r="AK80" s="165"/>
      <c r="AL80" s="165"/>
      <c r="AM80" s="165"/>
      <c r="AN80" s="165"/>
      <c r="AO80" s="165"/>
      <c r="AP80" s="165"/>
      <c r="AQ80" s="165"/>
      <c r="AR80" s="165"/>
      <c r="AS80" s="165"/>
      <c r="AT80" s="165"/>
    </row>
    <row r="81" spans="1:46" ht="18.75" customHeight="1">
      <c r="A81" s="400" t="s">
        <v>132</v>
      </c>
      <c r="B81" s="154" t="s">
        <v>314</v>
      </c>
      <c r="C81" s="235">
        <v>332910</v>
      </c>
      <c r="D81" s="235">
        <v>127632</v>
      </c>
      <c r="E81" s="236">
        <v>38.299999999999997</v>
      </c>
      <c r="F81" s="235">
        <v>2702</v>
      </c>
      <c r="G81" s="237">
        <v>0.8</v>
      </c>
      <c r="H81" s="235">
        <v>32333</v>
      </c>
      <c r="I81" s="238">
        <v>9.6999999999999993</v>
      </c>
      <c r="J81" s="235">
        <v>6893</v>
      </c>
      <c r="K81" s="237">
        <v>2.1</v>
      </c>
      <c r="L81" s="235">
        <v>59798</v>
      </c>
      <c r="M81" s="238">
        <v>18</v>
      </c>
      <c r="N81" s="235">
        <v>15196</v>
      </c>
      <c r="O81" s="238">
        <v>4.5999999999999996</v>
      </c>
      <c r="P81" s="122">
        <v>1741</v>
      </c>
      <c r="Q81" s="237">
        <v>0.5</v>
      </c>
      <c r="R81" s="235">
        <v>38493</v>
      </c>
      <c r="S81" s="238">
        <v>11.6</v>
      </c>
      <c r="T81" s="235">
        <v>48122</v>
      </c>
      <c r="U81" s="238">
        <v>14.5</v>
      </c>
      <c r="V81" s="162" t="str">
        <f t="shared" si="3"/>
        <v>〇</v>
      </c>
      <c r="W81" s="172">
        <f t="shared" si="2"/>
        <v>100.1</v>
      </c>
      <c r="X81" s="165"/>
      <c r="Y81" s="165"/>
      <c r="Z81" s="165"/>
      <c r="AA81" s="165"/>
      <c r="AB81" s="165"/>
      <c r="AC81" s="165"/>
      <c r="AD81" s="165"/>
      <c r="AE81" s="165"/>
      <c r="AF81" s="165"/>
      <c r="AG81" s="165"/>
      <c r="AH81" s="165"/>
      <c r="AI81" s="165"/>
      <c r="AJ81" s="165"/>
      <c r="AK81" s="165"/>
      <c r="AL81" s="165"/>
      <c r="AM81" s="165"/>
      <c r="AN81" s="165"/>
      <c r="AO81" s="165"/>
      <c r="AP81" s="165"/>
      <c r="AQ81" s="165"/>
      <c r="AR81" s="165"/>
      <c r="AS81" s="165"/>
      <c r="AT81" s="165"/>
    </row>
    <row r="82" spans="1:46" ht="18.75" customHeight="1">
      <c r="A82" s="417"/>
      <c r="B82" s="154" t="s">
        <v>300</v>
      </c>
      <c r="C82" s="235">
        <v>341027</v>
      </c>
      <c r="D82" s="235">
        <v>131836</v>
      </c>
      <c r="E82" s="236">
        <v>38.700000000000003</v>
      </c>
      <c r="F82" s="235">
        <v>2638</v>
      </c>
      <c r="G82" s="237">
        <v>0.8</v>
      </c>
      <c r="H82" s="235">
        <v>33843</v>
      </c>
      <c r="I82" s="238">
        <v>9.9</v>
      </c>
      <c r="J82" s="235">
        <v>6433</v>
      </c>
      <c r="K82" s="237">
        <v>1.9</v>
      </c>
      <c r="L82" s="235">
        <v>63418</v>
      </c>
      <c r="M82" s="238">
        <v>18.600000000000001</v>
      </c>
      <c r="N82" s="235">
        <v>17026</v>
      </c>
      <c r="O82" s="238">
        <v>5</v>
      </c>
      <c r="P82" s="122">
        <v>2826</v>
      </c>
      <c r="Q82" s="237">
        <v>0.8</v>
      </c>
      <c r="R82" s="235">
        <v>32814</v>
      </c>
      <c r="S82" s="238">
        <v>9.6</v>
      </c>
      <c r="T82" s="235">
        <v>50193</v>
      </c>
      <c r="U82" s="238">
        <v>14.7</v>
      </c>
      <c r="V82" s="162" t="str">
        <f t="shared" si="3"/>
        <v>〇</v>
      </c>
      <c r="W82" s="172">
        <f t="shared" si="2"/>
        <v>100</v>
      </c>
      <c r="X82" s="165"/>
      <c r="Y82" s="165"/>
      <c r="Z82" s="165"/>
      <c r="AA82" s="165"/>
      <c r="AB82" s="165"/>
      <c r="AC82" s="165"/>
      <c r="AD82" s="165"/>
      <c r="AE82" s="165"/>
      <c r="AF82" s="165"/>
      <c r="AG82" s="165"/>
      <c r="AH82" s="165"/>
      <c r="AI82" s="165"/>
      <c r="AJ82" s="165"/>
      <c r="AK82" s="165"/>
      <c r="AL82" s="165"/>
      <c r="AM82" s="165"/>
      <c r="AN82" s="165"/>
      <c r="AO82" s="165"/>
      <c r="AP82" s="165"/>
      <c r="AQ82" s="165"/>
      <c r="AR82" s="165"/>
      <c r="AS82" s="165"/>
      <c r="AT82" s="165"/>
    </row>
    <row r="83" spans="1:46" ht="18.75" customHeight="1">
      <c r="A83" s="417"/>
      <c r="B83" s="154" t="s">
        <v>301</v>
      </c>
      <c r="C83" s="122">
        <v>431751</v>
      </c>
      <c r="D83" s="235">
        <v>128979</v>
      </c>
      <c r="E83" s="236">
        <v>29.9</v>
      </c>
      <c r="F83" s="235">
        <v>2593</v>
      </c>
      <c r="G83" s="237">
        <v>0.6</v>
      </c>
      <c r="H83" s="235">
        <v>33931</v>
      </c>
      <c r="I83" s="238">
        <v>7.9</v>
      </c>
      <c r="J83" s="235">
        <v>5409</v>
      </c>
      <c r="K83" s="237">
        <v>1.3</v>
      </c>
      <c r="L83" s="235">
        <v>148415</v>
      </c>
      <c r="M83" s="238">
        <v>34.4</v>
      </c>
      <c r="N83" s="235">
        <v>18505</v>
      </c>
      <c r="O83" s="238">
        <v>4.3</v>
      </c>
      <c r="P83" s="122">
        <v>641</v>
      </c>
      <c r="Q83" s="237">
        <v>0.1</v>
      </c>
      <c r="R83" s="235">
        <v>40346</v>
      </c>
      <c r="S83" s="238">
        <v>9.3000000000000007</v>
      </c>
      <c r="T83" s="235">
        <v>52932</v>
      </c>
      <c r="U83" s="238">
        <v>12.3</v>
      </c>
      <c r="V83" s="162" t="str">
        <f t="shared" si="3"/>
        <v>〇</v>
      </c>
      <c r="W83" s="172">
        <f t="shared" si="2"/>
        <v>100.09999999999998</v>
      </c>
      <c r="X83" s="165"/>
      <c r="Y83" s="165"/>
      <c r="Z83" s="165"/>
      <c r="AA83" s="165"/>
      <c r="AB83" s="165"/>
      <c r="AC83" s="165"/>
      <c r="AD83" s="165"/>
      <c r="AE83" s="165"/>
      <c r="AF83" s="165"/>
      <c r="AG83" s="165"/>
      <c r="AH83" s="165"/>
      <c r="AI83" s="165"/>
      <c r="AJ83" s="165"/>
      <c r="AK83" s="165"/>
      <c r="AL83" s="165"/>
      <c r="AM83" s="165"/>
      <c r="AN83" s="165"/>
      <c r="AO83" s="165"/>
      <c r="AP83" s="165"/>
      <c r="AQ83" s="165"/>
      <c r="AR83" s="165"/>
      <c r="AS83" s="165"/>
      <c r="AT83" s="165"/>
    </row>
    <row r="84" spans="1:46" ht="18.75" customHeight="1">
      <c r="A84" s="417"/>
      <c r="B84" s="154" t="s">
        <v>315</v>
      </c>
      <c r="C84" s="122">
        <v>402822</v>
      </c>
      <c r="D84" s="235">
        <v>130421</v>
      </c>
      <c r="E84" s="236">
        <v>32.4</v>
      </c>
      <c r="F84" s="235">
        <v>2668</v>
      </c>
      <c r="G84" s="237">
        <v>0.7</v>
      </c>
      <c r="H84" s="235">
        <v>44157</v>
      </c>
      <c r="I84" s="238">
        <v>10.9</v>
      </c>
      <c r="J84" s="235">
        <v>5980</v>
      </c>
      <c r="K84" s="237">
        <v>1.5</v>
      </c>
      <c r="L84" s="235">
        <v>97408</v>
      </c>
      <c r="M84" s="238">
        <v>24.2</v>
      </c>
      <c r="N84" s="235">
        <v>17684</v>
      </c>
      <c r="O84" s="238">
        <v>4.4000000000000004</v>
      </c>
      <c r="P84" s="122">
        <v>2470</v>
      </c>
      <c r="Q84" s="237">
        <v>0.6</v>
      </c>
      <c r="R84" s="235">
        <v>46623</v>
      </c>
      <c r="S84" s="238">
        <v>11.6</v>
      </c>
      <c r="T84" s="235">
        <v>55411</v>
      </c>
      <c r="U84" s="238">
        <v>13.7</v>
      </c>
      <c r="V84" s="162" t="str">
        <f t="shared" si="3"/>
        <v>〇</v>
      </c>
      <c r="W84" s="172">
        <f t="shared" si="2"/>
        <v>100</v>
      </c>
      <c r="X84" s="165"/>
      <c r="Y84" s="165"/>
      <c r="Z84" s="165"/>
      <c r="AA84" s="165"/>
      <c r="AB84" s="165"/>
      <c r="AC84" s="165"/>
      <c r="AD84" s="165"/>
      <c r="AE84" s="165"/>
      <c r="AF84" s="165"/>
      <c r="AG84" s="165"/>
      <c r="AH84" s="165"/>
      <c r="AI84" s="165"/>
      <c r="AJ84" s="165"/>
      <c r="AK84" s="165"/>
      <c r="AL84" s="165"/>
      <c r="AM84" s="165"/>
      <c r="AN84" s="165"/>
      <c r="AO84" s="165"/>
      <c r="AP84" s="165"/>
      <c r="AQ84" s="165"/>
      <c r="AR84" s="165"/>
      <c r="AS84" s="165"/>
      <c r="AT84" s="165"/>
    </row>
    <row r="85" spans="1:46" ht="18.75" customHeight="1">
      <c r="A85" s="418"/>
      <c r="B85" s="155" t="s">
        <v>316</v>
      </c>
      <c r="C85" s="243">
        <v>391046</v>
      </c>
      <c r="D85" s="239">
        <v>133320</v>
      </c>
      <c r="E85" s="240">
        <v>34.1</v>
      </c>
      <c r="F85" s="239">
        <v>2653</v>
      </c>
      <c r="G85" s="241">
        <v>0.7</v>
      </c>
      <c r="H85" s="239">
        <v>41641</v>
      </c>
      <c r="I85" s="242">
        <v>10.6</v>
      </c>
      <c r="J85" s="239">
        <v>6177</v>
      </c>
      <c r="K85" s="241">
        <v>1.6</v>
      </c>
      <c r="L85" s="239">
        <v>89606</v>
      </c>
      <c r="M85" s="242">
        <v>22.9</v>
      </c>
      <c r="N85" s="239">
        <v>18299</v>
      </c>
      <c r="O85" s="242">
        <v>4.7</v>
      </c>
      <c r="P85" s="243">
        <v>541</v>
      </c>
      <c r="Q85" s="241">
        <v>0.1</v>
      </c>
      <c r="R85" s="239">
        <v>41594</v>
      </c>
      <c r="S85" s="242">
        <v>10.6</v>
      </c>
      <c r="T85" s="239">
        <v>57215</v>
      </c>
      <c r="U85" s="242">
        <v>14.7</v>
      </c>
      <c r="V85" s="162" t="str">
        <f t="shared" si="3"/>
        <v>〇</v>
      </c>
      <c r="W85" s="172">
        <f t="shared" si="2"/>
        <v>100</v>
      </c>
      <c r="X85" s="165"/>
      <c r="Y85" s="165"/>
      <c r="Z85" s="165"/>
      <c r="AA85" s="165"/>
      <c r="AB85" s="165"/>
      <c r="AC85" s="165"/>
      <c r="AD85" s="165"/>
      <c r="AE85" s="165"/>
      <c r="AF85" s="165"/>
      <c r="AG85" s="165"/>
      <c r="AH85" s="165"/>
      <c r="AI85" s="165"/>
      <c r="AJ85" s="165"/>
      <c r="AK85" s="165"/>
      <c r="AL85" s="165"/>
      <c r="AM85" s="165"/>
      <c r="AN85" s="165"/>
      <c r="AO85" s="165"/>
      <c r="AP85" s="165"/>
      <c r="AQ85" s="165"/>
      <c r="AR85" s="165"/>
      <c r="AS85" s="165"/>
      <c r="AT85" s="165"/>
    </row>
    <row r="86" spans="1:46" ht="18.75" customHeight="1">
      <c r="A86" s="400" t="s">
        <v>59</v>
      </c>
      <c r="B86" s="154" t="s">
        <v>314</v>
      </c>
      <c r="C86" s="122">
        <v>619684</v>
      </c>
      <c r="D86" s="235">
        <v>234187</v>
      </c>
      <c r="E86" s="236">
        <v>37.799999999999997</v>
      </c>
      <c r="F86" s="235">
        <v>3377</v>
      </c>
      <c r="G86" s="237">
        <v>0.5</v>
      </c>
      <c r="H86" s="235">
        <v>44593</v>
      </c>
      <c r="I86" s="238">
        <v>7.2</v>
      </c>
      <c r="J86" s="235">
        <v>12936</v>
      </c>
      <c r="K86" s="237">
        <v>2.1</v>
      </c>
      <c r="L86" s="235">
        <v>125952</v>
      </c>
      <c r="M86" s="238">
        <v>20.3</v>
      </c>
      <c r="N86" s="235">
        <v>26691</v>
      </c>
      <c r="O86" s="238">
        <v>4.3</v>
      </c>
      <c r="P86" s="122">
        <v>1163</v>
      </c>
      <c r="Q86" s="237">
        <v>0.2</v>
      </c>
      <c r="R86" s="235">
        <v>78428</v>
      </c>
      <c r="S86" s="238">
        <v>12.7</v>
      </c>
      <c r="T86" s="235">
        <v>92357</v>
      </c>
      <c r="U86" s="238">
        <v>14.9</v>
      </c>
      <c r="V86" s="162" t="str">
        <f t="shared" si="3"/>
        <v>〇</v>
      </c>
      <c r="W86" s="172">
        <f t="shared" si="2"/>
        <v>100.00000000000001</v>
      </c>
      <c r="X86" s="165"/>
      <c r="Y86" s="165"/>
      <c r="Z86" s="165"/>
      <c r="AA86" s="165"/>
      <c r="AB86" s="165"/>
      <c r="AC86" s="165"/>
      <c r="AD86" s="165"/>
      <c r="AE86" s="165"/>
      <c r="AF86" s="165"/>
      <c r="AG86" s="165"/>
      <c r="AH86" s="165"/>
      <c r="AI86" s="165"/>
      <c r="AJ86" s="165"/>
      <c r="AK86" s="165"/>
      <c r="AL86" s="165"/>
      <c r="AM86" s="165"/>
      <c r="AN86" s="165"/>
      <c r="AO86" s="165"/>
      <c r="AP86" s="165"/>
      <c r="AQ86" s="165"/>
      <c r="AR86" s="165"/>
      <c r="AS86" s="165"/>
      <c r="AT86" s="165"/>
    </row>
    <row r="87" spans="1:46" ht="18.75" customHeight="1">
      <c r="A87" s="417"/>
      <c r="B87" s="154" t="s">
        <v>300</v>
      </c>
      <c r="C87" s="122">
        <v>630898</v>
      </c>
      <c r="D87" s="235">
        <v>239773</v>
      </c>
      <c r="E87" s="236">
        <v>38</v>
      </c>
      <c r="F87" s="235">
        <v>3340</v>
      </c>
      <c r="G87" s="237">
        <v>0.5</v>
      </c>
      <c r="H87" s="235">
        <v>46156</v>
      </c>
      <c r="I87" s="238">
        <v>7.3</v>
      </c>
      <c r="J87" s="235">
        <v>12225</v>
      </c>
      <c r="K87" s="237">
        <v>1.9</v>
      </c>
      <c r="L87" s="235">
        <v>132987</v>
      </c>
      <c r="M87" s="238">
        <v>21.1</v>
      </c>
      <c r="N87" s="235">
        <v>27869</v>
      </c>
      <c r="O87" s="238">
        <v>4.4000000000000004</v>
      </c>
      <c r="P87" s="122">
        <v>1144</v>
      </c>
      <c r="Q87" s="237">
        <v>0.2</v>
      </c>
      <c r="R87" s="235">
        <v>82609</v>
      </c>
      <c r="S87" s="238">
        <v>13.1</v>
      </c>
      <c r="T87" s="235">
        <v>84795</v>
      </c>
      <c r="U87" s="238">
        <v>13.4</v>
      </c>
      <c r="V87" s="162" t="str">
        <f t="shared" si="3"/>
        <v>〇</v>
      </c>
      <c r="W87" s="172">
        <f t="shared" ref="W87:W105" si="4">E87+G87+I87+K87+M87+O87+Q87+S87+U87</f>
        <v>99.9</v>
      </c>
      <c r="X87" s="165"/>
      <c r="Y87" s="165"/>
      <c r="Z87" s="165"/>
      <c r="AA87" s="165"/>
      <c r="AB87" s="165"/>
      <c r="AC87" s="165"/>
      <c r="AD87" s="165"/>
      <c r="AE87" s="165"/>
      <c r="AF87" s="165"/>
      <c r="AG87" s="165"/>
      <c r="AH87" s="165"/>
      <c r="AI87" s="165"/>
      <c r="AJ87" s="165"/>
      <c r="AK87" s="165"/>
      <c r="AL87" s="165"/>
      <c r="AM87" s="165"/>
      <c r="AN87" s="165"/>
      <c r="AO87" s="165"/>
      <c r="AP87" s="165"/>
      <c r="AQ87" s="165"/>
      <c r="AR87" s="165"/>
      <c r="AS87" s="165"/>
      <c r="AT87" s="165"/>
    </row>
    <row r="88" spans="1:46" ht="18.75" customHeight="1">
      <c r="A88" s="417"/>
      <c r="B88" s="154" t="s">
        <v>301</v>
      </c>
      <c r="C88" s="122">
        <v>783966</v>
      </c>
      <c r="D88" s="235">
        <v>236748</v>
      </c>
      <c r="E88" s="236">
        <v>30.2</v>
      </c>
      <c r="F88" s="235">
        <v>3324</v>
      </c>
      <c r="G88" s="237">
        <v>0.4</v>
      </c>
      <c r="H88" s="235">
        <v>46575</v>
      </c>
      <c r="I88" s="238">
        <v>6</v>
      </c>
      <c r="J88" s="235">
        <v>10550</v>
      </c>
      <c r="K88" s="237">
        <v>1.3</v>
      </c>
      <c r="L88" s="235">
        <v>272738</v>
      </c>
      <c r="M88" s="238">
        <v>34.799999999999997</v>
      </c>
      <c r="N88" s="235">
        <v>30023</v>
      </c>
      <c r="O88" s="238">
        <v>3.8</v>
      </c>
      <c r="P88" s="122">
        <v>1476</v>
      </c>
      <c r="Q88" s="237">
        <v>0.2</v>
      </c>
      <c r="R88" s="235">
        <v>94347</v>
      </c>
      <c r="S88" s="238">
        <v>12</v>
      </c>
      <c r="T88" s="235">
        <v>88185</v>
      </c>
      <c r="U88" s="238">
        <v>11.3</v>
      </c>
      <c r="V88" s="162" t="str">
        <f t="shared" si="3"/>
        <v>〇</v>
      </c>
      <c r="W88" s="172">
        <f t="shared" si="4"/>
        <v>99.999999999999986</v>
      </c>
      <c r="X88" s="165"/>
      <c r="Y88" s="165"/>
      <c r="Z88" s="165"/>
      <c r="AA88" s="165"/>
      <c r="AB88" s="165"/>
      <c r="AC88" s="165"/>
      <c r="AD88" s="165"/>
      <c r="AE88" s="165"/>
      <c r="AF88" s="165"/>
      <c r="AG88" s="165"/>
      <c r="AH88" s="165"/>
      <c r="AI88" s="165"/>
      <c r="AJ88" s="165"/>
      <c r="AK88" s="165"/>
      <c r="AL88" s="165"/>
      <c r="AM88" s="165"/>
      <c r="AN88" s="165"/>
      <c r="AO88" s="165"/>
      <c r="AP88" s="165"/>
      <c r="AQ88" s="165"/>
      <c r="AR88" s="165"/>
      <c r="AS88" s="165"/>
      <c r="AT88" s="165"/>
    </row>
    <row r="89" spans="1:46" ht="18.75" customHeight="1">
      <c r="A89" s="417"/>
      <c r="B89" s="154" t="s">
        <v>315</v>
      </c>
      <c r="C89" s="122">
        <v>726458</v>
      </c>
      <c r="D89" s="235">
        <v>236738</v>
      </c>
      <c r="E89" s="236">
        <v>32.6</v>
      </c>
      <c r="F89" s="235">
        <v>3398</v>
      </c>
      <c r="G89" s="237">
        <v>0.5</v>
      </c>
      <c r="H89" s="235">
        <v>62314</v>
      </c>
      <c r="I89" s="238">
        <v>8.6</v>
      </c>
      <c r="J89" s="235">
        <v>10560</v>
      </c>
      <c r="K89" s="237">
        <v>1.4</v>
      </c>
      <c r="L89" s="235">
        <v>189320</v>
      </c>
      <c r="M89" s="238">
        <v>26</v>
      </c>
      <c r="N89" s="235">
        <v>32712</v>
      </c>
      <c r="O89" s="238">
        <v>4.5</v>
      </c>
      <c r="P89" s="122">
        <v>1236</v>
      </c>
      <c r="Q89" s="237">
        <v>0.2</v>
      </c>
      <c r="R89" s="235">
        <v>93062</v>
      </c>
      <c r="S89" s="238">
        <v>12.8</v>
      </c>
      <c r="T89" s="235">
        <v>97118</v>
      </c>
      <c r="U89" s="238">
        <v>13.4</v>
      </c>
      <c r="V89" s="162" t="str">
        <f t="shared" si="3"/>
        <v>〇</v>
      </c>
      <c r="W89" s="172">
        <f t="shared" si="4"/>
        <v>100</v>
      </c>
      <c r="X89" s="165"/>
      <c r="Y89" s="165"/>
      <c r="Z89" s="165"/>
      <c r="AA89" s="165"/>
      <c r="AB89" s="165"/>
      <c r="AC89" s="165"/>
      <c r="AD89" s="165"/>
      <c r="AE89" s="165"/>
      <c r="AF89" s="165"/>
      <c r="AG89" s="165"/>
      <c r="AH89" s="165"/>
      <c r="AI89" s="165"/>
      <c r="AJ89" s="165"/>
      <c r="AK89" s="165"/>
      <c r="AL89" s="165"/>
      <c r="AM89" s="165"/>
      <c r="AN89" s="165"/>
      <c r="AO89" s="165"/>
      <c r="AP89" s="165"/>
      <c r="AQ89" s="165"/>
      <c r="AR89" s="165"/>
      <c r="AS89" s="165"/>
      <c r="AT89" s="165"/>
    </row>
    <row r="90" spans="1:46" ht="18.75" customHeight="1">
      <c r="A90" s="418"/>
      <c r="B90" s="155" t="s">
        <v>316</v>
      </c>
      <c r="C90" s="243">
        <v>710148</v>
      </c>
      <c r="D90" s="239">
        <v>242138</v>
      </c>
      <c r="E90" s="240">
        <v>34.1</v>
      </c>
      <c r="F90" s="239">
        <v>3372</v>
      </c>
      <c r="G90" s="241">
        <v>0.5</v>
      </c>
      <c r="H90" s="239">
        <v>58473</v>
      </c>
      <c r="I90" s="242">
        <v>8.1999999999999993</v>
      </c>
      <c r="J90" s="239">
        <v>10546</v>
      </c>
      <c r="K90" s="241">
        <v>1.5</v>
      </c>
      <c r="L90" s="239">
        <v>171297</v>
      </c>
      <c r="M90" s="242">
        <v>24.1</v>
      </c>
      <c r="N90" s="239">
        <v>34914</v>
      </c>
      <c r="O90" s="242">
        <v>4.9000000000000004</v>
      </c>
      <c r="P90" s="243">
        <v>1438</v>
      </c>
      <c r="Q90" s="241">
        <v>0.2</v>
      </c>
      <c r="R90" s="239">
        <v>77144</v>
      </c>
      <c r="S90" s="242">
        <v>10.9</v>
      </c>
      <c r="T90" s="239">
        <v>110826</v>
      </c>
      <c r="U90" s="242">
        <v>15.6</v>
      </c>
      <c r="V90" s="162" t="str">
        <f t="shared" si="3"/>
        <v>〇</v>
      </c>
      <c r="W90" s="172">
        <f t="shared" si="4"/>
        <v>100.00000000000001</v>
      </c>
      <c r="X90" s="165"/>
      <c r="Y90" s="165"/>
      <c r="Z90" s="165"/>
      <c r="AA90" s="165"/>
      <c r="AB90" s="165"/>
      <c r="AC90" s="165"/>
      <c r="AD90" s="165"/>
      <c r="AE90" s="165"/>
      <c r="AF90" s="165"/>
      <c r="AG90" s="165"/>
      <c r="AH90" s="165"/>
      <c r="AI90" s="165"/>
      <c r="AJ90" s="165"/>
      <c r="AK90" s="165"/>
      <c r="AL90" s="165"/>
      <c r="AM90" s="165"/>
      <c r="AN90" s="165"/>
      <c r="AO90" s="165"/>
      <c r="AP90" s="165"/>
      <c r="AQ90" s="165"/>
      <c r="AR90" s="165"/>
      <c r="AS90" s="165"/>
      <c r="AT90" s="165"/>
    </row>
    <row r="91" spans="1:46" ht="18.75" customHeight="1">
      <c r="A91" s="408" t="s">
        <v>91</v>
      </c>
      <c r="B91" s="154" t="s">
        <v>314</v>
      </c>
      <c r="C91" s="235">
        <v>552839</v>
      </c>
      <c r="D91" s="235">
        <v>171615</v>
      </c>
      <c r="E91" s="236">
        <v>31</v>
      </c>
      <c r="F91" s="235">
        <v>3156</v>
      </c>
      <c r="G91" s="237">
        <v>0.6</v>
      </c>
      <c r="H91" s="235">
        <v>62064</v>
      </c>
      <c r="I91" s="238">
        <v>11.2</v>
      </c>
      <c r="J91" s="235">
        <v>15953</v>
      </c>
      <c r="K91" s="237">
        <v>2.9</v>
      </c>
      <c r="L91" s="235">
        <v>106526</v>
      </c>
      <c r="M91" s="238">
        <v>19.3</v>
      </c>
      <c r="N91" s="235">
        <v>24858</v>
      </c>
      <c r="O91" s="238">
        <v>4.5</v>
      </c>
      <c r="P91" s="122">
        <v>7092</v>
      </c>
      <c r="Q91" s="237">
        <v>1.3</v>
      </c>
      <c r="R91" s="235">
        <v>73972</v>
      </c>
      <c r="S91" s="238">
        <v>13.4</v>
      </c>
      <c r="T91" s="235">
        <v>87603</v>
      </c>
      <c r="U91" s="238">
        <v>15.8</v>
      </c>
      <c r="V91" s="162" t="str">
        <f t="shared" si="3"/>
        <v>〇</v>
      </c>
      <c r="W91" s="172">
        <f t="shared" si="4"/>
        <v>100</v>
      </c>
      <c r="X91" s="165"/>
      <c r="Y91" s="165"/>
      <c r="Z91" s="165"/>
      <c r="AA91" s="165"/>
      <c r="AB91" s="165"/>
      <c r="AC91" s="165"/>
      <c r="AD91" s="165"/>
      <c r="AE91" s="165"/>
      <c r="AF91" s="165"/>
      <c r="AG91" s="165"/>
      <c r="AH91" s="165"/>
      <c r="AI91" s="165"/>
      <c r="AJ91" s="165"/>
      <c r="AK91" s="165"/>
      <c r="AL91" s="165"/>
      <c r="AM91" s="165"/>
      <c r="AN91" s="165"/>
      <c r="AO91" s="165"/>
      <c r="AP91" s="165"/>
      <c r="AQ91" s="165"/>
      <c r="AR91" s="165"/>
      <c r="AS91" s="165"/>
      <c r="AT91" s="165"/>
    </row>
    <row r="92" spans="1:46" ht="18.75" customHeight="1">
      <c r="A92" s="423"/>
      <c r="B92" s="154" t="s">
        <v>300</v>
      </c>
      <c r="C92" s="235">
        <v>554598</v>
      </c>
      <c r="D92" s="235">
        <v>176548</v>
      </c>
      <c r="E92" s="236">
        <v>31.8</v>
      </c>
      <c r="F92" s="235">
        <v>3087</v>
      </c>
      <c r="G92" s="237">
        <v>0.6</v>
      </c>
      <c r="H92" s="235">
        <v>65681</v>
      </c>
      <c r="I92" s="238">
        <v>11.8</v>
      </c>
      <c r="J92" s="235">
        <v>15783</v>
      </c>
      <c r="K92" s="237">
        <v>2.8</v>
      </c>
      <c r="L92" s="235">
        <v>109618</v>
      </c>
      <c r="M92" s="238">
        <v>19.8</v>
      </c>
      <c r="N92" s="235">
        <v>27168</v>
      </c>
      <c r="O92" s="238">
        <v>4.9000000000000004</v>
      </c>
      <c r="P92" s="122">
        <v>5838</v>
      </c>
      <c r="Q92" s="237">
        <v>1.1000000000000001</v>
      </c>
      <c r="R92" s="235">
        <v>64832</v>
      </c>
      <c r="S92" s="238">
        <v>11.7</v>
      </c>
      <c r="T92" s="235">
        <v>86043</v>
      </c>
      <c r="U92" s="238">
        <v>15.5</v>
      </c>
      <c r="V92" s="162" t="str">
        <f t="shared" si="3"/>
        <v>〇</v>
      </c>
      <c r="W92" s="172">
        <f t="shared" si="4"/>
        <v>100</v>
      </c>
      <c r="X92" s="165"/>
      <c r="Y92" s="165"/>
      <c r="Z92" s="165"/>
      <c r="AA92" s="165"/>
      <c r="AB92" s="165"/>
      <c r="AC92" s="165"/>
      <c r="AD92" s="165"/>
      <c r="AE92" s="165"/>
      <c r="AF92" s="165"/>
      <c r="AG92" s="165"/>
      <c r="AH92" s="165"/>
      <c r="AI92" s="165"/>
      <c r="AJ92" s="165"/>
      <c r="AK92" s="165"/>
      <c r="AL92" s="165"/>
      <c r="AM92" s="165"/>
      <c r="AN92" s="165"/>
      <c r="AO92" s="165"/>
      <c r="AP92" s="165"/>
      <c r="AQ92" s="165"/>
      <c r="AR92" s="165"/>
      <c r="AS92" s="165"/>
      <c r="AT92" s="165"/>
    </row>
    <row r="93" spans="1:46" ht="18.75" customHeight="1">
      <c r="A93" s="423"/>
      <c r="B93" s="154" t="s">
        <v>301</v>
      </c>
      <c r="C93" s="235">
        <v>682339</v>
      </c>
      <c r="D93" s="235">
        <v>174596</v>
      </c>
      <c r="E93" s="236">
        <v>25.6</v>
      </c>
      <c r="F93" s="235">
        <v>3031</v>
      </c>
      <c r="G93" s="237">
        <v>0.4</v>
      </c>
      <c r="H93" s="235">
        <v>63660</v>
      </c>
      <c r="I93" s="238">
        <v>9.3000000000000007</v>
      </c>
      <c r="J93" s="235">
        <v>14740</v>
      </c>
      <c r="K93" s="237">
        <v>2.2000000000000002</v>
      </c>
      <c r="L93" s="235">
        <v>227843</v>
      </c>
      <c r="M93" s="238">
        <v>33.4</v>
      </c>
      <c r="N93" s="235">
        <v>29564</v>
      </c>
      <c r="O93" s="238">
        <v>4.3</v>
      </c>
      <c r="P93" s="122">
        <v>5946</v>
      </c>
      <c r="Q93" s="237">
        <v>0.9</v>
      </c>
      <c r="R93" s="235">
        <v>67584</v>
      </c>
      <c r="S93" s="238">
        <v>9.9</v>
      </c>
      <c r="T93" s="235">
        <v>95375</v>
      </c>
      <c r="U93" s="238">
        <v>14</v>
      </c>
      <c r="V93" s="162" t="str">
        <f t="shared" si="3"/>
        <v>〇</v>
      </c>
      <c r="W93" s="172">
        <f t="shared" si="4"/>
        <v>100.00000000000001</v>
      </c>
      <c r="X93" s="165"/>
      <c r="Y93" s="165"/>
      <c r="Z93" s="165"/>
      <c r="AA93" s="165"/>
      <c r="AB93" s="165"/>
      <c r="AC93" s="165"/>
      <c r="AD93" s="165"/>
      <c r="AE93" s="165"/>
      <c r="AF93" s="165"/>
      <c r="AG93" s="165"/>
      <c r="AH93" s="165"/>
      <c r="AI93" s="165"/>
      <c r="AJ93" s="165"/>
      <c r="AK93" s="165"/>
      <c r="AL93" s="165"/>
      <c r="AM93" s="165"/>
      <c r="AN93" s="165"/>
      <c r="AO93" s="165"/>
      <c r="AP93" s="165"/>
      <c r="AQ93" s="165"/>
      <c r="AR93" s="165"/>
      <c r="AS93" s="165"/>
      <c r="AT93" s="165"/>
    </row>
    <row r="94" spans="1:46" ht="18.75" customHeight="1">
      <c r="A94" s="423"/>
      <c r="B94" s="154" t="s">
        <v>315</v>
      </c>
      <c r="C94" s="235">
        <v>651473</v>
      </c>
      <c r="D94" s="235">
        <v>174939</v>
      </c>
      <c r="E94" s="236">
        <v>26.9</v>
      </c>
      <c r="F94" s="235">
        <v>3089</v>
      </c>
      <c r="G94" s="237">
        <v>0.5</v>
      </c>
      <c r="H94" s="235">
        <v>73509</v>
      </c>
      <c r="I94" s="238">
        <v>11.3</v>
      </c>
      <c r="J94" s="235">
        <v>14646</v>
      </c>
      <c r="K94" s="237">
        <v>2.2000000000000002</v>
      </c>
      <c r="L94" s="235">
        <v>163108</v>
      </c>
      <c r="M94" s="238">
        <v>25</v>
      </c>
      <c r="N94" s="235">
        <v>32163</v>
      </c>
      <c r="O94" s="238">
        <v>4.9000000000000004</v>
      </c>
      <c r="P94" s="122">
        <v>9986</v>
      </c>
      <c r="Q94" s="237">
        <v>1.5</v>
      </c>
      <c r="R94" s="235">
        <v>62752</v>
      </c>
      <c r="S94" s="238">
        <v>9.6</v>
      </c>
      <c r="T94" s="235">
        <v>117281</v>
      </c>
      <c r="U94" s="238">
        <v>18.100000000000001</v>
      </c>
      <c r="V94" s="162" t="str">
        <f t="shared" si="3"/>
        <v>〇</v>
      </c>
      <c r="W94" s="172">
        <f t="shared" si="4"/>
        <v>100</v>
      </c>
      <c r="X94" s="165"/>
      <c r="Y94" s="165"/>
      <c r="Z94" s="165"/>
      <c r="AA94" s="165"/>
      <c r="AB94" s="165"/>
      <c r="AC94" s="165"/>
      <c r="AD94" s="165"/>
      <c r="AE94" s="165"/>
      <c r="AF94" s="165"/>
      <c r="AG94" s="165"/>
      <c r="AH94" s="165"/>
      <c r="AI94" s="165"/>
      <c r="AJ94" s="165"/>
      <c r="AK94" s="165"/>
      <c r="AL94" s="165"/>
      <c r="AM94" s="165"/>
      <c r="AN94" s="165"/>
      <c r="AO94" s="165"/>
      <c r="AP94" s="165"/>
      <c r="AQ94" s="165"/>
      <c r="AR94" s="165"/>
      <c r="AS94" s="165"/>
      <c r="AT94" s="165"/>
    </row>
    <row r="95" spans="1:46" ht="18.75" customHeight="1">
      <c r="A95" s="404"/>
      <c r="B95" s="155" t="s">
        <v>316</v>
      </c>
      <c r="C95" s="239">
        <v>605370</v>
      </c>
      <c r="D95" s="239">
        <v>179670</v>
      </c>
      <c r="E95" s="240">
        <v>29.7</v>
      </c>
      <c r="F95" s="239">
        <v>3067</v>
      </c>
      <c r="G95" s="241">
        <v>0.5</v>
      </c>
      <c r="H95" s="239">
        <v>68977</v>
      </c>
      <c r="I95" s="242">
        <v>11.4</v>
      </c>
      <c r="J95" s="239">
        <v>14739</v>
      </c>
      <c r="K95" s="241">
        <v>2.4</v>
      </c>
      <c r="L95" s="239">
        <v>142893</v>
      </c>
      <c r="M95" s="242">
        <v>23.6</v>
      </c>
      <c r="N95" s="239">
        <v>32259</v>
      </c>
      <c r="O95" s="242">
        <v>5.3</v>
      </c>
      <c r="P95" s="243">
        <v>3716</v>
      </c>
      <c r="Q95" s="241">
        <v>0.6</v>
      </c>
      <c r="R95" s="239">
        <v>50660</v>
      </c>
      <c r="S95" s="242">
        <v>8.4</v>
      </c>
      <c r="T95" s="239">
        <v>109389</v>
      </c>
      <c r="U95" s="242">
        <v>18.100000000000001</v>
      </c>
      <c r="V95" s="162" t="str">
        <f t="shared" si="3"/>
        <v>〇</v>
      </c>
      <c r="W95" s="172">
        <f t="shared" si="4"/>
        <v>100</v>
      </c>
      <c r="X95" s="165"/>
      <c r="Y95" s="165"/>
      <c r="Z95" s="165"/>
      <c r="AA95" s="165"/>
      <c r="AB95" s="165"/>
      <c r="AC95" s="165"/>
      <c r="AD95" s="165"/>
      <c r="AE95" s="165"/>
      <c r="AF95" s="165"/>
      <c r="AG95" s="165"/>
      <c r="AH95" s="165"/>
      <c r="AI95" s="165"/>
      <c r="AJ95" s="165"/>
      <c r="AK95" s="165"/>
      <c r="AL95" s="165"/>
      <c r="AM95" s="165"/>
      <c r="AN95" s="165"/>
      <c r="AO95" s="165"/>
      <c r="AP95" s="165"/>
      <c r="AQ95" s="165"/>
      <c r="AR95" s="165"/>
      <c r="AS95" s="165"/>
      <c r="AT95" s="165"/>
    </row>
    <row r="96" spans="1:46" ht="18.75" customHeight="1">
      <c r="A96" s="400" t="s">
        <v>61</v>
      </c>
      <c r="B96" s="154" t="s">
        <v>314</v>
      </c>
      <c r="C96" s="235">
        <v>858142</v>
      </c>
      <c r="D96" s="235">
        <v>332597</v>
      </c>
      <c r="E96" s="236">
        <v>38.799999999999997</v>
      </c>
      <c r="F96" s="235">
        <v>6369</v>
      </c>
      <c r="G96" s="237">
        <v>0.7</v>
      </c>
      <c r="H96" s="235">
        <v>34717</v>
      </c>
      <c r="I96" s="238">
        <v>4</v>
      </c>
      <c r="J96" s="235">
        <v>25779</v>
      </c>
      <c r="K96" s="237">
        <v>3</v>
      </c>
      <c r="L96" s="235">
        <v>159541</v>
      </c>
      <c r="M96" s="238">
        <v>18.600000000000001</v>
      </c>
      <c r="N96" s="235">
        <v>35334</v>
      </c>
      <c r="O96" s="238">
        <v>4.0999999999999996</v>
      </c>
      <c r="P96" s="122">
        <v>9187</v>
      </c>
      <c r="Q96" s="237">
        <v>1.1000000000000001</v>
      </c>
      <c r="R96" s="235">
        <v>78212</v>
      </c>
      <c r="S96" s="238">
        <v>9.1</v>
      </c>
      <c r="T96" s="235">
        <v>176406</v>
      </c>
      <c r="U96" s="238">
        <v>20.6</v>
      </c>
      <c r="V96" s="162" t="str">
        <f t="shared" si="3"/>
        <v>〇</v>
      </c>
      <c r="W96" s="172">
        <f t="shared" si="4"/>
        <v>99.999999999999972</v>
      </c>
      <c r="X96" s="165"/>
      <c r="Y96" s="165"/>
      <c r="Z96" s="165"/>
      <c r="AA96" s="165"/>
      <c r="AB96" s="165"/>
      <c r="AC96" s="165"/>
      <c r="AD96" s="165"/>
      <c r="AE96" s="165"/>
      <c r="AF96" s="165"/>
      <c r="AG96" s="165"/>
      <c r="AH96" s="165"/>
      <c r="AI96" s="165"/>
      <c r="AJ96" s="165"/>
      <c r="AK96" s="165"/>
      <c r="AL96" s="165"/>
      <c r="AM96" s="165"/>
      <c r="AN96" s="165"/>
      <c r="AO96" s="165"/>
      <c r="AP96" s="165"/>
      <c r="AQ96" s="165"/>
      <c r="AR96" s="165"/>
      <c r="AS96" s="165"/>
      <c r="AT96" s="165"/>
    </row>
    <row r="97" spans="1:46" ht="18.75" customHeight="1">
      <c r="A97" s="417"/>
      <c r="B97" s="154" t="s">
        <v>300</v>
      </c>
      <c r="C97" s="235">
        <v>882411</v>
      </c>
      <c r="D97" s="244">
        <v>344454</v>
      </c>
      <c r="E97" s="236">
        <v>39</v>
      </c>
      <c r="F97" s="235">
        <v>6358</v>
      </c>
      <c r="G97" s="237">
        <v>0.7</v>
      </c>
      <c r="H97" s="235">
        <v>35364</v>
      </c>
      <c r="I97" s="238">
        <v>4</v>
      </c>
      <c r="J97" s="235">
        <v>25935</v>
      </c>
      <c r="K97" s="237">
        <v>2.9</v>
      </c>
      <c r="L97" s="235">
        <v>169229</v>
      </c>
      <c r="M97" s="238">
        <v>19.2</v>
      </c>
      <c r="N97" s="235">
        <v>38272</v>
      </c>
      <c r="O97" s="238">
        <v>4.3</v>
      </c>
      <c r="P97" s="122">
        <v>6344</v>
      </c>
      <c r="Q97" s="237">
        <v>0.7</v>
      </c>
      <c r="R97" s="235">
        <v>74362</v>
      </c>
      <c r="S97" s="238">
        <v>8.4</v>
      </c>
      <c r="T97" s="235">
        <v>182093</v>
      </c>
      <c r="U97" s="238">
        <v>20.6</v>
      </c>
      <c r="V97" s="162" t="str">
        <f t="shared" si="3"/>
        <v>〇</v>
      </c>
      <c r="W97" s="172">
        <f t="shared" si="4"/>
        <v>99.800000000000011</v>
      </c>
      <c r="X97" s="165"/>
      <c r="Y97" s="165"/>
      <c r="Z97" s="165"/>
      <c r="AA97" s="165"/>
      <c r="AB97" s="165"/>
      <c r="AC97" s="165"/>
      <c r="AD97" s="165"/>
      <c r="AE97" s="165"/>
      <c r="AF97" s="165"/>
      <c r="AG97" s="165"/>
      <c r="AH97" s="165"/>
      <c r="AI97" s="165"/>
      <c r="AJ97" s="165"/>
      <c r="AK97" s="165"/>
      <c r="AL97" s="165"/>
      <c r="AM97" s="165"/>
      <c r="AN97" s="165"/>
      <c r="AO97" s="165"/>
      <c r="AP97" s="165"/>
      <c r="AQ97" s="165"/>
      <c r="AR97" s="165"/>
      <c r="AS97" s="165"/>
      <c r="AT97" s="165"/>
    </row>
    <row r="98" spans="1:46" ht="18.75" customHeight="1">
      <c r="A98" s="417"/>
      <c r="B98" s="154" t="s">
        <v>301</v>
      </c>
      <c r="C98" s="235">
        <v>1265070</v>
      </c>
      <c r="D98" s="235">
        <v>341070</v>
      </c>
      <c r="E98" s="236">
        <v>27</v>
      </c>
      <c r="F98" s="235">
        <v>4289</v>
      </c>
      <c r="G98" s="237">
        <v>0.3</v>
      </c>
      <c r="H98" s="235">
        <v>33823</v>
      </c>
      <c r="I98" s="238">
        <v>2.7</v>
      </c>
      <c r="J98" s="235">
        <v>23730</v>
      </c>
      <c r="K98" s="237">
        <v>1.9</v>
      </c>
      <c r="L98" s="235">
        <v>353364</v>
      </c>
      <c r="M98" s="238">
        <v>27.9</v>
      </c>
      <c r="N98" s="235">
        <v>43131</v>
      </c>
      <c r="O98" s="238">
        <v>3.4</v>
      </c>
      <c r="P98" s="122">
        <v>8982</v>
      </c>
      <c r="Q98" s="237">
        <v>0.7</v>
      </c>
      <c r="R98" s="235">
        <v>79103</v>
      </c>
      <c r="S98" s="238">
        <v>6.3</v>
      </c>
      <c r="T98" s="235">
        <v>377578</v>
      </c>
      <c r="U98" s="238">
        <v>29.8</v>
      </c>
      <c r="V98" s="162" t="str">
        <f t="shared" si="3"/>
        <v>〇</v>
      </c>
      <c r="W98" s="172">
        <f t="shared" si="4"/>
        <v>100</v>
      </c>
      <c r="X98" s="165"/>
      <c r="Y98" s="165"/>
      <c r="Z98" s="165"/>
      <c r="AA98" s="165"/>
      <c r="AB98" s="165"/>
      <c r="AC98" s="165"/>
      <c r="AD98" s="165"/>
      <c r="AE98" s="165"/>
      <c r="AF98" s="165"/>
      <c r="AG98" s="165"/>
      <c r="AH98" s="165"/>
      <c r="AI98" s="165"/>
      <c r="AJ98" s="165"/>
      <c r="AK98" s="165"/>
      <c r="AL98" s="165"/>
      <c r="AM98" s="165"/>
      <c r="AN98" s="165"/>
      <c r="AO98" s="165"/>
      <c r="AP98" s="165"/>
      <c r="AQ98" s="165"/>
      <c r="AR98" s="165"/>
      <c r="AS98" s="165"/>
      <c r="AT98" s="165"/>
    </row>
    <row r="99" spans="1:46" ht="18.75" customHeight="1">
      <c r="A99" s="417"/>
      <c r="B99" s="154" t="s">
        <v>315</v>
      </c>
      <c r="C99" s="235">
        <v>1177938</v>
      </c>
      <c r="D99" s="244">
        <v>343164</v>
      </c>
      <c r="E99" s="236">
        <v>29.132602904397348</v>
      </c>
      <c r="F99" s="235">
        <v>6722</v>
      </c>
      <c r="G99" s="237">
        <v>0.57065821800468275</v>
      </c>
      <c r="H99" s="235">
        <v>52229</v>
      </c>
      <c r="I99" s="238">
        <v>4.4339345534315049</v>
      </c>
      <c r="J99" s="235">
        <v>23851</v>
      </c>
      <c r="K99" s="237">
        <v>2.0248094551665705</v>
      </c>
      <c r="L99" s="235">
        <v>235299</v>
      </c>
      <c r="M99" s="238">
        <v>19.975499559399562</v>
      </c>
      <c r="N99" s="235">
        <v>46505</v>
      </c>
      <c r="O99" s="238">
        <v>3.9480006587783056</v>
      </c>
      <c r="P99" s="122">
        <v>13272</v>
      </c>
      <c r="Q99" s="237">
        <v>1.1267146488185287</v>
      </c>
      <c r="R99" s="235">
        <v>75547</v>
      </c>
      <c r="S99" s="238">
        <v>6.4134954471287964</v>
      </c>
      <c r="T99" s="235">
        <v>381349</v>
      </c>
      <c r="U99" s="238">
        <v>32.374284554874706</v>
      </c>
      <c r="V99" s="162" t="str">
        <f t="shared" si="3"/>
        <v>〇</v>
      </c>
      <c r="W99" s="172">
        <f t="shared" si="4"/>
        <v>100</v>
      </c>
      <c r="X99" s="165"/>
      <c r="Y99" s="165"/>
      <c r="Z99" s="165"/>
      <c r="AA99" s="165"/>
      <c r="AB99" s="165"/>
      <c r="AC99" s="165"/>
      <c r="AD99" s="165"/>
      <c r="AE99" s="165"/>
      <c r="AF99" s="165"/>
      <c r="AG99" s="165"/>
      <c r="AH99" s="165"/>
      <c r="AI99" s="165"/>
      <c r="AJ99" s="165"/>
      <c r="AK99" s="165"/>
      <c r="AL99" s="165"/>
      <c r="AM99" s="165"/>
      <c r="AN99" s="165"/>
      <c r="AO99" s="165"/>
      <c r="AP99" s="165"/>
      <c r="AQ99" s="165"/>
      <c r="AR99" s="165"/>
      <c r="AS99" s="165"/>
      <c r="AT99" s="165"/>
    </row>
    <row r="100" spans="1:46" ht="18.75" customHeight="1">
      <c r="A100" s="418"/>
      <c r="B100" s="155" t="s">
        <v>316</v>
      </c>
      <c r="C100" s="239">
        <v>1142879</v>
      </c>
      <c r="D100" s="245">
        <v>358266</v>
      </c>
      <c r="E100" s="240">
        <v>31.4</v>
      </c>
      <c r="F100" s="239">
        <v>6565</v>
      </c>
      <c r="G100" s="241">
        <v>0.6</v>
      </c>
      <c r="H100" s="239">
        <v>43847</v>
      </c>
      <c r="I100" s="242">
        <v>3.8</v>
      </c>
      <c r="J100" s="239">
        <v>25193</v>
      </c>
      <c r="K100" s="241">
        <v>2.2000000000000002</v>
      </c>
      <c r="L100" s="239">
        <v>239225</v>
      </c>
      <c r="M100" s="242">
        <v>20.9</v>
      </c>
      <c r="N100" s="239">
        <v>49149</v>
      </c>
      <c r="O100" s="242">
        <v>4.3</v>
      </c>
      <c r="P100" s="243">
        <v>11934</v>
      </c>
      <c r="Q100" s="241">
        <v>1</v>
      </c>
      <c r="R100" s="239">
        <v>67053</v>
      </c>
      <c r="S100" s="242">
        <v>5.9</v>
      </c>
      <c r="T100" s="239">
        <v>341647</v>
      </c>
      <c r="U100" s="242">
        <v>29.9</v>
      </c>
      <c r="V100" s="162" t="str">
        <f t="shared" si="3"/>
        <v>〇</v>
      </c>
      <c r="W100" s="172">
        <f t="shared" si="4"/>
        <v>100</v>
      </c>
      <c r="X100" s="165"/>
      <c r="Y100" s="165"/>
      <c r="Z100" s="165"/>
      <c r="AA100" s="165"/>
      <c r="AB100" s="165"/>
      <c r="AC100" s="165"/>
      <c r="AD100" s="165"/>
      <c r="AE100" s="165"/>
      <c r="AF100" s="165"/>
      <c r="AG100" s="165"/>
      <c r="AH100" s="165"/>
      <c r="AI100" s="165"/>
      <c r="AJ100" s="165"/>
      <c r="AK100" s="165"/>
      <c r="AL100" s="165"/>
      <c r="AM100" s="165"/>
      <c r="AN100" s="165"/>
      <c r="AO100" s="165"/>
      <c r="AP100" s="165"/>
      <c r="AQ100" s="165"/>
      <c r="AR100" s="165"/>
      <c r="AS100" s="165"/>
      <c r="AT100" s="165"/>
    </row>
    <row r="101" spans="1:46" ht="18.75" customHeight="1">
      <c r="A101" s="408" t="s">
        <v>141</v>
      </c>
      <c r="B101" s="154" t="s">
        <v>314</v>
      </c>
      <c r="C101" s="235">
        <v>393708</v>
      </c>
      <c r="D101" s="235">
        <v>113434</v>
      </c>
      <c r="E101" s="236">
        <v>28.8</v>
      </c>
      <c r="F101" s="235">
        <v>2166</v>
      </c>
      <c r="G101" s="237">
        <v>0.6</v>
      </c>
      <c r="H101" s="235">
        <v>46076</v>
      </c>
      <c r="I101" s="238">
        <v>11.7</v>
      </c>
      <c r="J101" s="235">
        <v>8268</v>
      </c>
      <c r="K101" s="237">
        <v>2.1</v>
      </c>
      <c r="L101" s="235">
        <v>87284</v>
      </c>
      <c r="M101" s="238">
        <v>22.2</v>
      </c>
      <c r="N101" s="235">
        <v>32835</v>
      </c>
      <c r="O101" s="238">
        <v>8.3000000000000007</v>
      </c>
      <c r="P101" s="122">
        <v>569</v>
      </c>
      <c r="Q101" s="237">
        <v>0.1</v>
      </c>
      <c r="R101" s="235">
        <v>51391</v>
      </c>
      <c r="S101" s="238">
        <v>13.1</v>
      </c>
      <c r="T101" s="235">
        <v>51685</v>
      </c>
      <c r="U101" s="238">
        <v>13.1</v>
      </c>
      <c r="V101" s="162" t="str">
        <f t="shared" si="3"/>
        <v>〇</v>
      </c>
      <c r="W101" s="172">
        <f t="shared" si="4"/>
        <v>99.999999999999986</v>
      </c>
      <c r="X101" s="165"/>
      <c r="Y101" s="165"/>
      <c r="Z101" s="165"/>
      <c r="AA101" s="165"/>
      <c r="AB101" s="165"/>
      <c r="AC101" s="165"/>
      <c r="AD101" s="165"/>
      <c r="AE101" s="165"/>
      <c r="AF101" s="165"/>
      <c r="AG101" s="165"/>
      <c r="AH101" s="165"/>
      <c r="AI101" s="165"/>
      <c r="AJ101" s="165"/>
      <c r="AK101" s="165"/>
      <c r="AL101" s="165"/>
      <c r="AM101" s="165"/>
      <c r="AN101" s="165"/>
      <c r="AO101" s="165"/>
      <c r="AP101" s="165"/>
      <c r="AQ101" s="165"/>
      <c r="AR101" s="165"/>
      <c r="AS101" s="165"/>
      <c r="AT101" s="165"/>
    </row>
    <row r="102" spans="1:46" ht="18.75" customHeight="1">
      <c r="A102" s="419"/>
      <c r="B102" s="154" t="s">
        <v>300</v>
      </c>
      <c r="C102" s="235">
        <v>407076</v>
      </c>
      <c r="D102" s="235">
        <v>117804</v>
      </c>
      <c r="E102" s="236">
        <v>28.9</v>
      </c>
      <c r="F102" s="235">
        <v>2152</v>
      </c>
      <c r="G102" s="237">
        <v>0.5</v>
      </c>
      <c r="H102" s="235">
        <v>46941</v>
      </c>
      <c r="I102" s="238">
        <v>11.5</v>
      </c>
      <c r="J102" s="235">
        <v>8635</v>
      </c>
      <c r="K102" s="237">
        <v>2.1</v>
      </c>
      <c r="L102" s="235">
        <v>86295</v>
      </c>
      <c r="M102" s="238">
        <v>21.2</v>
      </c>
      <c r="N102" s="235">
        <v>27578</v>
      </c>
      <c r="O102" s="238">
        <v>6.8</v>
      </c>
      <c r="P102" s="122">
        <v>1165</v>
      </c>
      <c r="Q102" s="237">
        <v>0.3</v>
      </c>
      <c r="R102" s="235">
        <v>61063</v>
      </c>
      <c r="S102" s="238">
        <v>15</v>
      </c>
      <c r="T102" s="235">
        <v>55443</v>
      </c>
      <c r="U102" s="238">
        <v>13.6</v>
      </c>
      <c r="V102" s="162" t="str">
        <f t="shared" si="3"/>
        <v>〇</v>
      </c>
      <c r="W102" s="172">
        <f t="shared" si="4"/>
        <v>99.899999999999991</v>
      </c>
      <c r="X102" s="165"/>
      <c r="Y102" s="165"/>
      <c r="Z102" s="165"/>
      <c r="AA102" s="165"/>
      <c r="AB102" s="165"/>
      <c r="AC102" s="165"/>
      <c r="AD102" s="165"/>
      <c r="AE102" s="165"/>
      <c r="AF102" s="165"/>
      <c r="AG102" s="165"/>
      <c r="AH102" s="165"/>
      <c r="AI102" s="165"/>
      <c r="AJ102" s="165"/>
      <c r="AK102" s="165"/>
      <c r="AL102" s="165"/>
      <c r="AM102" s="165"/>
      <c r="AN102" s="165"/>
      <c r="AO102" s="165"/>
      <c r="AP102" s="165"/>
      <c r="AQ102" s="165"/>
      <c r="AR102" s="165"/>
      <c r="AS102" s="165"/>
      <c r="AT102" s="165"/>
    </row>
    <row r="103" spans="1:46" ht="18.75" customHeight="1">
      <c r="A103" s="419"/>
      <c r="B103" s="154" t="s">
        <v>301</v>
      </c>
      <c r="C103" s="122">
        <v>459325</v>
      </c>
      <c r="D103" s="235">
        <v>116857</v>
      </c>
      <c r="E103" s="236">
        <v>25.4</v>
      </c>
      <c r="F103" s="235">
        <v>2574</v>
      </c>
      <c r="G103" s="237">
        <v>0.6</v>
      </c>
      <c r="H103" s="235">
        <v>45543</v>
      </c>
      <c r="I103" s="238">
        <v>9.9</v>
      </c>
      <c r="J103" s="235">
        <v>7665</v>
      </c>
      <c r="K103" s="237">
        <v>1.7</v>
      </c>
      <c r="L103" s="235">
        <v>170584</v>
      </c>
      <c r="M103" s="238">
        <v>37.1</v>
      </c>
      <c r="N103" s="235">
        <v>24522</v>
      </c>
      <c r="O103" s="238">
        <v>5.3</v>
      </c>
      <c r="P103" s="122">
        <v>3324</v>
      </c>
      <c r="Q103" s="237">
        <v>0.7</v>
      </c>
      <c r="R103" s="235">
        <v>37295</v>
      </c>
      <c r="S103" s="238">
        <v>8.1</v>
      </c>
      <c r="T103" s="235">
        <v>50961</v>
      </c>
      <c r="U103" s="238">
        <v>11.1</v>
      </c>
      <c r="V103" s="162" t="str">
        <f t="shared" si="3"/>
        <v>〇</v>
      </c>
      <c r="W103" s="172">
        <f t="shared" si="4"/>
        <v>99.899999999999991</v>
      </c>
      <c r="X103" s="165"/>
      <c r="Y103" s="165"/>
      <c r="Z103" s="165"/>
      <c r="AA103" s="165"/>
      <c r="AB103" s="165"/>
      <c r="AC103" s="165"/>
      <c r="AD103" s="165"/>
      <c r="AE103" s="165"/>
      <c r="AF103" s="165"/>
      <c r="AG103" s="165"/>
      <c r="AH103" s="165"/>
      <c r="AI103" s="165"/>
      <c r="AJ103" s="165"/>
      <c r="AK103" s="165"/>
      <c r="AL103" s="165"/>
      <c r="AM103" s="165"/>
      <c r="AN103" s="165"/>
      <c r="AO103" s="165"/>
      <c r="AP103" s="165"/>
      <c r="AQ103" s="165"/>
      <c r="AR103" s="165"/>
      <c r="AS103" s="165"/>
      <c r="AT103" s="165"/>
    </row>
    <row r="104" spans="1:46" ht="18.75" customHeight="1">
      <c r="A104" s="419"/>
      <c r="B104" s="154" t="s">
        <v>315</v>
      </c>
      <c r="C104" s="122">
        <v>430551</v>
      </c>
      <c r="D104" s="235">
        <v>120680</v>
      </c>
      <c r="E104" s="236">
        <v>28</v>
      </c>
      <c r="F104" s="235">
        <v>2271</v>
      </c>
      <c r="G104" s="237">
        <v>0.5</v>
      </c>
      <c r="H104" s="235">
        <v>53825</v>
      </c>
      <c r="I104" s="238">
        <v>12.5</v>
      </c>
      <c r="J104" s="235">
        <v>7855</v>
      </c>
      <c r="K104" s="237">
        <v>1.8</v>
      </c>
      <c r="L104" s="235">
        <v>119517</v>
      </c>
      <c r="M104" s="238">
        <v>27.8</v>
      </c>
      <c r="N104" s="235">
        <v>26943</v>
      </c>
      <c r="O104" s="238">
        <v>6.3</v>
      </c>
      <c r="P104" s="122">
        <v>3783</v>
      </c>
      <c r="Q104" s="237">
        <v>0.9</v>
      </c>
      <c r="R104" s="235">
        <v>41327</v>
      </c>
      <c r="S104" s="238">
        <v>9.6</v>
      </c>
      <c r="T104" s="235">
        <v>54350</v>
      </c>
      <c r="U104" s="238">
        <v>12.6</v>
      </c>
      <c r="V104" s="162" t="str">
        <f t="shared" si="3"/>
        <v>〇</v>
      </c>
      <c r="W104" s="172">
        <f t="shared" si="4"/>
        <v>99.999999999999986</v>
      </c>
      <c r="X104" s="165"/>
      <c r="Y104" s="165"/>
      <c r="Z104" s="165"/>
      <c r="AA104" s="165"/>
      <c r="AB104" s="165"/>
      <c r="AC104" s="165"/>
      <c r="AD104" s="165"/>
      <c r="AE104" s="165"/>
      <c r="AF104" s="165"/>
      <c r="AG104" s="165"/>
      <c r="AH104" s="165"/>
      <c r="AI104" s="165"/>
      <c r="AJ104" s="165"/>
      <c r="AK104" s="165"/>
      <c r="AL104" s="165"/>
      <c r="AM104" s="165"/>
      <c r="AN104" s="165"/>
      <c r="AO104" s="165"/>
      <c r="AP104" s="165"/>
      <c r="AQ104" s="165"/>
      <c r="AR104" s="165"/>
      <c r="AS104" s="165"/>
      <c r="AT104" s="165"/>
    </row>
    <row r="105" spans="1:46" ht="18.75" customHeight="1">
      <c r="A105" s="418"/>
      <c r="B105" s="155" t="s">
        <v>316</v>
      </c>
      <c r="C105" s="243">
        <v>412806</v>
      </c>
      <c r="D105" s="239">
        <v>125494</v>
      </c>
      <c r="E105" s="240">
        <v>30.400236430672035</v>
      </c>
      <c r="F105" s="239">
        <v>2246</v>
      </c>
      <c r="G105" s="241">
        <v>0.5440812391292762</v>
      </c>
      <c r="H105" s="239">
        <v>52446</v>
      </c>
      <c r="I105" s="242">
        <v>12.704757198296537</v>
      </c>
      <c r="J105" s="239">
        <v>8449</v>
      </c>
      <c r="K105" s="241">
        <v>2.0467241270717964</v>
      </c>
      <c r="L105" s="239">
        <v>107187</v>
      </c>
      <c r="M105" s="242">
        <v>25.96546561823229</v>
      </c>
      <c r="N105" s="239">
        <v>25892</v>
      </c>
      <c r="O105" s="242">
        <v>6.2721956560708909</v>
      </c>
      <c r="P105" s="243">
        <v>4506</v>
      </c>
      <c r="Q105" s="241">
        <v>1.0915539018328222</v>
      </c>
      <c r="R105" s="239">
        <v>34143</v>
      </c>
      <c r="S105" s="242">
        <v>8.2709553640208728</v>
      </c>
      <c r="T105" s="239">
        <v>52443</v>
      </c>
      <c r="U105" s="242">
        <v>12.70403046467348</v>
      </c>
      <c r="V105" s="162" t="str">
        <f t="shared" si="3"/>
        <v>〇</v>
      </c>
      <c r="W105" s="172">
        <f t="shared" si="4"/>
        <v>100.00000000000001</v>
      </c>
      <c r="X105" s="165"/>
      <c r="Y105" s="165"/>
      <c r="Z105" s="165"/>
      <c r="AA105" s="165"/>
      <c r="AB105" s="165"/>
      <c r="AC105" s="165"/>
      <c r="AD105" s="165"/>
      <c r="AE105" s="165"/>
      <c r="AF105" s="165"/>
      <c r="AG105" s="165"/>
      <c r="AH105" s="165"/>
      <c r="AI105" s="165"/>
      <c r="AJ105" s="165"/>
      <c r="AK105" s="165"/>
      <c r="AL105" s="165"/>
      <c r="AM105" s="165"/>
      <c r="AN105" s="165"/>
      <c r="AO105" s="165"/>
      <c r="AP105" s="165"/>
      <c r="AQ105" s="165"/>
      <c r="AR105" s="165"/>
      <c r="AS105" s="165"/>
      <c r="AT105" s="165"/>
    </row>
    <row r="106" spans="1:46" ht="18" customHeight="1">
      <c r="A106" t="s">
        <v>145</v>
      </c>
      <c r="U106" s="172"/>
    </row>
    <row r="107" spans="1:46">
      <c r="D107" s="165"/>
      <c r="E107" s="166"/>
    </row>
    <row r="1050" spans="18:18">
      <c r="R1050">
        <v>37295</v>
      </c>
    </row>
  </sheetData>
  <autoFilter ref="A5:AT106" xr:uid="{00000000-0009-0000-0000-000006000000}"/>
  <customSheetViews>
    <customSheetView guid="{9CD6CDFB-0526-4987-BB9B-F12261C08409}" scale="85" showPageBreaks="1" showGridLines="0" view="pageBreakPreview">
      <pane xSplit="3" ySplit="5" topLeftCell="D6" activePane="bottomRight" state="frozen"/>
      <selection pane="bottomRight" activeCell="B56" sqref="A56:IV60"/>
      <rowBreaks count="1" manualBreakCount="1">
        <brk id="55" max="20" man="1"/>
      </rowBreaks>
      <pageMargins left="0.59055118110236227" right="0.59055118110236227" top="0.6692913385826772" bottom="0.31496062992125984" header="0.51181102362204722" footer="0.51181102362204722"/>
      <pageSetup paperSize="9" scale="49" orientation="landscape" r:id="rId1"/>
      <headerFooter alignWithMargins="0"/>
    </customSheetView>
    <customSheetView guid="{47FE580C-1B40-484B-A27C-9C582BD9B048}" scale="85" showPageBreaks="1" showGridLines="0" printArea="1" view="pageBreakPreview">
      <pane xSplit="3" ySplit="5" topLeftCell="D54" activePane="bottomRight" state="frozen"/>
      <selection pane="bottomRight" activeCell="C57" sqref="C57"/>
      <rowBreaks count="1" manualBreakCount="1">
        <brk id="55" max="20" man="1"/>
      </rowBreaks>
      <pageMargins left="0.59055118110236227" right="0.59055118110236227" top="0.6692913385826772" bottom="0.31496062992125984" header="0.51181102362204722" footer="0.51181102362204722"/>
      <pageSetup paperSize="9" scale="49" orientation="landscape" r:id="rId2"/>
      <headerFooter alignWithMargins="0"/>
    </customSheetView>
    <customSheetView guid="{B07D689D-A88D-4FD6-A5A1-1BAAB5F2B100}" scale="85" showPageBreaks="1" showGridLines="0" printArea="1" view="pageBreakPreview">
      <pane xSplit="3" ySplit="5" topLeftCell="D93" activePane="bottomRight" state="frozen"/>
      <selection pane="bottomRight" activeCell="B106" sqref="B106"/>
      <rowBreaks count="1" manualBreakCount="1">
        <brk id="55" max="20" man="1"/>
      </rowBreaks>
      <pageMargins left="0.59055118110236227" right="0.59055118110236227" top="0.6692913385826772" bottom="0.31496062992125984" header="0.51181102362204722" footer="0.51181102362204722"/>
      <pageSetup paperSize="9" scale="47" orientation="landscape" r:id="rId3"/>
      <headerFooter alignWithMargins="0"/>
    </customSheetView>
  </customSheetViews>
  <mergeCells count="23">
    <mergeCell ref="N4:O4"/>
    <mergeCell ref="A31:A35"/>
    <mergeCell ref="A6:A10"/>
    <mergeCell ref="A11:A15"/>
    <mergeCell ref="A16:A20"/>
    <mergeCell ref="A26:A30"/>
    <mergeCell ref="B3:B5"/>
    <mergeCell ref="A3:A5"/>
    <mergeCell ref="A21:A25"/>
    <mergeCell ref="A101:A105"/>
    <mergeCell ref="A96:A100"/>
    <mergeCell ref="A66:A70"/>
    <mergeCell ref="A76:A80"/>
    <mergeCell ref="A41:A45"/>
    <mergeCell ref="A51:A55"/>
    <mergeCell ref="A36:A40"/>
    <mergeCell ref="A86:A90"/>
    <mergeCell ref="A91:A95"/>
    <mergeCell ref="A71:A75"/>
    <mergeCell ref="A81:A85"/>
    <mergeCell ref="A61:A65"/>
    <mergeCell ref="A46:A50"/>
    <mergeCell ref="A56:A60"/>
  </mergeCells>
  <phoneticPr fontId="3"/>
  <printOptions horizontalCentered="1"/>
  <pageMargins left="0.29527559055118113" right="0.29527559055118113" top="0.47244094488188981" bottom="0.31496062992125984" header="0.51181102362204722" footer="0.51181102362204722"/>
  <pageSetup paperSize="9" scale="62" fitToHeight="0" orientation="landscape" r:id="rId4"/>
  <headerFooter alignWithMargins="0"/>
  <rowBreaks count="2" manualBreakCount="2">
    <brk id="45" max="20" man="1"/>
    <brk id="85" max="2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S241"/>
  <sheetViews>
    <sheetView showGridLines="0" view="pageBreakPreview" zoomScale="70" zoomScaleNormal="100" zoomScaleSheetLayoutView="70" workbookViewId="0">
      <pane xSplit="3" ySplit="5" topLeftCell="D6" activePane="bottomRight" state="frozen"/>
      <selection activeCell="V5" sqref="V5"/>
      <selection pane="topRight" activeCell="V5" sqref="V5"/>
      <selection pane="bottomLeft" activeCell="V5" sqref="V5"/>
      <selection pane="bottomRight" activeCell="C1" sqref="C1"/>
    </sheetView>
  </sheetViews>
  <sheetFormatPr defaultRowHeight="13.5"/>
  <cols>
    <col min="1" max="1" width="15.625" customWidth="1"/>
    <col min="2" max="2" width="8.625" customWidth="1"/>
    <col min="3" max="4" width="12.625" customWidth="1"/>
    <col min="5" max="5" width="7.625" customWidth="1"/>
    <col min="6" max="6" width="12.625" customWidth="1"/>
    <col min="7" max="7" width="7.625" customWidth="1"/>
    <col min="8" max="8" width="12.625" customWidth="1"/>
    <col min="9" max="9" width="7.625" customWidth="1"/>
    <col min="10" max="10" width="12.625" customWidth="1"/>
    <col min="11" max="11" width="7.625" customWidth="1"/>
    <col min="12" max="12" width="12.625" customWidth="1"/>
    <col min="13" max="13" width="7.625" customWidth="1"/>
    <col min="14" max="14" width="12.625" customWidth="1"/>
    <col min="15" max="15" width="7.625" customWidth="1"/>
    <col min="16" max="16" width="12.625" customWidth="1"/>
    <col min="17" max="17" width="7.625" customWidth="1"/>
    <col min="18" max="18" width="12.625" customWidth="1"/>
    <col min="19" max="20" width="7.625" customWidth="1"/>
    <col min="21" max="21" width="9.125" bestFit="1" customWidth="1"/>
    <col min="23" max="24" width="9.25" bestFit="1" customWidth="1"/>
    <col min="25" max="39" width="9.125" bestFit="1" customWidth="1"/>
  </cols>
  <sheetData>
    <row r="1" spans="1:45" ht="17.25" customHeight="1">
      <c r="A1" s="136" t="s">
        <v>92</v>
      </c>
      <c r="I1" s="137"/>
      <c r="M1" s="137"/>
      <c r="R1" s="137" t="s">
        <v>6</v>
      </c>
    </row>
    <row r="2" spans="1:45" ht="18.75" customHeight="1">
      <c r="A2" s="410" t="s">
        <v>7</v>
      </c>
      <c r="B2" s="405" t="s">
        <v>75</v>
      </c>
      <c r="C2" s="138" t="s">
        <v>64</v>
      </c>
      <c r="D2" s="139"/>
      <c r="E2" s="139"/>
      <c r="F2" s="139"/>
      <c r="G2" s="139"/>
      <c r="H2" s="139"/>
      <c r="I2" s="139"/>
      <c r="J2" s="139"/>
      <c r="K2" s="139"/>
      <c r="L2" s="139"/>
      <c r="M2" s="139"/>
      <c r="N2" s="140"/>
      <c r="O2" s="140"/>
      <c r="P2" s="140"/>
      <c r="Q2" s="140"/>
      <c r="R2" s="140"/>
      <c r="S2" s="141"/>
      <c r="T2" s="137"/>
    </row>
    <row r="3" spans="1:45" ht="18.75" customHeight="1">
      <c r="A3" s="416"/>
      <c r="B3" s="406"/>
      <c r="C3" s="167"/>
      <c r="D3" s="142" t="s">
        <v>80</v>
      </c>
      <c r="E3" s="143"/>
      <c r="F3" s="143"/>
      <c r="G3" s="143"/>
      <c r="H3" s="143"/>
      <c r="I3" s="143"/>
      <c r="J3" s="142" t="s">
        <v>81</v>
      </c>
      <c r="K3" s="139"/>
      <c r="L3" s="139"/>
      <c r="M3" s="168"/>
      <c r="N3" s="142" t="s">
        <v>67</v>
      </c>
      <c r="O3" s="143"/>
      <c r="P3" s="143"/>
      <c r="Q3" s="143"/>
      <c r="R3" s="143"/>
      <c r="S3" s="169"/>
      <c r="T3" s="146"/>
    </row>
    <row r="4" spans="1:45" ht="18.75" customHeight="1">
      <c r="A4" s="411"/>
      <c r="B4" s="406"/>
      <c r="C4" s="137"/>
      <c r="D4" s="156"/>
      <c r="E4" s="146"/>
      <c r="F4" s="142" t="s">
        <v>68</v>
      </c>
      <c r="G4" s="143"/>
      <c r="H4" s="142" t="s">
        <v>69</v>
      </c>
      <c r="I4" s="144"/>
      <c r="J4" s="156"/>
      <c r="K4" s="170"/>
      <c r="L4" s="414" t="s">
        <v>82</v>
      </c>
      <c r="M4" s="415"/>
      <c r="N4" s="171"/>
      <c r="O4" s="146"/>
      <c r="P4" s="142" t="s">
        <v>71</v>
      </c>
      <c r="Q4" s="144"/>
      <c r="R4" s="414" t="s">
        <v>72</v>
      </c>
      <c r="S4" s="425"/>
      <c r="T4" s="175"/>
    </row>
    <row r="5" spans="1:45" ht="17.25" customHeight="1">
      <c r="A5" s="412"/>
      <c r="B5" s="407"/>
      <c r="C5" s="148"/>
      <c r="D5" s="149"/>
      <c r="E5" s="150" t="s">
        <v>18</v>
      </c>
      <c r="F5" s="151"/>
      <c r="G5" s="152" t="s">
        <v>18</v>
      </c>
      <c r="H5" s="151"/>
      <c r="I5" s="153" t="s">
        <v>18</v>
      </c>
      <c r="J5" s="149"/>
      <c r="K5" s="153" t="s">
        <v>18</v>
      </c>
      <c r="L5" s="151"/>
      <c r="M5" s="153" t="s">
        <v>18</v>
      </c>
      <c r="N5" s="151"/>
      <c r="O5" s="152" t="s">
        <v>18</v>
      </c>
      <c r="P5" s="151"/>
      <c r="Q5" s="153" t="s">
        <v>18</v>
      </c>
      <c r="R5" s="148"/>
      <c r="S5" s="153" t="s">
        <v>18</v>
      </c>
      <c r="T5" s="174"/>
    </row>
    <row r="6" spans="1:45" ht="17.25" customHeight="1">
      <c r="A6" s="408" t="s">
        <v>45</v>
      </c>
      <c r="B6" s="154" t="s">
        <v>314</v>
      </c>
      <c r="C6" s="122">
        <v>978964</v>
      </c>
      <c r="D6" s="235">
        <v>551220</v>
      </c>
      <c r="E6" s="236">
        <v>56.3</v>
      </c>
      <c r="F6" s="235">
        <v>163480</v>
      </c>
      <c r="G6" s="237">
        <v>16.7</v>
      </c>
      <c r="H6" s="235">
        <v>84251</v>
      </c>
      <c r="I6" s="238">
        <v>8.6</v>
      </c>
      <c r="J6" s="235">
        <v>108826</v>
      </c>
      <c r="K6" s="238">
        <v>11.1</v>
      </c>
      <c r="L6" s="235">
        <v>107445</v>
      </c>
      <c r="M6" s="238">
        <v>11</v>
      </c>
      <c r="N6" s="235">
        <v>318918</v>
      </c>
      <c r="O6" s="237">
        <v>32.6</v>
      </c>
      <c r="P6" s="235">
        <v>61431</v>
      </c>
      <c r="Q6" s="238">
        <v>6.3</v>
      </c>
      <c r="R6" s="122">
        <v>65665</v>
      </c>
      <c r="S6" s="238">
        <v>6.7</v>
      </c>
      <c r="T6" s="162" t="str">
        <f t="shared" ref="T6:T9" si="0">IF(D6+J6+N6=C6,"〇","✖")</f>
        <v>〇</v>
      </c>
      <c r="U6" s="172">
        <f t="shared" ref="U6:U9" si="1">E6+K6+O6</f>
        <v>100</v>
      </c>
      <c r="W6" s="165"/>
      <c r="X6" s="165"/>
      <c r="Y6" s="165"/>
      <c r="Z6" s="165"/>
      <c r="AA6" s="165"/>
      <c r="AB6" s="165"/>
      <c r="AC6" s="165"/>
      <c r="AD6" s="165"/>
      <c r="AE6" s="165"/>
      <c r="AF6" s="165"/>
      <c r="AG6" s="165"/>
      <c r="AH6" s="165"/>
      <c r="AI6" s="165"/>
      <c r="AJ6" s="165"/>
      <c r="AK6" s="165"/>
      <c r="AL6" s="165"/>
      <c r="AM6" s="165"/>
      <c r="AN6" s="165"/>
      <c r="AO6" s="165"/>
      <c r="AP6" s="165"/>
      <c r="AQ6" s="165"/>
      <c r="AR6" s="165"/>
      <c r="AS6" s="165"/>
    </row>
    <row r="7" spans="1:45" ht="17.25" customHeight="1">
      <c r="A7" s="419"/>
      <c r="B7" s="154" t="s">
        <v>300</v>
      </c>
      <c r="C7" s="122">
        <v>991167</v>
      </c>
      <c r="D7" s="235">
        <v>568589</v>
      </c>
      <c r="E7" s="236">
        <v>57.4</v>
      </c>
      <c r="F7" s="235">
        <v>163553</v>
      </c>
      <c r="G7" s="237">
        <v>16.5</v>
      </c>
      <c r="H7" s="235">
        <v>85869</v>
      </c>
      <c r="I7" s="238">
        <v>8.6999999999999993</v>
      </c>
      <c r="J7" s="235">
        <v>100511</v>
      </c>
      <c r="K7" s="238">
        <v>10.1</v>
      </c>
      <c r="L7" s="235">
        <v>93970</v>
      </c>
      <c r="M7" s="238">
        <v>9.5</v>
      </c>
      <c r="N7" s="235">
        <v>322067</v>
      </c>
      <c r="O7" s="237">
        <v>32.5</v>
      </c>
      <c r="P7" s="235">
        <v>61537</v>
      </c>
      <c r="Q7" s="238">
        <v>6.2</v>
      </c>
      <c r="R7" s="122">
        <v>63784</v>
      </c>
      <c r="S7" s="238">
        <v>6.4</v>
      </c>
      <c r="T7" s="162" t="str">
        <f t="shared" si="0"/>
        <v>〇</v>
      </c>
      <c r="U7" s="172">
        <f t="shared" si="1"/>
        <v>100</v>
      </c>
      <c r="W7" s="165"/>
      <c r="X7" s="165"/>
      <c r="Y7" s="165"/>
      <c r="Z7" s="165"/>
      <c r="AA7" s="165"/>
      <c r="AB7" s="165"/>
      <c r="AC7" s="165"/>
      <c r="AD7" s="165"/>
      <c r="AE7" s="165"/>
      <c r="AF7" s="165"/>
      <c r="AG7" s="165"/>
      <c r="AH7" s="165"/>
      <c r="AI7" s="165"/>
      <c r="AJ7" s="165"/>
      <c r="AK7" s="165"/>
      <c r="AL7" s="165"/>
      <c r="AM7" s="165"/>
      <c r="AN7" s="165"/>
      <c r="AO7" s="165"/>
      <c r="AP7" s="165"/>
      <c r="AQ7" s="165"/>
    </row>
    <row r="8" spans="1:45" ht="17.25" customHeight="1">
      <c r="A8" s="419"/>
      <c r="B8" s="154" t="s">
        <v>301</v>
      </c>
      <c r="C8" s="235">
        <v>1272707</v>
      </c>
      <c r="D8" s="235">
        <v>582094</v>
      </c>
      <c r="E8" s="236">
        <v>45.7</v>
      </c>
      <c r="F8" s="235">
        <v>166657</v>
      </c>
      <c r="G8" s="237">
        <v>13.1</v>
      </c>
      <c r="H8" s="235">
        <v>89303</v>
      </c>
      <c r="I8" s="238">
        <v>7</v>
      </c>
      <c r="J8" s="235">
        <v>104073</v>
      </c>
      <c r="K8" s="238">
        <v>8.1999999999999993</v>
      </c>
      <c r="L8" s="235">
        <v>99965</v>
      </c>
      <c r="M8" s="238">
        <v>7.9</v>
      </c>
      <c r="N8" s="235">
        <v>586540</v>
      </c>
      <c r="O8" s="237">
        <v>46.1</v>
      </c>
      <c r="P8" s="235">
        <v>280643</v>
      </c>
      <c r="Q8" s="238">
        <v>22.1</v>
      </c>
      <c r="R8" s="122">
        <v>92934</v>
      </c>
      <c r="S8" s="238">
        <v>7.3</v>
      </c>
      <c r="T8" s="162" t="str">
        <f t="shared" si="0"/>
        <v>〇</v>
      </c>
      <c r="U8" s="172">
        <f t="shared" si="1"/>
        <v>100</v>
      </c>
      <c r="W8" s="165"/>
      <c r="X8" s="165"/>
      <c r="Y8" s="165"/>
      <c r="Z8" s="165"/>
      <c r="AA8" s="165"/>
      <c r="AB8" s="165"/>
      <c r="AC8" s="165"/>
      <c r="AD8" s="165"/>
      <c r="AE8" s="165"/>
      <c r="AF8" s="165"/>
      <c r="AG8" s="165"/>
      <c r="AH8" s="165"/>
      <c r="AI8" s="165"/>
      <c r="AJ8" s="165"/>
      <c r="AK8" s="165"/>
      <c r="AL8" s="165"/>
      <c r="AM8" s="165"/>
      <c r="AN8" s="165"/>
      <c r="AO8" s="165"/>
      <c r="AP8" s="165"/>
      <c r="AQ8" s="165"/>
    </row>
    <row r="9" spans="1:45" ht="17.25" customHeight="1">
      <c r="A9" s="419"/>
      <c r="B9" s="154" t="s">
        <v>315</v>
      </c>
      <c r="C9" s="235">
        <v>1281258.7379999999</v>
      </c>
      <c r="D9" s="235">
        <v>662533.83900000004</v>
      </c>
      <c r="E9" s="236">
        <v>51.709605511388915</v>
      </c>
      <c r="F9" s="235">
        <v>165043.66899999999</v>
      </c>
      <c r="G9" s="237">
        <v>12.881369243001409</v>
      </c>
      <c r="H9" s="235">
        <v>106495.694</v>
      </c>
      <c r="I9" s="238">
        <v>8.3118023582212643</v>
      </c>
      <c r="J9" s="235">
        <v>105144.19500000001</v>
      </c>
      <c r="K9" s="238">
        <v>8.2063202288186083</v>
      </c>
      <c r="L9" s="235">
        <v>102730.22900000001</v>
      </c>
      <c r="M9" s="238">
        <v>8.0179144112888796</v>
      </c>
      <c r="N9" s="235">
        <v>513580.70399999985</v>
      </c>
      <c r="O9" s="237">
        <v>40.084074259792473</v>
      </c>
      <c r="P9" s="235">
        <v>145624.99600000001</v>
      </c>
      <c r="Q9" s="238">
        <v>11.365775832859141</v>
      </c>
      <c r="R9" s="122">
        <v>92841.678</v>
      </c>
      <c r="S9" s="238">
        <v>7.2461303284395635</v>
      </c>
      <c r="T9" s="162" t="str">
        <f t="shared" si="0"/>
        <v>〇</v>
      </c>
      <c r="U9" s="172">
        <f t="shared" si="1"/>
        <v>100</v>
      </c>
      <c r="W9" s="165"/>
      <c r="X9" s="165"/>
      <c r="Y9" s="165"/>
      <c r="Z9" s="165"/>
      <c r="AA9" s="165"/>
      <c r="AB9" s="165"/>
      <c r="AC9" s="165"/>
      <c r="AD9" s="165"/>
      <c r="AE9" s="165"/>
      <c r="AF9" s="165"/>
      <c r="AG9" s="165"/>
      <c r="AH9" s="165"/>
      <c r="AI9" s="165"/>
      <c r="AJ9" s="165"/>
      <c r="AK9" s="165"/>
      <c r="AL9" s="165"/>
      <c r="AM9" s="165"/>
      <c r="AN9" s="165"/>
      <c r="AO9" s="165"/>
      <c r="AP9" s="165"/>
      <c r="AQ9" s="165"/>
    </row>
    <row r="10" spans="1:45" ht="17.25" customHeight="1">
      <c r="A10" s="418"/>
      <c r="B10" s="217" t="s">
        <v>316</v>
      </c>
      <c r="C10" s="281">
        <v>1215838.7379999999</v>
      </c>
      <c r="D10" s="281">
        <v>631132.97499999998</v>
      </c>
      <c r="E10" s="282">
        <v>51.909266852130855</v>
      </c>
      <c r="F10" s="281">
        <v>166874.65400000001</v>
      </c>
      <c r="G10" s="283">
        <v>13.725064746209792</v>
      </c>
      <c r="H10" s="281">
        <v>88613.702999999994</v>
      </c>
      <c r="I10" s="284">
        <v>7.2882776498605031</v>
      </c>
      <c r="J10" s="281">
        <v>111806.103</v>
      </c>
      <c r="K10" s="284">
        <v>9.1958003562146757</v>
      </c>
      <c r="L10" s="281">
        <v>110679.64599999999</v>
      </c>
      <c r="M10" s="284">
        <v>9.1031518030148497</v>
      </c>
      <c r="N10" s="281">
        <v>472899.65999999992</v>
      </c>
      <c r="O10" s="283">
        <v>38.894932791654476</v>
      </c>
      <c r="P10" s="281">
        <v>103656.962</v>
      </c>
      <c r="Q10" s="284">
        <v>8.5255518483076997</v>
      </c>
      <c r="R10" s="285">
        <v>94574.626999999993</v>
      </c>
      <c r="S10" s="284">
        <v>7.7785502340196047</v>
      </c>
      <c r="T10" s="218" t="str">
        <f t="shared" ref="T10:T73" si="2">IF(D10+J10+N10=C10,"〇","✖")</f>
        <v>〇</v>
      </c>
      <c r="U10" s="219">
        <f t="shared" ref="U10:U73" si="3">E10+K10+O10</f>
        <v>100</v>
      </c>
      <c r="W10" s="165"/>
      <c r="X10" s="165"/>
      <c r="Y10" s="165"/>
      <c r="Z10" s="165"/>
      <c r="AA10" s="165"/>
      <c r="AB10" s="165"/>
      <c r="AC10" s="165"/>
      <c r="AD10" s="165"/>
      <c r="AE10" s="165"/>
      <c r="AF10" s="165"/>
      <c r="AG10" s="165"/>
      <c r="AH10" s="165"/>
      <c r="AI10" s="165"/>
      <c r="AJ10" s="165"/>
      <c r="AK10" s="165"/>
      <c r="AL10" s="165"/>
      <c r="AM10" s="165"/>
      <c r="AN10" s="165"/>
      <c r="AO10" s="165"/>
      <c r="AP10" s="165"/>
      <c r="AQ10" s="165"/>
    </row>
    <row r="11" spans="1:45" ht="17.25" customHeight="1">
      <c r="A11" s="408" t="s">
        <v>88</v>
      </c>
      <c r="B11" s="154" t="s">
        <v>314</v>
      </c>
      <c r="C11" s="122">
        <v>499856</v>
      </c>
      <c r="D11" s="235">
        <v>277377</v>
      </c>
      <c r="E11" s="236">
        <v>55.5</v>
      </c>
      <c r="F11" s="235">
        <v>111222</v>
      </c>
      <c r="G11" s="237">
        <v>22.3</v>
      </c>
      <c r="H11" s="235">
        <v>58583</v>
      </c>
      <c r="I11" s="238">
        <v>11.7</v>
      </c>
      <c r="J11" s="235">
        <v>61506</v>
      </c>
      <c r="K11" s="238">
        <v>12.3</v>
      </c>
      <c r="L11" s="235">
        <v>60838</v>
      </c>
      <c r="M11" s="238">
        <v>12.2</v>
      </c>
      <c r="N11" s="235">
        <v>160973</v>
      </c>
      <c r="O11" s="237">
        <v>32.200000000000003</v>
      </c>
      <c r="P11" s="235">
        <v>35918</v>
      </c>
      <c r="Q11" s="238">
        <v>7.2</v>
      </c>
      <c r="R11" s="122">
        <v>15940</v>
      </c>
      <c r="S11" s="238">
        <v>3.2</v>
      </c>
      <c r="T11" s="162" t="str">
        <f t="shared" si="2"/>
        <v>〇</v>
      </c>
      <c r="U11" s="172">
        <f t="shared" si="3"/>
        <v>100</v>
      </c>
      <c r="W11" s="165"/>
      <c r="X11" s="165"/>
      <c r="Y11" s="165"/>
      <c r="Z11" s="165"/>
      <c r="AA11" s="165"/>
      <c r="AB11" s="165"/>
      <c r="AC11" s="165"/>
      <c r="AD11" s="165"/>
      <c r="AE11" s="165"/>
      <c r="AF11" s="165"/>
      <c r="AG11" s="165"/>
      <c r="AH11" s="165"/>
      <c r="AI11" s="165"/>
      <c r="AJ11" s="165"/>
      <c r="AK11" s="165"/>
      <c r="AL11" s="165"/>
      <c r="AM11" s="165"/>
      <c r="AN11" s="165"/>
      <c r="AO11" s="165"/>
      <c r="AP11" s="165"/>
      <c r="AQ11" s="165"/>
    </row>
    <row r="12" spans="1:45" ht="17.25" customHeight="1">
      <c r="A12" s="419"/>
      <c r="B12" s="154" t="s">
        <v>300</v>
      </c>
      <c r="C12" s="122">
        <v>520569</v>
      </c>
      <c r="D12" s="235">
        <v>286083</v>
      </c>
      <c r="E12" s="236">
        <v>55</v>
      </c>
      <c r="F12" s="235">
        <v>113384</v>
      </c>
      <c r="G12" s="237">
        <v>21.8</v>
      </c>
      <c r="H12" s="235">
        <v>58857</v>
      </c>
      <c r="I12" s="238">
        <v>11.3</v>
      </c>
      <c r="J12" s="235">
        <v>56662</v>
      </c>
      <c r="K12" s="238">
        <v>10.9</v>
      </c>
      <c r="L12" s="235">
        <v>54794</v>
      </c>
      <c r="M12" s="238">
        <v>10.5</v>
      </c>
      <c r="N12" s="235">
        <v>177824</v>
      </c>
      <c r="O12" s="237">
        <v>34.1</v>
      </c>
      <c r="P12" s="235">
        <v>33197</v>
      </c>
      <c r="Q12" s="238">
        <v>6.4</v>
      </c>
      <c r="R12" s="122">
        <v>15195</v>
      </c>
      <c r="S12" s="238">
        <v>2.9</v>
      </c>
      <c r="T12" s="162" t="str">
        <f t="shared" si="2"/>
        <v>〇</v>
      </c>
      <c r="U12" s="172">
        <f t="shared" si="3"/>
        <v>100</v>
      </c>
      <c r="W12" s="165"/>
      <c r="X12" s="165"/>
      <c r="Y12" s="165"/>
      <c r="Z12" s="165"/>
      <c r="AA12" s="165"/>
      <c r="AB12" s="165"/>
      <c r="AC12" s="165"/>
      <c r="AD12" s="165"/>
      <c r="AE12" s="165"/>
      <c r="AF12" s="165"/>
      <c r="AG12" s="165"/>
      <c r="AH12" s="165"/>
      <c r="AI12" s="165"/>
      <c r="AJ12" s="165"/>
      <c r="AK12" s="165"/>
      <c r="AL12" s="165"/>
      <c r="AM12" s="165"/>
      <c r="AN12" s="165"/>
      <c r="AO12" s="165"/>
      <c r="AP12" s="165"/>
      <c r="AQ12" s="165"/>
    </row>
    <row r="13" spans="1:45" ht="17.25" customHeight="1">
      <c r="A13" s="419"/>
      <c r="B13" s="154" t="s">
        <v>301</v>
      </c>
      <c r="C13" s="235">
        <v>652174</v>
      </c>
      <c r="D13" s="235">
        <v>295149</v>
      </c>
      <c r="E13" s="236">
        <v>45.3</v>
      </c>
      <c r="F13" s="235">
        <v>115759</v>
      </c>
      <c r="G13" s="237">
        <v>17.7</v>
      </c>
      <c r="H13" s="235">
        <v>58063</v>
      </c>
      <c r="I13" s="238">
        <v>8.9</v>
      </c>
      <c r="J13" s="235">
        <v>56270</v>
      </c>
      <c r="K13" s="238">
        <v>8.6</v>
      </c>
      <c r="L13" s="235">
        <v>53814</v>
      </c>
      <c r="M13" s="238">
        <v>8.3000000000000007</v>
      </c>
      <c r="N13" s="235">
        <v>300755</v>
      </c>
      <c r="O13" s="237">
        <v>46.1</v>
      </c>
      <c r="P13" s="235">
        <v>153507</v>
      </c>
      <c r="Q13" s="238">
        <v>23.5</v>
      </c>
      <c r="R13" s="122">
        <v>20797</v>
      </c>
      <c r="S13" s="238">
        <v>3.2</v>
      </c>
      <c r="T13" s="162" t="str">
        <f t="shared" si="2"/>
        <v>〇</v>
      </c>
      <c r="U13" s="172">
        <f t="shared" si="3"/>
        <v>100</v>
      </c>
      <c r="W13" s="165"/>
      <c r="X13" s="165"/>
      <c r="Y13" s="165"/>
      <c r="Z13" s="165"/>
      <c r="AA13" s="165"/>
      <c r="AB13" s="165"/>
      <c r="AC13" s="165"/>
      <c r="AD13" s="165"/>
      <c r="AE13" s="165"/>
      <c r="AF13" s="165"/>
      <c r="AG13" s="165"/>
      <c r="AH13" s="165"/>
      <c r="AI13" s="165"/>
      <c r="AJ13" s="165"/>
      <c r="AK13" s="165"/>
      <c r="AL13" s="165"/>
      <c r="AM13" s="165"/>
      <c r="AN13" s="165"/>
      <c r="AO13" s="165"/>
      <c r="AP13" s="165"/>
      <c r="AQ13" s="165"/>
    </row>
    <row r="14" spans="1:45" ht="17.25" customHeight="1">
      <c r="A14" s="419"/>
      <c r="B14" s="154" t="s">
        <v>315</v>
      </c>
      <c r="C14" s="235">
        <v>626497</v>
      </c>
      <c r="D14" s="235">
        <v>327688</v>
      </c>
      <c r="E14" s="236">
        <v>52.3</v>
      </c>
      <c r="F14" s="235">
        <v>116358</v>
      </c>
      <c r="G14" s="237">
        <v>18.600000000000001</v>
      </c>
      <c r="H14" s="235">
        <v>61608</v>
      </c>
      <c r="I14" s="238">
        <v>9.8000000000000007</v>
      </c>
      <c r="J14" s="235">
        <v>56463</v>
      </c>
      <c r="K14" s="238">
        <v>9</v>
      </c>
      <c r="L14" s="235">
        <v>54944</v>
      </c>
      <c r="M14" s="238">
        <v>8.8000000000000007</v>
      </c>
      <c r="N14" s="235">
        <v>242346</v>
      </c>
      <c r="O14" s="237">
        <v>38.700000000000003</v>
      </c>
      <c r="P14" s="235">
        <v>77109</v>
      </c>
      <c r="Q14" s="238">
        <v>12.3</v>
      </c>
      <c r="R14" s="122">
        <v>18862</v>
      </c>
      <c r="S14" s="238">
        <v>3</v>
      </c>
      <c r="T14" s="162" t="str">
        <f t="shared" si="2"/>
        <v>〇</v>
      </c>
      <c r="U14" s="172">
        <f t="shared" si="3"/>
        <v>100</v>
      </c>
      <c r="W14" s="165"/>
      <c r="X14" s="165"/>
      <c r="Y14" s="165"/>
      <c r="Z14" s="165"/>
      <c r="AA14" s="165"/>
      <c r="AB14" s="165"/>
      <c r="AC14" s="165"/>
      <c r="AD14" s="165"/>
      <c r="AE14" s="165"/>
      <c r="AF14" s="165"/>
      <c r="AG14" s="165"/>
      <c r="AH14" s="165"/>
      <c r="AI14" s="165"/>
      <c r="AJ14" s="165"/>
      <c r="AK14" s="165"/>
      <c r="AL14" s="165"/>
      <c r="AM14" s="165"/>
      <c r="AN14" s="165"/>
      <c r="AO14" s="165"/>
      <c r="AP14" s="165"/>
      <c r="AQ14" s="165"/>
    </row>
    <row r="15" spans="1:45" ht="17.25" customHeight="1">
      <c r="A15" s="426"/>
      <c r="B15" s="217" t="s">
        <v>316</v>
      </c>
      <c r="C15" s="281">
        <v>582541</v>
      </c>
      <c r="D15" s="281">
        <v>314472</v>
      </c>
      <c r="E15" s="282">
        <v>54</v>
      </c>
      <c r="F15" s="281">
        <v>117571</v>
      </c>
      <c r="G15" s="283">
        <v>20.2</v>
      </c>
      <c r="H15" s="281">
        <v>59479</v>
      </c>
      <c r="I15" s="284">
        <v>10.199999999999999</v>
      </c>
      <c r="J15" s="281">
        <v>61339</v>
      </c>
      <c r="K15" s="284">
        <v>10.5</v>
      </c>
      <c r="L15" s="281">
        <v>58139</v>
      </c>
      <c r="M15" s="284">
        <v>10</v>
      </c>
      <c r="N15" s="281">
        <v>206730</v>
      </c>
      <c r="O15" s="283">
        <v>35.5</v>
      </c>
      <c r="P15" s="281">
        <v>41142</v>
      </c>
      <c r="Q15" s="284">
        <v>7.1</v>
      </c>
      <c r="R15" s="285">
        <v>19264</v>
      </c>
      <c r="S15" s="284">
        <v>3.3</v>
      </c>
      <c r="T15" s="218" t="str">
        <f t="shared" si="2"/>
        <v>〇</v>
      </c>
      <c r="U15" s="219">
        <f t="shared" si="3"/>
        <v>100</v>
      </c>
      <c r="W15" s="165"/>
      <c r="X15" s="165"/>
      <c r="Y15" s="165"/>
      <c r="Z15" s="165"/>
      <c r="AA15" s="165"/>
      <c r="AB15" s="165"/>
      <c r="AC15" s="165"/>
      <c r="AD15" s="165"/>
      <c r="AE15" s="165"/>
      <c r="AF15" s="165"/>
      <c r="AG15" s="165"/>
      <c r="AH15" s="165"/>
      <c r="AI15" s="165"/>
      <c r="AJ15" s="165"/>
      <c r="AK15" s="165"/>
      <c r="AL15" s="165"/>
      <c r="AM15" s="165"/>
      <c r="AN15" s="165"/>
      <c r="AO15" s="165"/>
      <c r="AP15" s="165"/>
      <c r="AQ15" s="165"/>
    </row>
    <row r="16" spans="1:45" ht="17.25" customHeight="1">
      <c r="A16" s="408" t="s">
        <v>47</v>
      </c>
      <c r="B16" s="154" t="s">
        <v>314</v>
      </c>
      <c r="C16" s="235">
        <v>538153</v>
      </c>
      <c r="D16" s="235">
        <v>300552</v>
      </c>
      <c r="E16" s="236">
        <v>55.9</v>
      </c>
      <c r="F16" s="235">
        <v>123021</v>
      </c>
      <c r="G16" s="237">
        <v>22.9</v>
      </c>
      <c r="H16" s="235">
        <v>52263</v>
      </c>
      <c r="I16" s="238">
        <v>9.6999999999999993</v>
      </c>
      <c r="J16" s="235">
        <v>81713</v>
      </c>
      <c r="K16" s="238">
        <v>15.1</v>
      </c>
      <c r="L16" s="235">
        <v>81713</v>
      </c>
      <c r="M16" s="238">
        <v>15.1</v>
      </c>
      <c r="N16" s="235">
        <v>155888</v>
      </c>
      <c r="O16" s="237">
        <v>29</v>
      </c>
      <c r="P16" s="235">
        <v>21903</v>
      </c>
      <c r="Q16" s="238">
        <v>4.0999999999999996</v>
      </c>
      <c r="R16" s="122">
        <v>21376</v>
      </c>
      <c r="S16" s="238">
        <v>3.9</v>
      </c>
      <c r="T16" s="162" t="str">
        <f t="shared" si="2"/>
        <v>〇</v>
      </c>
      <c r="U16" s="172">
        <f t="shared" si="3"/>
        <v>100</v>
      </c>
      <c r="W16" s="165"/>
      <c r="X16" s="165"/>
      <c r="Y16" s="165"/>
      <c r="Z16" s="165"/>
      <c r="AA16" s="165"/>
      <c r="AB16" s="165"/>
      <c r="AC16" s="165"/>
      <c r="AD16" s="165"/>
      <c r="AE16" s="165"/>
      <c r="AF16" s="165"/>
      <c r="AG16" s="165"/>
      <c r="AH16" s="165"/>
      <c r="AI16" s="165"/>
      <c r="AJ16" s="165"/>
      <c r="AK16" s="165"/>
      <c r="AL16" s="165"/>
      <c r="AM16" s="165"/>
      <c r="AN16" s="165"/>
      <c r="AO16" s="165"/>
      <c r="AP16" s="165"/>
      <c r="AQ16" s="165"/>
    </row>
    <row r="17" spans="1:43" ht="17.25" customHeight="1">
      <c r="A17" s="423"/>
      <c r="B17" s="154" t="s">
        <v>300</v>
      </c>
      <c r="C17" s="235">
        <v>547430</v>
      </c>
      <c r="D17" s="235">
        <v>310587</v>
      </c>
      <c r="E17" s="236">
        <v>56.7</v>
      </c>
      <c r="F17" s="235">
        <v>124642</v>
      </c>
      <c r="G17" s="237">
        <v>22.8</v>
      </c>
      <c r="H17" s="235">
        <v>54539</v>
      </c>
      <c r="I17" s="238">
        <v>10</v>
      </c>
      <c r="J17" s="235">
        <v>73316</v>
      </c>
      <c r="K17" s="238">
        <v>13.4</v>
      </c>
      <c r="L17" s="235">
        <v>73162</v>
      </c>
      <c r="M17" s="238">
        <v>13.4</v>
      </c>
      <c r="N17" s="235">
        <v>163527</v>
      </c>
      <c r="O17" s="237">
        <v>29.9</v>
      </c>
      <c r="P17" s="235">
        <v>26551</v>
      </c>
      <c r="Q17" s="238">
        <v>4.9000000000000004</v>
      </c>
      <c r="R17" s="122">
        <v>24409</v>
      </c>
      <c r="S17" s="238">
        <v>4.5</v>
      </c>
      <c r="T17" s="162" t="str">
        <f t="shared" si="2"/>
        <v>〇</v>
      </c>
      <c r="U17" s="172">
        <f t="shared" si="3"/>
        <v>100</v>
      </c>
      <c r="W17" s="165"/>
      <c r="X17" s="165"/>
      <c r="Y17" s="165"/>
      <c r="Z17" s="165"/>
      <c r="AA17" s="165"/>
      <c r="AB17" s="165"/>
      <c r="AC17" s="165"/>
      <c r="AD17" s="165"/>
      <c r="AE17" s="165"/>
      <c r="AF17" s="165"/>
      <c r="AG17" s="165"/>
      <c r="AH17" s="165"/>
      <c r="AI17" s="165"/>
      <c r="AJ17" s="165"/>
      <c r="AK17" s="165"/>
      <c r="AL17" s="165"/>
      <c r="AM17" s="165"/>
      <c r="AN17" s="165"/>
      <c r="AO17" s="165"/>
      <c r="AP17" s="165"/>
      <c r="AQ17" s="165"/>
    </row>
    <row r="18" spans="1:43" ht="17.25" customHeight="1">
      <c r="A18" s="423"/>
      <c r="B18" s="154" t="s">
        <v>301</v>
      </c>
      <c r="C18" s="122">
        <v>705321</v>
      </c>
      <c r="D18" s="235">
        <v>318985</v>
      </c>
      <c r="E18" s="236">
        <v>45.2</v>
      </c>
      <c r="F18" s="235">
        <v>126284</v>
      </c>
      <c r="G18" s="237">
        <v>17.899999999999999</v>
      </c>
      <c r="H18" s="235">
        <v>56339</v>
      </c>
      <c r="I18" s="238">
        <v>8</v>
      </c>
      <c r="J18" s="235">
        <v>69124</v>
      </c>
      <c r="K18" s="238">
        <v>9.9</v>
      </c>
      <c r="L18" s="235">
        <v>68599</v>
      </c>
      <c r="M18" s="238">
        <v>9.8000000000000007</v>
      </c>
      <c r="N18" s="235">
        <v>317211</v>
      </c>
      <c r="O18" s="237">
        <v>44.9</v>
      </c>
      <c r="P18" s="235">
        <v>166564</v>
      </c>
      <c r="Q18" s="238">
        <v>23.6</v>
      </c>
      <c r="R18" s="122">
        <v>37550</v>
      </c>
      <c r="S18" s="238">
        <v>5.3</v>
      </c>
      <c r="T18" s="162" t="str">
        <f t="shared" si="2"/>
        <v>✖</v>
      </c>
      <c r="U18" s="172">
        <f t="shared" si="3"/>
        <v>100</v>
      </c>
      <c r="W18" s="165"/>
      <c r="X18" s="165"/>
      <c r="Y18" s="165"/>
      <c r="Z18" s="165"/>
      <c r="AA18" s="165"/>
      <c r="AB18" s="165"/>
      <c r="AC18" s="165"/>
      <c r="AD18" s="165"/>
      <c r="AE18" s="165"/>
      <c r="AF18" s="165"/>
      <c r="AG18" s="165"/>
      <c r="AH18" s="165"/>
      <c r="AI18" s="165"/>
      <c r="AJ18" s="165"/>
      <c r="AK18" s="165"/>
      <c r="AL18" s="165"/>
      <c r="AM18" s="165"/>
      <c r="AN18" s="165"/>
      <c r="AO18" s="165"/>
      <c r="AP18" s="165"/>
      <c r="AQ18" s="165"/>
    </row>
    <row r="19" spans="1:43" ht="17.25" customHeight="1">
      <c r="A19" s="423"/>
      <c r="B19" s="154" t="s">
        <v>315</v>
      </c>
      <c r="C19" s="122">
        <v>640991</v>
      </c>
      <c r="D19" s="235">
        <v>350414</v>
      </c>
      <c r="E19" s="236">
        <v>54.7</v>
      </c>
      <c r="F19" s="235">
        <v>127859</v>
      </c>
      <c r="G19" s="237">
        <v>19.899999999999999</v>
      </c>
      <c r="H19" s="235">
        <v>56035</v>
      </c>
      <c r="I19" s="238">
        <v>8.6999999999999993</v>
      </c>
      <c r="J19" s="235">
        <v>71672</v>
      </c>
      <c r="K19" s="238">
        <v>11.3</v>
      </c>
      <c r="L19" s="235">
        <v>71659</v>
      </c>
      <c r="M19" s="238">
        <v>11.3</v>
      </c>
      <c r="N19" s="235">
        <v>218905</v>
      </c>
      <c r="O19" s="237">
        <v>34</v>
      </c>
      <c r="P19" s="235">
        <v>38245</v>
      </c>
      <c r="Q19" s="238">
        <v>6</v>
      </c>
      <c r="R19" s="122">
        <v>36156</v>
      </c>
      <c r="S19" s="238">
        <v>5.6</v>
      </c>
      <c r="T19" s="162" t="str">
        <f t="shared" si="2"/>
        <v>〇</v>
      </c>
      <c r="U19" s="172">
        <f t="shared" si="3"/>
        <v>100</v>
      </c>
      <c r="W19" s="165"/>
      <c r="X19" s="165"/>
      <c r="Y19" s="165"/>
      <c r="Z19" s="165"/>
      <c r="AA19" s="165"/>
      <c r="AB19" s="165"/>
      <c r="AC19" s="165"/>
      <c r="AD19" s="165"/>
      <c r="AE19" s="165"/>
      <c r="AF19" s="165"/>
      <c r="AG19" s="165"/>
      <c r="AH19" s="165"/>
      <c r="AI19" s="165"/>
      <c r="AJ19" s="165"/>
      <c r="AK19" s="165"/>
      <c r="AL19" s="165"/>
      <c r="AM19" s="165"/>
      <c r="AN19" s="165"/>
      <c r="AO19" s="165"/>
      <c r="AP19" s="165"/>
      <c r="AQ19" s="165"/>
    </row>
    <row r="20" spans="1:43" ht="17.25" customHeight="1">
      <c r="A20" s="404"/>
      <c r="B20" s="217" t="s">
        <v>316</v>
      </c>
      <c r="C20" s="285">
        <v>657349</v>
      </c>
      <c r="D20" s="281">
        <v>349237</v>
      </c>
      <c r="E20" s="282">
        <v>53.1</v>
      </c>
      <c r="F20" s="281">
        <v>129761</v>
      </c>
      <c r="G20" s="283">
        <v>19.7</v>
      </c>
      <c r="H20" s="281">
        <v>55041</v>
      </c>
      <c r="I20" s="284">
        <v>8.4</v>
      </c>
      <c r="J20" s="281">
        <v>72590</v>
      </c>
      <c r="K20" s="284">
        <v>11</v>
      </c>
      <c r="L20" s="281">
        <v>72587</v>
      </c>
      <c r="M20" s="284">
        <v>11</v>
      </c>
      <c r="N20" s="281">
        <v>235522</v>
      </c>
      <c r="O20" s="283">
        <v>35.9</v>
      </c>
      <c r="P20" s="281">
        <v>43121</v>
      </c>
      <c r="Q20" s="284">
        <v>6.6</v>
      </c>
      <c r="R20" s="285">
        <v>42063</v>
      </c>
      <c r="S20" s="284">
        <v>6.4</v>
      </c>
      <c r="T20" s="218" t="str">
        <f t="shared" si="2"/>
        <v>〇</v>
      </c>
      <c r="U20" s="219">
        <f t="shared" si="3"/>
        <v>100</v>
      </c>
      <c r="W20" s="165"/>
      <c r="X20" s="165"/>
      <c r="Y20" s="165"/>
      <c r="Z20" s="165"/>
      <c r="AA20" s="165"/>
      <c r="AB20" s="165"/>
      <c r="AC20" s="165"/>
      <c r="AD20" s="165"/>
      <c r="AE20" s="165"/>
      <c r="AF20" s="165"/>
      <c r="AG20" s="165"/>
      <c r="AH20" s="165"/>
      <c r="AI20" s="165"/>
      <c r="AJ20" s="165"/>
      <c r="AK20" s="165"/>
      <c r="AL20" s="165"/>
      <c r="AM20" s="165"/>
      <c r="AN20" s="165"/>
      <c r="AO20" s="165"/>
      <c r="AP20" s="165"/>
      <c r="AQ20" s="165"/>
    </row>
    <row r="21" spans="1:43" ht="17.25" customHeight="1">
      <c r="A21" s="408" t="s">
        <v>48</v>
      </c>
      <c r="B21" s="154" t="s">
        <v>314</v>
      </c>
      <c r="C21" s="122">
        <v>434558</v>
      </c>
      <c r="D21" s="235">
        <v>252634</v>
      </c>
      <c r="E21" s="236">
        <v>58.1</v>
      </c>
      <c r="F21" s="235">
        <v>94281</v>
      </c>
      <c r="G21" s="237">
        <v>21.7</v>
      </c>
      <c r="H21" s="235">
        <v>53576</v>
      </c>
      <c r="I21" s="238">
        <v>12.3</v>
      </c>
      <c r="J21" s="235">
        <v>32489</v>
      </c>
      <c r="K21" s="238">
        <v>7.5</v>
      </c>
      <c r="L21" s="235">
        <v>32489</v>
      </c>
      <c r="M21" s="238">
        <v>7.5</v>
      </c>
      <c r="N21" s="235">
        <v>149435</v>
      </c>
      <c r="O21" s="237">
        <v>34.4</v>
      </c>
      <c r="P21" s="235">
        <v>27064</v>
      </c>
      <c r="Q21" s="238">
        <v>6.2</v>
      </c>
      <c r="R21" s="122">
        <v>31655</v>
      </c>
      <c r="S21" s="238">
        <v>7.3</v>
      </c>
      <c r="T21" s="162" t="str">
        <f t="shared" si="2"/>
        <v>〇</v>
      </c>
      <c r="U21" s="172">
        <f t="shared" si="3"/>
        <v>100</v>
      </c>
      <c r="W21" s="165"/>
      <c r="X21" s="165"/>
      <c r="Y21" s="165"/>
      <c r="Z21" s="165"/>
      <c r="AA21" s="165"/>
      <c r="AB21" s="165"/>
      <c r="AC21" s="165"/>
      <c r="AD21" s="165"/>
      <c r="AE21" s="165"/>
      <c r="AF21" s="165"/>
      <c r="AG21" s="165"/>
      <c r="AH21" s="165"/>
      <c r="AI21" s="165"/>
      <c r="AJ21" s="165"/>
      <c r="AK21" s="165"/>
      <c r="AL21" s="165"/>
      <c r="AM21" s="165"/>
      <c r="AN21" s="165"/>
      <c r="AO21" s="165"/>
      <c r="AP21" s="165"/>
      <c r="AQ21" s="165"/>
    </row>
    <row r="22" spans="1:43" ht="17.25" customHeight="1">
      <c r="A22" s="419"/>
      <c r="B22" s="154" t="s">
        <v>300</v>
      </c>
      <c r="C22" s="122">
        <v>456068</v>
      </c>
      <c r="D22" s="235">
        <v>258934</v>
      </c>
      <c r="E22" s="236">
        <v>56.8</v>
      </c>
      <c r="F22" s="235">
        <v>93726</v>
      </c>
      <c r="G22" s="237">
        <v>20.6</v>
      </c>
      <c r="H22" s="235">
        <v>53469</v>
      </c>
      <c r="I22" s="238">
        <v>11.7</v>
      </c>
      <c r="J22" s="235">
        <v>45040</v>
      </c>
      <c r="K22" s="238">
        <v>9.9</v>
      </c>
      <c r="L22" s="235">
        <v>42222</v>
      </c>
      <c r="M22" s="238">
        <v>9.3000000000000007</v>
      </c>
      <c r="N22" s="235">
        <v>152094</v>
      </c>
      <c r="O22" s="237">
        <v>33.299999999999997</v>
      </c>
      <c r="P22" s="235">
        <v>27112</v>
      </c>
      <c r="Q22" s="238">
        <v>5.9</v>
      </c>
      <c r="R22" s="122">
        <v>30988</v>
      </c>
      <c r="S22" s="238">
        <v>6.8</v>
      </c>
      <c r="T22" s="162" t="str">
        <f t="shared" si="2"/>
        <v>〇</v>
      </c>
      <c r="U22" s="172">
        <f t="shared" si="3"/>
        <v>100</v>
      </c>
      <c r="W22" s="165"/>
      <c r="X22" s="165"/>
      <c r="Y22" s="165"/>
      <c r="Z22" s="165"/>
      <c r="AA22" s="165"/>
      <c r="AB22" s="165"/>
      <c r="AC22" s="165"/>
      <c r="AD22" s="165"/>
      <c r="AE22" s="165"/>
      <c r="AF22" s="165"/>
      <c r="AG22" s="165"/>
      <c r="AH22" s="165"/>
      <c r="AI22" s="165"/>
      <c r="AJ22" s="165"/>
      <c r="AK22" s="165"/>
      <c r="AL22" s="165"/>
      <c r="AM22" s="165"/>
      <c r="AN22" s="165"/>
      <c r="AO22" s="165"/>
      <c r="AP22" s="165"/>
      <c r="AQ22" s="165"/>
    </row>
    <row r="23" spans="1:43" ht="17.25" customHeight="1">
      <c r="A23" s="419"/>
      <c r="B23" s="154" t="s">
        <v>301</v>
      </c>
      <c r="C23" s="235">
        <v>575225</v>
      </c>
      <c r="D23" s="235">
        <v>266260</v>
      </c>
      <c r="E23" s="236">
        <v>46.3</v>
      </c>
      <c r="F23" s="235">
        <v>97643</v>
      </c>
      <c r="G23" s="237">
        <v>17</v>
      </c>
      <c r="H23" s="235">
        <v>51101</v>
      </c>
      <c r="I23" s="238">
        <v>8.9</v>
      </c>
      <c r="J23" s="235">
        <v>49664</v>
      </c>
      <c r="K23" s="238">
        <v>8.6</v>
      </c>
      <c r="L23" s="235">
        <v>47876</v>
      </c>
      <c r="M23" s="238">
        <v>8.3000000000000007</v>
      </c>
      <c r="N23" s="235">
        <v>259301</v>
      </c>
      <c r="O23" s="237">
        <v>45.1</v>
      </c>
      <c r="P23" s="235">
        <v>128798</v>
      </c>
      <c r="Q23" s="238">
        <v>22.4</v>
      </c>
      <c r="R23" s="122">
        <v>25995</v>
      </c>
      <c r="S23" s="238">
        <v>4.5</v>
      </c>
      <c r="T23" s="162" t="str">
        <f t="shared" si="2"/>
        <v>〇</v>
      </c>
      <c r="U23" s="172">
        <f t="shared" si="3"/>
        <v>100</v>
      </c>
      <c r="W23" s="165"/>
      <c r="X23" s="165"/>
      <c r="Y23" s="165"/>
      <c r="Z23" s="165"/>
      <c r="AA23" s="165"/>
      <c r="AB23" s="165"/>
      <c r="AC23" s="165"/>
      <c r="AD23" s="165"/>
      <c r="AE23" s="165"/>
      <c r="AF23" s="165"/>
      <c r="AG23" s="165"/>
      <c r="AH23" s="165"/>
      <c r="AI23" s="165"/>
      <c r="AJ23" s="165"/>
      <c r="AK23" s="165"/>
      <c r="AL23" s="165"/>
      <c r="AM23" s="165"/>
      <c r="AN23" s="165"/>
      <c r="AO23" s="165"/>
      <c r="AP23" s="165"/>
      <c r="AQ23" s="165"/>
    </row>
    <row r="24" spans="1:43" ht="17.25" customHeight="1">
      <c r="A24" s="419"/>
      <c r="B24" s="154" t="s">
        <v>315</v>
      </c>
      <c r="C24" s="235">
        <v>507597</v>
      </c>
      <c r="D24" s="235">
        <v>290958</v>
      </c>
      <c r="E24" s="236">
        <v>57.3</v>
      </c>
      <c r="F24" s="235">
        <v>97372</v>
      </c>
      <c r="G24" s="237">
        <v>19.2</v>
      </c>
      <c r="H24" s="235">
        <v>52998</v>
      </c>
      <c r="I24" s="238">
        <v>10.4</v>
      </c>
      <c r="J24" s="235">
        <v>44937</v>
      </c>
      <c r="K24" s="238">
        <v>8.9</v>
      </c>
      <c r="L24" s="235">
        <v>44647</v>
      </c>
      <c r="M24" s="238">
        <v>8.8000000000000007</v>
      </c>
      <c r="N24" s="235">
        <v>171702</v>
      </c>
      <c r="O24" s="237">
        <v>33.799999999999997</v>
      </c>
      <c r="P24" s="235">
        <v>32789</v>
      </c>
      <c r="Q24" s="238">
        <v>6.5</v>
      </c>
      <c r="R24" s="122">
        <v>20220</v>
      </c>
      <c r="S24" s="238">
        <v>4</v>
      </c>
      <c r="T24" s="162" t="str">
        <f t="shared" si="2"/>
        <v>〇</v>
      </c>
      <c r="U24" s="172">
        <f t="shared" si="3"/>
        <v>100</v>
      </c>
      <c r="W24" s="165"/>
      <c r="X24" s="165"/>
      <c r="Y24" s="165"/>
      <c r="Z24" s="165"/>
      <c r="AA24" s="165"/>
      <c r="AB24" s="165"/>
      <c r="AC24" s="165"/>
      <c r="AD24" s="165"/>
      <c r="AE24" s="165"/>
      <c r="AF24" s="165"/>
      <c r="AG24" s="165"/>
      <c r="AH24" s="165"/>
      <c r="AI24" s="165"/>
      <c r="AJ24" s="165"/>
      <c r="AK24" s="165"/>
      <c r="AL24" s="165"/>
      <c r="AM24" s="165"/>
      <c r="AN24" s="165"/>
      <c r="AO24" s="165"/>
      <c r="AP24" s="165"/>
      <c r="AQ24" s="165"/>
    </row>
    <row r="25" spans="1:43" ht="17.25" customHeight="1">
      <c r="A25" s="426"/>
      <c r="B25" s="217" t="s">
        <v>316</v>
      </c>
      <c r="C25" s="281">
        <v>527564</v>
      </c>
      <c r="D25" s="281">
        <v>282648</v>
      </c>
      <c r="E25" s="282">
        <v>53.6</v>
      </c>
      <c r="F25" s="281">
        <v>97643</v>
      </c>
      <c r="G25" s="283">
        <v>18.5</v>
      </c>
      <c r="H25" s="281">
        <v>53256</v>
      </c>
      <c r="I25" s="284">
        <v>10.1</v>
      </c>
      <c r="J25" s="281">
        <v>62674</v>
      </c>
      <c r="K25" s="284">
        <v>11.8</v>
      </c>
      <c r="L25" s="281">
        <v>62422</v>
      </c>
      <c r="M25" s="284">
        <v>11.8</v>
      </c>
      <c r="N25" s="281">
        <v>182242</v>
      </c>
      <c r="O25" s="283">
        <v>34.6</v>
      </c>
      <c r="P25" s="281">
        <v>38058</v>
      </c>
      <c r="Q25" s="284">
        <v>7.2</v>
      </c>
      <c r="R25" s="285">
        <v>18613</v>
      </c>
      <c r="S25" s="284">
        <v>3.5</v>
      </c>
      <c r="T25" s="218" t="str">
        <f t="shared" si="2"/>
        <v>〇</v>
      </c>
      <c r="U25" s="219">
        <f t="shared" si="3"/>
        <v>100</v>
      </c>
      <c r="W25" s="165"/>
      <c r="X25" s="165"/>
      <c r="Y25" s="165"/>
      <c r="Z25" s="165"/>
      <c r="AA25" s="165"/>
      <c r="AB25" s="165"/>
      <c r="AC25" s="165"/>
      <c r="AD25" s="165"/>
      <c r="AE25" s="165"/>
      <c r="AF25" s="165"/>
      <c r="AG25" s="165"/>
      <c r="AH25" s="165"/>
      <c r="AI25" s="165"/>
      <c r="AJ25" s="165"/>
      <c r="AK25" s="165"/>
      <c r="AL25" s="165"/>
      <c r="AM25" s="165"/>
      <c r="AN25" s="165"/>
      <c r="AO25" s="165"/>
      <c r="AP25" s="165"/>
      <c r="AQ25" s="165"/>
    </row>
    <row r="26" spans="1:43" ht="17.25" customHeight="1">
      <c r="A26" s="408" t="s">
        <v>50</v>
      </c>
      <c r="B26" s="154" t="s">
        <v>314</v>
      </c>
      <c r="C26" s="235">
        <v>1730887</v>
      </c>
      <c r="D26" s="235">
        <v>995609</v>
      </c>
      <c r="E26" s="236">
        <v>57.5</v>
      </c>
      <c r="F26" s="235">
        <v>349470</v>
      </c>
      <c r="G26" s="237">
        <v>20.2</v>
      </c>
      <c r="H26" s="235">
        <v>191861</v>
      </c>
      <c r="I26" s="238">
        <v>11.1</v>
      </c>
      <c r="J26" s="235">
        <v>235235</v>
      </c>
      <c r="K26" s="238">
        <v>13.6</v>
      </c>
      <c r="L26" s="235">
        <v>235235</v>
      </c>
      <c r="M26" s="238">
        <v>13.6</v>
      </c>
      <c r="N26" s="235">
        <v>500043</v>
      </c>
      <c r="O26" s="237">
        <v>28.9</v>
      </c>
      <c r="P26" s="235">
        <v>141700</v>
      </c>
      <c r="Q26" s="238">
        <v>8.1999999999999993</v>
      </c>
      <c r="R26" s="122">
        <v>48658</v>
      </c>
      <c r="S26" s="238">
        <v>2.8</v>
      </c>
      <c r="T26" s="162" t="str">
        <f t="shared" si="2"/>
        <v>〇</v>
      </c>
      <c r="U26" s="172">
        <f t="shared" si="3"/>
        <v>100</v>
      </c>
      <c r="W26" s="165"/>
      <c r="X26" s="165"/>
      <c r="Y26" s="165"/>
      <c r="Z26" s="165"/>
      <c r="AA26" s="165"/>
      <c r="AB26" s="165"/>
      <c r="AC26" s="165"/>
      <c r="AD26" s="165"/>
      <c r="AE26" s="165"/>
      <c r="AF26" s="165"/>
      <c r="AG26" s="165"/>
      <c r="AH26" s="165"/>
      <c r="AI26" s="165"/>
      <c r="AJ26" s="165"/>
      <c r="AK26" s="165"/>
      <c r="AL26" s="165"/>
      <c r="AM26" s="165"/>
      <c r="AN26" s="165"/>
      <c r="AO26" s="165"/>
      <c r="AP26" s="165"/>
      <c r="AQ26" s="165"/>
    </row>
    <row r="27" spans="1:43" ht="17.25" customHeight="1">
      <c r="A27" s="419"/>
      <c r="B27" s="154" t="s">
        <v>300</v>
      </c>
      <c r="C27" s="235">
        <v>1765971</v>
      </c>
      <c r="D27" s="235">
        <v>1029068</v>
      </c>
      <c r="E27" s="236">
        <v>58.3</v>
      </c>
      <c r="F27" s="235">
        <v>352493</v>
      </c>
      <c r="G27" s="237">
        <v>20</v>
      </c>
      <c r="H27" s="235">
        <v>199264</v>
      </c>
      <c r="I27" s="238">
        <v>11.3</v>
      </c>
      <c r="J27" s="235">
        <v>235247</v>
      </c>
      <c r="K27" s="238">
        <v>13.3</v>
      </c>
      <c r="L27" s="235">
        <v>235247</v>
      </c>
      <c r="M27" s="238">
        <v>13.3</v>
      </c>
      <c r="N27" s="235">
        <v>501656</v>
      </c>
      <c r="O27" s="237">
        <v>28.4</v>
      </c>
      <c r="P27" s="235">
        <v>143359</v>
      </c>
      <c r="Q27" s="238">
        <v>8.1</v>
      </c>
      <c r="R27" s="122">
        <v>51192</v>
      </c>
      <c r="S27" s="238">
        <v>2.9</v>
      </c>
      <c r="T27" s="162" t="str">
        <f t="shared" si="2"/>
        <v>〇</v>
      </c>
      <c r="U27" s="172">
        <f t="shared" si="3"/>
        <v>100</v>
      </c>
      <c r="W27" s="165"/>
      <c r="X27" s="165"/>
      <c r="Y27" s="165"/>
      <c r="Z27" s="165"/>
      <c r="AA27" s="165"/>
      <c r="AB27" s="165"/>
      <c r="AC27" s="165"/>
      <c r="AD27" s="165"/>
      <c r="AE27" s="165"/>
      <c r="AF27" s="165"/>
      <c r="AG27" s="165"/>
      <c r="AH27" s="165"/>
      <c r="AI27" s="165"/>
      <c r="AJ27" s="165"/>
      <c r="AK27" s="165"/>
      <c r="AL27" s="165"/>
      <c r="AM27" s="165"/>
      <c r="AN27" s="165"/>
      <c r="AO27" s="165"/>
      <c r="AP27" s="165"/>
      <c r="AQ27" s="165"/>
    </row>
    <row r="28" spans="1:43" ht="17.25" customHeight="1">
      <c r="A28" s="419"/>
      <c r="B28" s="154" t="s">
        <v>301</v>
      </c>
      <c r="C28" s="122">
        <v>2369287</v>
      </c>
      <c r="D28" s="235">
        <v>1057767</v>
      </c>
      <c r="E28" s="236">
        <v>44.6</v>
      </c>
      <c r="F28" s="235">
        <v>359095</v>
      </c>
      <c r="G28" s="237">
        <v>15.2</v>
      </c>
      <c r="H28" s="235">
        <v>199392</v>
      </c>
      <c r="I28" s="238">
        <v>8.4</v>
      </c>
      <c r="J28" s="235">
        <v>230375</v>
      </c>
      <c r="K28" s="238">
        <v>9.6999999999999993</v>
      </c>
      <c r="L28" s="235">
        <v>228995</v>
      </c>
      <c r="M28" s="238">
        <v>9.6999999999999993</v>
      </c>
      <c r="N28" s="235">
        <v>1081145</v>
      </c>
      <c r="O28" s="237">
        <v>45.6</v>
      </c>
      <c r="P28" s="235">
        <v>536264</v>
      </c>
      <c r="Q28" s="238">
        <v>22.6</v>
      </c>
      <c r="R28" s="122">
        <v>213294</v>
      </c>
      <c r="S28" s="238">
        <v>9</v>
      </c>
      <c r="T28" s="162" t="str">
        <f t="shared" si="2"/>
        <v>〇</v>
      </c>
      <c r="U28" s="172">
        <f t="shared" si="3"/>
        <v>99.9</v>
      </c>
      <c r="W28" s="165"/>
      <c r="X28" s="165"/>
      <c r="Y28" s="165"/>
      <c r="Z28" s="165"/>
      <c r="AA28" s="165"/>
      <c r="AB28" s="165"/>
      <c r="AC28" s="165"/>
      <c r="AD28" s="165"/>
      <c r="AE28" s="165"/>
      <c r="AF28" s="165"/>
      <c r="AG28" s="165"/>
      <c r="AH28" s="165"/>
      <c r="AI28" s="165"/>
      <c r="AJ28" s="165"/>
      <c r="AK28" s="165"/>
      <c r="AL28" s="165"/>
      <c r="AM28" s="165"/>
      <c r="AN28" s="165"/>
      <c r="AO28" s="165"/>
      <c r="AP28" s="165"/>
      <c r="AQ28" s="165"/>
    </row>
    <row r="29" spans="1:43" ht="17.25" customHeight="1">
      <c r="A29" s="419"/>
      <c r="B29" s="154" t="s">
        <v>315</v>
      </c>
      <c r="C29" s="122">
        <v>2202642</v>
      </c>
      <c r="D29" s="235">
        <v>1140532</v>
      </c>
      <c r="E29" s="236">
        <v>51.780180347055946</v>
      </c>
      <c r="F29" s="235">
        <v>360246</v>
      </c>
      <c r="G29" s="237">
        <v>16.355177100954219</v>
      </c>
      <c r="H29" s="235">
        <v>194120</v>
      </c>
      <c r="I29" s="238">
        <v>8.8130526885440297</v>
      </c>
      <c r="J29" s="235">
        <v>315900</v>
      </c>
      <c r="K29" s="238">
        <v>14.341867629873578</v>
      </c>
      <c r="L29" s="235">
        <v>315900</v>
      </c>
      <c r="M29" s="238">
        <v>14.341867629873578</v>
      </c>
      <c r="N29" s="235">
        <v>746210</v>
      </c>
      <c r="O29" s="237">
        <v>33.877952023070478</v>
      </c>
      <c r="P29" s="235">
        <v>157670</v>
      </c>
      <c r="Q29" s="238">
        <v>7.1582218081740017</v>
      </c>
      <c r="R29" s="122">
        <v>203051</v>
      </c>
      <c r="S29" s="238">
        <v>9.2185203042528023</v>
      </c>
      <c r="T29" s="162" t="str">
        <f t="shared" si="2"/>
        <v>〇</v>
      </c>
      <c r="U29" s="172">
        <f t="shared" si="3"/>
        <v>100</v>
      </c>
      <c r="W29" s="165"/>
      <c r="X29" s="165"/>
      <c r="Y29" s="165"/>
      <c r="Z29" s="165"/>
      <c r="AA29" s="165"/>
      <c r="AB29" s="165"/>
      <c r="AC29" s="165"/>
      <c r="AD29" s="165"/>
      <c r="AE29" s="165"/>
      <c r="AF29" s="165"/>
      <c r="AG29" s="165"/>
      <c r="AH29" s="165"/>
      <c r="AI29" s="165"/>
      <c r="AJ29" s="165"/>
      <c r="AK29" s="165"/>
      <c r="AL29" s="165"/>
      <c r="AM29" s="165"/>
      <c r="AN29" s="165"/>
      <c r="AO29" s="165"/>
      <c r="AP29" s="165"/>
      <c r="AQ29" s="165"/>
    </row>
    <row r="30" spans="1:43" ht="17.25" customHeight="1">
      <c r="A30" s="426"/>
      <c r="B30" s="217" t="s">
        <v>316</v>
      </c>
      <c r="C30" s="285">
        <v>2072932</v>
      </c>
      <c r="D30" s="281">
        <v>1151791</v>
      </c>
      <c r="E30" s="282">
        <v>55.6</v>
      </c>
      <c r="F30" s="281">
        <v>364448</v>
      </c>
      <c r="G30" s="283">
        <v>17.600000000000001</v>
      </c>
      <c r="H30" s="281">
        <v>218876</v>
      </c>
      <c r="I30" s="284">
        <v>10.6</v>
      </c>
      <c r="J30" s="281">
        <v>209058</v>
      </c>
      <c r="K30" s="284">
        <v>10.1</v>
      </c>
      <c r="L30" s="281">
        <v>209058</v>
      </c>
      <c r="M30" s="284">
        <v>10.1</v>
      </c>
      <c r="N30" s="281">
        <v>712083</v>
      </c>
      <c r="O30" s="283">
        <v>34.299999999999997</v>
      </c>
      <c r="P30" s="281">
        <v>166089</v>
      </c>
      <c r="Q30" s="284">
        <v>8</v>
      </c>
      <c r="R30" s="285">
        <v>156015</v>
      </c>
      <c r="S30" s="284">
        <v>7.5</v>
      </c>
      <c r="T30" s="218" t="str">
        <f t="shared" si="2"/>
        <v>〇</v>
      </c>
      <c r="U30" s="219">
        <f t="shared" si="3"/>
        <v>100</v>
      </c>
      <c r="W30" s="165"/>
      <c r="X30" s="165"/>
      <c r="Y30" s="165"/>
      <c r="Z30" s="165"/>
      <c r="AA30" s="165"/>
      <c r="AB30" s="165"/>
      <c r="AC30" s="165"/>
      <c r="AD30" s="165"/>
      <c r="AE30" s="165"/>
      <c r="AF30" s="165"/>
      <c r="AG30" s="165"/>
      <c r="AH30" s="165"/>
      <c r="AI30" s="165"/>
      <c r="AJ30" s="165"/>
      <c r="AK30" s="165"/>
      <c r="AL30" s="165"/>
      <c r="AM30" s="165"/>
      <c r="AN30" s="165"/>
      <c r="AO30" s="165"/>
      <c r="AP30" s="165"/>
      <c r="AQ30" s="165"/>
    </row>
    <row r="31" spans="1:43" ht="17.25" customHeight="1">
      <c r="A31" s="408" t="s">
        <v>49</v>
      </c>
      <c r="B31" s="154" t="s">
        <v>314</v>
      </c>
      <c r="C31" s="235">
        <v>712401</v>
      </c>
      <c r="D31" s="235">
        <v>404560</v>
      </c>
      <c r="E31" s="236">
        <v>56.8</v>
      </c>
      <c r="F31" s="235">
        <v>146189</v>
      </c>
      <c r="G31" s="237">
        <v>20.5</v>
      </c>
      <c r="H31" s="235">
        <v>72743</v>
      </c>
      <c r="I31" s="238">
        <v>10.199999999999999</v>
      </c>
      <c r="J31" s="235">
        <v>92466</v>
      </c>
      <c r="K31" s="238">
        <v>13</v>
      </c>
      <c r="L31" s="235">
        <v>92466</v>
      </c>
      <c r="M31" s="238">
        <v>13</v>
      </c>
      <c r="N31" s="235">
        <v>215375</v>
      </c>
      <c r="O31" s="237">
        <v>30.2</v>
      </c>
      <c r="P31" s="235">
        <v>70235</v>
      </c>
      <c r="Q31" s="238">
        <v>9.9</v>
      </c>
      <c r="R31" s="122">
        <v>29294</v>
      </c>
      <c r="S31" s="238">
        <v>4.0999999999999996</v>
      </c>
      <c r="T31" s="162" t="str">
        <f t="shared" si="2"/>
        <v>〇</v>
      </c>
      <c r="U31" s="172">
        <f t="shared" si="3"/>
        <v>100</v>
      </c>
      <c r="W31" s="165"/>
      <c r="X31" s="165"/>
      <c r="Y31" s="165"/>
      <c r="Z31" s="165"/>
      <c r="AA31" s="165"/>
      <c r="AB31" s="165"/>
      <c r="AC31" s="165"/>
      <c r="AD31" s="165"/>
      <c r="AE31" s="165"/>
      <c r="AF31" s="165"/>
      <c r="AG31" s="165"/>
      <c r="AH31" s="165"/>
      <c r="AI31" s="165"/>
      <c r="AJ31" s="165"/>
      <c r="AK31" s="165"/>
      <c r="AL31" s="165"/>
      <c r="AM31" s="165"/>
      <c r="AN31" s="165"/>
      <c r="AO31" s="165"/>
      <c r="AP31" s="165"/>
      <c r="AQ31" s="165"/>
    </row>
    <row r="32" spans="1:43" ht="17.25" customHeight="1">
      <c r="A32" s="419"/>
      <c r="B32" s="154" t="s">
        <v>300</v>
      </c>
      <c r="C32" s="122">
        <v>735658</v>
      </c>
      <c r="D32" s="235">
        <v>415760</v>
      </c>
      <c r="E32" s="236">
        <v>56.5</v>
      </c>
      <c r="F32" s="235">
        <v>147339</v>
      </c>
      <c r="G32" s="237">
        <v>20</v>
      </c>
      <c r="H32" s="235">
        <v>71273</v>
      </c>
      <c r="I32" s="238">
        <v>9.6999999999999993</v>
      </c>
      <c r="J32" s="235">
        <v>88113</v>
      </c>
      <c r="K32" s="238">
        <v>12</v>
      </c>
      <c r="L32" s="235">
        <v>87730</v>
      </c>
      <c r="M32" s="238">
        <v>11.9</v>
      </c>
      <c r="N32" s="235">
        <v>231785</v>
      </c>
      <c r="O32" s="237">
        <v>31.5</v>
      </c>
      <c r="P32" s="235">
        <v>82770</v>
      </c>
      <c r="Q32" s="238">
        <v>11.3</v>
      </c>
      <c r="R32" s="122">
        <v>27904</v>
      </c>
      <c r="S32" s="238">
        <v>3.8</v>
      </c>
      <c r="T32" s="162" t="str">
        <f t="shared" si="2"/>
        <v>〇</v>
      </c>
      <c r="U32" s="172">
        <f t="shared" si="3"/>
        <v>100</v>
      </c>
      <c r="W32" s="165"/>
      <c r="X32" s="165"/>
      <c r="Y32" s="165"/>
      <c r="Z32" s="165"/>
      <c r="AA32" s="165"/>
      <c r="AB32" s="165"/>
      <c r="AC32" s="165"/>
      <c r="AD32" s="165"/>
      <c r="AE32" s="165"/>
      <c r="AF32" s="165"/>
      <c r="AG32" s="165"/>
      <c r="AH32" s="165"/>
      <c r="AI32" s="165"/>
      <c r="AJ32" s="165"/>
      <c r="AK32" s="165"/>
      <c r="AL32" s="165"/>
      <c r="AM32" s="165"/>
      <c r="AN32" s="165"/>
      <c r="AO32" s="165"/>
      <c r="AP32" s="165"/>
      <c r="AQ32" s="165"/>
    </row>
    <row r="33" spans="1:43" ht="17.25" customHeight="1">
      <c r="A33" s="419"/>
      <c r="B33" s="154" t="s">
        <v>301</v>
      </c>
      <c r="C33" s="235">
        <v>903212</v>
      </c>
      <c r="D33" s="235">
        <v>425412</v>
      </c>
      <c r="E33" s="236">
        <v>47.1</v>
      </c>
      <c r="F33" s="235">
        <v>148541</v>
      </c>
      <c r="G33" s="237">
        <v>16.399999999999999</v>
      </c>
      <c r="H33" s="235">
        <v>69472</v>
      </c>
      <c r="I33" s="238">
        <v>7.7</v>
      </c>
      <c r="J33" s="235">
        <v>111062</v>
      </c>
      <c r="K33" s="238">
        <v>12.3</v>
      </c>
      <c r="L33" s="235">
        <v>109240</v>
      </c>
      <c r="M33" s="238">
        <v>12.1</v>
      </c>
      <c r="N33" s="235">
        <v>366738</v>
      </c>
      <c r="O33" s="237">
        <v>40.6</v>
      </c>
      <c r="P33" s="235">
        <v>199052</v>
      </c>
      <c r="Q33" s="238">
        <v>22</v>
      </c>
      <c r="R33" s="122">
        <v>41296</v>
      </c>
      <c r="S33" s="238">
        <v>4.5999999999999996</v>
      </c>
      <c r="T33" s="162" t="str">
        <f t="shared" si="2"/>
        <v>〇</v>
      </c>
      <c r="U33" s="172">
        <f t="shared" si="3"/>
        <v>100</v>
      </c>
      <c r="W33" s="165"/>
      <c r="X33" s="165"/>
      <c r="Y33" s="165"/>
      <c r="Z33" s="165"/>
      <c r="AA33" s="165"/>
      <c r="AB33" s="165"/>
      <c r="AC33" s="165"/>
      <c r="AD33" s="165"/>
      <c r="AE33" s="165"/>
      <c r="AF33" s="165"/>
      <c r="AG33" s="165"/>
      <c r="AH33" s="165"/>
      <c r="AI33" s="165"/>
      <c r="AJ33" s="165"/>
      <c r="AK33" s="165"/>
      <c r="AL33" s="165"/>
      <c r="AM33" s="165"/>
      <c r="AN33" s="165"/>
      <c r="AO33" s="165"/>
      <c r="AP33" s="165"/>
      <c r="AQ33" s="165"/>
    </row>
    <row r="34" spans="1:43" ht="17.25" customHeight="1">
      <c r="A34" s="419"/>
      <c r="B34" s="154" t="s">
        <v>315</v>
      </c>
      <c r="C34" s="235">
        <v>786996</v>
      </c>
      <c r="D34" s="235">
        <v>458338</v>
      </c>
      <c r="E34" s="236">
        <v>58.3</v>
      </c>
      <c r="F34" s="235">
        <v>149312</v>
      </c>
      <c r="G34" s="237">
        <v>19</v>
      </c>
      <c r="H34" s="235">
        <v>70004</v>
      </c>
      <c r="I34" s="238">
        <v>8.9</v>
      </c>
      <c r="J34" s="235">
        <v>98413</v>
      </c>
      <c r="K34" s="238">
        <v>12.5</v>
      </c>
      <c r="L34" s="235">
        <v>97821</v>
      </c>
      <c r="M34" s="238">
        <v>12.4</v>
      </c>
      <c r="N34" s="235">
        <v>230245</v>
      </c>
      <c r="O34" s="237">
        <v>29.2</v>
      </c>
      <c r="P34" s="235">
        <v>48235</v>
      </c>
      <c r="Q34" s="238">
        <v>6.1</v>
      </c>
      <c r="R34" s="122">
        <v>29668</v>
      </c>
      <c r="S34" s="238">
        <v>3.8</v>
      </c>
      <c r="T34" s="162" t="str">
        <f t="shared" si="2"/>
        <v>〇</v>
      </c>
      <c r="U34" s="172">
        <f t="shared" si="3"/>
        <v>100</v>
      </c>
      <c r="W34" s="165"/>
      <c r="X34" s="165"/>
      <c r="Y34" s="165"/>
      <c r="Z34" s="165"/>
      <c r="AA34" s="165"/>
      <c r="AB34" s="165"/>
      <c r="AC34" s="165"/>
      <c r="AD34" s="165"/>
      <c r="AE34" s="165"/>
      <c r="AF34" s="165"/>
      <c r="AG34" s="165"/>
      <c r="AH34" s="165"/>
      <c r="AI34" s="165"/>
      <c r="AJ34" s="165"/>
      <c r="AK34" s="165"/>
      <c r="AL34" s="165"/>
      <c r="AM34" s="165"/>
      <c r="AN34" s="165"/>
      <c r="AO34" s="165"/>
      <c r="AP34" s="165"/>
      <c r="AQ34" s="165"/>
    </row>
    <row r="35" spans="1:43" ht="17.25" customHeight="1">
      <c r="A35" s="426"/>
      <c r="B35" s="217" t="s">
        <v>316</v>
      </c>
      <c r="C35" s="281">
        <v>797468.79500000004</v>
      </c>
      <c r="D35" s="281">
        <v>462502.701</v>
      </c>
      <c r="E35" s="282">
        <v>58</v>
      </c>
      <c r="F35" s="281">
        <v>152551.43900000001</v>
      </c>
      <c r="G35" s="283">
        <v>19.100000000000001</v>
      </c>
      <c r="H35" s="281">
        <v>71292.307000000001</v>
      </c>
      <c r="I35" s="284">
        <v>9</v>
      </c>
      <c r="J35" s="281">
        <v>104887.192</v>
      </c>
      <c r="K35" s="284">
        <v>13.2</v>
      </c>
      <c r="L35" s="281">
        <v>104880.68399999999</v>
      </c>
      <c r="M35" s="284">
        <v>13.2</v>
      </c>
      <c r="N35" s="281">
        <v>230078.902</v>
      </c>
      <c r="O35" s="283">
        <v>28.8</v>
      </c>
      <c r="P35" s="281">
        <v>54206.334000000003</v>
      </c>
      <c r="Q35" s="284">
        <v>6.8</v>
      </c>
      <c r="R35" s="285">
        <v>22230.697</v>
      </c>
      <c r="S35" s="284">
        <v>2.8</v>
      </c>
      <c r="T35" s="218" t="str">
        <f t="shared" si="2"/>
        <v>〇</v>
      </c>
      <c r="U35" s="219">
        <f t="shared" si="3"/>
        <v>100</v>
      </c>
      <c r="W35" s="165"/>
      <c r="X35" s="165"/>
      <c r="Y35" s="165"/>
      <c r="Z35" s="165"/>
      <c r="AA35" s="165"/>
      <c r="AB35" s="165"/>
      <c r="AC35" s="165"/>
      <c r="AD35" s="165"/>
      <c r="AE35" s="165"/>
      <c r="AF35" s="165"/>
      <c r="AG35" s="165"/>
      <c r="AH35" s="165"/>
      <c r="AI35" s="165"/>
      <c r="AJ35" s="165"/>
      <c r="AK35" s="165"/>
      <c r="AL35" s="165"/>
      <c r="AM35" s="165"/>
      <c r="AN35" s="165"/>
      <c r="AO35" s="165"/>
      <c r="AP35" s="165"/>
      <c r="AQ35" s="165"/>
    </row>
    <row r="36" spans="1:43" ht="17.25" customHeight="1">
      <c r="A36" s="408" t="s">
        <v>137</v>
      </c>
      <c r="B36" s="154" t="s">
        <v>314</v>
      </c>
      <c r="C36" s="235">
        <v>288040</v>
      </c>
      <c r="D36" s="235">
        <v>176993</v>
      </c>
      <c r="E36" s="236">
        <v>61.4</v>
      </c>
      <c r="F36" s="235">
        <v>68970</v>
      </c>
      <c r="G36" s="237">
        <v>23.9</v>
      </c>
      <c r="H36" s="235">
        <v>25466</v>
      </c>
      <c r="I36" s="238">
        <v>8.8000000000000007</v>
      </c>
      <c r="J36" s="235">
        <v>23240</v>
      </c>
      <c r="K36" s="238">
        <v>8.1</v>
      </c>
      <c r="L36" s="235">
        <v>22770</v>
      </c>
      <c r="M36" s="238">
        <v>7.9</v>
      </c>
      <c r="N36" s="235">
        <v>87807</v>
      </c>
      <c r="O36" s="237">
        <v>30.5</v>
      </c>
      <c r="P36" s="235">
        <v>14358</v>
      </c>
      <c r="Q36" s="238">
        <v>5</v>
      </c>
      <c r="R36" s="122">
        <v>10330</v>
      </c>
      <c r="S36" s="238">
        <v>3.6</v>
      </c>
      <c r="T36" s="162" t="str">
        <f t="shared" si="2"/>
        <v>〇</v>
      </c>
      <c r="U36" s="172">
        <f t="shared" si="3"/>
        <v>100</v>
      </c>
      <c r="W36" s="165"/>
      <c r="X36" s="165"/>
      <c r="Y36" s="165"/>
      <c r="Z36" s="165"/>
      <c r="AA36" s="165"/>
      <c r="AB36" s="165"/>
      <c r="AC36" s="165"/>
      <c r="AD36" s="165"/>
      <c r="AE36" s="165"/>
      <c r="AF36" s="165"/>
      <c r="AG36" s="165"/>
      <c r="AH36" s="165"/>
      <c r="AI36" s="165"/>
      <c r="AJ36" s="165"/>
      <c r="AK36" s="165"/>
      <c r="AL36" s="165"/>
      <c r="AM36" s="165"/>
      <c r="AN36" s="165"/>
      <c r="AO36" s="165"/>
      <c r="AP36" s="165"/>
      <c r="AQ36" s="165"/>
    </row>
    <row r="37" spans="1:43" ht="17.25" customHeight="1">
      <c r="A37" s="419"/>
      <c r="B37" s="154" t="s">
        <v>300</v>
      </c>
      <c r="C37" s="235">
        <v>296380</v>
      </c>
      <c r="D37" s="235">
        <v>184463</v>
      </c>
      <c r="E37" s="236">
        <v>62.2</v>
      </c>
      <c r="F37" s="235">
        <v>69487</v>
      </c>
      <c r="G37" s="237">
        <v>23.4</v>
      </c>
      <c r="H37" s="235">
        <v>27366</v>
      </c>
      <c r="I37" s="238">
        <v>9.1999999999999993</v>
      </c>
      <c r="J37" s="235">
        <v>23793</v>
      </c>
      <c r="K37" s="238">
        <v>8</v>
      </c>
      <c r="L37" s="235">
        <v>21986</v>
      </c>
      <c r="M37" s="238">
        <v>7.4</v>
      </c>
      <c r="N37" s="235">
        <v>88124</v>
      </c>
      <c r="O37" s="237">
        <v>29.7</v>
      </c>
      <c r="P37" s="235">
        <v>13869</v>
      </c>
      <c r="Q37" s="238">
        <v>4.7</v>
      </c>
      <c r="R37" s="122">
        <v>9889</v>
      </c>
      <c r="S37" s="238">
        <v>3.3</v>
      </c>
      <c r="T37" s="162" t="str">
        <f t="shared" si="2"/>
        <v>〇</v>
      </c>
      <c r="U37" s="172">
        <f t="shared" si="3"/>
        <v>99.9</v>
      </c>
      <c r="W37" s="165"/>
      <c r="X37" s="165"/>
      <c r="Y37" s="165"/>
      <c r="Z37" s="165"/>
      <c r="AA37" s="165"/>
      <c r="AB37" s="165"/>
      <c r="AC37" s="165"/>
      <c r="AD37" s="165"/>
      <c r="AE37" s="165"/>
      <c r="AF37" s="165"/>
      <c r="AG37" s="165"/>
      <c r="AH37" s="165"/>
      <c r="AI37" s="165"/>
      <c r="AJ37" s="165"/>
      <c r="AK37" s="165"/>
      <c r="AL37" s="165"/>
      <c r="AM37" s="165"/>
      <c r="AN37" s="165"/>
      <c r="AO37" s="165"/>
      <c r="AP37" s="165"/>
      <c r="AQ37" s="165"/>
    </row>
    <row r="38" spans="1:43" ht="17.25" customHeight="1">
      <c r="A38" s="419"/>
      <c r="B38" s="154" t="s">
        <v>301</v>
      </c>
      <c r="C38" s="122">
        <v>380200</v>
      </c>
      <c r="D38" s="235">
        <v>191466</v>
      </c>
      <c r="E38" s="236">
        <v>50.4</v>
      </c>
      <c r="F38" s="235">
        <v>72437</v>
      </c>
      <c r="G38" s="237">
        <v>19.100000000000001</v>
      </c>
      <c r="H38" s="235">
        <v>26814</v>
      </c>
      <c r="I38" s="238">
        <v>7.1</v>
      </c>
      <c r="J38" s="235">
        <v>23285</v>
      </c>
      <c r="K38" s="238">
        <v>6.1</v>
      </c>
      <c r="L38" s="235">
        <v>21212</v>
      </c>
      <c r="M38" s="238">
        <v>5.6</v>
      </c>
      <c r="N38" s="235">
        <v>165449</v>
      </c>
      <c r="O38" s="237">
        <v>43.5</v>
      </c>
      <c r="P38" s="235">
        <v>87425</v>
      </c>
      <c r="Q38" s="238">
        <v>23</v>
      </c>
      <c r="R38" s="122">
        <v>13577</v>
      </c>
      <c r="S38" s="238">
        <v>3.6</v>
      </c>
      <c r="T38" s="162" t="str">
        <f t="shared" si="2"/>
        <v>〇</v>
      </c>
      <c r="U38" s="172">
        <f t="shared" si="3"/>
        <v>100</v>
      </c>
      <c r="W38" s="165"/>
      <c r="X38" s="165"/>
      <c r="Y38" s="165"/>
      <c r="Z38" s="165"/>
      <c r="AA38" s="165"/>
      <c r="AB38" s="165"/>
      <c r="AC38" s="165"/>
      <c r="AD38" s="165"/>
      <c r="AE38" s="165"/>
      <c r="AF38" s="165"/>
      <c r="AG38" s="165"/>
      <c r="AH38" s="165"/>
      <c r="AI38" s="165"/>
      <c r="AJ38" s="165"/>
      <c r="AK38" s="165"/>
      <c r="AL38" s="165"/>
      <c r="AM38" s="165"/>
      <c r="AN38" s="165"/>
      <c r="AO38" s="165"/>
      <c r="AP38" s="165"/>
      <c r="AQ38" s="165"/>
    </row>
    <row r="39" spans="1:43" ht="17.25" customHeight="1">
      <c r="A39" s="419"/>
      <c r="B39" s="154" t="s">
        <v>315</v>
      </c>
      <c r="C39" s="122">
        <v>317528</v>
      </c>
      <c r="D39" s="235">
        <v>208135</v>
      </c>
      <c r="E39" s="236">
        <v>65.599999999999994</v>
      </c>
      <c r="F39" s="235">
        <v>71490</v>
      </c>
      <c r="G39" s="237">
        <v>22.5</v>
      </c>
      <c r="H39" s="235">
        <v>27273</v>
      </c>
      <c r="I39" s="238">
        <v>8.6</v>
      </c>
      <c r="J39" s="235">
        <v>18867</v>
      </c>
      <c r="K39" s="238">
        <v>5.9</v>
      </c>
      <c r="L39" s="235">
        <v>17497</v>
      </c>
      <c r="M39" s="238">
        <v>5.5</v>
      </c>
      <c r="N39" s="235">
        <v>90526</v>
      </c>
      <c r="O39" s="237">
        <v>28.5</v>
      </c>
      <c r="P39" s="235">
        <v>16443</v>
      </c>
      <c r="Q39" s="238">
        <v>5.2</v>
      </c>
      <c r="R39" s="122">
        <v>7096</v>
      </c>
      <c r="S39" s="238">
        <v>2.2000000000000002</v>
      </c>
      <c r="T39" s="162" t="str">
        <f t="shared" si="2"/>
        <v>〇</v>
      </c>
      <c r="U39" s="172">
        <f t="shared" si="3"/>
        <v>100</v>
      </c>
      <c r="W39" s="165"/>
      <c r="X39" s="165"/>
      <c r="Y39" s="165"/>
      <c r="Z39" s="165"/>
      <c r="AA39" s="165"/>
      <c r="AB39" s="165"/>
      <c r="AC39" s="165"/>
      <c r="AD39" s="165"/>
      <c r="AE39" s="165"/>
      <c r="AF39" s="165"/>
      <c r="AG39" s="165"/>
      <c r="AH39" s="165"/>
      <c r="AI39" s="165"/>
      <c r="AJ39" s="165"/>
      <c r="AK39" s="165"/>
      <c r="AL39" s="165"/>
      <c r="AM39" s="165"/>
      <c r="AN39" s="165"/>
      <c r="AO39" s="165"/>
      <c r="AP39" s="165"/>
      <c r="AQ39" s="165"/>
    </row>
    <row r="40" spans="1:43" ht="17.25" customHeight="1">
      <c r="A40" s="426"/>
      <c r="B40" s="217" t="s">
        <v>316</v>
      </c>
      <c r="C40" s="285">
        <v>336510</v>
      </c>
      <c r="D40" s="281">
        <v>209014</v>
      </c>
      <c r="E40" s="282">
        <v>62.1</v>
      </c>
      <c r="F40" s="281">
        <v>73360</v>
      </c>
      <c r="G40" s="283">
        <v>21.8</v>
      </c>
      <c r="H40" s="281">
        <v>30352</v>
      </c>
      <c r="I40" s="284">
        <v>9</v>
      </c>
      <c r="J40" s="281">
        <v>15843</v>
      </c>
      <c r="K40" s="284">
        <v>4.7</v>
      </c>
      <c r="L40" s="281">
        <v>15549</v>
      </c>
      <c r="M40" s="284">
        <v>4.5999999999999996</v>
      </c>
      <c r="N40" s="281">
        <v>111653</v>
      </c>
      <c r="O40" s="283">
        <v>33.199999999999996</v>
      </c>
      <c r="P40" s="281">
        <v>19446</v>
      </c>
      <c r="Q40" s="284">
        <v>5.8</v>
      </c>
      <c r="R40" s="285">
        <v>7989</v>
      </c>
      <c r="S40" s="284">
        <v>2.4</v>
      </c>
      <c r="T40" s="218" t="str">
        <f>IF(D40+J40+N40=C40,"〇","✖")</f>
        <v>〇</v>
      </c>
      <c r="U40" s="219">
        <f t="shared" si="3"/>
        <v>100</v>
      </c>
      <c r="W40" s="165"/>
      <c r="X40" s="165"/>
      <c r="Y40" s="165"/>
      <c r="Z40" s="165"/>
      <c r="AA40" s="165"/>
      <c r="AB40" s="165"/>
      <c r="AC40" s="165"/>
      <c r="AD40" s="165"/>
      <c r="AE40" s="165"/>
      <c r="AF40" s="165"/>
      <c r="AG40" s="165"/>
      <c r="AH40" s="165"/>
      <c r="AI40" s="165"/>
      <c r="AJ40" s="165"/>
      <c r="AK40" s="165"/>
      <c r="AL40" s="165"/>
      <c r="AM40" s="165"/>
      <c r="AN40" s="165"/>
      <c r="AO40" s="165"/>
      <c r="AP40" s="165"/>
      <c r="AQ40" s="165"/>
    </row>
    <row r="41" spans="1:43" ht="17.25" customHeight="1">
      <c r="A41" s="408" t="s">
        <v>89</v>
      </c>
      <c r="B41" s="154" t="s">
        <v>314</v>
      </c>
      <c r="C41" s="122">
        <v>379628</v>
      </c>
      <c r="D41" s="235">
        <v>211025</v>
      </c>
      <c r="E41" s="236">
        <v>55.6</v>
      </c>
      <c r="F41" s="235">
        <v>88919</v>
      </c>
      <c r="G41" s="237">
        <v>23.4</v>
      </c>
      <c r="H41" s="235">
        <v>43974</v>
      </c>
      <c r="I41" s="238">
        <v>11.6</v>
      </c>
      <c r="J41" s="235">
        <v>43501</v>
      </c>
      <c r="K41" s="238">
        <v>11.5</v>
      </c>
      <c r="L41" s="235">
        <v>43334</v>
      </c>
      <c r="M41" s="238">
        <v>11.4</v>
      </c>
      <c r="N41" s="235">
        <v>125102</v>
      </c>
      <c r="O41" s="237">
        <v>33</v>
      </c>
      <c r="P41" s="235">
        <v>28820</v>
      </c>
      <c r="Q41" s="238">
        <v>7.6</v>
      </c>
      <c r="R41" s="122">
        <v>17704</v>
      </c>
      <c r="S41" s="238">
        <v>4.7</v>
      </c>
      <c r="T41" s="162" t="str">
        <f t="shared" si="2"/>
        <v>〇</v>
      </c>
      <c r="U41" s="172">
        <f t="shared" si="3"/>
        <v>100.1</v>
      </c>
      <c r="W41" s="165"/>
      <c r="X41" s="165"/>
      <c r="Y41" s="165"/>
      <c r="Z41" s="165"/>
      <c r="AA41" s="165"/>
      <c r="AB41" s="165"/>
      <c r="AC41" s="165"/>
      <c r="AD41" s="165"/>
      <c r="AE41" s="165"/>
      <c r="AF41" s="165"/>
      <c r="AG41" s="165"/>
      <c r="AH41" s="165"/>
      <c r="AI41" s="165"/>
      <c r="AJ41" s="165"/>
      <c r="AK41" s="165"/>
      <c r="AL41" s="165"/>
      <c r="AM41" s="165"/>
      <c r="AN41" s="165"/>
      <c r="AO41" s="165"/>
      <c r="AP41" s="165"/>
      <c r="AQ41" s="165"/>
    </row>
    <row r="42" spans="1:43" ht="17.25" customHeight="1">
      <c r="A42" s="419"/>
      <c r="B42" s="154" t="s">
        <v>300</v>
      </c>
      <c r="C42" s="122">
        <v>396836</v>
      </c>
      <c r="D42" s="235">
        <v>213327</v>
      </c>
      <c r="E42" s="236">
        <v>53.8</v>
      </c>
      <c r="F42" s="235">
        <v>87930</v>
      </c>
      <c r="G42" s="237">
        <v>22.2</v>
      </c>
      <c r="H42" s="235">
        <v>43999</v>
      </c>
      <c r="I42" s="238">
        <v>11.1</v>
      </c>
      <c r="J42" s="235">
        <v>55222</v>
      </c>
      <c r="K42" s="238">
        <v>13.9</v>
      </c>
      <c r="L42" s="235">
        <v>55222</v>
      </c>
      <c r="M42" s="238">
        <v>13.9</v>
      </c>
      <c r="N42" s="235">
        <v>128287</v>
      </c>
      <c r="O42" s="237">
        <v>32.299999999999997</v>
      </c>
      <c r="P42" s="235">
        <v>29788</v>
      </c>
      <c r="Q42" s="238">
        <v>7.5</v>
      </c>
      <c r="R42" s="122">
        <v>16581</v>
      </c>
      <c r="S42" s="238">
        <v>4.2</v>
      </c>
      <c r="T42" s="162" t="str">
        <f t="shared" si="2"/>
        <v>〇</v>
      </c>
      <c r="U42" s="172">
        <f t="shared" si="3"/>
        <v>100</v>
      </c>
      <c r="W42" s="165"/>
      <c r="X42" s="165"/>
      <c r="Y42" s="165"/>
      <c r="Z42" s="165"/>
      <c r="AA42" s="165"/>
      <c r="AB42" s="165"/>
      <c r="AC42" s="165"/>
      <c r="AD42" s="165"/>
      <c r="AE42" s="165"/>
      <c r="AF42" s="165"/>
      <c r="AG42" s="165"/>
      <c r="AH42" s="165"/>
      <c r="AI42" s="165"/>
      <c r="AJ42" s="165"/>
      <c r="AK42" s="165"/>
      <c r="AL42" s="165"/>
      <c r="AM42" s="165"/>
      <c r="AN42" s="165"/>
      <c r="AO42" s="165"/>
      <c r="AP42" s="165"/>
      <c r="AQ42" s="165"/>
    </row>
    <row r="43" spans="1:43" ht="17.25" customHeight="1">
      <c r="A43" s="419"/>
      <c r="B43" s="154" t="s">
        <v>301</v>
      </c>
      <c r="C43" s="235">
        <v>483721</v>
      </c>
      <c r="D43" s="235">
        <v>219965</v>
      </c>
      <c r="E43" s="236">
        <v>45.5</v>
      </c>
      <c r="F43" s="235">
        <v>92433</v>
      </c>
      <c r="G43" s="237">
        <v>19.100000000000001</v>
      </c>
      <c r="H43" s="235">
        <v>44671</v>
      </c>
      <c r="I43" s="238">
        <v>9.1999999999999993</v>
      </c>
      <c r="J43" s="235">
        <v>46688</v>
      </c>
      <c r="K43" s="238">
        <v>9.6999999999999993</v>
      </c>
      <c r="L43" s="235">
        <v>14867</v>
      </c>
      <c r="M43" s="238">
        <v>3.1</v>
      </c>
      <c r="N43" s="235">
        <v>217068</v>
      </c>
      <c r="O43" s="237">
        <v>44.9</v>
      </c>
      <c r="P43" s="235">
        <v>111205</v>
      </c>
      <c r="Q43" s="238">
        <v>23</v>
      </c>
      <c r="R43" s="122">
        <v>16412</v>
      </c>
      <c r="S43" s="238">
        <v>3.4</v>
      </c>
      <c r="T43" s="162" t="str">
        <f t="shared" si="2"/>
        <v>〇</v>
      </c>
      <c r="U43" s="172">
        <f t="shared" si="3"/>
        <v>100.1</v>
      </c>
      <c r="W43" s="165"/>
      <c r="X43" s="165"/>
      <c r="Y43" s="165"/>
      <c r="Z43" s="165"/>
      <c r="AA43" s="165"/>
      <c r="AB43" s="165"/>
      <c r="AC43" s="165"/>
      <c r="AD43" s="165"/>
      <c r="AE43" s="165"/>
      <c r="AF43" s="165"/>
      <c r="AG43" s="165"/>
      <c r="AH43" s="165"/>
      <c r="AI43" s="165"/>
      <c r="AJ43" s="165"/>
      <c r="AK43" s="165"/>
      <c r="AL43" s="165"/>
      <c r="AM43" s="165"/>
      <c r="AN43" s="165"/>
      <c r="AO43" s="165"/>
      <c r="AP43" s="165"/>
      <c r="AQ43" s="165"/>
    </row>
    <row r="44" spans="1:43" ht="17.25" customHeight="1">
      <c r="A44" s="419"/>
      <c r="B44" s="154" t="s">
        <v>315</v>
      </c>
      <c r="C44" s="235">
        <v>438857</v>
      </c>
      <c r="D44" s="235">
        <v>244077</v>
      </c>
      <c r="E44" s="236">
        <v>55.6</v>
      </c>
      <c r="F44" s="235">
        <v>93015</v>
      </c>
      <c r="G44" s="237">
        <v>21.2</v>
      </c>
      <c r="H44" s="235">
        <v>48386</v>
      </c>
      <c r="I44" s="238">
        <v>11</v>
      </c>
      <c r="J44" s="235">
        <v>44211</v>
      </c>
      <c r="K44" s="238">
        <v>10.1</v>
      </c>
      <c r="L44" s="235">
        <v>44211</v>
      </c>
      <c r="M44" s="238">
        <v>10.1</v>
      </c>
      <c r="N44" s="235">
        <v>150569</v>
      </c>
      <c r="O44" s="237">
        <v>34.299999999999997</v>
      </c>
      <c r="P44" s="235">
        <v>41577</v>
      </c>
      <c r="Q44" s="238">
        <v>9.5</v>
      </c>
      <c r="R44" s="122">
        <v>13528</v>
      </c>
      <c r="S44" s="238">
        <v>3.1</v>
      </c>
      <c r="T44" s="162" t="str">
        <f t="shared" si="2"/>
        <v>〇</v>
      </c>
      <c r="U44" s="172">
        <f t="shared" si="3"/>
        <v>100</v>
      </c>
      <c r="W44" s="165"/>
      <c r="X44" s="165"/>
      <c r="Y44" s="165"/>
      <c r="Z44" s="165"/>
      <c r="AA44" s="165"/>
      <c r="AB44" s="165"/>
      <c r="AC44" s="165"/>
      <c r="AD44" s="165"/>
      <c r="AE44" s="165"/>
      <c r="AF44" s="165"/>
      <c r="AG44" s="165"/>
      <c r="AH44" s="165"/>
      <c r="AI44" s="165"/>
      <c r="AJ44" s="165"/>
      <c r="AK44" s="165"/>
      <c r="AL44" s="165"/>
      <c r="AM44" s="165"/>
      <c r="AN44" s="165"/>
      <c r="AO44" s="165"/>
      <c r="AP44" s="165"/>
      <c r="AQ44" s="165"/>
    </row>
    <row r="45" spans="1:43" ht="17.25" customHeight="1">
      <c r="A45" s="426"/>
      <c r="B45" s="217" t="s">
        <v>316</v>
      </c>
      <c r="C45" s="281">
        <v>427945</v>
      </c>
      <c r="D45" s="281">
        <v>183858</v>
      </c>
      <c r="E45" s="282">
        <v>43</v>
      </c>
      <c r="F45" s="281">
        <v>93089</v>
      </c>
      <c r="G45" s="283">
        <v>21.7</v>
      </c>
      <c r="H45" s="281">
        <v>48156</v>
      </c>
      <c r="I45" s="284">
        <v>11.3</v>
      </c>
      <c r="J45" s="281">
        <v>42613</v>
      </c>
      <c r="K45" s="284">
        <v>10</v>
      </c>
      <c r="L45" s="281">
        <v>42613</v>
      </c>
      <c r="M45" s="284">
        <v>10</v>
      </c>
      <c r="N45" s="281">
        <v>201474</v>
      </c>
      <c r="O45" s="283">
        <v>47.1</v>
      </c>
      <c r="P45" s="281">
        <v>41048</v>
      </c>
      <c r="Q45" s="284">
        <v>9.6</v>
      </c>
      <c r="R45" s="285">
        <v>12836</v>
      </c>
      <c r="S45" s="284">
        <v>3</v>
      </c>
      <c r="T45" s="218" t="str">
        <f>IF(D45+J45+N45=C45,"〇","✖")</f>
        <v>〇</v>
      </c>
      <c r="U45" s="219">
        <f>E45+K45+O45</f>
        <v>100.1</v>
      </c>
      <c r="W45" s="165"/>
      <c r="X45" s="165"/>
      <c r="Y45" s="165"/>
      <c r="Z45" s="165"/>
      <c r="AA45" s="165"/>
      <c r="AB45" s="165"/>
      <c r="AC45" s="165"/>
      <c r="AD45" s="165"/>
      <c r="AE45" s="165"/>
      <c r="AF45" s="165"/>
      <c r="AG45" s="165"/>
      <c r="AH45" s="165"/>
      <c r="AI45" s="165"/>
      <c r="AJ45" s="165"/>
      <c r="AK45" s="165"/>
      <c r="AL45" s="165"/>
      <c r="AM45" s="165"/>
      <c r="AN45" s="165"/>
      <c r="AO45" s="165"/>
      <c r="AP45" s="165"/>
      <c r="AQ45" s="165"/>
    </row>
    <row r="46" spans="1:43" ht="17.25" customHeight="1">
      <c r="A46" s="408" t="s">
        <v>52</v>
      </c>
      <c r="B46" s="154" t="s">
        <v>314</v>
      </c>
      <c r="C46" s="235">
        <v>304712</v>
      </c>
      <c r="D46" s="235">
        <v>173498</v>
      </c>
      <c r="E46" s="236">
        <v>56.9</v>
      </c>
      <c r="F46" s="235">
        <v>73022</v>
      </c>
      <c r="G46" s="237">
        <v>24</v>
      </c>
      <c r="H46" s="235">
        <v>37504</v>
      </c>
      <c r="I46" s="238">
        <v>12.3</v>
      </c>
      <c r="J46" s="235">
        <v>38215</v>
      </c>
      <c r="K46" s="238">
        <v>12.5</v>
      </c>
      <c r="L46" s="235">
        <v>37368</v>
      </c>
      <c r="M46" s="238">
        <v>12.3</v>
      </c>
      <c r="N46" s="235">
        <v>92999</v>
      </c>
      <c r="O46" s="237">
        <v>30.5</v>
      </c>
      <c r="P46" s="235">
        <v>25286</v>
      </c>
      <c r="Q46" s="238">
        <v>8.3000000000000007</v>
      </c>
      <c r="R46" s="122">
        <v>1601</v>
      </c>
      <c r="S46" s="238">
        <v>0.5</v>
      </c>
      <c r="T46" s="162" t="str">
        <f t="shared" si="2"/>
        <v>〇</v>
      </c>
      <c r="U46" s="172">
        <f t="shared" si="3"/>
        <v>99.9</v>
      </c>
      <c r="W46" s="165"/>
      <c r="X46" s="165"/>
      <c r="Y46" s="165"/>
      <c r="Z46" s="165"/>
      <c r="AA46" s="165"/>
      <c r="AB46" s="165"/>
      <c r="AC46" s="165"/>
      <c r="AD46" s="165"/>
      <c r="AE46" s="165"/>
      <c r="AF46" s="165"/>
      <c r="AG46" s="165"/>
      <c r="AH46" s="165"/>
      <c r="AI46" s="165"/>
      <c r="AJ46" s="165"/>
      <c r="AK46" s="165"/>
      <c r="AL46" s="165"/>
      <c r="AM46" s="165"/>
      <c r="AN46" s="165"/>
      <c r="AO46" s="165"/>
      <c r="AP46" s="165"/>
      <c r="AQ46" s="165"/>
    </row>
    <row r="47" spans="1:43" ht="17.25" customHeight="1">
      <c r="A47" s="419"/>
      <c r="B47" s="154" t="s">
        <v>300</v>
      </c>
      <c r="C47" s="235">
        <v>313613</v>
      </c>
      <c r="D47" s="235">
        <v>179034</v>
      </c>
      <c r="E47" s="236">
        <v>57.1</v>
      </c>
      <c r="F47" s="235">
        <v>73912</v>
      </c>
      <c r="G47" s="237">
        <v>23.6</v>
      </c>
      <c r="H47" s="235">
        <v>37634</v>
      </c>
      <c r="I47" s="238">
        <v>12</v>
      </c>
      <c r="J47" s="235">
        <v>40647</v>
      </c>
      <c r="K47" s="238">
        <v>13</v>
      </c>
      <c r="L47" s="235">
        <v>39263</v>
      </c>
      <c r="M47" s="238">
        <v>12.5</v>
      </c>
      <c r="N47" s="235">
        <v>93932</v>
      </c>
      <c r="O47" s="237">
        <v>30</v>
      </c>
      <c r="P47" s="235">
        <v>25710</v>
      </c>
      <c r="Q47" s="238">
        <v>8.1999999999999993</v>
      </c>
      <c r="R47" s="122">
        <v>1601</v>
      </c>
      <c r="S47" s="238">
        <v>0.5</v>
      </c>
      <c r="T47" s="162" t="str">
        <f t="shared" si="2"/>
        <v>〇</v>
      </c>
      <c r="U47" s="172">
        <f t="shared" si="3"/>
        <v>100.1</v>
      </c>
      <c r="W47" s="165"/>
      <c r="X47" s="165"/>
      <c r="Y47" s="165"/>
      <c r="Z47" s="165"/>
      <c r="AA47" s="165"/>
      <c r="AB47" s="165"/>
      <c r="AC47" s="165"/>
      <c r="AD47" s="165"/>
      <c r="AE47" s="165"/>
      <c r="AF47" s="165"/>
      <c r="AG47" s="165"/>
      <c r="AH47" s="165"/>
      <c r="AI47" s="165"/>
      <c r="AJ47" s="165"/>
      <c r="AK47" s="165"/>
      <c r="AL47" s="165"/>
      <c r="AM47" s="165"/>
      <c r="AN47" s="165"/>
      <c r="AO47" s="165"/>
      <c r="AP47" s="165"/>
      <c r="AQ47" s="165"/>
    </row>
    <row r="48" spans="1:43" ht="17.25" customHeight="1">
      <c r="A48" s="419"/>
      <c r="B48" s="154" t="s">
        <v>301</v>
      </c>
      <c r="C48" s="121">
        <v>401390</v>
      </c>
      <c r="D48" s="235">
        <v>182264</v>
      </c>
      <c r="E48" s="236">
        <v>45.4</v>
      </c>
      <c r="F48" s="235">
        <v>74014</v>
      </c>
      <c r="G48" s="237">
        <v>18.399999999999999</v>
      </c>
      <c r="H48" s="235">
        <v>37783</v>
      </c>
      <c r="I48" s="238">
        <v>9.4</v>
      </c>
      <c r="J48" s="235">
        <v>47302</v>
      </c>
      <c r="K48" s="238">
        <v>11.8</v>
      </c>
      <c r="L48" s="235">
        <v>45552</v>
      </c>
      <c r="M48" s="238">
        <v>11.3</v>
      </c>
      <c r="N48" s="235">
        <v>171824</v>
      </c>
      <c r="O48" s="237">
        <v>42.8</v>
      </c>
      <c r="P48" s="235">
        <v>99900</v>
      </c>
      <c r="Q48" s="238">
        <v>24.9</v>
      </c>
      <c r="R48" s="121">
        <v>1542</v>
      </c>
      <c r="S48" s="238">
        <v>0.4</v>
      </c>
      <c r="T48" s="162" t="str">
        <f t="shared" si="2"/>
        <v>〇</v>
      </c>
      <c r="U48" s="172">
        <f t="shared" si="3"/>
        <v>100</v>
      </c>
      <c r="W48" s="165"/>
      <c r="X48" s="165"/>
      <c r="Y48" s="165"/>
      <c r="Z48" s="165"/>
      <c r="AA48" s="165"/>
      <c r="AB48" s="165"/>
      <c r="AC48" s="165"/>
      <c r="AD48" s="165"/>
      <c r="AE48" s="165"/>
      <c r="AF48" s="165"/>
      <c r="AG48" s="165"/>
      <c r="AH48" s="165"/>
      <c r="AI48" s="165"/>
      <c r="AJ48" s="165"/>
      <c r="AK48" s="165"/>
      <c r="AL48" s="165"/>
      <c r="AM48" s="165"/>
      <c r="AN48" s="165"/>
      <c r="AO48" s="165"/>
      <c r="AP48" s="165"/>
      <c r="AQ48" s="165"/>
    </row>
    <row r="49" spans="1:43" ht="17.25" customHeight="1">
      <c r="A49" s="419"/>
      <c r="B49" s="154" t="s">
        <v>315</v>
      </c>
      <c r="C49" s="122">
        <v>353331</v>
      </c>
      <c r="D49" s="235">
        <v>197539</v>
      </c>
      <c r="E49" s="236">
        <v>55.9</v>
      </c>
      <c r="F49" s="235">
        <v>74435</v>
      </c>
      <c r="G49" s="237">
        <v>21.1</v>
      </c>
      <c r="H49" s="235">
        <v>36376</v>
      </c>
      <c r="I49" s="238">
        <v>10.3</v>
      </c>
      <c r="J49" s="235">
        <v>39764</v>
      </c>
      <c r="K49" s="238">
        <v>11.2</v>
      </c>
      <c r="L49" s="235">
        <v>38121</v>
      </c>
      <c r="M49" s="238">
        <v>10.8</v>
      </c>
      <c r="N49" s="235">
        <v>116028</v>
      </c>
      <c r="O49" s="237">
        <v>32.9</v>
      </c>
      <c r="P49" s="235">
        <v>27302</v>
      </c>
      <c r="Q49" s="238">
        <v>7.7</v>
      </c>
      <c r="R49" s="122">
        <v>1460</v>
      </c>
      <c r="S49" s="238">
        <v>0.4</v>
      </c>
      <c r="T49" s="162" t="str">
        <f t="shared" si="2"/>
        <v>〇</v>
      </c>
      <c r="U49" s="172">
        <f t="shared" si="3"/>
        <v>100</v>
      </c>
      <c r="W49" s="165"/>
      <c r="X49" s="165"/>
      <c r="Y49" s="165"/>
      <c r="Z49" s="165"/>
      <c r="AA49" s="165"/>
      <c r="AB49" s="165"/>
      <c r="AC49" s="165"/>
      <c r="AD49" s="165"/>
      <c r="AE49" s="165"/>
      <c r="AF49" s="165"/>
      <c r="AG49" s="165"/>
      <c r="AH49" s="165"/>
      <c r="AI49" s="165"/>
      <c r="AJ49" s="165"/>
      <c r="AK49" s="165"/>
      <c r="AL49" s="165"/>
      <c r="AM49" s="165"/>
      <c r="AN49" s="165"/>
      <c r="AO49" s="165"/>
      <c r="AP49" s="165"/>
      <c r="AQ49" s="165"/>
    </row>
    <row r="50" spans="1:43" ht="17.25" customHeight="1">
      <c r="A50" s="426"/>
      <c r="B50" s="217" t="s">
        <v>316</v>
      </c>
      <c r="C50" s="285">
        <v>349545</v>
      </c>
      <c r="D50" s="281">
        <v>192389</v>
      </c>
      <c r="E50" s="282">
        <v>55.1</v>
      </c>
      <c r="F50" s="281">
        <v>73952</v>
      </c>
      <c r="G50" s="283">
        <v>21.2</v>
      </c>
      <c r="H50" s="281">
        <v>37360</v>
      </c>
      <c r="I50" s="284">
        <v>10.7</v>
      </c>
      <c r="J50" s="281">
        <v>42397</v>
      </c>
      <c r="K50" s="284">
        <v>12.1</v>
      </c>
      <c r="L50" s="281">
        <v>36458</v>
      </c>
      <c r="M50" s="284">
        <v>10.4</v>
      </c>
      <c r="N50" s="281">
        <v>114759</v>
      </c>
      <c r="O50" s="283">
        <v>32.799999999999997</v>
      </c>
      <c r="P50" s="281">
        <v>30751</v>
      </c>
      <c r="Q50" s="284">
        <v>8.8000000000000007</v>
      </c>
      <c r="R50" s="285">
        <v>2552</v>
      </c>
      <c r="S50" s="284">
        <v>0.7</v>
      </c>
      <c r="T50" s="218" t="str">
        <f t="shared" si="2"/>
        <v>〇</v>
      </c>
      <c r="U50" s="219">
        <f t="shared" si="3"/>
        <v>100</v>
      </c>
      <c r="W50" s="165"/>
      <c r="X50" s="165"/>
      <c r="Y50" s="165"/>
      <c r="Z50" s="165"/>
      <c r="AA50" s="165"/>
      <c r="AB50" s="165"/>
      <c r="AC50" s="165"/>
      <c r="AD50" s="165"/>
      <c r="AE50" s="165"/>
      <c r="AF50" s="165"/>
      <c r="AG50" s="165"/>
      <c r="AH50" s="165"/>
      <c r="AI50" s="165"/>
      <c r="AJ50" s="165"/>
      <c r="AK50" s="165"/>
      <c r="AL50" s="165"/>
      <c r="AM50" s="165"/>
      <c r="AN50" s="165"/>
      <c r="AO50" s="165"/>
      <c r="AP50" s="165"/>
      <c r="AQ50" s="165"/>
    </row>
    <row r="51" spans="1:43" ht="17.25" customHeight="1">
      <c r="A51" s="408" t="s">
        <v>90</v>
      </c>
      <c r="B51" s="154" t="s">
        <v>314</v>
      </c>
      <c r="C51" s="122">
        <v>328647</v>
      </c>
      <c r="D51" s="235">
        <v>183196</v>
      </c>
      <c r="E51" s="236">
        <v>55.7</v>
      </c>
      <c r="F51" s="235">
        <v>77949</v>
      </c>
      <c r="G51" s="237">
        <v>23.7</v>
      </c>
      <c r="H51" s="235">
        <v>37595</v>
      </c>
      <c r="I51" s="238">
        <v>11.4</v>
      </c>
      <c r="J51" s="235">
        <v>45223</v>
      </c>
      <c r="K51" s="238">
        <v>13.8</v>
      </c>
      <c r="L51" s="235">
        <v>42244</v>
      </c>
      <c r="M51" s="238">
        <v>12.9</v>
      </c>
      <c r="N51" s="235">
        <v>100228</v>
      </c>
      <c r="O51" s="237">
        <v>30.5</v>
      </c>
      <c r="P51" s="235">
        <v>19002</v>
      </c>
      <c r="Q51" s="238">
        <v>5.8</v>
      </c>
      <c r="R51" s="122">
        <v>1323</v>
      </c>
      <c r="S51" s="238">
        <v>0.4</v>
      </c>
      <c r="T51" s="162" t="str">
        <f t="shared" si="2"/>
        <v>〇</v>
      </c>
      <c r="U51" s="172">
        <f t="shared" si="3"/>
        <v>100</v>
      </c>
      <c r="W51" s="165"/>
      <c r="X51" s="165"/>
      <c r="Y51" s="165"/>
      <c r="Z51" s="165"/>
      <c r="AA51" s="165"/>
      <c r="AB51" s="165"/>
      <c r="AC51" s="165"/>
      <c r="AD51" s="165"/>
      <c r="AE51" s="165"/>
      <c r="AF51" s="165"/>
      <c r="AG51" s="165"/>
      <c r="AH51" s="165"/>
      <c r="AI51" s="165"/>
      <c r="AJ51" s="165"/>
      <c r="AK51" s="165"/>
      <c r="AL51" s="165"/>
      <c r="AM51" s="165"/>
      <c r="AN51" s="165"/>
      <c r="AO51" s="165"/>
      <c r="AP51" s="165"/>
      <c r="AQ51" s="165"/>
    </row>
    <row r="52" spans="1:43" ht="17.25" customHeight="1">
      <c r="A52" s="419"/>
      <c r="B52" s="154" t="s">
        <v>300</v>
      </c>
      <c r="C52" s="122">
        <v>349575</v>
      </c>
      <c r="D52" s="235">
        <v>187390</v>
      </c>
      <c r="E52" s="236">
        <v>53.6</v>
      </c>
      <c r="F52" s="235">
        <v>78441</v>
      </c>
      <c r="G52" s="237">
        <v>22.4</v>
      </c>
      <c r="H52" s="235">
        <v>37578</v>
      </c>
      <c r="I52" s="238">
        <v>10.7</v>
      </c>
      <c r="J52" s="235">
        <v>58428</v>
      </c>
      <c r="K52" s="238">
        <v>16.7</v>
      </c>
      <c r="L52" s="235">
        <v>56699</v>
      </c>
      <c r="M52" s="238">
        <v>16.2</v>
      </c>
      <c r="N52" s="235">
        <v>103757</v>
      </c>
      <c r="O52" s="237">
        <v>29.7</v>
      </c>
      <c r="P52" s="235">
        <v>19869</v>
      </c>
      <c r="Q52" s="238">
        <v>5.7</v>
      </c>
      <c r="R52" s="122">
        <v>1283</v>
      </c>
      <c r="S52" s="238">
        <v>0.4</v>
      </c>
      <c r="T52" s="162" t="str">
        <f t="shared" si="2"/>
        <v>〇</v>
      </c>
      <c r="U52" s="172">
        <f t="shared" si="3"/>
        <v>100</v>
      </c>
      <c r="W52" s="165"/>
      <c r="X52" s="165"/>
      <c r="Y52" s="165"/>
      <c r="Z52" s="165"/>
      <c r="AA52" s="165"/>
      <c r="AB52" s="165"/>
      <c r="AC52" s="165"/>
      <c r="AD52" s="165"/>
      <c r="AE52" s="165"/>
      <c r="AF52" s="165"/>
      <c r="AG52" s="165"/>
      <c r="AH52" s="165"/>
      <c r="AI52" s="165"/>
      <c r="AJ52" s="165"/>
      <c r="AK52" s="165"/>
      <c r="AL52" s="165"/>
      <c r="AM52" s="165"/>
      <c r="AN52" s="165"/>
      <c r="AO52" s="165"/>
      <c r="AP52" s="165"/>
      <c r="AQ52" s="165"/>
    </row>
    <row r="53" spans="1:43" ht="17.25" customHeight="1">
      <c r="A53" s="419"/>
      <c r="B53" s="154" t="s">
        <v>301</v>
      </c>
      <c r="C53" s="235">
        <v>440426</v>
      </c>
      <c r="D53" s="235">
        <v>194394</v>
      </c>
      <c r="E53" s="236">
        <v>44.1</v>
      </c>
      <c r="F53" s="235">
        <v>80106</v>
      </c>
      <c r="G53" s="237">
        <v>18.2</v>
      </c>
      <c r="H53" s="235">
        <v>37596</v>
      </c>
      <c r="I53" s="238">
        <v>8.5</v>
      </c>
      <c r="J53" s="235">
        <v>58581</v>
      </c>
      <c r="K53" s="238">
        <v>13.3</v>
      </c>
      <c r="L53" s="235">
        <v>56457</v>
      </c>
      <c r="M53" s="238">
        <v>12.8</v>
      </c>
      <c r="N53" s="235">
        <v>187451</v>
      </c>
      <c r="O53" s="237">
        <v>42.6</v>
      </c>
      <c r="P53" s="235">
        <v>103186</v>
      </c>
      <c r="Q53" s="238">
        <v>23.4</v>
      </c>
      <c r="R53" s="122">
        <v>1242</v>
      </c>
      <c r="S53" s="238">
        <v>0.3</v>
      </c>
      <c r="T53" s="162" t="str">
        <f t="shared" si="2"/>
        <v>〇</v>
      </c>
      <c r="U53" s="172">
        <f t="shared" si="3"/>
        <v>100</v>
      </c>
      <c r="W53" s="165"/>
      <c r="X53" s="165"/>
      <c r="Y53" s="165"/>
      <c r="Z53" s="165"/>
      <c r="AA53" s="165"/>
      <c r="AB53" s="165"/>
      <c r="AC53" s="165"/>
      <c r="AD53" s="165"/>
      <c r="AE53" s="165"/>
      <c r="AF53" s="165"/>
      <c r="AG53" s="165"/>
      <c r="AH53" s="165"/>
      <c r="AI53" s="165"/>
      <c r="AJ53" s="165"/>
      <c r="AK53" s="165"/>
      <c r="AL53" s="165"/>
      <c r="AM53" s="165"/>
      <c r="AN53" s="165"/>
      <c r="AO53" s="165"/>
      <c r="AP53" s="165"/>
      <c r="AQ53" s="165"/>
    </row>
    <row r="54" spans="1:43" ht="17.25" customHeight="1">
      <c r="A54" s="419"/>
      <c r="B54" s="154" t="s">
        <v>315</v>
      </c>
      <c r="C54" s="235">
        <v>383252.46499999997</v>
      </c>
      <c r="D54" s="235">
        <v>214150.83799999999</v>
      </c>
      <c r="E54" s="236">
        <v>55.9</v>
      </c>
      <c r="F54" s="235">
        <v>79224.911999999997</v>
      </c>
      <c r="G54" s="237">
        <v>20.7</v>
      </c>
      <c r="H54" s="235">
        <v>38464.025000000001</v>
      </c>
      <c r="I54" s="238">
        <v>10</v>
      </c>
      <c r="J54" s="235">
        <v>48311.726999999999</v>
      </c>
      <c r="K54" s="238">
        <v>12.6</v>
      </c>
      <c r="L54" s="235">
        <v>45842.169000000002</v>
      </c>
      <c r="M54" s="238">
        <v>12</v>
      </c>
      <c r="N54" s="235">
        <v>120789.9</v>
      </c>
      <c r="O54" s="237">
        <v>31.5</v>
      </c>
      <c r="P54" s="235">
        <v>21873.789000000001</v>
      </c>
      <c r="Q54" s="238">
        <v>5.7</v>
      </c>
      <c r="R54" s="122">
        <v>1185.6610000000001</v>
      </c>
      <c r="S54" s="238">
        <v>0.3</v>
      </c>
      <c r="T54" s="162" t="str">
        <f t="shared" si="2"/>
        <v>〇</v>
      </c>
      <c r="U54" s="172">
        <f t="shared" si="3"/>
        <v>100</v>
      </c>
      <c r="W54" s="165"/>
      <c r="X54" s="165"/>
      <c r="Y54" s="165"/>
      <c r="Z54" s="165"/>
      <c r="AA54" s="165"/>
      <c r="AB54" s="165"/>
      <c r="AC54" s="165"/>
      <c r="AD54" s="165"/>
      <c r="AE54" s="165"/>
      <c r="AF54" s="165"/>
      <c r="AG54" s="165"/>
      <c r="AH54" s="165"/>
      <c r="AI54" s="165"/>
      <c r="AJ54" s="165"/>
      <c r="AK54" s="165"/>
      <c r="AL54" s="165"/>
      <c r="AM54" s="165"/>
      <c r="AN54" s="165"/>
      <c r="AO54" s="165"/>
      <c r="AP54" s="165"/>
      <c r="AQ54" s="165"/>
    </row>
    <row r="55" spans="1:43" ht="17.25" customHeight="1">
      <c r="A55" s="426"/>
      <c r="B55" s="217" t="s">
        <v>316</v>
      </c>
      <c r="C55" s="281">
        <v>381205</v>
      </c>
      <c r="D55" s="281">
        <v>201626</v>
      </c>
      <c r="E55" s="282">
        <v>52.9</v>
      </c>
      <c r="F55" s="281">
        <v>79908</v>
      </c>
      <c r="G55" s="283">
        <v>21</v>
      </c>
      <c r="H55" s="281">
        <v>35316</v>
      </c>
      <c r="I55" s="284">
        <v>9.3000000000000007</v>
      </c>
      <c r="J55" s="281">
        <v>56203</v>
      </c>
      <c r="K55" s="284">
        <v>14.7</v>
      </c>
      <c r="L55" s="281">
        <v>52453</v>
      </c>
      <c r="M55" s="284">
        <v>13.8</v>
      </c>
      <c r="N55" s="281">
        <v>123376</v>
      </c>
      <c r="O55" s="283">
        <v>32.4</v>
      </c>
      <c r="P55" s="281">
        <v>26257</v>
      </c>
      <c r="Q55" s="284">
        <v>6.9</v>
      </c>
      <c r="R55" s="285">
        <v>1161</v>
      </c>
      <c r="S55" s="284">
        <v>0.3</v>
      </c>
      <c r="T55" s="218" t="str">
        <f t="shared" si="2"/>
        <v>〇</v>
      </c>
      <c r="U55" s="219">
        <f t="shared" si="3"/>
        <v>100</v>
      </c>
      <c r="W55" s="165"/>
      <c r="X55" s="165"/>
      <c r="Y55" s="165"/>
      <c r="Z55" s="165"/>
      <c r="AA55" s="165"/>
      <c r="AB55" s="165"/>
      <c r="AC55" s="165"/>
      <c r="AD55" s="165"/>
      <c r="AE55" s="165"/>
      <c r="AF55" s="165"/>
      <c r="AG55" s="165"/>
      <c r="AH55" s="165"/>
      <c r="AI55" s="165"/>
      <c r="AJ55" s="165"/>
      <c r="AK55" s="165"/>
      <c r="AL55" s="165"/>
      <c r="AM55" s="165"/>
      <c r="AN55" s="165"/>
      <c r="AO55" s="165"/>
      <c r="AP55" s="165"/>
      <c r="AQ55" s="165"/>
    </row>
    <row r="56" spans="1:43" ht="17.25" customHeight="1">
      <c r="A56" s="423" t="s">
        <v>54</v>
      </c>
      <c r="B56" s="154" t="s">
        <v>314</v>
      </c>
      <c r="C56" s="235">
        <v>1195202</v>
      </c>
      <c r="D56" s="235">
        <v>690806</v>
      </c>
      <c r="E56" s="236">
        <v>57.8</v>
      </c>
      <c r="F56" s="235">
        <v>256102</v>
      </c>
      <c r="G56" s="237">
        <v>21.4</v>
      </c>
      <c r="H56" s="235">
        <v>132463</v>
      </c>
      <c r="I56" s="238">
        <v>11.1</v>
      </c>
      <c r="J56" s="235">
        <v>120023</v>
      </c>
      <c r="K56" s="238">
        <v>10</v>
      </c>
      <c r="L56" s="235">
        <v>120011</v>
      </c>
      <c r="M56" s="238">
        <v>10</v>
      </c>
      <c r="N56" s="235">
        <v>384373</v>
      </c>
      <c r="O56" s="237">
        <v>32.200000000000003</v>
      </c>
      <c r="P56" s="235">
        <v>97684</v>
      </c>
      <c r="Q56" s="238">
        <v>8.1999999999999993</v>
      </c>
      <c r="R56" s="122">
        <v>83414</v>
      </c>
      <c r="S56" s="238">
        <v>7</v>
      </c>
      <c r="T56" s="162" t="str">
        <f t="shared" si="2"/>
        <v>〇</v>
      </c>
      <c r="U56" s="172">
        <f t="shared" si="3"/>
        <v>100</v>
      </c>
      <c r="W56" s="165"/>
      <c r="X56" s="165"/>
      <c r="Y56" s="165"/>
      <c r="Z56" s="165"/>
      <c r="AA56" s="165"/>
      <c r="AB56" s="165"/>
      <c r="AC56" s="165"/>
      <c r="AD56" s="165"/>
      <c r="AE56" s="165"/>
      <c r="AF56" s="165"/>
      <c r="AG56" s="165"/>
      <c r="AH56" s="165"/>
      <c r="AI56" s="165"/>
      <c r="AJ56" s="165"/>
      <c r="AK56" s="165"/>
      <c r="AL56" s="165"/>
      <c r="AM56" s="165"/>
      <c r="AN56" s="165"/>
      <c r="AO56" s="165"/>
      <c r="AP56" s="165"/>
      <c r="AQ56" s="165"/>
    </row>
    <row r="57" spans="1:43" ht="17.25" customHeight="1">
      <c r="A57" s="419"/>
      <c r="B57" s="154" t="s">
        <v>300</v>
      </c>
      <c r="C57" s="235">
        <v>1217190</v>
      </c>
      <c r="D57" s="235">
        <v>708368</v>
      </c>
      <c r="E57" s="236">
        <v>58.2</v>
      </c>
      <c r="F57" s="235">
        <v>259374</v>
      </c>
      <c r="G57" s="237">
        <v>21.3</v>
      </c>
      <c r="H57" s="235">
        <v>130786</v>
      </c>
      <c r="I57" s="238">
        <v>10.7</v>
      </c>
      <c r="J57" s="235">
        <v>106559</v>
      </c>
      <c r="K57" s="238">
        <v>8.8000000000000007</v>
      </c>
      <c r="L57" s="235">
        <v>106187</v>
      </c>
      <c r="M57" s="238">
        <v>8.6999999999999993</v>
      </c>
      <c r="N57" s="235">
        <v>402263</v>
      </c>
      <c r="O57" s="237">
        <v>33</v>
      </c>
      <c r="P57" s="235">
        <v>99750</v>
      </c>
      <c r="Q57" s="238">
        <v>8.1999999999999993</v>
      </c>
      <c r="R57" s="122">
        <v>81282</v>
      </c>
      <c r="S57" s="238">
        <v>6.7</v>
      </c>
      <c r="T57" s="162" t="str">
        <f t="shared" si="2"/>
        <v>〇</v>
      </c>
      <c r="U57" s="172">
        <f t="shared" si="3"/>
        <v>100</v>
      </c>
      <c r="W57" s="165"/>
      <c r="X57" s="165"/>
      <c r="Y57" s="165"/>
      <c r="Z57" s="165"/>
      <c r="AA57" s="165"/>
      <c r="AB57" s="165"/>
      <c r="AC57" s="165"/>
      <c r="AD57" s="165"/>
      <c r="AE57" s="165"/>
      <c r="AF57" s="165"/>
      <c r="AG57" s="165"/>
      <c r="AH57" s="165"/>
      <c r="AI57" s="165"/>
      <c r="AJ57" s="165"/>
      <c r="AK57" s="165"/>
      <c r="AL57" s="165"/>
      <c r="AM57" s="165"/>
      <c r="AN57" s="165"/>
      <c r="AO57" s="165"/>
      <c r="AP57" s="165"/>
      <c r="AQ57" s="165"/>
    </row>
    <row r="58" spans="1:43" ht="17.25" customHeight="1">
      <c r="A58" s="419"/>
      <c r="B58" s="154" t="s">
        <v>301</v>
      </c>
      <c r="C58" s="122">
        <v>1496381</v>
      </c>
      <c r="D58" s="235">
        <v>726854</v>
      </c>
      <c r="E58" s="236">
        <v>48.6</v>
      </c>
      <c r="F58" s="235">
        <v>264168</v>
      </c>
      <c r="G58" s="237">
        <v>17.7</v>
      </c>
      <c r="H58" s="235">
        <v>128631</v>
      </c>
      <c r="I58" s="238">
        <v>8.6</v>
      </c>
      <c r="J58" s="235">
        <v>117019</v>
      </c>
      <c r="K58" s="238">
        <v>7.8</v>
      </c>
      <c r="L58" s="235">
        <v>117019</v>
      </c>
      <c r="M58" s="238">
        <v>7.8</v>
      </c>
      <c r="N58" s="235">
        <v>652508</v>
      </c>
      <c r="O58" s="237">
        <v>43.6</v>
      </c>
      <c r="P58" s="235">
        <v>354586</v>
      </c>
      <c r="Q58" s="238">
        <v>23.7</v>
      </c>
      <c r="R58" s="122">
        <v>76320</v>
      </c>
      <c r="S58" s="238">
        <v>5.0999999999999996</v>
      </c>
      <c r="T58" s="162" t="str">
        <f t="shared" si="2"/>
        <v>〇</v>
      </c>
      <c r="U58" s="172">
        <f t="shared" si="3"/>
        <v>100</v>
      </c>
      <c r="W58" s="165"/>
      <c r="X58" s="165"/>
      <c r="Y58" s="165"/>
      <c r="Z58" s="165"/>
      <c r="AA58" s="165"/>
      <c r="AB58" s="165"/>
      <c r="AC58" s="165"/>
      <c r="AD58" s="165"/>
      <c r="AE58" s="165"/>
      <c r="AF58" s="165"/>
      <c r="AG58" s="165"/>
      <c r="AH58" s="165"/>
      <c r="AI58" s="165"/>
      <c r="AJ58" s="165"/>
      <c r="AK58" s="165"/>
      <c r="AL58" s="165"/>
      <c r="AM58" s="165"/>
      <c r="AN58" s="165"/>
      <c r="AO58" s="165"/>
      <c r="AP58" s="165"/>
      <c r="AQ58" s="165"/>
    </row>
    <row r="59" spans="1:43" ht="17.25" customHeight="1">
      <c r="A59" s="419"/>
      <c r="B59" s="154" t="s">
        <v>315</v>
      </c>
      <c r="C59" s="122">
        <v>1378101</v>
      </c>
      <c r="D59" s="235">
        <v>795684</v>
      </c>
      <c r="E59" s="236">
        <v>57.7</v>
      </c>
      <c r="F59" s="235">
        <v>266651</v>
      </c>
      <c r="G59" s="237">
        <v>19.3</v>
      </c>
      <c r="H59" s="235">
        <v>129325</v>
      </c>
      <c r="I59" s="238">
        <v>9.4</v>
      </c>
      <c r="J59" s="235">
        <v>115240</v>
      </c>
      <c r="K59" s="238">
        <v>8.4</v>
      </c>
      <c r="L59" s="235">
        <v>115240</v>
      </c>
      <c r="M59" s="238">
        <v>8.4</v>
      </c>
      <c r="N59" s="235">
        <v>467177</v>
      </c>
      <c r="O59" s="237">
        <v>33.9</v>
      </c>
      <c r="P59" s="235">
        <v>105849</v>
      </c>
      <c r="Q59" s="238">
        <v>7.7</v>
      </c>
      <c r="R59" s="122">
        <v>95752</v>
      </c>
      <c r="S59" s="238">
        <v>6.9</v>
      </c>
      <c r="T59" s="162" t="str">
        <f t="shared" si="2"/>
        <v>〇</v>
      </c>
      <c r="U59" s="172">
        <f t="shared" si="3"/>
        <v>100</v>
      </c>
      <c r="W59" s="165"/>
      <c r="X59" s="165"/>
      <c r="Y59" s="165"/>
      <c r="Z59" s="165"/>
      <c r="AA59" s="165"/>
      <c r="AB59" s="165"/>
      <c r="AC59" s="165"/>
      <c r="AD59" s="165"/>
      <c r="AE59" s="165"/>
      <c r="AF59" s="165"/>
      <c r="AG59" s="165"/>
      <c r="AH59" s="165"/>
      <c r="AI59" s="165"/>
      <c r="AJ59" s="165"/>
      <c r="AK59" s="165"/>
      <c r="AL59" s="165"/>
      <c r="AM59" s="165"/>
      <c r="AN59" s="165"/>
      <c r="AO59" s="165"/>
      <c r="AP59" s="165"/>
      <c r="AQ59" s="165"/>
    </row>
    <row r="60" spans="1:43" ht="17.25" customHeight="1">
      <c r="A60" s="426"/>
      <c r="B60" s="217" t="s">
        <v>316</v>
      </c>
      <c r="C60" s="285">
        <v>1419456</v>
      </c>
      <c r="D60" s="281">
        <v>782722</v>
      </c>
      <c r="E60" s="282">
        <v>55.2</v>
      </c>
      <c r="F60" s="281">
        <v>270632</v>
      </c>
      <c r="G60" s="283">
        <v>19.100000000000001</v>
      </c>
      <c r="H60" s="281">
        <v>128970</v>
      </c>
      <c r="I60" s="284">
        <v>9.1</v>
      </c>
      <c r="J60" s="281">
        <v>125040</v>
      </c>
      <c r="K60" s="284">
        <v>8.8000000000000007</v>
      </c>
      <c r="L60" s="281">
        <v>125040</v>
      </c>
      <c r="M60" s="284">
        <v>8.8000000000000007</v>
      </c>
      <c r="N60" s="281">
        <v>511694</v>
      </c>
      <c r="O60" s="283">
        <v>36</v>
      </c>
      <c r="P60" s="281">
        <v>128076</v>
      </c>
      <c r="Q60" s="284">
        <v>9</v>
      </c>
      <c r="R60" s="285">
        <v>91456</v>
      </c>
      <c r="S60" s="284">
        <v>6.4</v>
      </c>
      <c r="T60" s="218" t="str">
        <f t="shared" si="2"/>
        <v>〇</v>
      </c>
      <c r="U60" s="219">
        <f t="shared" si="3"/>
        <v>100</v>
      </c>
      <c r="W60" s="165"/>
      <c r="X60" s="165"/>
      <c r="Y60" s="165"/>
      <c r="Z60" s="165"/>
      <c r="AA60" s="165"/>
      <c r="AB60" s="165"/>
      <c r="AC60" s="165"/>
      <c r="AD60" s="165"/>
      <c r="AE60" s="165"/>
      <c r="AF60" s="165"/>
      <c r="AG60" s="165"/>
      <c r="AH60" s="165"/>
      <c r="AI60" s="165"/>
      <c r="AJ60" s="165"/>
      <c r="AK60" s="165"/>
      <c r="AL60" s="165"/>
      <c r="AM60" s="165"/>
      <c r="AN60" s="165"/>
      <c r="AO60" s="165"/>
      <c r="AP60" s="165"/>
      <c r="AQ60" s="165"/>
    </row>
    <row r="61" spans="1:43" ht="17.25" customHeight="1">
      <c r="A61" s="408" t="s">
        <v>55</v>
      </c>
      <c r="B61" s="154" t="s">
        <v>314</v>
      </c>
      <c r="C61" s="122">
        <v>765911</v>
      </c>
      <c r="D61" s="235">
        <v>459970</v>
      </c>
      <c r="E61" s="236">
        <v>60.1</v>
      </c>
      <c r="F61" s="235">
        <v>168555</v>
      </c>
      <c r="G61" s="237">
        <v>22</v>
      </c>
      <c r="H61" s="235">
        <v>82580</v>
      </c>
      <c r="I61" s="238">
        <v>10.8</v>
      </c>
      <c r="J61" s="235">
        <v>83044</v>
      </c>
      <c r="K61" s="238">
        <v>10.8</v>
      </c>
      <c r="L61" s="235">
        <v>81292</v>
      </c>
      <c r="M61" s="238">
        <v>10.6</v>
      </c>
      <c r="N61" s="235">
        <v>222897</v>
      </c>
      <c r="O61" s="237">
        <v>29.1</v>
      </c>
      <c r="P61" s="235">
        <v>57825</v>
      </c>
      <c r="Q61" s="238">
        <v>7.5</v>
      </c>
      <c r="R61" s="122">
        <v>41563</v>
      </c>
      <c r="S61" s="238">
        <v>5.4</v>
      </c>
      <c r="T61" s="162" t="str">
        <f t="shared" si="2"/>
        <v>〇</v>
      </c>
      <c r="U61" s="172">
        <f t="shared" si="3"/>
        <v>100</v>
      </c>
      <c r="W61" s="165"/>
      <c r="X61" s="165"/>
      <c r="Y61" s="165"/>
      <c r="Z61" s="165"/>
      <c r="AA61" s="165"/>
      <c r="AB61" s="165"/>
      <c r="AC61" s="165"/>
      <c r="AD61" s="165"/>
      <c r="AE61" s="165"/>
      <c r="AF61" s="165"/>
      <c r="AG61" s="165"/>
      <c r="AH61" s="165"/>
      <c r="AI61" s="165"/>
      <c r="AJ61" s="165"/>
      <c r="AK61" s="165"/>
      <c r="AL61" s="165"/>
      <c r="AM61" s="165"/>
      <c r="AN61" s="165"/>
      <c r="AO61" s="165"/>
      <c r="AP61" s="165"/>
      <c r="AQ61" s="165"/>
    </row>
    <row r="62" spans="1:43" ht="17.25" customHeight="1">
      <c r="A62" s="419"/>
      <c r="B62" s="154" t="s">
        <v>300</v>
      </c>
      <c r="C62" s="122">
        <v>765989</v>
      </c>
      <c r="D62" s="235">
        <v>461418</v>
      </c>
      <c r="E62" s="236">
        <v>60.2</v>
      </c>
      <c r="F62" s="235">
        <v>166513</v>
      </c>
      <c r="G62" s="237">
        <v>21.7</v>
      </c>
      <c r="H62" s="235">
        <v>82631</v>
      </c>
      <c r="I62" s="238">
        <v>10.8</v>
      </c>
      <c r="J62" s="235">
        <v>78947</v>
      </c>
      <c r="K62" s="238">
        <v>10.3</v>
      </c>
      <c r="L62" s="235">
        <v>77706</v>
      </c>
      <c r="M62" s="238">
        <v>10.1</v>
      </c>
      <c r="N62" s="235">
        <v>225624</v>
      </c>
      <c r="O62" s="237">
        <v>29.5</v>
      </c>
      <c r="P62" s="235">
        <v>54689</v>
      </c>
      <c r="Q62" s="238">
        <v>7.1</v>
      </c>
      <c r="R62" s="122">
        <v>38649</v>
      </c>
      <c r="S62" s="238">
        <v>5</v>
      </c>
      <c r="T62" s="162" t="str">
        <f t="shared" si="2"/>
        <v>〇</v>
      </c>
      <c r="U62" s="172">
        <f t="shared" si="3"/>
        <v>100</v>
      </c>
      <c r="W62" s="165"/>
      <c r="X62" s="165"/>
      <c r="Y62" s="165"/>
      <c r="Z62" s="165"/>
      <c r="AA62" s="165"/>
      <c r="AB62" s="165"/>
      <c r="AC62" s="165"/>
      <c r="AD62" s="165"/>
      <c r="AE62" s="165"/>
      <c r="AF62" s="165"/>
      <c r="AG62" s="165"/>
      <c r="AH62" s="165"/>
      <c r="AI62" s="165"/>
      <c r="AJ62" s="165"/>
      <c r="AK62" s="165"/>
      <c r="AL62" s="165"/>
      <c r="AM62" s="165"/>
      <c r="AN62" s="165"/>
      <c r="AO62" s="165"/>
      <c r="AP62" s="165"/>
      <c r="AQ62" s="165"/>
    </row>
    <row r="63" spans="1:43" ht="17.25" customHeight="1">
      <c r="A63" s="419"/>
      <c r="B63" s="154" t="s">
        <v>301</v>
      </c>
      <c r="C63" s="235">
        <v>1062841</v>
      </c>
      <c r="D63" s="235">
        <v>463485</v>
      </c>
      <c r="E63" s="236">
        <v>43.6</v>
      </c>
      <c r="F63" s="235">
        <v>166433</v>
      </c>
      <c r="G63" s="237">
        <v>15.7</v>
      </c>
      <c r="H63" s="235">
        <v>78199</v>
      </c>
      <c r="I63" s="238">
        <v>7.4</v>
      </c>
      <c r="J63" s="235">
        <v>68432</v>
      </c>
      <c r="K63" s="238">
        <v>6.4</v>
      </c>
      <c r="L63" s="235">
        <v>67916</v>
      </c>
      <c r="M63" s="238">
        <v>6.4</v>
      </c>
      <c r="N63" s="235">
        <v>530924</v>
      </c>
      <c r="O63" s="237">
        <v>50</v>
      </c>
      <c r="P63" s="235">
        <v>205691</v>
      </c>
      <c r="Q63" s="238">
        <v>19.399999999999999</v>
      </c>
      <c r="R63" s="122">
        <v>183887</v>
      </c>
      <c r="S63" s="238">
        <v>17.3</v>
      </c>
      <c r="T63" s="162" t="str">
        <f t="shared" si="2"/>
        <v>〇</v>
      </c>
      <c r="U63" s="172">
        <f t="shared" si="3"/>
        <v>100</v>
      </c>
      <c r="W63" s="165"/>
      <c r="X63" s="165"/>
      <c r="Y63" s="165"/>
      <c r="Z63" s="165"/>
      <c r="AA63" s="165"/>
      <c r="AB63" s="165"/>
      <c r="AC63" s="165"/>
      <c r="AD63" s="165"/>
      <c r="AE63" s="165"/>
      <c r="AF63" s="165"/>
      <c r="AG63" s="165"/>
      <c r="AH63" s="165"/>
      <c r="AI63" s="165"/>
      <c r="AJ63" s="165"/>
      <c r="AK63" s="165"/>
      <c r="AL63" s="165"/>
      <c r="AM63" s="165"/>
      <c r="AN63" s="165"/>
      <c r="AO63" s="165"/>
      <c r="AP63" s="165"/>
      <c r="AQ63" s="165"/>
    </row>
    <row r="64" spans="1:43" ht="17.25" customHeight="1">
      <c r="A64" s="419"/>
      <c r="B64" s="154" t="s">
        <v>315</v>
      </c>
      <c r="C64" s="235">
        <v>1054163</v>
      </c>
      <c r="D64" s="235">
        <v>511662</v>
      </c>
      <c r="E64" s="236">
        <v>48.5</v>
      </c>
      <c r="F64" s="235">
        <v>161723</v>
      </c>
      <c r="G64" s="237">
        <v>15.3</v>
      </c>
      <c r="H64" s="235">
        <v>90829</v>
      </c>
      <c r="I64" s="238">
        <v>8.6</v>
      </c>
      <c r="J64" s="235">
        <v>63375</v>
      </c>
      <c r="K64" s="238">
        <v>6</v>
      </c>
      <c r="L64" s="235">
        <v>62698</v>
      </c>
      <c r="M64" s="238">
        <v>5.9</v>
      </c>
      <c r="N64" s="235">
        <v>479126</v>
      </c>
      <c r="O64" s="237">
        <v>45.5</v>
      </c>
      <c r="P64" s="235">
        <v>60476</v>
      </c>
      <c r="Q64" s="238">
        <v>5.7</v>
      </c>
      <c r="R64" s="122">
        <v>226286</v>
      </c>
      <c r="S64" s="238">
        <v>21.5</v>
      </c>
      <c r="T64" s="162" t="str">
        <f t="shared" si="2"/>
        <v>〇</v>
      </c>
      <c r="U64" s="172">
        <f t="shared" si="3"/>
        <v>100</v>
      </c>
      <c r="W64" s="165"/>
      <c r="X64" s="165"/>
      <c r="Y64" s="165"/>
      <c r="Z64" s="165"/>
      <c r="AA64" s="165"/>
      <c r="AB64" s="165"/>
      <c r="AC64" s="165"/>
      <c r="AD64" s="165"/>
      <c r="AE64" s="165"/>
      <c r="AF64" s="165"/>
      <c r="AG64" s="165"/>
      <c r="AH64" s="165"/>
      <c r="AI64" s="165"/>
      <c r="AJ64" s="165"/>
      <c r="AK64" s="165"/>
      <c r="AL64" s="165"/>
      <c r="AM64" s="165"/>
      <c r="AN64" s="165"/>
      <c r="AO64" s="165"/>
      <c r="AP64" s="165"/>
      <c r="AQ64" s="165"/>
    </row>
    <row r="65" spans="1:43" ht="17.25" customHeight="1">
      <c r="A65" s="426"/>
      <c r="B65" s="217" t="s">
        <v>316</v>
      </c>
      <c r="C65" s="281">
        <v>946555</v>
      </c>
      <c r="D65" s="281">
        <v>497120</v>
      </c>
      <c r="E65" s="282">
        <v>52.5</v>
      </c>
      <c r="F65" s="281">
        <v>160787</v>
      </c>
      <c r="G65" s="283">
        <v>17</v>
      </c>
      <c r="H65" s="281">
        <v>91275</v>
      </c>
      <c r="I65" s="284">
        <v>9.6</v>
      </c>
      <c r="J65" s="281">
        <v>65470</v>
      </c>
      <c r="K65" s="284">
        <v>6.9</v>
      </c>
      <c r="L65" s="281">
        <v>65156</v>
      </c>
      <c r="M65" s="284">
        <v>6.8</v>
      </c>
      <c r="N65" s="281">
        <v>383965</v>
      </c>
      <c r="O65" s="283">
        <v>40.6</v>
      </c>
      <c r="P65" s="281">
        <v>61863</v>
      </c>
      <c r="Q65" s="284">
        <v>6.5</v>
      </c>
      <c r="R65" s="285">
        <v>155949</v>
      </c>
      <c r="S65" s="284">
        <v>16.5</v>
      </c>
      <c r="T65" s="218" t="str">
        <f t="shared" si="2"/>
        <v>〇</v>
      </c>
      <c r="U65" s="219">
        <f t="shared" si="3"/>
        <v>100</v>
      </c>
      <c r="W65" s="165"/>
      <c r="X65" s="165"/>
      <c r="Y65" s="165"/>
      <c r="Z65" s="165"/>
      <c r="AA65" s="165"/>
      <c r="AB65" s="165"/>
      <c r="AC65" s="165"/>
      <c r="AD65" s="165"/>
      <c r="AE65" s="165"/>
      <c r="AF65" s="165"/>
      <c r="AG65" s="165"/>
      <c r="AH65" s="165"/>
      <c r="AI65" s="165"/>
      <c r="AJ65" s="165"/>
      <c r="AK65" s="165"/>
      <c r="AL65" s="165"/>
      <c r="AM65" s="165"/>
      <c r="AN65" s="165"/>
      <c r="AO65" s="165"/>
      <c r="AP65" s="165"/>
      <c r="AQ65" s="165"/>
    </row>
    <row r="66" spans="1:43" ht="17.25" customHeight="1">
      <c r="A66" s="408" t="s">
        <v>56</v>
      </c>
      <c r="B66" s="154" t="s">
        <v>314</v>
      </c>
      <c r="C66" s="235">
        <v>1758572</v>
      </c>
      <c r="D66" s="235">
        <v>1147880</v>
      </c>
      <c r="E66" s="236">
        <v>65.3</v>
      </c>
      <c r="F66" s="235">
        <v>302071</v>
      </c>
      <c r="G66" s="237">
        <v>17.2</v>
      </c>
      <c r="H66" s="235">
        <v>292271</v>
      </c>
      <c r="I66" s="238">
        <v>16.600000000000001</v>
      </c>
      <c r="J66" s="235">
        <v>124704</v>
      </c>
      <c r="K66" s="238">
        <v>7.1</v>
      </c>
      <c r="L66" s="235">
        <v>121547</v>
      </c>
      <c r="M66" s="238">
        <v>6.9</v>
      </c>
      <c r="N66" s="235">
        <v>485989</v>
      </c>
      <c r="O66" s="237">
        <v>27.6</v>
      </c>
      <c r="P66" s="235">
        <v>123473</v>
      </c>
      <c r="Q66" s="238">
        <v>7</v>
      </c>
      <c r="R66" s="122">
        <v>85749</v>
      </c>
      <c r="S66" s="238">
        <v>4.9000000000000004</v>
      </c>
      <c r="T66" s="162" t="str">
        <f>IF(D66+J66+N66=C66,"〇","✖")</f>
        <v>✖</v>
      </c>
      <c r="U66" s="172">
        <f t="shared" si="3"/>
        <v>100</v>
      </c>
      <c r="W66" s="165"/>
      <c r="X66" s="165"/>
      <c r="Y66" s="165"/>
      <c r="Z66" s="165"/>
      <c r="AA66" s="165"/>
      <c r="AB66" s="165"/>
      <c r="AC66" s="165"/>
      <c r="AD66" s="165"/>
      <c r="AE66" s="165"/>
      <c r="AF66" s="165"/>
      <c r="AG66" s="165"/>
      <c r="AH66" s="165"/>
      <c r="AI66" s="165"/>
      <c r="AJ66" s="165"/>
      <c r="AK66" s="165"/>
      <c r="AL66" s="165"/>
      <c r="AM66" s="165"/>
      <c r="AN66" s="165"/>
      <c r="AO66" s="165"/>
      <c r="AP66" s="165"/>
      <c r="AQ66" s="165"/>
    </row>
    <row r="67" spans="1:43" ht="17.25" customHeight="1">
      <c r="A67" s="419"/>
      <c r="B67" s="154" t="s">
        <v>300</v>
      </c>
      <c r="C67" s="235">
        <v>1756789</v>
      </c>
      <c r="D67" s="235">
        <v>1101683</v>
      </c>
      <c r="E67" s="236">
        <v>62.7</v>
      </c>
      <c r="F67" s="235">
        <v>304487</v>
      </c>
      <c r="G67" s="237">
        <v>17.3</v>
      </c>
      <c r="H67" s="235">
        <v>225144</v>
      </c>
      <c r="I67" s="238">
        <v>12.8</v>
      </c>
      <c r="J67" s="235">
        <v>157306</v>
      </c>
      <c r="K67" s="238">
        <v>9</v>
      </c>
      <c r="L67" s="235">
        <v>156343</v>
      </c>
      <c r="M67" s="238">
        <v>8.9</v>
      </c>
      <c r="N67" s="235">
        <v>497800</v>
      </c>
      <c r="O67" s="237">
        <v>28.3</v>
      </c>
      <c r="P67" s="235">
        <v>119575</v>
      </c>
      <c r="Q67" s="238">
        <v>6.8</v>
      </c>
      <c r="R67" s="122">
        <v>86490</v>
      </c>
      <c r="S67" s="238">
        <v>4.9000000000000004</v>
      </c>
      <c r="T67" s="162" t="str">
        <f t="shared" si="2"/>
        <v>〇</v>
      </c>
      <c r="U67" s="172">
        <f t="shared" si="3"/>
        <v>100</v>
      </c>
      <c r="W67" s="165"/>
      <c r="X67" s="165"/>
      <c r="Y67" s="165"/>
      <c r="Z67" s="165"/>
      <c r="AA67" s="165"/>
      <c r="AB67" s="165"/>
      <c r="AC67" s="165"/>
      <c r="AD67" s="165"/>
      <c r="AE67" s="165"/>
      <c r="AF67" s="165"/>
      <c r="AG67" s="165"/>
      <c r="AH67" s="165"/>
      <c r="AI67" s="165"/>
      <c r="AJ67" s="165"/>
      <c r="AK67" s="165"/>
      <c r="AL67" s="165"/>
      <c r="AM67" s="165"/>
      <c r="AN67" s="165"/>
      <c r="AO67" s="165"/>
      <c r="AP67" s="165"/>
      <c r="AQ67" s="165"/>
    </row>
    <row r="68" spans="1:43" ht="17.25" customHeight="1">
      <c r="A68" s="419"/>
      <c r="B68" s="154" t="s">
        <v>301</v>
      </c>
      <c r="C68" s="122">
        <v>2014653</v>
      </c>
      <c r="D68" s="235">
        <v>1090660</v>
      </c>
      <c r="E68" s="236">
        <v>54.1</v>
      </c>
      <c r="F68" s="235">
        <v>305796</v>
      </c>
      <c r="G68" s="237">
        <v>15.2</v>
      </c>
      <c r="H68" s="235">
        <v>195501</v>
      </c>
      <c r="I68" s="238">
        <v>9.6999999999999993</v>
      </c>
      <c r="J68" s="235">
        <v>177781</v>
      </c>
      <c r="K68" s="238">
        <v>8.8000000000000007</v>
      </c>
      <c r="L68" s="235">
        <v>177487</v>
      </c>
      <c r="M68" s="238">
        <v>8.8000000000000007</v>
      </c>
      <c r="N68" s="235">
        <v>746213</v>
      </c>
      <c r="O68" s="237">
        <v>37</v>
      </c>
      <c r="P68" s="235">
        <v>437720</v>
      </c>
      <c r="Q68" s="238">
        <v>21.7</v>
      </c>
      <c r="R68" s="122">
        <v>11061</v>
      </c>
      <c r="S68" s="238">
        <v>0.5</v>
      </c>
      <c r="T68" s="162" t="str">
        <f t="shared" si="2"/>
        <v>✖</v>
      </c>
      <c r="U68" s="172">
        <f>E68+K68+O68</f>
        <v>99.9</v>
      </c>
      <c r="W68" s="165"/>
      <c r="X68" s="165"/>
      <c r="Y68" s="165"/>
      <c r="Z68" s="165"/>
      <c r="AA68" s="165"/>
      <c r="AB68" s="165"/>
      <c r="AC68" s="165"/>
      <c r="AD68" s="165"/>
      <c r="AE68" s="165"/>
      <c r="AF68" s="165"/>
      <c r="AG68" s="165"/>
      <c r="AH68" s="165"/>
      <c r="AI68" s="165"/>
      <c r="AJ68" s="165"/>
      <c r="AK68" s="165"/>
      <c r="AL68" s="165"/>
      <c r="AM68" s="165"/>
      <c r="AN68" s="165"/>
      <c r="AO68" s="165"/>
      <c r="AP68" s="165"/>
      <c r="AQ68" s="165"/>
    </row>
    <row r="69" spans="1:43" ht="17.25" customHeight="1">
      <c r="A69" s="419"/>
      <c r="B69" s="154" t="s">
        <v>315</v>
      </c>
      <c r="C69" s="122">
        <v>1962155</v>
      </c>
      <c r="D69" s="235">
        <v>1187134</v>
      </c>
      <c r="E69" s="236">
        <v>60.501540398184652</v>
      </c>
      <c r="F69" s="235">
        <v>307225</v>
      </c>
      <c r="G69" s="237">
        <v>15.657529603930373</v>
      </c>
      <c r="H69" s="235">
        <v>204626</v>
      </c>
      <c r="I69" s="238">
        <v>10.428635862100599</v>
      </c>
      <c r="J69" s="235">
        <v>213390</v>
      </c>
      <c r="K69" s="238">
        <v>10.87528763018212</v>
      </c>
      <c r="L69" s="235">
        <v>213337</v>
      </c>
      <c r="M69" s="238">
        <v>10.872586518394318</v>
      </c>
      <c r="N69" s="235">
        <v>561631</v>
      </c>
      <c r="O69" s="237">
        <v>28.623171971633234</v>
      </c>
      <c r="P69" s="235">
        <v>191659</v>
      </c>
      <c r="Q69" s="238">
        <v>9.7677808328088247</v>
      </c>
      <c r="R69" s="122">
        <v>8000</v>
      </c>
      <c r="S69" s="238">
        <v>0.40771498683845064</v>
      </c>
      <c r="T69" s="162" t="str">
        <f t="shared" si="2"/>
        <v>〇</v>
      </c>
      <c r="U69" s="172">
        <f t="shared" si="3"/>
        <v>100</v>
      </c>
      <c r="W69" s="165"/>
      <c r="X69" s="165"/>
      <c r="Y69" s="165"/>
      <c r="Z69" s="165"/>
      <c r="AA69" s="165"/>
      <c r="AB69" s="165"/>
      <c r="AC69" s="165"/>
      <c r="AD69" s="165"/>
      <c r="AE69" s="165"/>
      <c r="AF69" s="165"/>
      <c r="AG69" s="165"/>
      <c r="AH69" s="165"/>
      <c r="AI69" s="165"/>
      <c r="AJ69" s="165"/>
      <c r="AK69" s="165"/>
      <c r="AL69" s="165"/>
      <c r="AM69" s="165"/>
      <c r="AN69" s="165"/>
      <c r="AO69" s="165"/>
      <c r="AP69" s="165"/>
      <c r="AQ69" s="165"/>
    </row>
    <row r="70" spans="1:43" ht="17.25" customHeight="1">
      <c r="A70" s="426"/>
      <c r="B70" s="217" t="s">
        <v>316</v>
      </c>
      <c r="C70" s="285">
        <v>1906783</v>
      </c>
      <c r="D70" s="281">
        <v>1154345</v>
      </c>
      <c r="E70" s="282">
        <v>60.53887621192343</v>
      </c>
      <c r="F70" s="281">
        <v>305258</v>
      </c>
      <c r="G70" s="283">
        <v>16.00905818858255</v>
      </c>
      <c r="H70" s="281">
        <v>193700</v>
      </c>
      <c r="I70" s="284">
        <v>10.1</v>
      </c>
      <c r="J70" s="281">
        <v>213531</v>
      </c>
      <c r="K70" s="284">
        <v>11.198495056857546</v>
      </c>
      <c r="L70" s="281">
        <v>213480</v>
      </c>
      <c r="M70" s="284">
        <v>11.195820394874509</v>
      </c>
      <c r="N70" s="281">
        <v>538907</v>
      </c>
      <c r="O70" s="283">
        <v>28.262628731219021</v>
      </c>
      <c r="P70" s="281">
        <v>154094</v>
      </c>
      <c r="Q70" s="284">
        <v>8.0813600708628091</v>
      </c>
      <c r="R70" s="285">
        <v>5080</v>
      </c>
      <c r="S70" s="284">
        <v>0.26641731125146384</v>
      </c>
      <c r="T70" s="218" t="str">
        <f t="shared" si="2"/>
        <v>〇</v>
      </c>
      <c r="U70" s="219">
        <f t="shared" si="3"/>
        <v>100</v>
      </c>
      <c r="W70" s="165"/>
      <c r="X70" s="165"/>
      <c r="Y70" s="165"/>
      <c r="Z70" s="165"/>
      <c r="AA70" s="165"/>
      <c r="AB70" s="165"/>
      <c r="AC70" s="165"/>
      <c r="AD70" s="165"/>
      <c r="AE70" s="165"/>
      <c r="AF70" s="165"/>
      <c r="AG70" s="165"/>
      <c r="AH70" s="165"/>
      <c r="AI70" s="165"/>
      <c r="AJ70" s="165"/>
      <c r="AK70" s="165"/>
      <c r="AL70" s="165"/>
      <c r="AM70" s="165"/>
      <c r="AN70" s="165"/>
      <c r="AO70" s="165"/>
      <c r="AP70" s="165"/>
      <c r="AQ70" s="165"/>
    </row>
    <row r="71" spans="1:43" ht="17.25" customHeight="1">
      <c r="A71" s="408" t="s">
        <v>57</v>
      </c>
      <c r="B71" s="154" t="s">
        <v>314</v>
      </c>
      <c r="C71" s="122">
        <v>399064</v>
      </c>
      <c r="D71" s="235">
        <v>242571</v>
      </c>
      <c r="E71" s="236">
        <v>60.8</v>
      </c>
      <c r="F71" s="235">
        <v>84050</v>
      </c>
      <c r="G71" s="237">
        <v>21.1</v>
      </c>
      <c r="H71" s="235">
        <v>34213</v>
      </c>
      <c r="I71" s="238">
        <v>8.6</v>
      </c>
      <c r="J71" s="235">
        <v>47697</v>
      </c>
      <c r="K71" s="238">
        <v>12</v>
      </c>
      <c r="L71" s="235">
        <v>46479</v>
      </c>
      <c r="M71" s="238">
        <v>11.6</v>
      </c>
      <c r="N71" s="235">
        <v>108796</v>
      </c>
      <c r="O71" s="237">
        <v>27.3</v>
      </c>
      <c r="P71" s="235">
        <v>23736</v>
      </c>
      <c r="Q71" s="238">
        <v>5.9</v>
      </c>
      <c r="R71" s="122">
        <v>1950</v>
      </c>
      <c r="S71" s="238">
        <v>0.5</v>
      </c>
      <c r="T71" s="162" t="str">
        <f t="shared" si="2"/>
        <v>〇</v>
      </c>
      <c r="U71" s="172">
        <f t="shared" si="3"/>
        <v>100.1</v>
      </c>
      <c r="W71" s="165"/>
      <c r="X71" s="165"/>
      <c r="Y71" s="165"/>
      <c r="Z71" s="165"/>
      <c r="AA71" s="165"/>
      <c r="AB71" s="165"/>
      <c r="AC71" s="165"/>
      <c r="AD71" s="165"/>
      <c r="AE71" s="165"/>
      <c r="AF71" s="165"/>
      <c r="AG71" s="165"/>
      <c r="AH71" s="165"/>
      <c r="AI71" s="165"/>
      <c r="AJ71" s="165"/>
      <c r="AK71" s="165"/>
      <c r="AL71" s="165"/>
      <c r="AM71" s="165"/>
      <c r="AN71" s="165"/>
      <c r="AO71" s="165"/>
      <c r="AP71" s="165"/>
      <c r="AQ71" s="165"/>
    </row>
    <row r="72" spans="1:43" ht="17.25" customHeight="1">
      <c r="A72" s="419"/>
      <c r="B72" s="154" t="s">
        <v>300</v>
      </c>
      <c r="C72" s="122">
        <v>415725</v>
      </c>
      <c r="D72" s="235">
        <v>249728</v>
      </c>
      <c r="E72" s="236">
        <v>60.1</v>
      </c>
      <c r="F72" s="235">
        <v>82832</v>
      </c>
      <c r="G72" s="237">
        <v>19.899999999999999</v>
      </c>
      <c r="H72" s="235">
        <v>36614</v>
      </c>
      <c r="I72" s="238">
        <v>8.8000000000000007</v>
      </c>
      <c r="J72" s="235">
        <v>50075</v>
      </c>
      <c r="K72" s="238">
        <v>12</v>
      </c>
      <c r="L72" s="235">
        <v>49148</v>
      </c>
      <c r="M72" s="238">
        <v>11.8</v>
      </c>
      <c r="N72" s="235">
        <v>115922</v>
      </c>
      <c r="O72" s="237">
        <v>27.9</v>
      </c>
      <c r="P72" s="235">
        <v>23305</v>
      </c>
      <c r="Q72" s="238">
        <v>5.6</v>
      </c>
      <c r="R72" s="122">
        <v>1708</v>
      </c>
      <c r="S72" s="238">
        <v>0.4</v>
      </c>
      <c r="T72" s="162" t="str">
        <f t="shared" si="2"/>
        <v>〇</v>
      </c>
      <c r="U72" s="172">
        <f t="shared" si="3"/>
        <v>100</v>
      </c>
      <c r="W72" s="165"/>
      <c r="X72" s="165"/>
      <c r="Y72" s="165"/>
      <c r="Z72" s="165"/>
      <c r="AA72" s="165"/>
      <c r="AB72" s="165"/>
      <c r="AC72" s="165"/>
      <c r="AD72" s="165"/>
      <c r="AE72" s="165"/>
      <c r="AF72" s="165"/>
      <c r="AG72" s="165"/>
      <c r="AH72" s="165"/>
      <c r="AI72" s="165"/>
      <c r="AJ72" s="165"/>
      <c r="AK72" s="165"/>
      <c r="AL72" s="165"/>
      <c r="AM72" s="165"/>
      <c r="AN72" s="165"/>
      <c r="AO72" s="165"/>
      <c r="AP72" s="165"/>
      <c r="AQ72" s="165"/>
    </row>
    <row r="73" spans="1:43" ht="17.25" customHeight="1">
      <c r="A73" s="419"/>
      <c r="B73" s="154" t="s">
        <v>301</v>
      </c>
      <c r="C73" s="235">
        <v>507567</v>
      </c>
      <c r="D73" s="235">
        <v>258898</v>
      </c>
      <c r="E73" s="236">
        <v>51</v>
      </c>
      <c r="F73" s="235">
        <v>85338</v>
      </c>
      <c r="G73" s="237">
        <v>16.8</v>
      </c>
      <c r="H73" s="235">
        <v>38575</v>
      </c>
      <c r="I73" s="238">
        <v>7.6</v>
      </c>
      <c r="J73" s="235">
        <v>43597</v>
      </c>
      <c r="K73" s="238">
        <v>8.6</v>
      </c>
      <c r="L73" s="235">
        <v>43537</v>
      </c>
      <c r="M73" s="238">
        <v>8.6</v>
      </c>
      <c r="N73" s="235">
        <v>205072</v>
      </c>
      <c r="O73" s="237">
        <v>40.4</v>
      </c>
      <c r="P73" s="235">
        <v>108756</v>
      </c>
      <c r="Q73" s="238">
        <v>21.4</v>
      </c>
      <c r="R73" s="122">
        <v>1205</v>
      </c>
      <c r="S73" s="238">
        <v>0.2</v>
      </c>
      <c r="T73" s="162" t="str">
        <f t="shared" si="2"/>
        <v>〇</v>
      </c>
      <c r="U73" s="172">
        <f t="shared" si="3"/>
        <v>100</v>
      </c>
      <c r="W73" s="165"/>
      <c r="X73" s="165"/>
      <c r="Y73" s="165"/>
      <c r="Z73" s="165"/>
      <c r="AA73" s="165"/>
      <c r="AB73" s="165"/>
      <c r="AC73" s="165"/>
      <c r="AD73" s="165"/>
      <c r="AE73" s="165"/>
      <c r="AF73" s="165"/>
      <c r="AG73" s="165"/>
      <c r="AH73" s="165"/>
      <c r="AI73" s="165"/>
      <c r="AJ73" s="165"/>
      <c r="AK73" s="165"/>
      <c r="AL73" s="165"/>
      <c r="AM73" s="165"/>
      <c r="AN73" s="165"/>
      <c r="AO73" s="165"/>
      <c r="AP73" s="165"/>
      <c r="AQ73" s="165"/>
    </row>
    <row r="74" spans="1:43" ht="17.25" customHeight="1">
      <c r="A74" s="419"/>
      <c r="B74" s="154" t="s">
        <v>315</v>
      </c>
      <c r="C74" s="235">
        <v>461228</v>
      </c>
      <c r="D74" s="235">
        <v>285057</v>
      </c>
      <c r="E74" s="236">
        <v>61.8</v>
      </c>
      <c r="F74" s="235">
        <v>86142</v>
      </c>
      <c r="G74" s="237">
        <v>18.7</v>
      </c>
      <c r="H74" s="235">
        <v>39693</v>
      </c>
      <c r="I74" s="238">
        <v>8.6</v>
      </c>
      <c r="J74" s="235">
        <v>32427</v>
      </c>
      <c r="K74" s="238">
        <v>7</v>
      </c>
      <c r="L74" s="235">
        <v>32412</v>
      </c>
      <c r="M74" s="238">
        <v>7</v>
      </c>
      <c r="N74" s="235">
        <v>143743</v>
      </c>
      <c r="O74" s="237">
        <v>31.2</v>
      </c>
      <c r="P74" s="235">
        <v>24918</v>
      </c>
      <c r="Q74" s="238">
        <v>5.4</v>
      </c>
      <c r="R74" s="122">
        <v>1076</v>
      </c>
      <c r="S74" s="238">
        <v>0.2</v>
      </c>
      <c r="T74" s="162" t="str">
        <f t="shared" ref="T74:T105" si="4">IF(D74+J74+N74=C74,"〇","✖")</f>
        <v>✖</v>
      </c>
      <c r="U74" s="172">
        <f t="shared" ref="U74:U105" si="5">E74+K74+O74</f>
        <v>100</v>
      </c>
      <c r="W74" s="165"/>
      <c r="X74" s="165"/>
      <c r="Y74" s="165"/>
      <c r="Z74" s="165"/>
      <c r="AA74" s="165"/>
      <c r="AB74" s="165"/>
      <c r="AC74" s="165"/>
      <c r="AD74" s="165"/>
      <c r="AE74" s="165"/>
      <c r="AF74" s="165"/>
      <c r="AG74" s="165"/>
      <c r="AH74" s="165"/>
      <c r="AI74" s="165"/>
      <c r="AJ74" s="165"/>
      <c r="AK74" s="165"/>
      <c r="AL74" s="165"/>
      <c r="AM74" s="165"/>
      <c r="AN74" s="165"/>
      <c r="AO74" s="165"/>
      <c r="AP74" s="165"/>
      <c r="AQ74" s="165"/>
    </row>
    <row r="75" spans="1:43" ht="17.25" customHeight="1">
      <c r="A75" s="426"/>
      <c r="B75" s="217" t="s">
        <v>316</v>
      </c>
      <c r="C75" s="281">
        <v>454092</v>
      </c>
      <c r="D75" s="281">
        <v>276872</v>
      </c>
      <c r="E75" s="282">
        <v>61</v>
      </c>
      <c r="F75" s="281">
        <v>87578</v>
      </c>
      <c r="G75" s="283">
        <v>19.3</v>
      </c>
      <c r="H75" s="281">
        <v>38696</v>
      </c>
      <c r="I75" s="284">
        <v>8.5</v>
      </c>
      <c r="J75" s="281">
        <v>31497</v>
      </c>
      <c r="K75" s="284">
        <v>7</v>
      </c>
      <c r="L75" s="281">
        <v>31459</v>
      </c>
      <c r="M75" s="284">
        <v>7</v>
      </c>
      <c r="N75" s="281">
        <v>145723</v>
      </c>
      <c r="O75" s="283">
        <v>32</v>
      </c>
      <c r="P75" s="281">
        <v>32789</v>
      </c>
      <c r="Q75" s="284">
        <v>7.2</v>
      </c>
      <c r="R75" s="285">
        <v>965</v>
      </c>
      <c r="S75" s="284">
        <v>0.2</v>
      </c>
      <c r="T75" s="218" t="str">
        <f t="shared" si="4"/>
        <v>〇</v>
      </c>
      <c r="U75" s="219">
        <f>E75+K75+O75</f>
        <v>100</v>
      </c>
      <c r="W75" s="165"/>
      <c r="X75" s="165"/>
      <c r="Y75" s="165"/>
      <c r="Z75" s="165"/>
      <c r="AA75" s="165"/>
      <c r="AB75" s="165"/>
      <c r="AC75" s="165"/>
      <c r="AD75" s="165"/>
      <c r="AE75" s="165"/>
      <c r="AF75" s="165"/>
      <c r="AG75" s="165"/>
      <c r="AH75" s="165"/>
      <c r="AI75" s="165"/>
      <c r="AJ75" s="165"/>
      <c r="AK75" s="165"/>
      <c r="AL75" s="165"/>
      <c r="AM75" s="165"/>
      <c r="AN75" s="165"/>
      <c r="AO75" s="165"/>
      <c r="AP75" s="165"/>
      <c r="AQ75" s="165"/>
    </row>
    <row r="76" spans="1:43" ht="17.25" customHeight="1">
      <c r="A76" s="408" t="s">
        <v>58</v>
      </c>
      <c r="B76" s="154" t="s">
        <v>314</v>
      </c>
      <c r="C76" s="235">
        <v>801143</v>
      </c>
      <c r="D76" s="235">
        <v>494258</v>
      </c>
      <c r="E76" s="236">
        <v>61.7</v>
      </c>
      <c r="F76" s="235">
        <v>184734</v>
      </c>
      <c r="G76" s="237">
        <v>23.1</v>
      </c>
      <c r="H76" s="235">
        <v>104128</v>
      </c>
      <c r="I76" s="238">
        <v>13</v>
      </c>
      <c r="J76" s="235">
        <v>90833</v>
      </c>
      <c r="K76" s="238">
        <v>11.3</v>
      </c>
      <c r="L76" s="235">
        <v>87247</v>
      </c>
      <c r="M76" s="238">
        <v>10.9</v>
      </c>
      <c r="N76" s="235">
        <v>216052</v>
      </c>
      <c r="O76" s="237">
        <v>27</v>
      </c>
      <c r="P76" s="235">
        <v>54003</v>
      </c>
      <c r="Q76" s="238">
        <v>6.7</v>
      </c>
      <c r="R76" s="122">
        <v>14664</v>
      </c>
      <c r="S76" s="238">
        <v>1.8</v>
      </c>
      <c r="T76" s="162" t="str">
        <f t="shared" si="4"/>
        <v>〇</v>
      </c>
      <c r="U76" s="172">
        <f t="shared" si="5"/>
        <v>100</v>
      </c>
      <c r="W76" s="165"/>
      <c r="X76" s="165"/>
      <c r="Y76" s="165"/>
      <c r="Z76" s="165"/>
      <c r="AA76" s="165"/>
      <c r="AB76" s="165"/>
      <c r="AC76" s="165"/>
      <c r="AD76" s="165"/>
      <c r="AE76" s="165"/>
      <c r="AF76" s="165"/>
      <c r="AG76" s="165"/>
      <c r="AH76" s="165"/>
      <c r="AI76" s="165"/>
      <c r="AJ76" s="165"/>
      <c r="AK76" s="165"/>
      <c r="AL76" s="165"/>
      <c r="AM76" s="165"/>
      <c r="AN76" s="165"/>
      <c r="AO76" s="165"/>
      <c r="AP76" s="165"/>
      <c r="AQ76" s="165"/>
    </row>
    <row r="77" spans="1:43" ht="17.25" customHeight="1">
      <c r="A77" s="419"/>
      <c r="B77" s="154" t="s">
        <v>300</v>
      </c>
      <c r="C77" s="235">
        <v>848479</v>
      </c>
      <c r="D77" s="235">
        <v>504805</v>
      </c>
      <c r="E77" s="236">
        <v>59.5</v>
      </c>
      <c r="F77" s="235">
        <v>185200</v>
      </c>
      <c r="G77" s="237">
        <v>21.8</v>
      </c>
      <c r="H77" s="235">
        <v>106505</v>
      </c>
      <c r="I77" s="238">
        <v>12.6</v>
      </c>
      <c r="J77" s="235">
        <v>114827</v>
      </c>
      <c r="K77" s="238">
        <v>13.5</v>
      </c>
      <c r="L77" s="235">
        <v>108198</v>
      </c>
      <c r="M77" s="238">
        <v>12.8</v>
      </c>
      <c r="N77" s="235">
        <v>228847</v>
      </c>
      <c r="O77" s="237">
        <v>27</v>
      </c>
      <c r="P77" s="235">
        <v>55940</v>
      </c>
      <c r="Q77" s="238">
        <v>6.6</v>
      </c>
      <c r="R77" s="122">
        <v>12578</v>
      </c>
      <c r="S77" s="238">
        <v>1.5</v>
      </c>
      <c r="T77" s="162" t="str">
        <f t="shared" si="4"/>
        <v>〇</v>
      </c>
      <c r="U77" s="172">
        <f t="shared" si="5"/>
        <v>100</v>
      </c>
      <c r="W77" s="165"/>
      <c r="X77" s="165"/>
      <c r="Y77" s="165"/>
      <c r="Z77" s="165"/>
      <c r="AA77" s="165"/>
      <c r="AB77" s="165"/>
      <c r="AC77" s="165"/>
      <c r="AD77" s="165"/>
      <c r="AE77" s="165"/>
      <c r="AF77" s="165"/>
      <c r="AG77" s="165"/>
      <c r="AH77" s="165"/>
      <c r="AI77" s="165"/>
      <c r="AJ77" s="165"/>
      <c r="AK77" s="165"/>
      <c r="AL77" s="165"/>
      <c r="AM77" s="165"/>
      <c r="AN77" s="165"/>
      <c r="AO77" s="165"/>
      <c r="AP77" s="165"/>
      <c r="AQ77" s="165"/>
    </row>
    <row r="78" spans="1:43" ht="17.25" customHeight="1">
      <c r="A78" s="419"/>
      <c r="B78" s="154" t="s">
        <v>301</v>
      </c>
      <c r="C78" s="122">
        <v>1043420</v>
      </c>
      <c r="D78" s="235">
        <v>515680</v>
      </c>
      <c r="E78" s="236">
        <v>49.4</v>
      </c>
      <c r="F78" s="235">
        <v>185414</v>
      </c>
      <c r="G78" s="237">
        <v>17.8</v>
      </c>
      <c r="H78" s="235">
        <v>109953</v>
      </c>
      <c r="I78" s="238">
        <v>10.5</v>
      </c>
      <c r="J78" s="235">
        <v>125489</v>
      </c>
      <c r="K78" s="238">
        <v>12</v>
      </c>
      <c r="L78" s="235">
        <v>119652</v>
      </c>
      <c r="M78" s="238">
        <v>11.5</v>
      </c>
      <c r="N78" s="235">
        <v>402251</v>
      </c>
      <c r="O78" s="237">
        <v>38.6</v>
      </c>
      <c r="P78" s="235">
        <v>219557</v>
      </c>
      <c r="Q78" s="238">
        <v>21</v>
      </c>
      <c r="R78" s="122">
        <v>17112</v>
      </c>
      <c r="S78" s="238">
        <v>1.6</v>
      </c>
      <c r="T78" s="162" t="str">
        <f t="shared" si="4"/>
        <v>〇</v>
      </c>
      <c r="U78" s="172">
        <f t="shared" si="5"/>
        <v>100</v>
      </c>
      <c r="W78" s="165"/>
      <c r="X78" s="165"/>
      <c r="Y78" s="165"/>
      <c r="Z78" s="165"/>
      <c r="AA78" s="165"/>
      <c r="AB78" s="165"/>
      <c r="AC78" s="165"/>
      <c r="AD78" s="165"/>
      <c r="AE78" s="165"/>
      <c r="AF78" s="165"/>
      <c r="AG78" s="165"/>
      <c r="AH78" s="165"/>
      <c r="AI78" s="165"/>
      <c r="AJ78" s="165"/>
      <c r="AK78" s="165"/>
      <c r="AL78" s="165"/>
      <c r="AM78" s="165"/>
      <c r="AN78" s="165"/>
      <c r="AO78" s="165"/>
      <c r="AP78" s="165"/>
      <c r="AQ78" s="165"/>
    </row>
    <row r="79" spans="1:43" ht="17.25" customHeight="1">
      <c r="A79" s="419"/>
      <c r="B79" s="154" t="s">
        <v>315</v>
      </c>
      <c r="C79" s="122">
        <v>963658</v>
      </c>
      <c r="D79" s="235">
        <v>554352</v>
      </c>
      <c r="E79" s="236">
        <v>57.5</v>
      </c>
      <c r="F79" s="235">
        <v>184454</v>
      </c>
      <c r="G79" s="237">
        <v>19.100000000000001</v>
      </c>
      <c r="H79" s="235">
        <v>111531</v>
      </c>
      <c r="I79" s="238">
        <v>11.6</v>
      </c>
      <c r="J79" s="235">
        <v>116848</v>
      </c>
      <c r="K79" s="238">
        <v>12.1</v>
      </c>
      <c r="L79" s="235">
        <v>113972</v>
      </c>
      <c r="M79" s="238">
        <v>11.8</v>
      </c>
      <c r="N79" s="235">
        <v>292458</v>
      </c>
      <c r="O79" s="237">
        <v>30.5</v>
      </c>
      <c r="P79" s="235">
        <v>68169</v>
      </c>
      <c r="Q79" s="238">
        <v>7.1</v>
      </c>
      <c r="R79" s="122">
        <v>11204</v>
      </c>
      <c r="S79" s="238">
        <v>1.2</v>
      </c>
      <c r="T79" s="162" t="str">
        <f t="shared" si="4"/>
        <v>〇</v>
      </c>
      <c r="U79" s="172">
        <f t="shared" si="5"/>
        <v>100.1</v>
      </c>
      <c r="W79" s="165"/>
      <c r="X79" s="165"/>
      <c r="Y79" s="165"/>
      <c r="Z79" s="165"/>
      <c r="AA79" s="165"/>
      <c r="AB79" s="165"/>
      <c r="AC79" s="165"/>
      <c r="AD79" s="165"/>
      <c r="AE79" s="165"/>
      <c r="AF79" s="165"/>
      <c r="AG79" s="165"/>
      <c r="AH79" s="165"/>
      <c r="AI79" s="165"/>
      <c r="AJ79" s="165"/>
      <c r="AK79" s="165"/>
      <c r="AL79" s="165"/>
      <c r="AM79" s="165"/>
      <c r="AN79" s="165"/>
      <c r="AO79" s="165"/>
      <c r="AP79" s="165"/>
      <c r="AQ79" s="165"/>
    </row>
    <row r="80" spans="1:43" ht="17.25" customHeight="1">
      <c r="A80" s="426"/>
      <c r="B80" s="217" t="s">
        <v>316</v>
      </c>
      <c r="C80" s="285">
        <v>963856</v>
      </c>
      <c r="D80" s="281">
        <v>537854</v>
      </c>
      <c r="E80" s="282">
        <v>55.8</v>
      </c>
      <c r="F80" s="281">
        <v>183511</v>
      </c>
      <c r="G80" s="283">
        <v>19</v>
      </c>
      <c r="H80" s="281">
        <v>106604</v>
      </c>
      <c r="I80" s="284">
        <v>11.1</v>
      </c>
      <c r="J80" s="281">
        <v>116878</v>
      </c>
      <c r="K80" s="284">
        <v>12.1</v>
      </c>
      <c r="L80" s="281">
        <v>116840</v>
      </c>
      <c r="M80" s="284">
        <v>12.1</v>
      </c>
      <c r="N80" s="281">
        <v>309124</v>
      </c>
      <c r="O80" s="283">
        <v>32.1</v>
      </c>
      <c r="P80" s="281">
        <v>71712</v>
      </c>
      <c r="Q80" s="284">
        <v>7.4</v>
      </c>
      <c r="R80" s="285">
        <v>16288</v>
      </c>
      <c r="S80" s="284">
        <v>1.7</v>
      </c>
      <c r="T80" s="218" t="str">
        <f t="shared" si="4"/>
        <v>〇</v>
      </c>
      <c r="U80" s="219">
        <f t="shared" si="5"/>
        <v>100</v>
      </c>
      <c r="W80" s="165"/>
      <c r="X80" s="165"/>
      <c r="Y80" s="165"/>
      <c r="Z80" s="165"/>
      <c r="AA80" s="165"/>
      <c r="AB80" s="165"/>
      <c r="AC80" s="165"/>
      <c r="AD80" s="165"/>
      <c r="AE80" s="165"/>
      <c r="AF80" s="165"/>
      <c r="AG80" s="165"/>
      <c r="AH80" s="165"/>
      <c r="AI80" s="165"/>
      <c r="AJ80" s="165"/>
      <c r="AK80" s="165"/>
      <c r="AL80" s="165"/>
      <c r="AM80" s="165"/>
      <c r="AN80" s="165"/>
      <c r="AO80" s="165"/>
      <c r="AP80" s="165"/>
      <c r="AQ80" s="165"/>
    </row>
    <row r="81" spans="1:43" ht="17.25" customHeight="1">
      <c r="A81" s="408" t="s">
        <v>132</v>
      </c>
      <c r="B81" s="154" t="s">
        <v>314</v>
      </c>
      <c r="C81" s="122">
        <v>316969</v>
      </c>
      <c r="D81" s="235">
        <v>189318</v>
      </c>
      <c r="E81" s="236">
        <v>59.7</v>
      </c>
      <c r="F81" s="235">
        <v>76749</v>
      </c>
      <c r="G81" s="237">
        <v>24.2</v>
      </c>
      <c r="H81" s="235">
        <v>32869</v>
      </c>
      <c r="I81" s="238">
        <v>10.4</v>
      </c>
      <c r="J81" s="235">
        <v>39475</v>
      </c>
      <c r="K81" s="238">
        <v>12.5</v>
      </c>
      <c r="L81" s="235">
        <v>38402</v>
      </c>
      <c r="M81" s="238">
        <v>12.1</v>
      </c>
      <c r="N81" s="235">
        <v>88176</v>
      </c>
      <c r="O81" s="237">
        <v>27.8</v>
      </c>
      <c r="P81" s="235">
        <v>19313</v>
      </c>
      <c r="Q81" s="238">
        <v>6.1</v>
      </c>
      <c r="R81" s="122">
        <v>3458</v>
      </c>
      <c r="S81" s="238">
        <v>1.1000000000000001</v>
      </c>
      <c r="T81" s="162" t="str">
        <f t="shared" si="4"/>
        <v>〇</v>
      </c>
      <c r="U81" s="172">
        <f t="shared" si="5"/>
        <v>100</v>
      </c>
      <c r="W81" s="165"/>
      <c r="X81" s="165"/>
      <c r="Y81" s="165"/>
      <c r="Z81" s="165"/>
      <c r="AA81" s="165"/>
      <c r="AB81" s="165"/>
      <c r="AC81" s="165"/>
      <c r="AD81" s="165"/>
      <c r="AE81" s="165"/>
      <c r="AF81" s="165"/>
      <c r="AG81" s="165"/>
      <c r="AH81" s="165"/>
      <c r="AI81" s="165"/>
      <c r="AJ81" s="165"/>
      <c r="AK81" s="165"/>
      <c r="AL81" s="165"/>
      <c r="AM81" s="165"/>
      <c r="AN81" s="165"/>
      <c r="AO81" s="165"/>
      <c r="AP81" s="165"/>
      <c r="AQ81" s="165"/>
    </row>
    <row r="82" spans="1:43" ht="17.25" customHeight="1">
      <c r="A82" s="419"/>
      <c r="B82" s="154" t="s">
        <v>300</v>
      </c>
      <c r="C82" s="122">
        <v>325775</v>
      </c>
      <c r="D82" s="235">
        <v>196261</v>
      </c>
      <c r="E82" s="236">
        <v>60.2</v>
      </c>
      <c r="F82" s="235">
        <v>76978</v>
      </c>
      <c r="G82" s="237">
        <v>23.6</v>
      </c>
      <c r="H82" s="235">
        <v>36240</v>
      </c>
      <c r="I82" s="238">
        <v>11.1</v>
      </c>
      <c r="J82" s="235">
        <v>40916</v>
      </c>
      <c r="K82" s="238">
        <v>12.6</v>
      </c>
      <c r="L82" s="235">
        <v>39446</v>
      </c>
      <c r="M82" s="238">
        <v>12.1</v>
      </c>
      <c r="N82" s="235">
        <v>88598</v>
      </c>
      <c r="O82" s="237">
        <v>27.2</v>
      </c>
      <c r="P82" s="235">
        <v>19210</v>
      </c>
      <c r="Q82" s="238">
        <v>5.9</v>
      </c>
      <c r="R82" s="122">
        <v>3001</v>
      </c>
      <c r="S82" s="238">
        <v>0.9</v>
      </c>
      <c r="T82" s="162" t="str">
        <f t="shared" si="4"/>
        <v>〇</v>
      </c>
      <c r="U82" s="172">
        <f t="shared" si="5"/>
        <v>100</v>
      </c>
      <c r="W82" s="165"/>
      <c r="X82" s="165"/>
      <c r="Y82" s="165"/>
      <c r="Z82" s="165"/>
      <c r="AA82" s="165"/>
      <c r="AB82" s="165"/>
      <c r="AC82" s="165"/>
      <c r="AD82" s="165"/>
      <c r="AE82" s="165"/>
      <c r="AF82" s="165"/>
      <c r="AG82" s="165"/>
      <c r="AH82" s="165"/>
      <c r="AI82" s="165"/>
      <c r="AJ82" s="165"/>
      <c r="AK82" s="165"/>
      <c r="AL82" s="165"/>
      <c r="AM82" s="165"/>
      <c r="AN82" s="165"/>
      <c r="AO82" s="165"/>
      <c r="AP82" s="165"/>
      <c r="AQ82" s="165"/>
    </row>
    <row r="83" spans="1:43" ht="17.25" customHeight="1">
      <c r="A83" s="419"/>
      <c r="B83" s="154" t="s">
        <v>301</v>
      </c>
      <c r="C83" s="235">
        <v>414502</v>
      </c>
      <c r="D83" s="235">
        <v>199230</v>
      </c>
      <c r="E83" s="236">
        <v>48.1</v>
      </c>
      <c r="F83" s="235">
        <v>79752</v>
      </c>
      <c r="G83" s="237">
        <v>19.2</v>
      </c>
      <c r="H83" s="235">
        <v>33656</v>
      </c>
      <c r="I83" s="238">
        <v>8.1</v>
      </c>
      <c r="J83" s="235">
        <v>44540</v>
      </c>
      <c r="K83" s="238">
        <v>10.7</v>
      </c>
      <c r="L83" s="235">
        <v>43674</v>
      </c>
      <c r="M83" s="238">
        <v>10.5</v>
      </c>
      <c r="N83" s="235">
        <v>170732</v>
      </c>
      <c r="O83" s="237">
        <v>41.2</v>
      </c>
      <c r="P83" s="235">
        <v>97212</v>
      </c>
      <c r="Q83" s="238">
        <v>23.5</v>
      </c>
      <c r="R83" s="122">
        <v>6845</v>
      </c>
      <c r="S83" s="238">
        <v>1.7</v>
      </c>
      <c r="T83" s="162" t="str">
        <f t="shared" si="4"/>
        <v>〇</v>
      </c>
      <c r="U83" s="172">
        <f t="shared" si="5"/>
        <v>100</v>
      </c>
      <c r="W83" s="165"/>
      <c r="X83" s="165"/>
      <c r="Y83" s="165"/>
      <c r="Z83" s="165"/>
      <c r="AA83" s="165"/>
      <c r="AB83" s="165"/>
      <c r="AC83" s="165"/>
      <c r="AD83" s="165"/>
      <c r="AE83" s="165"/>
      <c r="AF83" s="165"/>
      <c r="AG83" s="165"/>
      <c r="AH83" s="165"/>
      <c r="AI83" s="165"/>
      <c r="AJ83" s="165"/>
      <c r="AK83" s="165"/>
      <c r="AL83" s="165"/>
      <c r="AM83" s="165"/>
      <c r="AN83" s="165"/>
      <c r="AO83" s="165"/>
      <c r="AP83" s="165"/>
      <c r="AQ83" s="165"/>
    </row>
    <row r="84" spans="1:43" ht="17.25" customHeight="1">
      <c r="A84" s="419"/>
      <c r="B84" s="154" t="s">
        <v>315</v>
      </c>
      <c r="C84" s="235">
        <v>383657</v>
      </c>
      <c r="D84" s="235">
        <v>234062</v>
      </c>
      <c r="E84" s="236">
        <v>61</v>
      </c>
      <c r="F84" s="235">
        <v>79842</v>
      </c>
      <c r="G84" s="237">
        <v>20.8</v>
      </c>
      <c r="H84" s="235">
        <v>47717</v>
      </c>
      <c r="I84" s="238">
        <v>12.4</v>
      </c>
      <c r="J84" s="235">
        <v>51043</v>
      </c>
      <c r="K84" s="238">
        <v>13.3</v>
      </c>
      <c r="L84" s="235">
        <v>50769</v>
      </c>
      <c r="M84" s="238">
        <v>13.2</v>
      </c>
      <c r="N84" s="235">
        <v>98552</v>
      </c>
      <c r="O84" s="237">
        <v>25.7</v>
      </c>
      <c r="P84" s="235">
        <v>21650</v>
      </c>
      <c r="Q84" s="238">
        <v>5.6</v>
      </c>
      <c r="R84" s="122">
        <v>3439</v>
      </c>
      <c r="S84" s="238">
        <v>0.9</v>
      </c>
      <c r="T84" s="162" t="str">
        <f t="shared" si="4"/>
        <v>〇</v>
      </c>
      <c r="U84" s="172">
        <f t="shared" si="5"/>
        <v>100</v>
      </c>
      <c r="W84" s="165"/>
      <c r="X84" s="165"/>
      <c r="Y84" s="165"/>
      <c r="Z84" s="165"/>
      <c r="AA84" s="165"/>
      <c r="AB84" s="165"/>
      <c r="AC84" s="165"/>
      <c r="AD84" s="165"/>
      <c r="AE84" s="165"/>
      <c r="AF84" s="165"/>
      <c r="AG84" s="165"/>
      <c r="AH84" s="165"/>
      <c r="AI84" s="165"/>
      <c r="AJ84" s="165"/>
      <c r="AK84" s="165"/>
      <c r="AL84" s="165"/>
      <c r="AM84" s="165"/>
      <c r="AN84" s="165"/>
      <c r="AO84" s="165"/>
      <c r="AP84" s="165"/>
      <c r="AQ84" s="165"/>
    </row>
    <row r="85" spans="1:43" ht="17.25" customHeight="1">
      <c r="A85" s="426"/>
      <c r="B85" s="217" t="s">
        <v>316</v>
      </c>
      <c r="C85" s="281">
        <v>375818</v>
      </c>
      <c r="D85" s="281">
        <v>214461</v>
      </c>
      <c r="E85" s="282">
        <v>57.1</v>
      </c>
      <c r="F85" s="281">
        <v>80339</v>
      </c>
      <c r="G85" s="283">
        <v>21.4</v>
      </c>
      <c r="H85" s="281">
        <v>37251</v>
      </c>
      <c r="I85" s="284">
        <v>9.9</v>
      </c>
      <c r="J85" s="281">
        <v>50038</v>
      </c>
      <c r="K85" s="284">
        <v>13.3</v>
      </c>
      <c r="L85" s="281">
        <v>50038</v>
      </c>
      <c r="M85" s="284">
        <v>13.3</v>
      </c>
      <c r="N85" s="281">
        <v>111319</v>
      </c>
      <c r="O85" s="283">
        <v>29.6</v>
      </c>
      <c r="P85" s="281">
        <v>26114</v>
      </c>
      <c r="Q85" s="284">
        <v>7</v>
      </c>
      <c r="R85" s="285">
        <v>4295</v>
      </c>
      <c r="S85" s="284">
        <v>1.1000000000000001</v>
      </c>
      <c r="T85" s="218" t="str">
        <f t="shared" si="4"/>
        <v>〇</v>
      </c>
      <c r="U85" s="219">
        <f t="shared" si="5"/>
        <v>100</v>
      </c>
      <c r="W85" s="165"/>
      <c r="X85" s="165"/>
      <c r="Y85" s="165"/>
      <c r="Z85" s="165"/>
      <c r="AA85" s="165"/>
      <c r="AB85" s="165"/>
      <c r="AC85" s="165"/>
      <c r="AD85" s="165"/>
      <c r="AE85" s="165"/>
      <c r="AF85" s="165"/>
      <c r="AG85" s="165"/>
      <c r="AH85" s="165"/>
      <c r="AI85" s="165"/>
      <c r="AJ85" s="165"/>
      <c r="AK85" s="165"/>
      <c r="AL85" s="165"/>
      <c r="AM85" s="165"/>
      <c r="AN85" s="165"/>
      <c r="AO85" s="165"/>
      <c r="AP85" s="165"/>
      <c r="AQ85" s="165"/>
    </row>
    <row r="86" spans="1:43" ht="17.25" customHeight="1">
      <c r="A86" s="408" t="s">
        <v>59</v>
      </c>
      <c r="B86" s="154" t="s">
        <v>314</v>
      </c>
      <c r="C86" s="235">
        <v>616100</v>
      </c>
      <c r="D86" s="235">
        <v>367471</v>
      </c>
      <c r="E86" s="236">
        <v>59.6</v>
      </c>
      <c r="F86" s="235">
        <v>134809</v>
      </c>
      <c r="G86" s="237">
        <v>21.9</v>
      </c>
      <c r="H86" s="235">
        <v>72901</v>
      </c>
      <c r="I86" s="238">
        <v>11.8</v>
      </c>
      <c r="J86" s="235">
        <v>60696</v>
      </c>
      <c r="K86" s="238">
        <v>9.9</v>
      </c>
      <c r="L86" s="235">
        <v>52396</v>
      </c>
      <c r="M86" s="238">
        <v>8.5</v>
      </c>
      <c r="N86" s="235">
        <v>187933</v>
      </c>
      <c r="O86" s="237">
        <v>30.5</v>
      </c>
      <c r="P86" s="235">
        <v>48178</v>
      </c>
      <c r="Q86" s="238">
        <v>7.8</v>
      </c>
      <c r="R86" s="122">
        <v>34435</v>
      </c>
      <c r="S86" s="238">
        <v>5.6</v>
      </c>
      <c r="T86" s="162" t="str">
        <f t="shared" si="4"/>
        <v>〇</v>
      </c>
      <c r="U86" s="172">
        <f t="shared" si="5"/>
        <v>100</v>
      </c>
      <c r="W86" s="165"/>
      <c r="X86" s="165"/>
      <c r="Y86" s="165"/>
      <c r="Z86" s="165"/>
      <c r="AA86" s="165"/>
      <c r="AB86" s="165"/>
      <c r="AC86" s="165"/>
      <c r="AD86" s="165"/>
      <c r="AE86" s="165"/>
      <c r="AF86" s="165"/>
      <c r="AG86" s="165"/>
      <c r="AH86" s="165"/>
      <c r="AI86" s="165"/>
      <c r="AJ86" s="165"/>
      <c r="AK86" s="165"/>
      <c r="AL86" s="165"/>
      <c r="AM86" s="165"/>
      <c r="AN86" s="165"/>
      <c r="AO86" s="165"/>
      <c r="AP86" s="165"/>
      <c r="AQ86" s="165"/>
    </row>
    <row r="87" spans="1:43" ht="17.25" customHeight="1">
      <c r="A87" s="419"/>
      <c r="B87" s="154" t="s">
        <v>300</v>
      </c>
      <c r="C87" s="235">
        <v>626663</v>
      </c>
      <c r="D87" s="235">
        <v>372325</v>
      </c>
      <c r="E87" s="236">
        <v>59.4</v>
      </c>
      <c r="F87" s="235">
        <v>133328</v>
      </c>
      <c r="G87" s="237">
        <v>21.3</v>
      </c>
      <c r="H87" s="235">
        <v>73508</v>
      </c>
      <c r="I87" s="238">
        <v>11.7</v>
      </c>
      <c r="J87" s="235">
        <v>66427</v>
      </c>
      <c r="K87" s="238">
        <v>10.6</v>
      </c>
      <c r="L87" s="235">
        <v>58829</v>
      </c>
      <c r="M87" s="238">
        <v>9.4</v>
      </c>
      <c r="N87" s="235">
        <v>187911</v>
      </c>
      <c r="O87" s="237">
        <v>30</v>
      </c>
      <c r="P87" s="235">
        <v>43095</v>
      </c>
      <c r="Q87" s="238">
        <v>6.9</v>
      </c>
      <c r="R87" s="122">
        <v>36450</v>
      </c>
      <c r="S87" s="238">
        <v>5.8</v>
      </c>
      <c r="T87" s="162" t="str">
        <f t="shared" si="4"/>
        <v>〇</v>
      </c>
      <c r="U87" s="172">
        <f t="shared" si="5"/>
        <v>100</v>
      </c>
      <c r="W87" s="165"/>
      <c r="X87" s="165"/>
      <c r="Y87" s="165"/>
      <c r="Z87" s="165"/>
      <c r="AA87" s="165"/>
      <c r="AB87" s="165"/>
      <c r="AC87" s="165"/>
      <c r="AD87" s="165"/>
      <c r="AE87" s="165"/>
      <c r="AF87" s="165"/>
      <c r="AG87" s="165"/>
      <c r="AH87" s="165"/>
      <c r="AI87" s="165"/>
      <c r="AJ87" s="165"/>
      <c r="AK87" s="165"/>
      <c r="AL87" s="165"/>
      <c r="AM87" s="165"/>
      <c r="AN87" s="165"/>
      <c r="AO87" s="165"/>
      <c r="AP87" s="165"/>
      <c r="AQ87" s="165"/>
    </row>
    <row r="88" spans="1:43" ht="17.25" customHeight="1">
      <c r="A88" s="419"/>
      <c r="B88" s="154" t="s">
        <v>301</v>
      </c>
      <c r="C88" s="122">
        <v>778024</v>
      </c>
      <c r="D88" s="235">
        <v>378148</v>
      </c>
      <c r="E88" s="236">
        <v>48.6</v>
      </c>
      <c r="F88" s="235">
        <v>139405</v>
      </c>
      <c r="G88" s="237">
        <v>17.899999999999999</v>
      </c>
      <c r="H88" s="235">
        <v>68976</v>
      </c>
      <c r="I88" s="238">
        <v>8.9</v>
      </c>
      <c r="J88" s="235">
        <v>73548</v>
      </c>
      <c r="K88" s="238">
        <v>9.5</v>
      </c>
      <c r="L88" s="235">
        <v>67810</v>
      </c>
      <c r="M88" s="238">
        <v>8.6999999999999993</v>
      </c>
      <c r="N88" s="235">
        <v>326328</v>
      </c>
      <c r="O88" s="237">
        <v>41.9</v>
      </c>
      <c r="P88" s="235">
        <v>173067</v>
      </c>
      <c r="Q88" s="238">
        <v>22.2</v>
      </c>
      <c r="R88" s="122">
        <v>44181</v>
      </c>
      <c r="S88" s="238">
        <v>5.7</v>
      </c>
      <c r="T88" s="162" t="str">
        <f t="shared" si="4"/>
        <v>〇</v>
      </c>
      <c r="U88" s="172">
        <f t="shared" si="5"/>
        <v>100</v>
      </c>
      <c r="W88" s="165"/>
      <c r="X88" s="165"/>
      <c r="Y88" s="165"/>
      <c r="Z88" s="165"/>
      <c r="AA88" s="165"/>
      <c r="AB88" s="165"/>
      <c r="AC88" s="165"/>
      <c r="AD88" s="165"/>
      <c r="AE88" s="165"/>
      <c r="AF88" s="165"/>
      <c r="AG88" s="165"/>
      <c r="AH88" s="165"/>
      <c r="AI88" s="165"/>
      <c r="AJ88" s="165"/>
      <c r="AK88" s="165"/>
      <c r="AL88" s="165"/>
      <c r="AM88" s="165"/>
      <c r="AN88" s="165"/>
      <c r="AO88" s="165"/>
      <c r="AP88" s="165"/>
      <c r="AQ88" s="165"/>
    </row>
    <row r="89" spans="1:43" ht="17.25" customHeight="1">
      <c r="A89" s="419"/>
      <c r="B89" s="154" t="s">
        <v>315</v>
      </c>
      <c r="C89" s="122">
        <v>714073</v>
      </c>
      <c r="D89" s="235">
        <v>411589</v>
      </c>
      <c r="E89" s="236">
        <v>57.7</v>
      </c>
      <c r="F89" s="235">
        <v>139230</v>
      </c>
      <c r="G89" s="237">
        <v>19.5</v>
      </c>
      <c r="H89" s="235">
        <v>73145</v>
      </c>
      <c r="I89" s="238">
        <v>10.3</v>
      </c>
      <c r="J89" s="235">
        <v>85158</v>
      </c>
      <c r="K89" s="238">
        <v>11.9</v>
      </c>
      <c r="L89" s="235">
        <v>78007</v>
      </c>
      <c r="M89" s="238">
        <v>10.9</v>
      </c>
      <c r="N89" s="235">
        <v>217326</v>
      </c>
      <c r="O89" s="237">
        <v>30.4</v>
      </c>
      <c r="P89" s="235">
        <v>50594</v>
      </c>
      <c r="Q89" s="238">
        <v>7.1</v>
      </c>
      <c r="R89" s="122">
        <v>39508</v>
      </c>
      <c r="S89" s="238">
        <v>5.5</v>
      </c>
      <c r="T89" s="162" t="str">
        <f t="shared" si="4"/>
        <v>〇</v>
      </c>
      <c r="U89" s="172">
        <f t="shared" si="5"/>
        <v>100</v>
      </c>
      <c r="W89" s="165"/>
      <c r="X89" s="165"/>
      <c r="Y89" s="165"/>
      <c r="Z89" s="165"/>
      <c r="AA89" s="165"/>
      <c r="AB89" s="165"/>
      <c r="AC89" s="165"/>
      <c r="AD89" s="165"/>
      <c r="AE89" s="165"/>
      <c r="AF89" s="165"/>
      <c r="AG89" s="165"/>
      <c r="AH89" s="165"/>
      <c r="AI89" s="165"/>
      <c r="AJ89" s="165"/>
      <c r="AK89" s="165"/>
      <c r="AL89" s="165"/>
      <c r="AM89" s="165"/>
      <c r="AN89" s="165"/>
      <c r="AO89" s="165"/>
      <c r="AP89" s="165"/>
      <c r="AQ89" s="165"/>
    </row>
    <row r="90" spans="1:43" ht="17.25" customHeight="1">
      <c r="A90" s="426"/>
      <c r="B90" s="217" t="s">
        <v>316</v>
      </c>
      <c r="C90" s="285">
        <v>705188</v>
      </c>
      <c r="D90" s="281">
        <v>392256</v>
      </c>
      <c r="E90" s="282">
        <v>55.6</v>
      </c>
      <c r="F90" s="281">
        <v>140083</v>
      </c>
      <c r="G90" s="283">
        <v>19.899999999999999</v>
      </c>
      <c r="H90" s="281">
        <v>70708</v>
      </c>
      <c r="I90" s="284">
        <v>10</v>
      </c>
      <c r="J90" s="281">
        <v>82763</v>
      </c>
      <c r="K90" s="284">
        <v>11.7</v>
      </c>
      <c r="L90" s="281">
        <v>77438</v>
      </c>
      <c r="M90" s="284">
        <v>10.9</v>
      </c>
      <c r="N90" s="281">
        <v>230169</v>
      </c>
      <c r="O90" s="283">
        <v>32.6</v>
      </c>
      <c r="P90" s="281">
        <v>60336</v>
      </c>
      <c r="Q90" s="284">
        <v>8.6</v>
      </c>
      <c r="R90" s="285">
        <v>38672</v>
      </c>
      <c r="S90" s="284">
        <v>5.5</v>
      </c>
      <c r="T90" s="218" t="str">
        <f t="shared" si="4"/>
        <v>〇</v>
      </c>
      <c r="U90" s="219">
        <f t="shared" si="5"/>
        <v>99.9</v>
      </c>
      <c r="W90" s="165"/>
      <c r="X90" s="165"/>
      <c r="Y90" s="165"/>
      <c r="Z90" s="165"/>
      <c r="AA90" s="165"/>
      <c r="AB90" s="165"/>
      <c r="AC90" s="165"/>
      <c r="AD90" s="165"/>
      <c r="AE90" s="165"/>
      <c r="AF90" s="165"/>
      <c r="AG90" s="165"/>
      <c r="AH90" s="165"/>
      <c r="AI90" s="165"/>
      <c r="AJ90" s="165"/>
      <c r="AK90" s="165"/>
      <c r="AL90" s="165"/>
      <c r="AM90" s="165"/>
      <c r="AN90" s="165"/>
      <c r="AO90" s="165"/>
      <c r="AP90" s="165"/>
      <c r="AQ90" s="165"/>
    </row>
    <row r="91" spans="1:43" ht="17.25" customHeight="1">
      <c r="A91" s="408" t="s">
        <v>91</v>
      </c>
      <c r="B91" s="154" t="s">
        <v>314</v>
      </c>
      <c r="C91" s="235">
        <v>548551</v>
      </c>
      <c r="D91" s="235">
        <v>311978</v>
      </c>
      <c r="E91" s="236">
        <v>56.9</v>
      </c>
      <c r="F91" s="235">
        <v>110332</v>
      </c>
      <c r="G91" s="237">
        <v>20.100000000000001</v>
      </c>
      <c r="H91" s="235">
        <v>68300</v>
      </c>
      <c r="I91" s="238">
        <v>12.5</v>
      </c>
      <c r="J91" s="235">
        <v>69406</v>
      </c>
      <c r="K91" s="238">
        <v>12.7</v>
      </c>
      <c r="L91" s="235">
        <v>68753</v>
      </c>
      <c r="M91" s="238">
        <v>12.6</v>
      </c>
      <c r="N91" s="235">
        <v>167167</v>
      </c>
      <c r="O91" s="237">
        <v>30.4</v>
      </c>
      <c r="P91" s="235">
        <v>29479</v>
      </c>
      <c r="Q91" s="238">
        <v>5.4</v>
      </c>
      <c r="R91" s="122">
        <v>29530</v>
      </c>
      <c r="S91" s="238">
        <v>5.4</v>
      </c>
      <c r="T91" s="162" t="str">
        <f t="shared" si="4"/>
        <v>〇</v>
      </c>
      <c r="U91" s="172">
        <f t="shared" si="5"/>
        <v>100</v>
      </c>
      <c r="W91" s="165"/>
      <c r="X91" s="165"/>
      <c r="Y91" s="165"/>
      <c r="Z91" s="165"/>
      <c r="AA91" s="165"/>
      <c r="AB91" s="165"/>
      <c r="AC91" s="165"/>
      <c r="AD91" s="165"/>
      <c r="AE91" s="165"/>
      <c r="AF91" s="165"/>
      <c r="AG91" s="165"/>
      <c r="AH91" s="165"/>
      <c r="AI91" s="165"/>
      <c r="AJ91" s="165"/>
      <c r="AK91" s="165"/>
      <c r="AL91" s="165"/>
      <c r="AM91" s="165"/>
      <c r="AN91" s="165"/>
      <c r="AO91" s="165"/>
      <c r="AP91" s="165"/>
      <c r="AQ91" s="165"/>
    </row>
    <row r="92" spans="1:43" ht="17.25" customHeight="1">
      <c r="A92" s="423"/>
      <c r="B92" s="154" t="s">
        <v>300</v>
      </c>
      <c r="C92" s="122">
        <v>550111</v>
      </c>
      <c r="D92" s="235">
        <v>317089</v>
      </c>
      <c r="E92" s="236">
        <v>57.6</v>
      </c>
      <c r="F92" s="235">
        <v>109492</v>
      </c>
      <c r="G92" s="237">
        <v>19.899999999999999</v>
      </c>
      <c r="H92" s="235">
        <v>68434</v>
      </c>
      <c r="I92" s="238">
        <v>12.4</v>
      </c>
      <c r="J92" s="235">
        <v>64274</v>
      </c>
      <c r="K92" s="238">
        <v>11.7</v>
      </c>
      <c r="L92" s="235">
        <v>63750</v>
      </c>
      <c r="M92" s="238">
        <v>11.6</v>
      </c>
      <c r="N92" s="235">
        <v>168748</v>
      </c>
      <c r="O92" s="237">
        <v>30.7</v>
      </c>
      <c r="P92" s="235">
        <v>28560</v>
      </c>
      <c r="Q92" s="238">
        <v>5.2</v>
      </c>
      <c r="R92" s="122">
        <v>28889</v>
      </c>
      <c r="S92" s="238">
        <v>5.3</v>
      </c>
      <c r="T92" s="162" t="str">
        <f t="shared" si="4"/>
        <v>〇</v>
      </c>
      <c r="U92" s="172">
        <f t="shared" si="5"/>
        <v>100</v>
      </c>
      <c r="W92" s="165"/>
      <c r="X92" s="165"/>
      <c r="Y92" s="165"/>
      <c r="Z92" s="165"/>
      <c r="AA92" s="165"/>
      <c r="AB92" s="165"/>
      <c r="AC92" s="165"/>
      <c r="AD92" s="165"/>
      <c r="AE92" s="165"/>
      <c r="AF92" s="165"/>
      <c r="AG92" s="165"/>
      <c r="AH92" s="165"/>
      <c r="AI92" s="165"/>
      <c r="AJ92" s="165"/>
      <c r="AK92" s="165"/>
      <c r="AL92" s="165"/>
      <c r="AM92" s="165"/>
      <c r="AN92" s="165"/>
      <c r="AO92" s="165"/>
      <c r="AP92" s="165"/>
      <c r="AQ92" s="165"/>
    </row>
    <row r="93" spans="1:43" ht="17.25" customHeight="1">
      <c r="A93" s="423"/>
      <c r="B93" s="154" t="s">
        <v>301</v>
      </c>
      <c r="C93" s="235">
        <v>677137</v>
      </c>
      <c r="D93" s="235">
        <v>322320</v>
      </c>
      <c r="E93" s="236">
        <v>47.6</v>
      </c>
      <c r="F93" s="235">
        <v>109322</v>
      </c>
      <c r="G93" s="237">
        <v>16.100000000000001</v>
      </c>
      <c r="H93" s="235">
        <v>71124</v>
      </c>
      <c r="I93" s="238">
        <v>10.5</v>
      </c>
      <c r="J93" s="235">
        <v>68889</v>
      </c>
      <c r="K93" s="238">
        <v>10.199999999999999</v>
      </c>
      <c r="L93" s="235">
        <v>68889</v>
      </c>
      <c r="M93" s="238">
        <v>10.199999999999999</v>
      </c>
      <c r="N93" s="235">
        <v>285928</v>
      </c>
      <c r="O93" s="237">
        <v>42.2</v>
      </c>
      <c r="P93" s="235">
        <v>131972</v>
      </c>
      <c r="Q93" s="238">
        <v>19.5</v>
      </c>
      <c r="R93" s="122">
        <v>35191</v>
      </c>
      <c r="S93" s="238">
        <v>5.2</v>
      </c>
      <c r="T93" s="162" t="str">
        <f t="shared" si="4"/>
        <v>〇</v>
      </c>
      <c r="U93" s="172">
        <f t="shared" si="5"/>
        <v>100</v>
      </c>
      <c r="W93" s="165"/>
      <c r="X93" s="165"/>
      <c r="Y93" s="165"/>
      <c r="Z93" s="165"/>
      <c r="AA93" s="165"/>
      <c r="AB93" s="165"/>
      <c r="AC93" s="165"/>
      <c r="AD93" s="165"/>
      <c r="AE93" s="165"/>
      <c r="AF93" s="165"/>
      <c r="AG93" s="165"/>
      <c r="AH93" s="165"/>
      <c r="AI93" s="165"/>
      <c r="AJ93" s="165"/>
      <c r="AK93" s="165"/>
      <c r="AL93" s="165"/>
      <c r="AM93" s="165"/>
      <c r="AN93" s="165"/>
      <c r="AO93" s="165"/>
      <c r="AP93" s="165"/>
      <c r="AQ93" s="165"/>
    </row>
    <row r="94" spans="1:43" ht="17.25" customHeight="1">
      <c r="A94" s="423"/>
      <c r="B94" s="154" t="s">
        <v>315</v>
      </c>
      <c r="C94" s="235">
        <v>643027</v>
      </c>
      <c r="D94" s="235">
        <v>348743</v>
      </c>
      <c r="E94" s="236">
        <v>54.3</v>
      </c>
      <c r="F94" s="235">
        <v>107928</v>
      </c>
      <c r="G94" s="237">
        <v>16.8</v>
      </c>
      <c r="H94" s="235">
        <v>69430</v>
      </c>
      <c r="I94" s="238">
        <v>10.8</v>
      </c>
      <c r="J94" s="235">
        <v>68163</v>
      </c>
      <c r="K94" s="238">
        <v>10.6</v>
      </c>
      <c r="L94" s="235">
        <v>68128</v>
      </c>
      <c r="M94" s="238">
        <v>10.6</v>
      </c>
      <c r="N94" s="235">
        <v>226121</v>
      </c>
      <c r="O94" s="237">
        <v>35.1</v>
      </c>
      <c r="P94" s="235">
        <v>35668</v>
      </c>
      <c r="Q94" s="238">
        <v>5.5</v>
      </c>
      <c r="R94" s="122">
        <v>48373</v>
      </c>
      <c r="S94" s="238">
        <v>7.5</v>
      </c>
      <c r="T94" s="162" t="str">
        <f t="shared" si="4"/>
        <v>〇</v>
      </c>
      <c r="U94" s="172">
        <f t="shared" si="5"/>
        <v>100</v>
      </c>
      <c r="W94" s="165"/>
      <c r="X94" s="165"/>
      <c r="Y94" s="165"/>
      <c r="Z94" s="165"/>
      <c r="AA94" s="165"/>
      <c r="AB94" s="165"/>
      <c r="AC94" s="165"/>
      <c r="AD94" s="165"/>
      <c r="AE94" s="165"/>
      <c r="AF94" s="165"/>
      <c r="AG94" s="165"/>
      <c r="AH94" s="165"/>
      <c r="AI94" s="165"/>
      <c r="AJ94" s="165"/>
      <c r="AK94" s="165"/>
      <c r="AL94" s="165"/>
      <c r="AM94" s="165"/>
      <c r="AN94" s="165"/>
      <c r="AO94" s="165"/>
      <c r="AP94" s="165"/>
      <c r="AQ94" s="165"/>
    </row>
    <row r="95" spans="1:43" ht="17.25" customHeight="1">
      <c r="A95" s="404"/>
      <c r="B95" s="217" t="s">
        <v>316</v>
      </c>
      <c r="C95" s="281">
        <v>601495</v>
      </c>
      <c r="D95" s="281">
        <v>338104</v>
      </c>
      <c r="E95" s="282">
        <v>56.2</v>
      </c>
      <c r="F95" s="281">
        <v>109230</v>
      </c>
      <c r="G95" s="283">
        <v>18.2</v>
      </c>
      <c r="H95" s="281">
        <v>68059</v>
      </c>
      <c r="I95" s="284">
        <v>11.3</v>
      </c>
      <c r="J95" s="281">
        <v>55029</v>
      </c>
      <c r="K95" s="284">
        <v>9.1</v>
      </c>
      <c r="L95" s="281">
        <v>54825</v>
      </c>
      <c r="M95" s="284">
        <v>9.1</v>
      </c>
      <c r="N95" s="281">
        <v>208362</v>
      </c>
      <c r="O95" s="283">
        <v>34.700000000000003</v>
      </c>
      <c r="P95" s="281">
        <v>30342</v>
      </c>
      <c r="Q95" s="284">
        <v>5</v>
      </c>
      <c r="R95" s="285">
        <v>39656</v>
      </c>
      <c r="S95" s="284">
        <v>6.6</v>
      </c>
      <c r="T95" s="218" t="str">
        <f t="shared" si="4"/>
        <v>〇</v>
      </c>
      <c r="U95" s="219">
        <f t="shared" si="5"/>
        <v>100</v>
      </c>
      <c r="W95" s="165"/>
      <c r="X95" s="165"/>
      <c r="Y95" s="165"/>
      <c r="Z95" s="165"/>
      <c r="AA95" s="165"/>
      <c r="AB95" s="165"/>
      <c r="AC95" s="165"/>
      <c r="AD95" s="165"/>
      <c r="AE95" s="165"/>
      <c r="AF95" s="165"/>
      <c r="AG95" s="165"/>
      <c r="AH95" s="165"/>
      <c r="AI95" s="165"/>
      <c r="AJ95" s="165"/>
      <c r="AK95" s="165"/>
      <c r="AL95" s="165"/>
      <c r="AM95" s="165"/>
      <c r="AN95" s="165"/>
      <c r="AO95" s="165"/>
      <c r="AP95" s="165"/>
      <c r="AQ95" s="165"/>
    </row>
    <row r="96" spans="1:43" ht="17.25" customHeight="1">
      <c r="A96" s="408" t="s">
        <v>61</v>
      </c>
      <c r="B96" s="154" t="s">
        <v>314</v>
      </c>
      <c r="C96" s="235">
        <v>844135</v>
      </c>
      <c r="D96" s="235">
        <v>457664</v>
      </c>
      <c r="E96" s="236">
        <v>54.2</v>
      </c>
      <c r="F96" s="235">
        <v>140331</v>
      </c>
      <c r="G96" s="237">
        <v>16.600000000000001</v>
      </c>
      <c r="H96" s="235">
        <v>100399</v>
      </c>
      <c r="I96" s="238">
        <v>11.9</v>
      </c>
      <c r="J96" s="235">
        <v>81781</v>
      </c>
      <c r="K96" s="238">
        <v>9.6999999999999993</v>
      </c>
      <c r="L96" s="235">
        <v>81342</v>
      </c>
      <c r="M96" s="238">
        <v>9.6</v>
      </c>
      <c r="N96" s="235">
        <v>304690</v>
      </c>
      <c r="O96" s="237">
        <v>36.1</v>
      </c>
      <c r="P96" s="235">
        <v>54003</v>
      </c>
      <c r="Q96" s="238">
        <v>6.4</v>
      </c>
      <c r="R96" s="122">
        <v>86236</v>
      </c>
      <c r="S96" s="238">
        <v>10.199999999999999</v>
      </c>
      <c r="T96" s="162" t="str">
        <f t="shared" si="4"/>
        <v>〇</v>
      </c>
      <c r="U96" s="172">
        <f t="shared" si="5"/>
        <v>100</v>
      </c>
      <c r="W96" s="165"/>
      <c r="X96" s="165"/>
      <c r="Y96" s="165"/>
      <c r="Z96" s="165"/>
      <c r="AA96" s="165"/>
      <c r="AB96" s="165"/>
      <c r="AC96" s="165"/>
      <c r="AD96" s="165"/>
      <c r="AE96" s="165"/>
      <c r="AF96" s="165"/>
      <c r="AG96" s="165"/>
      <c r="AH96" s="165"/>
      <c r="AI96" s="165"/>
      <c r="AJ96" s="165"/>
      <c r="AK96" s="165"/>
      <c r="AL96" s="165"/>
      <c r="AM96" s="165"/>
      <c r="AN96" s="165"/>
      <c r="AO96" s="165"/>
      <c r="AP96" s="165"/>
      <c r="AQ96" s="165"/>
    </row>
    <row r="97" spans="1:43" ht="17.25" customHeight="1">
      <c r="A97" s="419"/>
      <c r="B97" s="154" t="s">
        <v>300</v>
      </c>
      <c r="C97" s="235">
        <v>868661</v>
      </c>
      <c r="D97" s="235">
        <v>472419</v>
      </c>
      <c r="E97" s="236">
        <v>54.4</v>
      </c>
      <c r="F97" s="235">
        <v>139341</v>
      </c>
      <c r="G97" s="237">
        <v>16</v>
      </c>
      <c r="H97" s="235">
        <v>106100</v>
      </c>
      <c r="I97" s="238">
        <v>12.2</v>
      </c>
      <c r="J97" s="235">
        <v>87034</v>
      </c>
      <c r="K97" s="238">
        <v>10</v>
      </c>
      <c r="L97" s="235">
        <v>86213</v>
      </c>
      <c r="M97" s="238">
        <v>9.9</v>
      </c>
      <c r="N97" s="235">
        <v>309208</v>
      </c>
      <c r="O97" s="237">
        <v>35.6</v>
      </c>
      <c r="P97" s="235">
        <v>58557</v>
      </c>
      <c r="Q97" s="238">
        <v>6.7</v>
      </c>
      <c r="R97" s="122">
        <v>79474</v>
      </c>
      <c r="S97" s="238">
        <v>9.1</v>
      </c>
      <c r="T97" s="162" t="str">
        <f t="shared" si="4"/>
        <v>〇</v>
      </c>
      <c r="U97" s="172">
        <f t="shared" si="5"/>
        <v>100</v>
      </c>
      <c r="W97" s="165"/>
      <c r="X97" s="165"/>
      <c r="Y97" s="165"/>
      <c r="Z97" s="165"/>
      <c r="AA97" s="165"/>
      <c r="AB97" s="165"/>
      <c r="AC97" s="165"/>
      <c r="AD97" s="165"/>
      <c r="AE97" s="165"/>
      <c r="AF97" s="165"/>
      <c r="AG97" s="165"/>
      <c r="AH97" s="165"/>
      <c r="AI97" s="165"/>
      <c r="AJ97" s="165"/>
      <c r="AK97" s="165"/>
      <c r="AL97" s="165"/>
      <c r="AM97" s="165"/>
      <c r="AN97" s="165"/>
      <c r="AO97" s="165"/>
      <c r="AP97" s="165"/>
      <c r="AQ97" s="165"/>
    </row>
    <row r="98" spans="1:43" ht="17.25" customHeight="1">
      <c r="A98" s="419"/>
      <c r="B98" s="154" t="s">
        <v>301</v>
      </c>
      <c r="C98" s="122">
        <v>1247829</v>
      </c>
      <c r="D98" s="235">
        <v>480265</v>
      </c>
      <c r="E98" s="236">
        <v>38.5</v>
      </c>
      <c r="F98" s="235">
        <v>142586</v>
      </c>
      <c r="G98" s="237">
        <v>11.4</v>
      </c>
      <c r="H98" s="235">
        <v>103641</v>
      </c>
      <c r="I98" s="238">
        <v>8.3000000000000007</v>
      </c>
      <c r="J98" s="235">
        <v>94344</v>
      </c>
      <c r="K98" s="238">
        <v>7.6</v>
      </c>
      <c r="L98" s="235">
        <v>94119</v>
      </c>
      <c r="M98" s="238">
        <v>7.6</v>
      </c>
      <c r="N98" s="235">
        <v>673220</v>
      </c>
      <c r="O98" s="237">
        <v>54</v>
      </c>
      <c r="P98" s="235">
        <v>224533</v>
      </c>
      <c r="Q98" s="238">
        <v>18</v>
      </c>
      <c r="R98" s="122">
        <v>277207</v>
      </c>
      <c r="S98" s="238">
        <v>22.2</v>
      </c>
      <c r="T98" s="162" t="str">
        <f t="shared" si="4"/>
        <v>〇</v>
      </c>
      <c r="U98" s="172">
        <f t="shared" si="5"/>
        <v>100.1</v>
      </c>
      <c r="W98" s="165"/>
      <c r="X98" s="165"/>
      <c r="Y98" s="165"/>
      <c r="Z98" s="165"/>
      <c r="AA98" s="165"/>
      <c r="AB98" s="165"/>
      <c r="AC98" s="165"/>
      <c r="AD98" s="165"/>
      <c r="AE98" s="165"/>
      <c r="AF98" s="165"/>
      <c r="AG98" s="165"/>
      <c r="AH98" s="165"/>
      <c r="AI98" s="165"/>
      <c r="AJ98" s="165"/>
      <c r="AK98" s="165"/>
      <c r="AL98" s="165"/>
      <c r="AM98" s="165"/>
      <c r="AN98" s="165"/>
      <c r="AO98" s="165"/>
      <c r="AP98" s="165"/>
      <c r="AQ98" s="165"/>
    </row>
    <row r="99" spans="1:43" ht="17.25" customHeight="1">
      <c r="A99" s="419"/>
      <c r="B99" s="154" t="s">
        <v>315</v>
      </c>
      <c r="C99" s="122">
        <v>1161028</v>
      </c>
      <c r="D99" s="235">
        <v>513854</v>
      </c>
      <c r="E99" s="236">
        <v>44.258536400500248</v>
      </c>
      <c r="F99" s="235">
        <v>144270</v>
      </c>
      <c r="G99" s="237">
        <v>12.426056908188261</v>
      </c>
      <c r="H99" s="235">
        <v>99948</v>
      </c>
      <c r="I99" s="238">
        <v>8.608577915433564</v>
      </c>
      <c r="J99" s="235">
        <v>97399</v>
      </c>
      <c r="K99" s="238">
        <v>8.3890311000251501</v>
      </c>
      <c r="L99" s="235">
        <v>96751</v>
      </c>
      <c r="M99" s="238">
        <v>8.4332184925772662</v>
      </c>
      <c r="N99" s="235">
        <v>549775</v>
      </c>
      <c r="O99" s="237">
        <v>47.352432499474602</v>
      </c>
      <c r="P99" s="235">
        <v>71133</v>
      </c>
      <c r="Q99" s="238">
        <v>6.1267256259108311</v>
      </c>
      <c r="R99" s="122">
        <v>259105</v>
      </c>
      <c r="S99" s="238">
        <v>22.316860575283286</v>
      </c>
      <c r="T99" s="162" t="str">
        <f t="shared" si="4"/>
        <v>〇</v>
      </c>
      <c r="U99" s="172">
        <f t="shared" si="5"/>
        <v>100</v>
      </c>
      <c r="W99" s="165"/>
      <c r="X99" s="165"/>
      <c r="Y99" s="165"/>
      <c r="Z99" s="165"/>
      <c r="AA99" s="165"/>
      <c r="AB99" s="165"/>
      <c r="AC99" s="165"/>
      <c r="AD99" s="165"/>
      <c r="AE99" s="165"/>
      <c r="AF99" s="165"/>
      <c r="AG99" s="165"/>
      <c r="AH99" s="165"/>
      <c r="AI99" s="165"/>
      <c r="AJ99" s="165"/>
      <c r="AK99" s="165"/>
      <c r="AL99" s="165"/>
      <c r="AM99" s="165"/>
      <c r="AN99" s="165"/>
      <c r="AO99" s="165"/>
      <c r="AP99" s="165"/>
      <c r="AQ99" s="165"/>
    </row>
    <row r="100" spans="1:43" ht="17.25" customHeight="1">
      <c r="A100" s="426"/>
      <c r="B100" s="217" t="s">
        <v>316</v>
      </c>
      <c r="C100" s="285">
        <v>1124508</v>
      </c>
      <c r="D100" s="281">
        <v>524853</v>
      </c>
      <c r="E100" s="282">
        <v>46.7</v>
      </c>
      <c r="F100" s="281">
        <v>145758</v>
      </c>
      <c r="G100" s="283">
        <v>13</v>
      </c>
      <c r="H100" s="281">
        <v>103770</v>
      </c>
      <c r="I100" s="284">
        <v>9.1999999999999993</v>
      </c>
      <c r="J100" s="281">
        <v>88412</v>
      </c>
      <c r="K100" s="284">
        <v>7.9</v>
      </c>
      <c r="L100" s="281">
        <v>87666</v>
      </c>
      <c r="M100" s="284">
        <v>7.8</v>
      </c>
      <c r="N100" s="281">
        <v>511243</v>
      </c>
      <c r="O100" s="283">
        <v>45.4</v>
      </c>
      <c r="P100" s="281">
        <v>68700</v>
      </c>
      <c r="Q100" s="284">
        <v>6.1</v>
      </c>
      <c r="R100" s="285">
        <v>217015</v>
      </c>
      <c r="S100" s="284">
        <v>19.3</v>
      </c>
      <c r="T100" s="218" t="str">
        <f t="shared" si="4"/>
        <v>〇</v>
      </c>
      <c r="U100" s="219">
        <f t="shared" si="5"/>
        <v>100</v>
      </c>
      <c r="W100" s="165"/>
      <c r="X100" s="165"/>
      <c r="Y100" s="165"/>
      <c r="Z100" s="165"/>
      <c r="AA100" s="165"/>
      <c r="AB100" s="165"/>
      <c r="AC100" s="165"/>
      <c r="AD100" s="165"/>
      <c r="AE100" s="165"/>
      <c r="AF100" s="165"/>
      <c r="AG100" s="165"/>
      <c r="AH100" s="165"/>
      <c r="AI100" s="165"/>
      <c r="AJ100" s="165"/>
      <c r="AK100" s="165"/>
      <c r="AL100" s="165"/>
      <c r="AM100" s="165"/>
      <c r="AN100" s="165"/>
      <c r="AO100" s="165"/>
      <c r="AP100" s="165"/>
      <c r="AQ100" s="165"/>
    </row>
    <row r="101" spans="1:43" ht="17.25" customHeight="1">
      <c r="A101" s="408" t="s">
        <v>141</v>
      </c>
      <c r="B101" s="154" t="s">
        <v>314</v>
      </c>
      <c r="C101" s="235">
        <v>382888</v>
      </c>
      <c r="D101" s="235">
        <v>209075</v>
      </c>
      <c r="E101" s="236">
        <v>54.6</v>
      </c>
      <c r="F101" s="235">
        <v>80441</v>
      </c>
      <c r="G101" s="237">
        <v>21</v>
      </c>
      <c r="H101" s="235">
        <v>31891</v>
      </c>
      <c r="I101" s="238">
        <v>8.3000000000000007</v>
      </c>
      <c r="J101" s="235">
        <v>70085</v>
      </c>
      <c r="K101" s="238">
        <v>18.3</v>
      </c>
      <c r="L101" s="235">
        <v>56990</v>
      </c>
      <c r="M101" s="238">
        <v>14.9</v>
      </c>
      <c r="N101" s="235">
        <v>103728</v>
      </c>
      <c r="O101" s="237">
        <v>27.1</v>
      </c>
      <c r="P101" s="235">
        <v>18599</v>
      </c>
      <c r="Q101" s="238">
        <v>4.9000000000000004</v>
      </c>
      <c r="R101" s="122">
        <v>5382</v>
      </c>
      <c r="S101" s="238">
        <v>1.4</v>
      </c>
      <c r="T101" s="162" t="str">
        <f t="shared" si="4"/>
        <v>〇</v>
      </c>
      <c r="U101" s="172">
        <f t="shared" si="5"/>
        <v>100</v>
      </c>
      <c r="W101" s="165"/>
      <c r="X101" s="165"/>
      <c r="Y101" s="165"/>
      <c r="Z101" s="165"/>
      <c r="AA101" s="165"/>
      <c r="AB101" s="165"/>
      <c r="AC101" s="165"/>
      <c r="AD101" s="165"/>
      <c r="AE101" s="165"/>
      <c r="AF101" s="165"/>
      <c r="AG101" s="165"/>
      <c r="AH101" s="165"/>
      <c r="AI101" s="165"/>
      <c r="AJ101" s="165"/>
      <c r="AK101" s="165"/>
      <c r="AL101" s="165"/>
      <c r="AM101" s="165"/>
      <c r="AN101" s="165"/>
      <c r="AO101" s="165"/>
      <c r="AP101" s="165"/>
      <c r="AQ101" s="165"/>
    </row>
    <row r="102" spans="1:43" ht="17.25" customHeight="1">
      <c r="A102" s="419"/>
      <c r="B102" s="154" t="s">
        <v>300</v>
      </c>
      <c r="C102" s="235">
        <v>398502</v>
      </c>
      <c r="D102" s="235">
        <v>219302</v>
      </c>
      <c r="E102" s="236">
        <v>55</v>
      </c>
      <c r="F102" s="235">
        <v>81408</v>
      </c>
      <c r="G102" s="237">
        <v>20.399999999999999</v>
      </c>
      <c r="H102" s="235">
        <v>36597</v>
      </c>
      <c r="I102" s="238">
        <v>9.1999999999999993</v>
      </c>
      <c r="J102" s="235">
        <v>76047</v>
      </c>
      <c r="K102" s="238">
        <v>19.100000000000001</v>
      </c>
      <c r="L102" s="235">
        <v>67300</v>
      </c>
      <c r="M102" s="238">
        <v>16.899999999999999</v>
      </c>
      <c r="N102" s="235">
        <v>103153</v>
      </c>
      <c r="O102" s="237">
        <v>25.9</v>
      </c>
      <c r="P102" s="235">
        <v>20296</v>
      </c>
      <c r="Q102" s="238">
        <v>5.0999999999999996</v>
      </c>
      <c r="R102" s="122">
        <v>5314</v>
      </c>
      <c r="S102" s="238">
        <v>1.3</v>
      </c>
      <c r="T102" s="162" t="str">
        <f t="shared" si="4"/>
        <v>〇</v>
      </c>
      <c r="U102" s="172">
        <f t="shared" si="5"/>
        <v>100</v>
      </c>
      <c r="W102" s="165"/>
      <c r="X102" s="165"/>
      <c r="Y102" s="165"/>
      <c r="Z102" s="165"/>
      <c r="AA102" s="165"/>
      <c r="AB102" s="165"/>
      <c r="AC102" s="165"/>
      <c r="AD102" s="165"/>
      <c r="AE102" s="165"/>
      <c r="AF102" s="165"/>
      <c r="AG102" s="165"/>
      <c r="AH102" s="165"/>
      <c r="AI102" s="165"/>
      <c r="AJ102" s="165"/>
      <c r="AK102" s="165"/>
      <c r="AL102" s="165"/>
      <c r="AM102" s="165"/>
      <c r="AN102" s="165"/>
      <c r="AO102" s="165"/>
      <c r="AP102" s="165"/>
      <c r="AQ102" s="165"/>
    </row>
    <row r="103" spans="1:43" ht="17.25" customHeight="1">
      <c r="A103" s="419"/>
      <c r="B103" s="154" t="s">
        <v>301</v>
      </c>
      <c r="C103" s="122">
        <v>448374</v>
      </c>
      <c r="D103" s="235">
        <v>221690</v>
      </c>
      <c r="E103" s="236">
        <v>49.4</v>
      </c>
      <c r="F103" s="235">
        <v>85266</v>
      </c>
      <c r="G103" s="237">
        <v>19</v>
      </c>
      <c r="H103" s="235">
        <v>30397</v>
      </c>
      <c r="I103" s="238">
        <v>6.8</v>
      </c>
      <c r="J103" s="235">
        <v>45806</v>
      </c>
      <c r="K103" s="238">
        <v>10.199999999999999</v>
      </c>
      <c r="L103" s="235">
        <v>40438</v>
      </c>
      <c r="M103" s="238">
        <v>9</v>
      </c>
      <c r="N103" s="235">
        <v>180878</v>
      </c>
      <c r="O103" s="237">
        <v>40.299999999999997</v>
      </c>
      <c r="P103" s="235">
        <v>94617</v>
      </c>
      <c r="Q103" s="238">
        <v>21.1</v>
      </c>
      <c r="R103" s="122">
        <v>5475</v>
      </c>
      <c r="S103" s="238">
        <v>1.2</v>
      </c>
      <c r="T103" s="162" t="str">
        <f t="shared" si="4"/>
        <v>〇</v>
      </c>
      <c r="U103" s="172">
        <f t="shared" si="5"/>
        <v>99.899999999999991</v>
      </c>
      <c r="W103" s="165"/>
      <c r="X103" s="165"/>
      <c r="Y103" s="165"/>
      <c r="Z103" s="165"/>
      <c r="AA103" s="165"/>
      <c r="AB103" s="165"/>
      <c r="AC103" s="165"/>
      <c r="AD103" s="165"/>
      <c r="AE103" s="165"/>
      <c r="AF103" s="165"/>
      <c r="AG103" s="165"/>
      <c r="AH103" s="165"/>
      <c r="AI103" s="165"/>
      <c r="AJ103" s="165"/>
      <c r="AK103" s="165"/>
      <c r="AL103" s="165"/>
      <c r="AM103" s="165"/>
      <c r="AN103" s="165"/>
      <c r="AO103" s="165"/>
      <c r="AP103" s="165"/>
      <c r="AQ103" s="165"/>
    </row>
    <row r="104" spans="1:43" ht="17.25" customHeight="1">
      <c r="A104" s="419"/>
      <c r="B104" s="154" t="s">
        <v>315</v>
      </c>
      <c r="C104" s="122">
        <v>420269</v>
      </c>
      <c r="D104" s="235">
        <v>246360</v>
      </c>
      <c r="E104" s="236">
        <v>58.6</v>
      </c>
      <c r="F104" s="235">
        <v>85847</v>
      </c>
      <c r="G104" s="237">
        <v>20.399999999999999</v>
      </c>
      <c r="H104" s="235">
        <v>33695</v>
      </c>
      <c r="I104" s="238">
        <v>8</v>
      </c>
      <c r="J104" s="235">
        <v>55613</v>
      </c>
      <c r="K104" s="238">
        <v>13.2</v>
      </c>
      <c r="L104" s="235">
        <v>52609</v>
      </c>
      <c r="M104" s="238">
        <v>12.5</v>
      </c>
      <c r="N104" s="235">
        <v>118296</v>
      </c>
      <c r="O104" s="237">
        <v>28.2</v>
      </c>
      <c r="P104" s="235">
        <v>23406</v>
      </c>
      <c r="Q104" s="238">
        <v>5.6</v>
      </c>
      <c r="R104" s="122">
        <v>5663</v>
      </c>
      <c r="S104" s="238">
        <v>1.3</v>
      </c>
      <c r="T104" s="162" t="str">
        <f t="shared" si="4"/>
        <v>〇</v>
      </c>
      <c r="U104" s="172">
        <f t="shared" si="5"/>
        <v>100</v>
      </c>
      <c r="W104" s="165"/>
      <c r="X104" s="165"/>
      <c r="Y104" s="165"/>
      <c r="Z104" s="165"/>
      <c r="AA104" s="165"/>
      <c r="AB104" s="165"/>
      <c r="AC104" s="165"/>
      <c r="AD104" s="165"/>
      <c r="AE104" s="165"/>
      <c r="AF104" s="165"/>
      <c r="AG104" s="165"/>
      <c r="AH104" s="165"/>
      <c r="AI104" s="165"/>
      <c r="AJ104" s="165"/>
      <c r="AK104" s="165"/>
      <c r="AL104" s="165"/>
      <c r="AM104" s="165"/>
      <c r="AN104" s="165"/>
      <c r="AO104" s="165"/>
      <c r="AP104" s="165"/>
      <c r="AQ104" s="165"/>
    </row>
    <row r="105" spans="1:43" ht="17.25" customHeight="1">
      <c r="A105" s="418"/>
      <c r="B105" s="217" t="s">
        <v>316</v>
      </c>
      <c r="C105" s="285">
        <v>403175</v>
      </c>
      <c r="D105" s="281">
        <v>236885</v>
      </c>
      <c r="E105" s="282">
        <v>58.754883115272527</v>
      </c>
      <c r="F105" s="281">
        <v>85793</v>
      </c>
      <c r="G105" s="283">
        <v>21.279345197494884</v>
      </c>
      <c r="H105" s="281">
        <v>35562</v>
      </c>
      <c r="I105" s="284">
        <v>8.8204873814100573</v>
      </c>
      <c r="J105" s="281">
        <v>44863</v>
      </c>
      <c r="K105" s="284">
        <v>11.127426055683017</v>
      </c>
      <c r="L105" s="281">
        <v>42071</v>
      </c>
      <c r="M105" s="284">
        <v>10.434922800272835</v>
      </c>
      <c r="N105" s="281">
        <v>121427</v>
      </c>
      <c r="O105" s="283">
        <v>30.117690829044459</v>
      </c>
      <c r="P105" s="281">
        <v>24285</v>
      </c>
      <c r="Q105" s="284">
        <v>6.0234389533081165</v>
      </c>
      <c r="R105" s="285">
        <v>5764</v>
      </c>
      <c r="S105" s="284">
        <v>1.4296521361691574</v>
      </c>
      <c r="T105" s="218" t="str">
        <f t="shared" si="4"/>
        <v>〇</v>
      </c>
      <c r="U105" s="219">
        <f t="shared" si="5"/>
        <v>100.00000000000001</v>
      </c>
      <c r="W105" s="165"/>
      <c r="X105" s="165"/>
      <c r="Y105" s="165"/>
      <c r="Z105" s="165"/>
      <c r="AA105" s="165"/>
      <c r="AB105" s="165"/>
      <c r="AC105" s="165"/>
      <c r="AD105" s="165"/>
      <c r="AE105" s="165"/>
      <c r="AF105" s="165"/>
      <c r="AG105" s="165"/>
      <c r="AH105" s="165"/>
      <c r="AI105" s="165"/>
      <c r="AJ105" s="165"/>
      <c r="AK105" s="165"/>
      <c r="AL105" s="165"/>
      <c r="AM105" s="165"/>
      <c r="AN105" s="165"/>
      <c r="AO105" s="165"/>
      <c r="AP105" s="165"/>
      <c r="AQ105" s="165"/>
    </row>
    <row r="106" spans="1:43" ht="19.5" customHeight="1">
      <c r="A106" t="s">
        <v>145</v>
      </c>
      <c r="E106" s="172"/>
    </row>
    <row r="107" spans="1:43">
      <c r="E107" s="172"/>
    </row>
    <row r="108" spans="1:43">
      <c r="E108" s="172"/>
    </row>
    <row r="109" spans="1:43">
      <c r="E109" s="172"/>
    </row>
    <row r="110" spans="1:43">
      <c r="E110" s="172"/>
    </row>
    <row r="111" spans="1:43">
      <c r="E111" s="172"/>
    </row>
    <row r="112" spans="1:43">
      <c r="E112" s="172"/>
    </row>
    <row r="113" spans="5:5">
      <c r="E113" s="172"/>
    </row>
    <row r="114" spans="5:5">
      <c r="E114" s="172"/>
    </row>
    <row r="115" spans="5:5">
      <c r="E115" s="172"/>
    </row>
    <row r="116" spans="5:5">
      <c r="E116" s="172"/>
    </row>
    <row r="117" spans="5:5">
      <c r="E117" s="172"/>
    </row>
    <row r="118" spans="5:5">
      <c r="E118" s="172"/>
    </row>
    <row r="119" spans="5:5">
      <c r="E119" s="172"/>
    </row>
    <row r="120" spans="5:5">
      <c r="E120" s="172"/>
    </row>
    <row r="121" spans="5:5">
      <c r="E121" s="172"/>
    </row>
    <row r="122" spans="5:5">
      <c r="E122" s="172"/>
    </row>
    <row r="123" spans="5:5">
      <c r="E123" s="172"/>
    </row>
    <row r="124" spans="5:5">
      <c r="E124" s="172"/>
    </row>
    <row r="125" spans="5:5">
      <c r="E125" s="172"/>
    </row>
    <row r="126" spans="5:5">
      <c r="E126" s="172"/>
    </row>
    <row r="127" spans="5:5">
      <c r="E127" s="172"/>
    </row>
    <row r="128" spans="5:5">
      <c r="E128" s="172"/>
    </row>
    <row r="129" spans="5:5">
      <c r="E129" s="172"/>
    </row>
    <row r="130" spans="5:5">
      <c r="E130" s="172"/>
    </row>
    <row r="131" spans="5:5">
      <c r="E131" s="172"/>
    </row>
    <row r="132" spans="5:5">
      <c r="E132" s="172"/>
    </row>
    <row r="133" spans="5:5">
      <c r="E133" s="172"/>
    </row>
    <row r="134" spans="5:5">
      <c r="E134" s="172"/>
    </row>
    <row r="135" spans="5:5">
      <c r="E135" s="172"/>
    </row>
    <row r="136" spans="5:5">
      <c r="E136" s="172"/>
    </row>
    <row r="137" spans="5:5">
      <c r="E137" s="172"/>
    </row>
    <row r="138" spans="5:5">
      <c r="E138" s="172"/>
    </row>
    <row r="139" spans="5:5">
      <c r="E139" s="172"/>
    </row>
    <row r="140" spans="5:5">
      <c r="E140" s="172"/>
    </row>
    <row r="141" spans="5:5">
      <c r="E141" s="172"/>
    </row>
    <row r="142" spans="5:5">
      <c r="E142" s="172"/>
    </row>
    <row r="143" spans="5:5">
      <c r="E143" s="172"/>
    </row>
    <row r="144" spans="5:5">
      <c r="E144" s="172"/>
    </row>
    <row r="145" spans="5:5">
      <c r="E145" s="172"/>
    </row>
    <row r="146" spans="5:5">
      <c r="E146" s="172"/>
    </row>
    <row r="147" spans="5:5">
      <c r="E147" s="172"/>
    </row>
    <row r="148" spans="5:5">
      <c r="E148" s="172"/>
    </row>
    <row r="149" spans="5:5">
      <c r="E149" s="172"/>
    </row>
    <row r="150" spans="5:5">
      <c r="E150" s="172"/>
    </row>
    <row r="151" spans="5:5">
      <c r="E151" s="172"/>
    </row>
    <row r="152" spans="5:5">
      <c r="E152" s="172"/>
    </row>
    <row r="153" spans="5:5">
      <c r="E153" s="172"/>
    </row>
    <row r="154" spans="5:5">
      <c r="E154" s="172"/>
    </row>
    <row r="155" spans="5:5">
      <c r="E155" s="172"/>
    </row>
    <row r="156" spans="5:5">
      <c r="E156" s="172"/>
    </row>
    <row r="157" spans="5:5">
      <c r="E157" s="172"/>
    </row>
    <row r="158" spans="5:5">
      <c r="E158" s="172"/>
    </row>
    <row r="159" spans="5:5">
      <c r="E159" s="172"/>
    </row>
    <row r="160" spans="5:5">
      <c r="E160" s="172"/>
    </row>
    <row r="161" spans="5:5">
      <c r="E161" s="172"/>
    </row>
    <row r="162" spans="5:5">
      <c r="E162" s="172"/>
    </row>
    <row r="163" spans="5:5">
      <c r="E163" s="172"/>
    </row>
    <row r="164" spans="5:5">
      <c r="E164" s="172"/>
    </row>
    <row r="165" spans="5:5">
      <c r="E165" s="172"/>
    </row>
    <row r="166" spans="5:5">
      <c r="E166" s="172"/>
    </row>
    <row r="167" spans="5:5">
      <c r="E167" s="172"/>
    </row>
    <row r="168" spans="5:5">
      <c r="E168" s="172"/>
    </row>
    <row r="169" spans="5:5">
      <c r="E169" s="172"/>
    </row>
    <row r="170" spans="5:5">
      <c r="E170" s="172"/>
    </row>
    <row r="171" spans="5:5">
      <c r="E171" s="172"/>
    </row>
    <row r="172" spans="5:5">
      <c r="E172" s="172"/>
    </row>
    <row r="173" spans="5:5">
      <c r="E173" s="172"/>
    </row>
    <row r="174" spans="5:5">
      <c r="E174" s="172"/>
    </row>
    <row r="175" spans="5:5">
      <c r="E175" s="172"/>
    </row>
    <row r="176" spans="5:5">
      <c r="E176" s="172"/>
    </row>
    <row r="177" spans="5:5">
      <c r="E177" s="172"/>
    </row>
    <row r="178" spans="5:5">
      <c r="E178" s="172"/>
    </row>
    <row r="179" spans="5:5">
      <c r="E179" s="172"/>
    </row>
    <row r="180" spans="5:5">
      <c r="E180" s="172"/>
    </row>
    <row r="181" spans="5:5">
      <c r="E181" s="172"/>
    </row>
    <row r="182" spans="5:5">
      <c r="E182" s="172"/>
    </row>
    <row r="183" spans="5:5">
      <c r="E183" s="172"/>
    </row>
    <row r="184" spans="5:5">
      <c r="E184" s="172"/>
    </row>
    <row r="185" spans="5:5">
      <c r="E185" s="172"/>
    </row>
    <row r="186" spans="5:5">
      <c r="E186" s="172"/>
    </row>
    <row r="187" spans="5:5">
      <c r="E187" s="172"/>
    </row>
    <row r="188" spans="5:5">
      <c r="E188" s="172"/>
    </row>
    <row r="189" spans="5:5">
      <c r="E189" s="172"/>
    </row>
    <row r="190" spans="5:5">
      <c r="E190" s="172"/>
    </row>
    <row r="191" spans="5:5">
      <c r="E191" s="172"/>
    </row>
    <row r="192" spans="5:5">
      <c r="E192" s="172"/>
    </row>
    <row r="193" spans="5:5">
      <c r="E193" s="172"/>
    </row>
    <row r="194" spans="5:5">
      <c r="E194" s="172"/>
    </row>
    <row r="195" spans="5:5">
      <c r="E195" s="172"/>
    </row>
    <row r="196" spans="5:5">
      <c r="E196" s="172"/>
    </row>
    <row r="197" spans="5:5">
      <c r="E197" s="172"/>
    </row>
    <row r="198" spans="5:5">
      <c r="E198" s="172"/>
    </row>
    <row r="199" spans="5:5">
      <c r="E199" s="172"/>
    </row>
    <row r="200" spans="5:5">
      <c r="E200" s="172"/>
    </row>
    <row r="201" spans="5:5">
      <c r="E201" s="172"/>
    </row>
    <row r="202" spans="5:5">
      <c r="E202" s="172"/>
    </row>
    <row r="203" spans="5:5">
      <c r="E203" s="172"/>
    </row>
    <row r="204" spans="5:5">
      <c r="E204" s="172"/>
    </row>
    <row r="205" spans="5:5">
      <c r="E205" s="172"/>
    </row>
    <row r="206" spans="5:5">
      <c r="E206" s="172"/>
    </row>
    <row r="207" spans="5:5">
      <c r="E207" s="172"/>
    </row>
    <row r="208" spans="5:5">
      <c r="E208" s="172"/>
    </row>
    <row r="209" spans="5:5">
      <c r="E209" s="172"/>
    </row>
    <row r="210" spans="5:5">
      <c r="E210" s="172"/>
    </row>
    <row r="211" spans="5:5">
      <c r="E211" s="172"/>
    </row>
    <row r="212" spans="5:5">
      <c r="E212" s="172"/>
    </row>
    <row r="213" spans="5:5">
      <c r="E213" s="172"/>
    </row>
    <row r="214" spans="5:5">
      <c r="E214" s="172"/>
    </row>
    <row r="215" spans="5:5">
      <c r="E215" s="172"/>
    </row>
    <row r="216" spans="5:5">
      <c r="E216" s="172"/>
    </row>
    <row r="217" spans="5:5">
      <c r="E217" s="172"/>
    </row>
    <row r="218" spans="5:5">
      <c r="E218" s="172"/>
    </row>
    <row r="219" spans="5:5">
      <c r="E219" s="172"/>
    </row>
    <row r="220" spans="5:5">
      <c r="E220" s="172"/>
    </row>
    <row r="221" spans="5:5">
      <c r="E221" s="172"/>
    </row>
    <row r="222" spans="5:5">
      <c r="E222" s="172"/>
    </row>
    <row r="223" spans="5:5">
      <c r="E223" s="172"/>
    </row>
    <row r="224" spans="5:5">
      <c r="E224" s="172"/>
    </row>
    <row r="225" spans="5:5">
      <c r="E225" s="172"/>
    </row>
    <row r="226" spans="5:5">
      <c r="E226" s="172"/>
    </row>
    <row r="227" spans="5:5">
      <c r="E227" s="172"/>
    </row>
    <row r="228" spans="5:5">
      <c r="E228" s="172"/>
    </row>
    <row r="229" spans="5:5">
      <c r="E229" s="172"/>
    </row>
    <row r="230" spans="5:5">
      <c r="E230" s="172"/>
    </row>
    <row r="231" spans="5:5">
      <c r="E231" s="172"/>
    </row>
    <row r="232" spans="5:5">
      <c r="E232" s="172"/>
    </row>
    <row r="233" spans="5:5">
      <c r="E233" s="172"/>
    </row>
    <row r="234" spans="5:5">
      <c r="E234" s="172"/>
    </row>
    <row r="235" spans="5:5">
      <c r="E235" s="172"/>
    </row>
    <row r="236" spans="5:5">
      <c r="E236" s="172"/>
    </row>
    <row r="237" spans="5:5">
      <c r="E237" s="172"/>
    </row>
    <row r="238" spans="5:5">
      <c r="E238" s="172"/>
    </row>
    <row r="239" spans="5:5">
      <c r="E239" s="172"/>
    </row>
    <row r="240" spans="5:5">
      <c r="E240" s="172"/>
    </row>
    <row r="241" spans="5:5">
      <c r="E241" s="172"/>
    </row>
  </sheetData>
  <autoFilter ref="A5:AS106" xr:uid="{00000000-0009-0000-0000-000007000000}"/>
  <customSheetViews>
    <customSheetView guid="{9CD6CDFB-0526-4987-BB9B-F12261C08409}" scale="85" showPageBreaks="1" showGridLines="0" view="pageBreakPreview">
      <pane xSplit="3" ySplit="5" topLeftCell="D48" activePane="bottomRight" state="frozen"/>
      <selection pane="bottomRight" activeCell="A56" sqref="A56:A65"/>
      <rowBreaks count="2" manualBreakCount="2">
        <brk id="56" max="18" man="1"/>
        <brk id="118" max="37" man="1"/>
      </rowBreaks>
      <pageMargins left="0.59055118110236227" right="0.39370078740157483" top="0.78740157480314965" bottom="0.39370078740157483" header="0.51181102362204722" footer="0.51181102362204722"/>
      <pageSetup paperSize="9" scale="54" orientation="landscape" r:id="rId1"/>
      <headerFooter alignWithMargins="0"/>
    </customSheetView>
    <customSheetView guid="{47FE580C-1B40-484B-A27C-9C582BD9B048}" scale="85" showPageBreaks="1" showGridLines="0" printArea="1" view="pageBreakPreview">
      <pane xSplit="3" ySplit="5" topLeftCell="D48" activePane="bottomRight" state="frozen"/>
      <selection pane="bottomRight" activeCell="A57" sqref="A57:A61"/>
      <rowBreaks count="1" manualBreakCount="1">
        <brk id="56" max="18" man="1"/>
      </rowBreaks>
      <pageMargins left="0.59055118110236227" right="0.39370078740157483" top="0.78740157480314965" bottom="0.39370078740157483" header="0.51181102362204722" footer="0.51181102362204722"/>
      <pageSetup paperSize="9" scale="54" orientation="landscape" r:id="rId2"/>
      <headerFooter alignWithMargins="0"/>
    </customSheetView>
    <customSheetView guid="{B07D689D-A88D-4FD6-A5A1-1BAAB5F2B100}" scale="85" showPageBreaks="1" showGridLines="0" printArea="1" view="pageBreakPreview">
      <pane xSplit="3" ySplit="5" topLeftCell="D96" activePane="bottomRight" state="frozen"/>
      <selection pane="bottomRight" activeCell="B106" sqref="B106"/>
      <rowBreaks count="1" manualBreakCount="1">
        <brk id="55" max="18" man="1"/>
      </rowBreaks>
      <pageMargins left="0.59055118110236227" right="0.39370078740157483" top="0.78740157480314965" bottom="0.39370078740157483" header="0.51181102362204722" footer="0.51181102362204722"/>
      <pageSetup paperSize="9" scale="47" orientation="landscape" r:id="rId3"/>
      <headerFooter alignWithMargins="0"/>
    </customSheetView>
  </customSheetViews>
  <mergeCells count="24">
    <mergeCell ref="A101:A105"/>
    <mergeCell ref="A71:A75"/>
    <mergeCell ref="A56:A60"/>
    <mergeCell ref="A61:A65"/>
    <mergeCell ref="A46:A50"/>
    <mergeCell ref="A41:A45"/>
    <mergeCell ref="A51:A55"/>
    <mergeCell ref="A96:A100"/>
    <mergeCell ref="A66:A70"/>
    <mergeCell ref="A76:A80"/>
    <mergeCell ref="A86:A90"/>
    <mergeCell ref="A91:A95"/>
    <mergeCell ref="A81:A85"/>
    <mergeCell ref="R4:S4"/>
    <mergeCell ref="L4:M4"/>
    <mergeCell ref="B2:B5"/>
    <mergeCell ref="A36:A40"/>
    <mergeCell ref="A11:A15"/>
    <mergeCell ref="A2:A5"/>
    <mergeCell ref="A6:A10"/>
    <mergeCell ref="A26:A30"/>
    <mergeCell ref="A16:A20"/>
    <mergeCell ref="A21:A25"/>
    <mergeCell ref="A31:A35"/>
  </mergeCells>
  <phoneticPr fontId="3"/>
  <printOptions horizontalCentered="1"/>
  <pageMargins left="0.31496062992125984" right="0.31496062992125984" top="0.47244094488188981" bottom="0.59055118110236227" header="0.51181102362204722" footer="0.51181102362204722"/>
  <pageSetup paperSize="9" scale="69" fitToHeight="3" orientation="landscape" r:id="rId4"/>
  <headerFooter alignWithMargins="0"/>
  <rowBreaks count="2" manualBreakCount="2">
    <brk id="45" max="18" man="1"/>
    <brk id="85"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Q262"/>
  <sheetViews>
    <sheetView showGridLines="0" view="pageBreakPreview" zoomScale="70" zoomScaleNormal="100" zoomScaleSheetLayoutView="70" workbookViewId="0">
      <pane xSplit="2" ySplit="4" topLeftCell="C5" activePane="bottomRight" state="frozen"/>
      <selection activeCell="V5" sqref="V5"/>
      <selection pane="topRight" activeCell="V5" sqref="V5"/>
      <selection pane="bottomLeft" activeCell="V5" sqref="V5"/>
      <selection pane="bottomRight" activeCell="C2" sqref="C2"/>
    </sheetView>
  </sheetViews>
  <sheetFormatPr defaultColWidth="9" defaultRowHeight="13.5"/>
  <cols>
    <col min="1" max="1" width="11.5" style="121" customWidth="1"/>
    <col min="2" max="2" width="8.625" style="121" customWidth="1"/>
    <col min="3" max="12" width="11.625" style="121" customWidth="1"/>
    <col min="13" max="13" width="11.625" style="176" customWidth="1"/>
    <col min="14" max="14" width="11.625" style="177" customWidth="1"/>
    <col min="15" max="19" width="11.625" style="121" customWidth="1"/>
    <col min="20" max="20" width="11.625" style="177" customWidth="1"/>
    <col min="21" max="22" width="12.625" style="177" customWidth="1"/>
    <col min="23" max="23" width="9" style="121"/>
    <col min="24" max="24" width="9.25" style="121" bestFit="1" customWidth="1"/>
    <col min="25" max="27" width="9.125" style="121" bestFit="1" customWidth="1"/>
    <col min="28" max="28" width="10.25" style="121" bestFit="1" customWidth="1"/>
    <col min="29" max="36" width="9.125" style="121" bestFit="1" customWidth="1"/>
    <col min="37" max="37" width="10.25" style="121" bestFit="1" customWidth="1"/>
    <col min="38" max="38" width="9.25" style="121" bestFit="1" customWidth="1"/>
    <col min="39" max="41" width="9.125" style="121" bestFit="1" customWidth="1"/>
    <col min="42" max="16384" width="9" style="121"/>
  </cols>
  <sheetData>
    <row r="1" spans="1:43" ht="20.25" customHeight="1">
      <c r="A1" s="7" t="s">
        <v>321</v>
      </c>
    </row>
    <row r="2" spans="1:43" ht="14.25" customHeight="1">
      <c r="A2" s="8" t="s">
        <v>1</v>
      </c>
      <c r="K2" s="9"/>
      <c r="O2" s="9"/>
      <c r="P2" s="9"/>
      <c r="Q2" s="9"/>
      <c r="R2" s="9"/>
      <c r="S2" s="442" t="s">
        <v>6</v>
      </c>
      <c r="T2" s="442"/>
      <c r="U2" s="14"/>
      <c r="V2" s="14"/>
    </row>
    <row r="3" spans="1:43" ht="18.75" customHeight="1">
      <c r="A3" s="436" t="s">
        <v>7</v>
      </c>
      <c r="B3" s="432" t="s">
        <v>75</v>
      </c>
      <c r="C3" s="434" t="s">
        <v>93</v>
      </c>
      <c r="D3" s="434" t="s">
        <v>94</v>
      </c>
      <c r="E3" s="434" t="s">
        <v>95</v>
      </c>
      <c r="F3" s="434" t="s">
        <v>96</v>
      </c>
      <c r="G3" s="434" t="s">
        <v>97</v>
      </c>
      <c r="H3" s="434" t="s">
        <v>98</v>
      </c>
      <c r="I3" s="434" t="s">
        <v>99</v>
      </c>
      <c r="J3" s="434" t="s">
        <v>100</v>
      </c>
      <c r="K3" s="434" t="s">
        <v>101</v>
      </c>
      <c r="L3" s="434" t="s">
        <v>102</v>
      </c>
      <c r="M3" s="443" t="s">
        <v>103</v>
      </c>
      <c r="N3" s="445" t="s">
        <v>104</v>
      </c>
      <c r="O3" s="447" t="s">
        <v>325</v>
      </c>
      <c r="P3" s="449" t="s">
        <v>105</v>
      </c>
      <c r="Q3" s="451" t="s">
        <v>106</v>
      </c>
      <c r="R3" s="4"/>
      <c r="S3" s="4"/>
      <c r="T3" s="178"/>
      <c r="U3" s="167"/>
      <c r="V3" s="167"/>
    </row>
    <row r="4" spans="1:43" ht="18.75" customHeight="1">
      <c r="A4" s="437"/>
      <c r="B4" s="433"/>
      <c r="C4" s="435"/>
      <c r="D4" s="435"/>
      <c r="E4" s="435"/>
      <c r="F4" s="435"/>
      <c r="G4" s="435"/>
      <c r="H4" s="435"/>
      <c r="I4" s="435"/>
      <c r="J4" s="435"/>
      <c r="K4" s="435"/>
      <c r="L4" s="453"/>
      <c r="M4" s="444"/>
      <c r="N4" s="446"/>
      <c r="O4" s="448"/>
      <c r="P4" s="450"/>
      <c r="Q4" s="452"/>
      <c r="R4" s="5" t="s">
        <v>107</v>
      </c>
      <c r="S4" s="6" t="s">
        <v>108</v>
      </c>
      <c r="T4" s="179" t="s">
        <v>109</v>
      </c>
      <c r="U4" s="180"/>
      <c r="V4" s="180"/>
    </row>
    <row r="5" spans="1:43" ht="18.75" customHeight="1">
      <c r="A5" s="438" t="s">
        <v>19</v>
      </c>
      <c r="B5" s="154" t="s">
        <v>314</v>
      </c>
      <c r="C5" s="249">
        <v>14462</v>
      </c>
      <c r="D5" s="250">
        <v>8443</v>
      </c>
      <c r="E5" s="250">
        <v>2438</v>
      </c>
      <c r="F5" s="250">
        <v>15556</v>
      </c>
      <c r="G5" s="251">
        <v>1352254</v>
      </c>
      <c r="H5" s="252">
        <v>0.44900000000000001</v>
      </c>
      <c r="I5" s="253"/>
      <c r="J5" s="253"/>
      <c r="K5" s="253">
        <v>20.9</v>
      </c>
      <c r="L5" s="253">
        <v>323.5</v>
      </c>
      <c r="M5" s="254">
        <v>97.9</v>
      </c>
      <c r="N5" s="255">
        <v>39.299999999999997</v>
      </c>
      <c r="O5" s="256">
        <v>147192</v>
      </c>
      <c r="P5" s="256">
        <v>5805273</v>
      </c>
      <c r="Q5" s="257">
        <v>96946</v>
      </c>
      <c r="R5" s="258">
        <v>14992</v>
      </c>
      <c r="S5" s="259">
        <v>17136</v>
      </c>
      <c r="T5" s="260">
        <v>64818</v>
      </c>
      <c r="U5" s="181" t="str">
        <f>IF(R5+S5+T5=Q5,"〇","✖")</f>
        <v>〇</v>
      </c>
      <c r="V5" s="122"/>
    </row>
    <row r="6" spans="1:43" ht="18.75" customHeight="1">
      <c r="A6" s="439"/>
      <c r="B6" s="154" t="s">
        <v>300</v>
      </c>
      <c r="C6" s="249">
        <v>14193</v>
      </c>
      <c r="D6" s="250">
        <v>9566</v>
      </c>
      <c r="E6" s="250">
        <v>1123</v>
      </c>
      <c r="F6" s="250">
        <v>3915</v>
      </c>
      <c r="G6" s="251">
        <v>1344611</v>
      </c>
      <c r="H6" s="252">
        <v>0.45500000000000002</v>
      </c>
      <c r="I6" s="253"/>
      <c r="J6" s="253"/>
      <c r="K6" s="253">
        <v>20.7</v>
      </c>
      <c r="L6" s="253">
        <v>326.89999999999998</v>
      </c>
      <c r="M6" s="254">
        <v>99.1</v>
      </c>
      <c r="N6" s="255">
        <v>39.4</v>
      </c>
      <c r="O6" s="256">
        <v>131946</v>
      </c>
      <c r="P6" s="256">
        <v>5812171</v>
      </c>
      <c r="Q6" s="257">
        <v>49032</v>
      </c>
      <c r="R6" s="258">
        <v>9785</v>
      </c>
      <c r="S6" s="259">
        <v>6838</v>
      </c>
      <c r="T6" s="260">
        <v>32410</v>
      </c>
      <c r="U6" s="181" t="str">
        <f t="shared" ref="U6:U23" si="0">IF(R6+S6+T6=Q6,"〇","✖")</f>
        <v>✖</v>
      </c>
      <c r="V6" s="122"/>
    </row>
    <row r="7" spans="1:43" ht="18.75" customHeight="1">
      <c r="A7" s="439"/>
      <c r="B7" s="154" t="s">
        <v>301</v>
      </c>
      <c r="C7" s="249">
        <v>36737</v>
      </c>
      <c r="D7" s="250">
        <v>31811</v>
      </c>
      <c r="E7" s="250">
        <v>22245</v>
      </c>
      <c r="F7" s="250">
        <v>33896</v>
      </c>
      <c r="G7" s="251">
        <v>1353652</v>
      </c>
      <c r="H7" s="252">
        <v>0.46200000000000002</v>
      </c>
      <c r="I7" s="253"/>
      <c r="J7" s="253"/>
      <c r="K7" s="253">
        <v>19.600000000000001</v>
      </c>
      <c r="L7" s="253">
        <v>325.60000000000002</v>
      </c>
      <c r="M7" s="254">
        <v>98.2</v>
      </c>
      <c r="N7" s="255">
        <v>43.8</v>
      </c>
      <c r="O7" s="256">
        <v>135176</v>
      </c>
      <c r="P7" s="256">
        <v>5865598</v>
      </c>
      <c r="Q7" s="257">
        <v>56538</v>
      </c>
      <c r="R7" s="258">
        <v>15835</v>
      </c>
      <c r="S7" s="259">
        <v>6839</v>
      </c>
      <c r="T7" s="260">
        <v>33864</v>
      </c>
      <c r="U7" s="181" t="str">
        <f t="shared" si="0"/>
        <v>〇</v>
      </c>
      <c r="V7" s="122"/>
    </row>
    <row r="8" spans="1:43" ht="18.75" customHeight="1">
      <c r="A8" s="439"/>
      <c r="B8" s="154" t="s">
        <v>315</v>
      </c>
      <c r="C8" s="249">
        <v>45413</v>
      </c>
      <c r="D8" s="250">
        <v>32972</v>
      </c>
      <c r="E8" s="250">
        <v>1161</v>
      </c>
      <c r="F8" s="250">
        <v>25533</v>
      </c>
      <c r="G8" s="251">
        <v>1398415</v>
      </c>
      <c r="H8" s="252">
        <v>0.44600000000000001</v>
      </c>
      <c r="I8" s="253"/>
      <c r="J8" s="253"/>
      <c r="K8" s="253">
        <v>19.100000000000001</v>
      </c>
      <c r="L8" s="253">
        <v>304</v>
      </c>
      <c r="M8" s="254">
        <v>92.7</v>
      </c>
      <c r="N8" s="261">
        <v>40.700000000000003</v>
      </c>
      <c r="O8" s="256">
        <v>159729</v>
      </c>
      <c r="P8" s="256">
        <v>5862841</v>
      </c>
      <c r="Q8" s="257">
        <v>134173</v>
      </c>
      <c r="R8" s="258">
        <v>40207</v>
      </c>
      <c r="S8" s="259">
        <v>57840</v>
      </c>
      <c r="T8" s="260">
        <v>36126</v>
      </c>
      <c r="U8" s="181" t="str">
        <f t="shared" si="0"/>
        <v>〇</v>
      </c>
      <c r="V8" s="122"/>
    </row>
    <row r="9" spans="1:43" s="122" customFormat="1" ht="18.75" customHeight="1">
      <c r="A9" s="429"/>
      <c r="B9" s="155" t="s">
        <v>316</v>
      </c>
      <c r="C9" s="262">
        <v>36175</v>
      </c>
      <c r="D9" s="263">
        <v>27569</v>
      </c>
      <c r="E9" s="263">
        <v>-5403</v>
      </c>
      <c r="F9" s="263">
        <v>-2762</v>
      </c>
      <c r="G9" s="264">
        <v>1358763</v>
      </c>
      <c r="H9" s="265">
        <v>0.44400000000000001</v>
      </c>
      <c r="I9" s="266"/>
      <c r="J9" s="266"/>
      <c r="K9" s="266">
        <v>18.899999999999999</v>
      </c>
      <c r="L9" s="266">
        <v>311</v>
      </c>
      <c r="M9" s="267">
        <v>98.1</v>
      </c>
      <c r="N9" s="268">
        <v>42.090173379585124</v>
      </c>
      <c r="O9" s="269">
        <v>140166</v>
      </c>
      <c r="P9" s="269">
        <v>5778414</v>
      </c>
      <c r="Q9" s="270">
        <v>136904</v>
      </c>
      <c r="R9" s="271">
        <v>42849</v>
      </c>
      <c r="S9" s="272">
        <v>55851</v>
      </c>
      <c r="T9" s="273">
        <v>38204</v>
      </c>
      <c r="U9" s="181" t="str">
        <f t="shared" si="0"/>
        <v>〇</v>
      </c>
      <c r="X9" s="121"/>
      <c r="Y9" s="121"/>
      <c r="Z9" s="121"/>
      <c r="AA9" s="121"/>
      <c r="AB9" s="121"/>
      <c r="AC9" s="121"/>
      <c r="AD9" s="121"/>
      <c r="AE9" s="121"/>
      <c r="AF9" s="121"/>
      <c r="AG9" s="121"/>
      <c r="AH9" s="121"/>
      <c r="AI9" s="121"/>
      <c r="AJ9" s="121"/>
      <c r="AK9" s="121"/>
      <c r="AL9" s="121"/>
      <c r="AM9" s="121"/>
      <c r="AN9" s="121"/>
      <c r="AO9" s="121"/>
      <c r="AP9" s="121"/>
      <c r="AQ9" s="121"/>
    </row>
    <row r="10" spans="1:43" s="122" customFormat="1" ht="18.75" customHeight="1">
      <c r="A10" s="441" t="s">
        <v>299</v>
      </c>
      <c r="B10" s="154" t="s">
        <v>314</v>
      </c>
      <c r="C10" s="249">
        <v>74758</v>
      </c>
      <c r="D10" s="250">
        <v>19051</v>
      </c>
      <c r="E10" s="250">
        <v>-5264</v>
      </c>
      <c r="F10" s="250">
        <v>-3134</v>
      </c>
      <c r="G10" s="251">
        <v>396972</v>
      </c>
      <c r="H10" s="252">
        <v>0.36254999999999998</v>
      </c>
      <c r="I10" s="253"/>
      <c r="J10" s="253"/>
      <c r="K10" s="253">
        <v>16.7</v>
      </c>
      <c r="L10" s="253">
        <v>218.3</v>
      </c>
      <c r="M10" s="254">
        <v>96.2</v>
      </c>
      <c r="N10" s="261">
        <v>43.3</v>
      </c>
      <c r="O10" s="256">
        <v>295339</v>
      </c>
      <c r="P10" s="256">
        <v>1347437</v>
      </c>
      <c r="Q10" s="257">
        <v>97065</v>
      </c>
      <c r="R10" s="258">
        <v>22949</v>
      </c>
      <c r="S10" s="259">
        <v>14788</v>
      </c>
      <c r="T10" s="260">
        <v>59328</v>
      </c>
      <c r="U10" s="181" t="str">
        <f>IF(R10+S10+T10=Q10,"〇","✖")</f>
        <v>〇</v>
      </c>
      <c r="X10" s="121"/>
      <c r="Y10" s="121"/>
      <c r="Z10" s="121"/>
      <c r="AA10" s="121"/>
      <c r="AB10" s="121"/>
      <c r="AC10" s="121"/>
      <c r="AD10" s="121"/>
      <c r="AE10" s="121"/>
      <c r="AF10" s="121"/>
      <c r="AG10" s="121"/>
      <c r="AH10" s="121"/>
      <c r="AI10" s="121"/>
      <c r="AJ10" s="121"/>
      <c r="AK10" s="121"/>
      <c r="AL10" s="121"/>
      <c r="AM10" s="121"/>
      <c r="AN10" s="121"/>
      <c r="AO10" s="121"/>
      <c r="AP10" s="121"/>
      <c r="AQ10" s="121"/>
    </row>
    <row r="11" spans="1:43" s="122" customFormat="1" ht="18.75" customHeight="1">
      <c r="A11" s="439"/>
      <c r="B11" s="154" t="s">
        <v>300</v>
      </c>
      <c r="C11" s="249">
        <v>74544</v>
      </c>
      <c r="D11" s="250">
        <v>13086</v>
      </c>
      <c r="E11" s="250">
        <v>-5965</v>
      </c>
      <c r="F11" s="250">
        <v>-10588</v>
      </c>
      <c r="G11" s="251">
        <v>393036</v>
      </c>
      <c r="H11" s="252">
        <v>0.37</v>
      </c>
      <c r="I11" s="253"/>
      <c r="J11" s="253"/>
      <c r="K11" s="253">
        <v>15.3</v>
      </c>
      <c r="L11" s="253">
        <v>221.7</v>
      </c>
      <c r="M11" s="254">
        <v>96.3</v>
      </c>
      <c r="N11" s="261">
        <v>41.2</v>
      </c>
      <c r="O11" s="256">
        <v>228761</v>
      </c>
      <c r="P11" s="256">
        <v>1335815</v>
      </c>
      <c r="Q11" s="257">
        <v>87010</v>
      </c>
      <c r="R11" s="258">
        <v>18329</v>
      </c>
      <c r="S11" s="259">
        <v>14790</v>
      </c>
      <c r="T11" s="260">
        <v>53891</v>
      </c>
      <c r="U11" s="181" t="str">
        <f t="shared" si="0"/>
        <v>〇</v>
      </c>
      <c r="X11" s="121"/>
      <c r="Y11" s="121"/>
      <c r="Z11" s="121"/>
      <c r="AA11" s="121"/>
      <c r="AB11" s="121"/>
      <c r="AC11" s="121"/>
      <c r="AD11" s="121"/>
      <c r="AE11" s="121"/>
      <c r="AF11" s="121"/>
      <c r="AG11" s="121"/>
      <c r="AH11" s="121"/>
      <c r="AI11" s="121"/>
      <c r="AJ11" s="121"/>
      <c r="AK11" s="121"/>
      <c r="AL11" s="121"/>
      <c r="AM11" s="121"/>
      <c r="AN11" s="121"/>
      <c r="AO11" s="121"/>
      <c r="AP11" s="121"/>
      <c r="AQ11" s="121"/>
    </row>
    <row r="12" spans="1:43" s="122" customFormat="1" ht="18.75" customHeight="1">
      <c r="A12" s="439"/>
      <c r="B12" s="154" t="s">
        <v>301</v>
      </c>
      <c r="C12" s="249">
        <v>95457</v>
      </c>
      <c r="D12" s="250">
        <v>24597</v>
      </c>
      <c r="E12" s="250">
        <v>11510</v>
      </c>
      <c r="F12" s="250">
        <v>10957</v>
      </c>
      <c r="G12" s="251">
        <v>393973</v>
      </c>
      <c r="H12" s="252">
        <v>0.372</v>
      </c>
      <c r="I12" s="253"/>
      <c r="J12" s="253"/>
      <c r="K12" s="253">
        <v>13.7</v>
      </c>
      <c r="L12" s="253">
        <v>221.5</v>
      </c>
      <c r="M12" s="254">
        <v>94.9</v>
      </c>
      <c r="N12" s="261">
        <v>43.4</v>
      </c>
      <c r="O12" s="256">
        <v>131069</v>
      </c>
      <c r="P12" s="256">
        <v>1343469</v>
      </c>
      <c r="Q12" s="257">
        <v>73487</v>
      </c>
      <c r="R12" s="258">
        <v>17709</v>
      </c>
      <c r="S12" s="259">
        <v>14790</v>
      </c>
      <c r="T12" s="260">
        <v>40988</v>
      </c>
      <c r="U12" s="181" t="str">
        <f t="shared" si="0"/>
        <v>〇</v>
      </c>
      <c r="X12" s="121"/>
      <c r="Y12" s="121"/>
      <c r="Z12" s="121"/>
      <c r="AA12" s="121"/>
      <c r="AB12" s="121"/>
      <c r="AC12" s="121"/>
      <c r="AD12" s="121"/>
      <c r="AE12" s="121"/>
      <c r="AF12" s="121"/>
      <c r="AG12" s="121"/>
      <c r="AH12" s="121"/>
      <c r="AI12" s="121"/>
      <c r="AJ12" s="121"/>
      <c r="AK12" s="121"/>
      <c r="AL12" s="121"/>
      <c r="AM12" s="121"/>
      <c r="AN12" s="121"/>
      <c r="AO12" s="121"/>
      <c r="AP12" s="121"/>
      <c r="AQ12" s="121"/>
    </row>
    <row r="13" spans="1:43" s="122" customFormat="1" ht="18.75" customHeight="1">
      <c r="A13" s="439"/>
      <c r="B13" s="154" t="s">
        <v>315</v>
      </c>
      <c r="C13" s="249">
        <v>59243</v>
      </c>
      <c r="D13" s="250">
        <v>17616</v>
      </c>
      <c r="E13" s="250">
        <v>-6981</v>
      </c>
      <c r="F13" s="250">
        <v>15041</v>
      </c>
      <c r="G13" s="251">
        <v>405635</v>
      </c>
      <c r="H13" s="252">
        <v>0.35899999999999999</v>
      </c>
      <c r="I13" s="253"/>
      <c r="J13" s="253"/>
      <c r="K13" s="253">
        <v>13.3</v>
      </c>
      <c r="L13" s="253">
        <v>200.6</v>
      </c>
      <c r="M13" s="254">
        <v>88.2</v>
      </c>
      <c r="N13" s="261">
        <v>44.4</v>
      </c>
      <c r="O13" s="256">
        <v>87096</v>
      </c>
      <c r="P13" s="256">
        <v>1333677</v>
      </c>
      <c r="Q13" s="257">
        <v>101343</v>
      </c>
      <c r="R13" s="258">
        <v>34651</v>
      </c>
      <c r="S13" s="259">
        <v>29790</v>
      </c>
      <c r="T13" s="260">
        <v>36902</v>
      </c>
      <c r="U13" s="181" t="str">
        <f t="shared" si="0"/>
        <v>〇</v>
      </c>
      <c r="X13" s="121"/>
      <c r="Y13" s="121"/>
      <c r="Z13" s="121"/>
      <c r="AA13" s="121"/>
      <c r="AB13" s="121"/>
      <c r="AC13" s="121"/>
      <c r="AD13" s="121"/>
      <c r="AE13" s="121"/>
      <c r="AF13" s="121"/>
      <c r="AG13" s="121"/>
      <c r="AH13" s="121"/>
      <c r="AI13" s="121"/>
      <c r="AJ13" s="121"/>
      <c r="AK13" s="121"/>
      <c r="AL13" s="121"/>
      <c r="AM13" s="121"/>
      <c r="AN13" s="121"/>
      <c r="AO13" s="121"/>
      <c r="AP13" s="121"/>
      <c r="AQ13" s="121"/>
    </row>
    <row r="14" spans="1:43" s="122" customFormat="1" ht="18.75" customHeight="1">
      <c r="A14" s="429"/>
      <c r="B14" s="155" t="s">
        <v>316</v>
      </c>
      <c r="C14" s="262">
        <v>54363</v>
      </c>
      <c r="D14" s="263">
        <v>19773</v>
      </c>
      <c r="E14" s="263">
        <v>2157</v>
      </c>
      <c r="F14" s="263">
        <v>1761</v>
      </c>
      <c r="G14" s="264">
        <v>391048</v>
      </c>
      <c r="H14" s="265">
        <v>0.35399999999999998</v>
      </c>
      <c r="I14" s="266"/>
      <c r="J14" s="266"/>
      <c r="K14" s="266">
        <v>12.8</v>
      </c>
      <c r="L14" s="266">
        <v>204.4</v>
      </c>
      <c r="M14" s="267">
        <v>94.2</v>
      </c>
      <c r="N14" s="268">
        <v>44.4</v>
      </c>
      <c r="O14" s="269">
        <v>78788</v>
      </c>
      <c r="P14" s="269">
        <v>1304527</v>
      </c>
      <c r="Q14" s="270">
        <v>111574</v>
      </c>
      <c r="R14" s="271">
        <v>29702</v>
      </c>
      <c r="S14" s="272">
        <v>29797</v>
      </c>
      <c r="T14" s="273">
        <v>52075</v>
      </c>
      <c r="U14" s="181" t="str">
        <f t="shared" si="0"/>
        <v>〇</v>
      </c>
      <c r="X14" s="121"/>
      <c r="Y14" s="121"/>
      <c r="Z14" s="121"/>
      <c r="AA14" s="121"/>
      <c r="AB14" s="121"/>
      <c r="AC14" s="121"/>
      <c r="AD14" s="121"/>
      <c r="AE14" s="121"/>
      <c r="AF14" s="121"/>
      <c r="AG14" s="121"/>
      <c r="AH14" s="121"/>
      <c r="AI14" s="121"/>
      <c r="AJ14" s="121"/>
      <c r="AK14" s="121"/>
      <c r="AL14" s="121"/>
      <c r="AM14" s="121"/>
      <c r="AN14" s="121"/>
      <c r="AO14" s="121"/>
      <c r="AP14" s="121"/>
      <c r="AQ14" s="121"/>
    </row>
    <row r="15" spans="1:43" ht="18.75" customHeight="1">
      <c r="A15" s="430" t="s">
        <v>20</v>
      </c>
      <c r="B15" s="154" t="s">
        <v>314</v>
      </c>
      <c r="C15" s="274">
        <v>91541</v>
      </c>
      <c r="D15" s="250">
        <v>19073</v>
      </c>
      <c r="E15" s="250">
        <v>4202</v>
      </c>
      <c r="F15" s="250">
        <v>4116</v>
      </c>
      <c r="G15" s="251">
        <v>469783</v>
      </c>
      <c r="H15" s="252">
        <v>0.629</v>
      </c>
      <c r="I15" s="253"/>
      <c r="J15" s="253"/>
      <c r="K15" s="253">
        <v>13.6</v>
      </c>
      <c r="L15" s="253">
        <v>164.6</v>
      </c>
      <c r="M15" s="254">
        <v>96.8</v>
      </c>
      <c r="N15" s="254">
        <v>53.3</v>
      </c>
      <c r="O15" s="256">
        <v>240418</v>
      </c>
      <c r="P15" s="256">
        <v>1525637</v>
      </c>
      <c r="Q15" s="257">
        <v>216714</v>
      </c>
      <c r="R15" s="258">
        <v>23188</v>
      </c>
      <c r="S15" s="259">
        <v>19743</v>
      </c>
      <c r="T15" s="260">
        <v>173783</v>
      </c>
      <c r="U15" s="181" t="str">
        <f t="shared" si="0"/>
        <v>〇</v>
      </c>
      <c r="V15" s="122"/>
    </row>
    <row r="16" spans="1:43" ht="18.75" customHeight="1">
      <c r="A16" s="428"/>
      <c r="B16" s="154" t="s">
        <v>300</v>
      </c>
      <c r="C16" s="274">
        <v>95253</v>
      </c>
      <c r="D16" s="250">
        <v>14619</v>
      </c>
      <c r="E16" s="250">
        <v>-4453</v>
      </c>
      <c r="F16" s="250">
        <v>-6533</v>
      </c>
      <c r="G16" s="251">
        <v>467580</v>
      </c>
      <c r="H16" s="252">
        <v>0.63100000000000001</v>
      </c>
      <c r="I16" s="253"/>
      <c r="J16" s="253"/>
      <c r="K16" s="253">
        <v>12.9</v>
      </c>
      <c r="L16" s="253">
        <v>161.9</v>
      </c>
      <c r="M16" s="254">
        <v>97.9</v>
      </c>
      <c r="N16" s="255">
        <v>52.3</v>
      </c>
      <c r="O16" s="256">
        <v>237939</v>
      </c>
      <c r="P16" s="256">
        <v>1500784</v>
      </c>
      <c r="Q16" s="257">
        <v>197313</v>
      </c>
      <c r="R16" s="258">
        <v>21058</v>
      </c>
      <c r="S16" s="259">
        <v>19747</v>
      </c>
      <c r="T16" s="260">
        <v>156508</v>
      </c>
      <c r="U16" s="181" t="str">
        <f t="shared" si="0"/>
        <v>〇</v>
      </c>
      <c r="V16" s="122"/>
    </row>
    <row r="17" spans="1:43" ht="18.75" customHeight="1">
      <c r="A17" s="428"/>
      <c r="B17" s="154" t="s">
        <v>301</v>
      </c>
      <c r="C17" s="274">
        <v>99485</v>
      </c>
      <c r="D17" s="250">
        <v>27760</v>
      </c>
      <c r="E17" s="250">
        <v>13140</v>
      </c>
      <c r="F17" s="250">
        <v>12562</v>
      </c>
      <c r="G17" s="251">
        <v>470420</v>
      </c>
      <c r="H17" s="252">
        <v>0.626</v>
      </c>
      <c r="I17" s="253"/>
      <c r="J17" s="253"/>
      <c r="K17" s="253">
        <v>12</v>
      </c>
      <c r="L17" s="253">
        <v>159.1</v>
      </c>
      <c r="M17" s="254">
        <v>96.3</v>
      </c>
      <c r="N17" s="254">
        <v>51</v>
      </c>
      <c r="O17" s="256">
        <v>103453</v>
      </c>
      <c r="P17" s="256">
        <v>1508400</v>
      </c>
      <c r="Q17" s="257">
        <v>166890</v>
      </c>
      <c r="R17" s="258">
        <v>20376</v>
      </c>
      <c r="S17" s="259">
        <v>19748</v>
      </c>
      <c r="T17" s="260">
        <v>126766</v>
      </c>
      <c r="U17" s="181" t="str">
        <f t="shared" si="0"/>
        <v>〇</v>
      </c>
      <c r="V17" s="122"/>
    </row>
    <row r="18" spans="1:43" ht="18.75" customHeight="1">
      <c r="A18" s="428"/>
      <c r="B18" s="154" t="s">
        <v>315</v>
      </c>
      <c r="C18" s="274">
        <v>62006</v>
      </c>
      <c r="D18" s="250">
        <v>26932</v>
      </c>
      <c r="E18" s="250">
        <v>-828</v>
      </c>
      <c r="F18" s="250">
        <v>-1279</v>
      </c>
      <c r="G18" s="251">
        <v>489316</v>
      </c>
      <c r="H18" s="252">
        <v>0.59699999999999998</v>
      </c>
      <c r="I18" s="253"/>
      <c r="J18" s="253"/>
      <c r="K18" s="253">
        <v>11.2</v>
      </c>
      <c r="L18" s="253">
        <v>146.9</v>
      </c>
      <c r="M18" s="254">
        <v>89</v>
      </c>
      <c r="N18" s="255">
        <v>51.3</v>
      </c>
      <c r="O18" s="256">
        <v>121128</v>
      </c>
      <c r="P18" s="256">
        <v>1514416</v>
      </c>
      <c r="Q18" s="257">
        <v>197349</v>
      </c>
      <c r="R18" s="258">
        <v>19901</v>
      </c>
      <c r="S18" s="259">
        <v>19749</v>
      </c>
      <c r="T18" s="260">
        <v>157699</v>
      </c>
      <c r="U18" s="181" t="str">
        <f t="shared" si="0"/>
        <v>〇</v>
      </c>
      <c r="V18" s="122"/>
    </row>
    <row r="19" spans="1:43" s="122" customFormat="1" ht="18.75" customHeight="1">
      <c r="A19" s="429"/>
      <c r="B19" s="155" t="s">
        <v>316</v>
      </c>
      <c r="C19" s="275">
        <v>37055</v>
      </c>
      <c r="D19" s="263">
        <v>13424</v>
      </c>
      <c r="E19" s="263">
        <v>-13508</v>
      </c>
      <c r="F19" s="263">
        <v>-12510</v>
      </c>
      <c r="G19" s="264">
        <v>477964</v>
      </c>
      <c r="H19" s="265">
        <v>0.59099999999999997</v>
      </c>
      <c r="I19" s="266"/>
      <c r="J19" s="266"/>
      <c r="K19" s="266">
        <v>10.6</v>
      </c>
      <c r="L19" s="266">
        <v>144.19999999999999</v>
      </c>
      <c r="M19" s="267">
        <v>96.4</v>
      </c>
      <c r="N19" s="276">
        <v>53.7</v>
      </c>
      <c r="O19" s="269">
        <v>118132</v>
      </c>
      <c r="P19" s="269">
        <v>1482932</v>
      </c>
      <c r="Q19" s="270">
        <v>198269</v>
      </c>
      <c r="R19" s="271">
        <v>20770</v>
      </c>
      <c r="S19" s="272">
        <v>19749</v>
      </c>
      <c r="T19" s="273">
        <v>157750</v>
      </c>
      <c r="U19" s="181" t="str">
        <f t="shared" si="0"/>
        <v>〇</v>
      </c>
      <c r="X19" s="121"/>
      <c r="Y19" s="121"/>
      <c r="Z19" s="121"/>
      <c r="AA19" s="121"/>
      <c r="AB19" s="121"/>
      <c r="AC19" s="121"/>
      <c r="AD19" s="121"/>
      <c r="AE19" s="121"/>
      <c r="AF19" s="121"/>
      <c r="AG19" s="121"/>
      <c r="AH19" s="121"/>
      <c r="AI19" s="121"/>
      <c r="AJ19" s="121"/>
      <c r="AK19" s="121"/>
      <c r="AL19" s="121"/>
      <c r="AM19" s="121"/>
      <c r="AN19" s="121"/>
      <c r="AO19" s="121"/>
      <c r="AP19" s="121"/>
      <c r="AQ19" s="121"/>
    </row>
    <row r="20" spans="1:43" ht="18.75" customHeight="1">
      <c r="A20" s="438" t="s">
        <v>148</v>
      </c>
      <c r="B20" s="154" t="s">
        <v>314</v>
      </c>
      <c r="C20" s="249">
        <v>9042</v>
      </c>
      <c r="D20" s="250">
        <v>4919</v>
      </c>
      <c r="E20" s="250">
        <v>68</v>
      </c>
      <c r="F20" s="250">
        <v>-287</v>
      </c>
      <c r="G20" s="251">
        <v>322520</v>
      </c>
      <c r="H20" s="252">
        <v>0.312</v>
      </c>
      <c r="I20" s="253"/>
      <c r="J20" s="253"/>
      <c r="K20" s="253">
        <v>13.3</v>
      </c>
      <c r="L20" s="253">
        <v>256.89999999999998</v>
      </c>
      <c r="M20" s="254">
        <v>93</v>
      </c>
      <c r="N20" s="254">
        <v>35.5</v>
      </c>
      <c r="O20" s="256">
        <v>38425</v>
      </c>
      <c r="P20" s="256">
        <v>1255801</v>
      </c>
      <c r="Q20" s="257">
        <v>49303</v>
      </c>
      <c r="R20" s="258">
        <v>10536</v>
      </c>
      <c r="S20" s="259">
        <v>20035</v>
      </c>
      <c r="T20" s="260">
        <v>18732</v>
      </c>
      <c r="U20" s="181" t="str">
        <f t="shared" si="0"/>
        <v>〇</v>
      </c>
      <c r="V20" s="122"/>
    </row>
    <row r="21" spans="1:43" ht="18.75" customHeight="1">
      <c r="A21" s="440"/>
      <c r="B21" s="154" t="s">
        <v>300</v>
      </c>
      <c r="C21" s="249">
        <v>10122</v>
      </c>
      <c r="D21" s="250">
        <v>7407</v>
      </c>
      <c r="E21" s="250">
        <v>2489</v>
      </c>
      <c r="F21" s="250">
        <v>2639</v>
      </c>
      <c r="G21" s="251">
        <v>319231</v>
      </c>
      <c r="H21" s="252">
        <v>0.318</v>
      </c>
      <c r="I21" s="253"/>
      <c r="J21" s="253"/>
      <c r="K21" s="253">
        <v>13.1</v>
      </c>
      <c r="L21" s="253">
        <v>260.2</v>
      </c>
      <c r="M21" s="254">
        <v>93.7</v>
      </c>
      <c r="N21" s="255">
        <v>33.799999999999997</v>
      </c>
      <c r="O21" s="256">
        <v>37328</v>
      </c>
      <c r="P21" s="256">
        <v>1254093</v>
      </c>
      <c r="Q21" s="257">
        <v>48259</v>
      </c>
      <c r="R21" s="258">
        <v>10687</v>
      </c>
      <c r="S21" s="259">
        <v>19105</v>
      </c>
      <c r="T21" s="260">
        <v>18467</v>
      </c>
      <c r="U21" s="181" t="str">
        <f t="shared" si="0"/>
        <v>〇</v>
      </c>
      <c r="V21" s="122"/>
    </row>
    <row r="22" spans="1:43" ht="18.75" customHeight="1">
      <c r="A22" s="440"/>
      <c r="B22" s="154" t="s">
        <v>301</v>
      </c>
      <c r="C22" s="249">
        <v>19039</v>
      </c>
      <c r="D22" s="250">
        <v>13418</v>
      </c>
      <c r="E22" s="250">
        <v>6010</v>
      </c>
      <c r="F22" s="250">
        <v>8638</v>
      </c>
      <c r="G22" s="251">
        <v>323469</v>
      </c>
      <c r="H22" s="252">
        <v>0.32200000000000001</v>
      </c>
      <c r="I22" s="253"/>
      <c r="J22" s="253"/>
      <c r="K22" s="253">
        <v>13.8</v>
      </c>
      <c r="L22" s="253">
        <v>251.7</v>
      </c>
      <c r="M22" s="254">
        <v>93.4</v>
      </c>
      <c r="N22" s="254">
        <v>35.9</v>
      </c>
      <c r="O22" s="256">
        <v>39169</v>
      </c>
      <c r="P22" s="256">
        <v>1257466</v>
      </c>
      <c r="Q22" s="257">
        <v>52798</v>
      </c>
      <c r="R22" s="258">
        <v>13314</v>
      </c>
      <c r="S22" s="259">
        <v>19111</v>
      </c>
      <c r="T22" s="260">
        <v>20373</v>
      </c>
      <c r="U22" s="181" t="str">
        <f t="shared" si="0"/>
        <v>〇</v>
      </c>
      <c r="V22" s="122"/>
    </row>
    <row r="23" spans="1:43" ht="18.75" customHeight="1">
      <c r="A23" s="440"/>
      <c r="B23" s="154" t="s">
        <v>315</v>
      </c>
      <c r="C23" s="249">
        <v>25629</v>
      </c>
      <c r="D23" s="250">
        <v>16615</v>
      </c>
      <c r="E23" s="250">
        <v>3197</v>
      </c>
      <c r="F23" s="250">
        <v>4873</v>
      </c>
      <c r="G23" s="251">
        <v>338997</v>
      </c>
      <c r="H23" s="252">
        <v>0.311</v>
      </c>
      <c r="I23" s="253"/>
      <c r="J23" s="253"/>
      <c r="K23" s="253">
        <v>14.9</v>
      </c>
      <c r="L23" s="253">
        <v>229.9</v>
      </c>
      <c r="M23" s="254">
        <v>86.6</v>
      </c>
      <c r="N23" s="255">
        <v>32.9</v>
      </c>
      <c r="O23" s="256">
        <v>42059</v>
      </c>
      <c r="P23" s="256">
        <v>1257550</v>
      </c>
      <c r="Q23" s="257">
        <v>71276</v>
      </c>
      <c r="R23" s="258">
        <v>14990</v>
      </c>
      <c r="S23" s="259">
        <v>21182</v>
      </c>
      <c r="T23" s="260">
        <v>35104</v>
      </c>
      <c r="U23" s="181" t="str">
        <f t="shared" si="0"/>
        <v>〇</v>
      </c>
      <c r="V23" s="122"/>
    </row>
    <row r="24" spans="1:43" s="122" customFormat="1" ht="18.75" customHeight="1">
      <c r="A24" s="431"/>
      <c r="B24" s="155" t="s">
        <v>316</v>
      </c>
      <c r="C24" s="262">
        <v>19560</v>
      </c>
      <c r="D24" s="263">
        <v>14837</v>
      </c>
      <c r="E24" s="263">
        <v>-1778</v>
      </c>
      <c r="F24" s="263">
        <v>3903</v>
      </c>
      <c r="G24" s="264">
        <v>326728</v>
      </c>
      <c r="H24" s="265">
        <v>0.309</v>
      </c>
      <c r="I24" s="266"/>
      <c r="J24" s="266"/>
      <c r="K24" s="266">
        <v>15.3</v>
      </c>
      <c r="L24" s="266">
        <v>244.6</v>
      </c>
      <c r="M24" s="267">
        <v>90.4</v>
      </c>
      <c r="N24" s="276">
        <v>34.69</v>
      </c>
      <c r="O24" s="269">
        <v>33862</v>
      </c>
      <c r="P24" s="269">
        <v>1237915</v>
      </c>
      <c r="Q24" s="270">
        <v>68471</v>
      </c>
      <c r="R24" s="271">
        <v>14039</v>
      </c>
      <c r="S24" s="272">
        <v>24194</v>
      </c>
      <c r="T24" s="273">
        <v>30238</v>
      </c>
      <c r="U24" s="181" t="str">
        <f>IF(R24+S24+T24=Q24,"〇","✖")</f>
        <v>〇</v>
      </c>
      <c r="X24" s="121"/>
      <c r="Y24" s="121"/>
      <c r="Z24" s="121"/>
      <c r="AA24" s="121"/>
      <c r="AB24" s="121"/>
      <c r="AC24" s="121"/>
      <c r="AD24" s="121"/>
      <c r="AE24" s="121"/>
      <c r="AF24" s="121"/>
      <c r="AG24" s="121"/>
      <c r="AH24" s="121"/>
      <c r="AI24" s="121"/>
      <c r="AJ24" s="121"/>
      <c r="AK24" s="121"/>
      <c r="AL24" s="121"/>
      <c r="AM24" s="121"/>
      <c r="AN24" s="121"/>
      <c r="AO24" s="121"/>
      <c r="AP24" s="121"/>
      <c r="AQ24" s="121"/>
    </row>
    <row r="25" spans="1:43" ht="18.75" customHeight="1">
      <c r="A25" s="430" t="s">
        <v>22</v>
      </c>
      <c r="B25" s="154" t="s">
        <v>314</v>
      </c>
      <c r="C25" s="274">
        <v>66546</v>
      </c>
      <c r="D25" s="250">
        <v>7185</v>
      </c>
      <c r="E25" s="250">
        <v>-44</v>
      </c>
      <c r="F25" s="250">
        <v>-2651</v>
      </c>
      <c r="G25" s="251">
        <v>487294</v>
      </c>
      <c r="H25" s="252">
        <v>0.54500000000000004</v>
      </c>
      <c r="I25" s="253"/>
      <c r="J25" s="253"/>
      <c r="K25" s="253">
        <v>8.9</v>
      </c>
      <c r="L25" s="253">
        <v>128.30000000000001</v>
      </c>
      <c r="M25" s="254">
        <v>96.1</v>
      </c>
      <c r="N25" s="261">
        <v>47.6</v>
      </c>
      <c r="O25" s="256">
        <v>233623</v>
      </c>
      <c r="P25" s="256">
        <v>1432156</v>
      </c>
      <c r="Q25" s="257">
        <v>707471</v>
      </c>
      <c r="R25" s="258">
        <v>25514</v>
      </c>
      <c r="S25" s="259">
        <v>26182</v>
      </c>
      <c r="T25" s="260">
        <v>655775</v>
      </c>
      <c r="U25" s="181" t="str">
        <f t="shared" ref="U25:U98" si="1">IF(R25+S25+T25=Q25,"〇","✖")</f>
        <v>〇</v>
      </c>
      <c r="V25" s="122"/>
    </row>
    <row r="26" spans="1:43" ht="18.75" customHeight="1">
      <c r="A26" s="428"/>
      <c r="B26" s="154" t="s">
        <v>300</v>
      </c>
      <c r="C26" s="274">
        <v>93652</v>
      </c>
      <c r="D26" s="250">
        <v>7561</v>
      </c>
      <c r="E26" s="250">
        <v>376</v>
      </c>
      <c r="F26" s="250">
        <v>-8479</v>
      </c>
      <c r="G26" s="251">
        <v>488229</v>
      </c>
      <c r="H26" s="252">
        <v>0.54500000000000004</v>
      </c>
      <c r="I26" s="253"/>
      <c r="J26" s="253"/>
      <c r="K26" s="253">
        <v>8.3000000000000007</v>
      </c>
      <c r="L26" s="253">
        <v>123.7</v>
      </c>
      <c r="M26" s="254">
        <v>95.9</v>
      </c>
      <c r="N26" s="255">
        <v>46.1</v>
      </c>
      <c r="O26" s="256">
        <v>140791</v>
      </c>
      <c r="P26" s="256">
        <v>1434850</v>
      </c>
      <c r="Q26" s="257">
        <v>667009</v>
      </c>
      <c r="R26" s="258">
        <v>16617</v>
      </c>
      <c r="S26" s="259">
        <v>28429</v>
      </c>
      <c r="T26" s="260">
        <v>621963</v>
      </c>
      <c r="U26" s="181" t="str">
        <f t="shared" si="1"/>
        <v>〇</v>
      </c>
      <c r="V26" s="122"/>
    </row>
    <row r="27" spans="1:43" ht="18.75" customHeight="1">
      <c r="A27" s="428"/>
      <c r="B27" s="154" t="s">
        <v>301</v>
      </c>
      <c r="C27" s="274">
        <v>104073</v>
      </c>
      <c r="D27" s="250">
        <v>8025</v>
      </c>
      <c r="E27" s="250">
        <v>465</v>
      </c>
      <c r="F27" s="250">
        <v>17305</v>
      </c>
      <c r="G27" s="251">
        <v>490682</v>
      </c>
      <c r="H27" s="252">
        <v>0.54500000000000004</v>
      </c>
      <c r="I27" s="253"/>
      <c r="J27" s="253"/>
      <c r="K27" s="253">
        <v>7.7</v>
      </c>
      <c r="L27" s="253">
        <v>119.7</v>
      </c>
      <c r="M27" s="254">
        <v>95</v>
      </c>
      <c r="N27" s="261">
        <v>46.5</v>
      </c>
      <c r="O27" s="256">
        <v>81861</v>
      </c>
      <c r="P27" s="256">
        <v>1461052</v>
      </c>
      <c r="Q27" s="257">
        <v>583195</v>
      </c>
      <c r="R27" s="258">
        <v>33454</v>
      </c>
      <c r="S27" s="259">
        <v>29930</v>
      </c>
      <c r="T27" s="260">
        <v>519811</v>
      </c>
      <c r="U27" s="181" t="str">
        <f t="shared" si="1"/>
        <v>〇</v>
      </c>
      <c r="V27" s="122"/>
    </row>
    <row r="28" spans="1:43" ht="18.75" customHeight="1">
      <c r="A28" s="428"/>
      <c r="B28" s="154" t="s">
        <v>315</v>
      </c>
      <c r="C28" s="274">
        <v>60534</v>
      </c>
      <c r="D28" s="250">
        <v>8131</v>
      </c>
      <c r="E28" s="250">
        <v>106</v>
      </c>
      <c r="F28" s="250">
        <v>-6893</v>
      </c>
      <c r="G28" s="251">
        <v>510550</v>
      </c>
      <c r="H28" s="252">
        <v>0.52200000000000002</v>
      </c>
      <c r="I28" s="253"/>
      <c r="J28" s="253"/>
      <c r="K28" s="253">
        <v>7.1</v>
      </c>
      <c r="L28" s="253">
        <v>106.9</v>
      </c>
      <c r="M28" s="254">
        <v>93.8</v>
      </c>
      <c r="N28" s="255">
        <v>45.7</v>
      </c>
      <c r="O28" s="256">
        <v>120047</v>
      </c>
      <c r="P28" s="256">
        <v>1485850</v>
      </c>
      <c r="Q28" s="257">
        <v>545401</v>
      </c>
      <c r="R28" s="258">
        <v>26451</v>
      </c>
      <c r="S28" s="259">
        <v>29930</v>
      </c>
      <c r="T28" s="260">
        <v>489020</v>
      </c>
      <c r="U28" s="181" t="str">
        <f t="shared" si="1"/>
        <v>〇</v>
      </c>
      <c r="V28" s="122"/>
    </row>
    <row r="29" spans="1:43" s="122" customFormat="1" ht="18.75" customHeight="1">
      <c r="A29" s="429"/>
      <c r="B29" s="155" t="s">
        <v>316</v>
      </c>
      <c r="C29" s="275">
        <v>37449</v>
      </c>
      <c r="D29" s="263">
        <v>8647</v>
      </c>
      <c r="E29" s="263">
        <v>516</v>
      </c>
      <c r="F29" s="263">
        <v>6373</v>
      </c>
      <c r="G29" s="264">
        <v>495387</v>
      </c>
      <c r="H29" s="265">
        <v>0.51343000000000005</v>
      </c>
      <c r="I29" s="266"/>
      <c r="J29" s="266"/>
      <c r="K29" s="266">
        <v>6.7</v>
      </c>
      <c r="L29" s="266">
        <v>112.6</v>
      </c>
      <c r="M29" s="267">
        <v>96</v>
      </c>
      <c r="N29" s="276">
        <v>44.4</v>
      </c>
      <c r="O29" s="269">
        <v>120640</v>
      </c>
      <c r="P29" s="269">
        <v>1520094</v>
      </c>
      <c r="Q29" s="270">
        <v>528472</v>
      </c>
      <c r="R29" s="271">
        <v>32308</v>
      </c>
      <c r="S29" s="272">
        <v>29930</v>
      </c>
      <c r="T29" s="273">
        <v>466234</v>
      </c>
      <c r="U29" s="181" t="str">
        <f t="shared" si="1"/>
        <v>〇</v>
      </c>
      <c r="X29" s="121"/>
      <c r="Y29" s="121"/>
      <c r="Z29" s="121"/>
      <c r="AA29" s="121"/>
      <c r="AB29" s="121"/>
      <c r="AC29" s="121"/>
      <c r="AD29" s="121"/>
      <c r="AE29" s="121"/>
      <c r="AF29" s="121"/>
      <c r="AG29" s="121"/>
      <c r="AH29" s="121"/>
      <c r="AI29" s="121"/>
      <c r="AJ29" s="121"/>
      <c r="AK29" s="121"/>
      <c r="AL29" s="121"/>
      <c r="AM29" s="121"/>
      <c r="AN29" s="121"/>
      <c r="AO29" s="121"/>
      <c r="AP29" s="121"/>
      <c r="AQ29" s="121"/>
    </row>
    <row r="30" spans="1:43" ht="18.75" customHeight="1">
      <c r="A30" s="430" t="s">
        <v>23</v>
      </c>
      <c r="B30" s="154" t="s">
        <v>314</v>
      </c>
      <c r="C30" s="249">
        <v>27467</v>
      </c>
      <c r="D30" s="250">
        <v>6913</v>
      </c>
      <c r="E30" s="250">
        <v>-107</v>
      </c>
      <c r="F30" s="250">
        <v>8961</v>
      </c>
      <c r="G30" s="251">
        <v>638994</v>
      </c>
      <c r="H30" s="252">
        <v>0.64800000000000002</v>
      </c>
      <c r="I30" s="253"/>
      <c r="J30" s="253"/>
      <c r="K30" s="253">
        <v>9.8000000000000007</v>
      </c>
      <c r="L30" s="253">
        <v>206.8</v>
      </c>
      <c r="M30" s="254">
        <v>93.9</v>
      </c>
      <c r="N30" s="255">
        <v>54.1</v>
      </c>
      <c r="O30" s="256">
        <v>85167</v>
      </c>
      <c r="P30" s="256">
        <v>2164780</v>
      </c>
      <c r="Q30" s="257">
        <v>123120</v>
      </c>
      <c r="R30" s="277">
        <v>21173</v>
      </c>
      <c r="S30" s="259">
        <v>47223</v>
      </c>
      <c r="T30" s="260">
        <v>54724</v>
      </c>
      <c r="U30" s="181" t="str">
        <f t="shared" si="1"/>
        <v>〇</v>
      </c>
      <c r="V30" s="122"/>
    </row>
    <row r="31" spans="1:43" ht="18.75" customHeight="1">
      <c r="A31" s="428"/>
      <c r="B31" s="154" t="s">
        <v>300</v>
      </c>
      <c r="C31" s="249">
        <v>33133</v>
      </c>
      <c r="D31" s="250">
        <v>7072</v>
      </c>
      <c r="E31" s="250">
        <v>160</v>
      </c>
      <c r="F31" s="250">
        <v>2120</v>
      </c>
      <c r="G31" s="251">
        <v>639210</v>
      </c>
      <c r="H31" s="252">
        <v>0.65500000000000003</v>
      </c>
      <c r="I31" s="253"/>
      <c r="J31" s="253"/>
      <c r="K31" s="253">
        <v>9.6</v>
      </c>
      <c r="L31" s="253">
        <v>204</v>
      </c>
      <c r="M31" s="254">
        <v>96.6</v>
      </c>
      <c r="N31" s="255">
        <v>53.3</v>
      </c>
      <c r="O31" s="256">
        <v>72384</v>
      </c>
      <c r="P31" s="256">
        <v>2149381</v>
      </c>
      <c r="Q31" s="257">
        <v>115518</v>
      </c>
      <c r="R31" s="258">
        <v>21133</v>
      </c>
      <c r="S31" s="259">
        <v>47236</v>
      </c>
      <c r="T31" s="260">
        <v>47149</v>
      </c>
      <c r="U31" s="181" t="str">
        <f t="shared" si="1"/>
        <v>〇</v>
      </c>
      <c r="V31" s="122"/>
    </row>
    <row r="32" spans="1:43" ht="18.75" customHeight="1">
      <c r="A32" s="428"/>
      <c r="B32" s="154" t="s">
        <v>301</v>
      </c>
      <c r="C32" s="249">
        <v>41211</v>
      </c>
      <c r="D32" s="250">
        <v>24506</v>
      </c>
      <c r="E32" s="250">
        <v>17433</v>
      </c>
      <c r="F32" s="250">
        <v>30819</v>
      </c>
      <c r="G32" s="251">
        <v>644612</v>
      </c>
      <c r="H32" s="252">
        <v>0.65600000000000003</v>
      </c>
      <c r="I32" s="253"/>
      <c r="J32" s="253"/>
      <c r="K32" s="253">
        <v>9.5</v>
      </c>
      <c r="L32" s="253">
        <v>196.9</v>
      </c>
      <c r="M32" s="254">
        <v>94.3</v>
      </c>
      <c r="N32" s="255">
        <v>50.5</v>
      </c>
      <c r="O32" s="256">
        <v>90397</v>
      </c>
      <c r="P32" s="256">
        <v>2139670</v>
      </c>
      <c r="Q32" s="257">
        <v>126094</v>
      </c>
      <c r="R32" s="277">
        <v>30519</v>
      </c>
      <c r="S32" s="259">
        <v>47242</v>
      </c>
      <c r="T32" s="260">
        <v>48334</v>
      </c>
      <c r="U32" s="181" t="str">
        <f t="shared" si="1"/>
        <v>✖</v>
      </c>
      <c r="V32" s="122"/>
    </row>
    <row r="33" spans="1:43" ht="18.75" customHeight="1">
      <c r="A33" s="428"/>
      <c r="B33" s="154" t="s">
        <v>315</v>
      </c>
      <c r="C33" s="249">
        <v>34702</v>
      </c>
      <c r="D33" s="250">
        <v>21023</v>
      </c>
      <c r="E33" s="250">
        <v>-3483</v>
      </c>
      <c r="F33" s="250">
        <v>10992</v>
      </c>
      <c r="G33" s="251">
        <v>677029</v>
      </c>
      <c r="H33" s="252">
        <v>0.63100000000000001</v>
      </c>
      <c r="I33" s="253"/>
      <c r="J33" s="253"/>
      <c r="K33" s="253">
        <v>9.1999999999999993</v>
      </c>
      <c r="L33" s="253">
        <v>172.8</v>
      </c>
      <c r="M33" s="254">
        <v>88.3</v>
      </c>
      <c r="N33" s="255">
        <v>47.9</v>
      </c>
      <c r="O33" s="256">
        <v>87818</v>
      </c>
      <c r="P33" s="256">
        <v>2155313</v>
      </c>
      <c r="Q33" s="257">
        <v>187823</v>
      </c>
      <c r="R33" s="258">
        <v>40993</v>
      </c>
      <c r="S33" s="259">
        <v>47243</v>
      </c>
      <c r="T33" s="260">
        <v>99587</v>
      </c>
      <c r="U33" s="181" t="str">
        <f t="shared" si="1"/>
        <v>〇</v>
      </c>
      <c r="V33" s="122"/>
    </row>
    <row r="34" spans="1:43" s="122" customFormat="1" ht="18.75" customHeight="1">
      <c r="A34" s="429"/>
      <c r="B34" s="155" t="s">
        <v>316</v>
      </c>
      <c r="C34" s="262">
        <v>31240</v>
      </c>
      <c r="D34" s="263">
        <v>19997</v>
      </c>
      <c r="E34" s="263">
        <v>-1026</v>
      </c>
      <c r="F34" s="263">
        <v>39617</v>
      </c>
      <c r="G34" s="264">
        <v>658567</v>
      </c>
      <c r="H34" s="265">
        <v>0.621</v>
      </c>
      <c r="I34" s="266"/>
      <c r="J34" s="266"/>
      <c r="K34" s="266">
        <v>9.3000000000000007</v>
      </c>
      <c r="L34" s="266">
        <v>170</v>
      </c>
      <c r="M34" s="267">
        <v>91.9</v>
      </c>
      <c r="N34" s="276">
        <v>51.2</v>
      </c>
      <c r="O34" s="269">
        <v>82923</v>
      </c>
      <c r="P34" s="269">
        <v>2134156</v>
      </c>
      <c r="Q34" s="270">
        <v>227807</v>
      </c>
      <c r="R34" s="271">
        <v>77637</v>
      </c>
      <c r="S34" s="272">
        <v>47245</v>
      </c>
      <c r="T34" s="273">
        <v>102925</v>
      </c>
      <c r="U34" s="181" t="str">
        <f t="shared" si="1"/>
        <v>〇</v>
      </c>
      <c r="X34" s="121"/>
      <c r="Y34" s="121"/>
      <c r="Z34" s="121"/>
      <c r="AA34" s="121"/>
      <c r="AB34" s="121"/>
      <c r="AC34" s="121"/>
      <c r="AD34" s="121"/>
      <c r="AE34" s="121"/>
      <c r="AF34" s="121"/>
      <c r="AG34" s="121"/>
      <c r="AH34" s="121"/>
      <c r="AI34" s="121"/>
      <c r="AJ34" s="121"/>
      <c r="AK34" s="121"/>
      <c r="AL34" s="121"/>
      <c r="AM34" s="121"/>
      <c r="AN34" s="121"/>
      <c r="AO34" s="121"/>
      <c r="AP34" s="121"/>
      <c r="AQ34" s="121"/>
    </row>
    <row r="35" spans="1:43" ht="18.75" customHeight="1">
      <c r="A35" s="430" t="s">
        <v>76</v>
      </c>
      <c r="B35" s="154" t="s">
        <v>314</v>
      </c>
      <c r="C35" s="274">
        <v>13328</v>
      </c>
      <c r="D35" s="250">
        <v>4660</v>
      </c>
      <c r="E35" s="250">
        <v>-1923</v>
      </c>
      <c r="F35" s="250">
        <v>-1955</v>
      </c>
      <c r="G35" s="251">
        <v>442051</v>
      </c>
      <c r="H35" s="252">
        <v>0.65100000000000002</v>
      </c>
      <c r="I35" s="253"/>
      <c r="J35" s="253"/>
      <c r="K35" s="253">
        <v>10.1</v>
      </c>
      <c r="L35" s="253">
        <v>99.6</v>
      </c>
      <c r="M35" s="254">
        <v>94.6</v>
      </c>
      <c r="N35" s="255">
        <v>53.4</v>
      </c>
      <c r="O35" s="256">
        <v>93448</v>
      </c>
      <c r="P35" s="256">
        <v>1109262</v>
      </c>
      <c r="Q35" s="257">
        <v>104787</v>
      </c>
      <c r="R35" s="258">
        <v>14498</v>
      </c>
      <c r="S35" s="259">
        <v>36541</v>
      </c>
      <c r="T35" s="260">
        <v>53748</v>
      </c>
      <c r="U35" s="181" t="str">
        <f t="shared" si="1"/>
        <v>〇</v>
      </c>
      <c r="V35" s="122"/>
    </row>
    <row r="36" spans="1:43" ht="18.75" customHeight="1">
      <c r="A36" s="428"/>
      <c r="B36" s="154" t="s">
        <v>300</v>
      </c>
      <c r="C36" s="274">
        <v>16403</v>
      </c>
      <c r="D36" s="250">
        <v>8083</v>
      </c>
      <c r="E36" s="250">
        <v>3422</v>
      </c>
      <c r="F36" s="250">
        <v>-1722</v>
      </c>
      <c r="G36" s="251">
        <v>443213</v>
      </c>
      <c r="H36" s="252">
        <v>0.65100000000000002</v>
      </c>
      <c r="I36" s="253"/>
      <c r="J36" s="253"/>
      <c r="K36" s="253">
        <v>9.8000000000000007</v>
      </c>
      <c r="L36" s="253">
        <v>103.4</v>
      </c>
      <c r="M36" s="254">
        <v>95.2</v>
      </c>
      <c r="N36" s="255">
        <v>51.3</v>
      </c>
      <c r="O36" s="256">
        <v>113179</v>
      </c>
      <c r="P36" s="256">
        <v>1127260</v>
      </c>
      <c r="Q36" s="257">
        <v>94136</v>
      </c>
      <c r="R36" s="258">
        <v>9354</v>
      </c>
      <c r="S36" s="259">
        <v>36561</v>
      </c>
      <c r="T36" s="260">
        <v>48221</v>
      </c>
      <c r="U36" s="181" t="str">
        <f t="shared" si="1"/>
        <v>〇</v>
      </c>
      <c r="V36" s="122"/>
    </row>
    <row r="37" spans="1:43" ht="18.75" customHeight="1">
      <c r="A37" s="428"/>
      <c r="B37" s="154" t="s">
        <v>301</v>
      </c>
      <c r="C37" s="274">
        <v>24087</v>
      </c>
      <c r="D37" s="250">
        <v>15563</v>
      </c>
      <c r="E37" s="250">
        <v>7480</v>
      </c>
      <c r="F37" s="250">
        <v>6961</v>
      </c>
      <c r="G37" s="251">
        <v>445950</v>
      </c>
      <c r="H37" s="252">
        <v>0.64800000000000002</v>
      </c>
      <c r="I37" s="253"/>
      <c r="J37" s="253"/>
      <c r="K37" s="253">
        <v>9.6999999999999993</v>
      </c>
      <c r="L37" s="253">
        <v>109.1</v>
      </c>
      <c r="M37" s="254">
        <v>95.1</v>
      </c>
      <c r="N37" s="255">
        <v>51.1</v>
      </c>
      <c r="O37" s="256">
        <v>112257</v>
      </c>
      <c r="P37" s="256">
        <v>1152718</v>
      </c>
      <c r="Q37" s="257">
        <v>96615</v>
      </c>
      <c r="R37" s="258">
        <v>8835</v>
      </c>
      <c r="S37" s="259">
        <v>36082</v>
      </c>
      <c r="T37" s="260">
        <v>51698</v>
      </c>
      <c r="U37" s="181" t="str">
        <f t="shared" si="1"/>
        <v>〇</v>
      </c>
      <c r="V37" s="122"/>
    </row>
    <row r="38" spans="1:43" ht="18.75" customHeight="1">
      <c r="A38" s="428"/>
      <c r="B38" s="154" t="s">
        <v>315</v>
      </c>
      <c r="C38" s="274">
        <v>26292</v>
      </c>
      <c r="D38" s="250">
        <v>11434</v>
      </c>
      <c r="E38" s="250">
        <v>-4129</v>
      </c>
      <c r="F38" s="250">
        <v>7422</v>
      </c>
      <c r="G38" s="251">
        <v>466781</v>
      </c>
      <c r="H38" s="252">
        <v>0.62</v>
      </c>
      <c r="I38" s="253"/>
      <c r="J38" s="253"/>
      <c r="K38" s="253">
        <v>9.6</v>
      </c>
      <c r="L38" s="253">
        <v>98.6</v>
      </c>
      <c r="M38" s="254">
        <v>88.8</v>
      </c>
      <c r="N38" s="255">
        <v>51.4</v>
      </c>
      <c r="O38" s="256">
        <v>105277</v>
      </c>
      <c r="P38" s="256">
        <v>1163010</v>
      </c>
      <c r="Q38" s="257">
        <v>107548</v>
      </c>
      <c r="R38" s="258">
        <v>20386</v>
      </c>
      <c r="S38" s="259">
        <v>36095</v>
      </c>
      <c r="T38" s="260">
        <v>51067</v>
      </c>
      <c r="U38" s="181" t="str">
        <f t="shared" si="1"/>
        <v>〇</v>
      </c>
      <c r="V38" s="122"/>
    </row>
    <row r="39" spans="1:43" s="122" customFormat="1" ht="18.75" customHeight="1">
      <c r="A39" s="429"/>
      <c r="B39" s="155" t="s">
        <v>316</v>
      </c>
      <c r="C39" s="275">
        <v>30412</v>
      </c>
      <c r="D39" s="263">
        <v>21024</v>
      </c>
      <c r="E39" s="263">
        <v>9591</v>
      </c>
      <c r="F39" s="263">
        <v>13645</v>
      </c>
      <c r="G39" s="264">
        <v>451844</v>
      </c>
      <c r="H39" s="265">
        <v>0.61</v>
      </c>
      <c r="I39" s="266"/>
      <c r="J39" s="266"/>
      <c r="K39" s="266">
        <v>9.5</v>
      </c>
      <c r="L39" s="266">
        <v>103.7</v>
      </c>
      <c r="M39" s="267">
        <v>93.3</v>
      </c>
      <c r="N39" s="276">
        <v>53.4</v>
      </c>
      <c r="O39" s="269">
        <v>121390</v>
      </c>
      <c r="P39" s="269">
        <v>1153054</v>
      </c>
      <c r="Q39" s="270">
        <v>106635</v>
      </c>
      <c r="R39" s="271">
        <v>24440</v>
      </c>
      <c r="S39" s="272">
        <v>34676</v>
      </c>
      <c r="T39" s="273">
        <v>47519</v>
      </c>
      <c r="U39" s="181" t="str">
        <f t="shared" si="1"/>
        <v>〇</v>
      </c>
      <c r="X39" s="121"/>
      <c r="Y39" s="121"/>
      <c r="Z39" s="121"/>
      <c r="AA39" s="121"/>
      <c r="AB39" s="121"/>
      <c r="AC39" s="121"/>
      <c r="AD39" s="121"/>
      <c r="AE39" s="121"/>
      <c r="AF39" s="121"/>
      <c r="AG39" s="121"/>
      <c r="AH39" s="121"/>
      <c r="AI39" s="121"/>
      <c r="AJ39" s="121"/>
      <c r="AK39" s="121"/>
      <c r="AL39" s="121"/>
      <c r="AM39" s="121"/>
      <c r="AN39" s="121"/>
      <c r="AO39" s="121"/>
      <c r="AP39" s="121"/>
      <c r="AQ39" s="121"/>
    </row>
    <row r="40" spans="1:43" ht="18.75" customHeight="1">
      <c r="A40" s="430" t="s">
        <v>24</v>
      </c>
      <c r="B40" s="154" t="s">
        <v>314</v>
      </c>
      <c r="C40" s="249">
        <v>9088</v>
      </c>
      <c r="D40" s="250">
        <v>3510</v>
      </c>
      <c r="E40" s="250">
        <v>-562</v>
      </c>
      <c r="F40" s="250">
        <v>2531</v>
      </c>
      <c r="G40" s="251">
        <v>438298</v>
      </c>
      <c r="H40" s="252">
        <v>0.64500000000000002</v>
      </c>
      <c r="I40" s="253"/>
      <c r="J40" s="253"/>
      <c r="K40" s="253">
        <v>11.2</v>
      </c>
      <c r="L40" s="253">
        <v>162.9</v>
      </c>
      <c r="M40" s="254">
        <v>96.3</v>
      </c>
      <c r="N40" s="261">
        <v>50.9</v>
      </c>
      <c r="O40" s="256">
        <v>71893</v>
      </c>
      <c r="P40" s="256">
        <v>1245579</v>
      </c>
      <c r="Q40" s="257">
        <v>33465</v>
      </c>
      <c r="R40" s="258">
        <v>13762</v>
      </c>
      <c r="S40" s="259">
        <v>28</v>
      </c>
      <c r="T40" s="260">
        <v>19675</v>
      </c>
      <c r="U40" s="181" t="str">
        <f t="shared" si="1"/>
        <v>〇</v>
      </c>
      <c r="V40" s="122"/>
    </row>
    <row r="41" spans="1:43" ht="18.75" customHeight="1">
      <c r="A41" s="428"/>
      <c r="B41" s="154" t="s">
        <v>300</v>
      </c>
      <c r="C41" s="249">
        <v>10065</v>
      </c>
      <c r="D41" s="250">
        <v>4180</v>
      </c>
      <c r="E41" s="250">
        <v>669</v>
      </c>
      <c r="F41" s="250">
        <v>854</v>
      </c>
      <c r="G41" s="251">
        <v>440558</v>
      </c>
      <c r="H41" s="252">
        <v>0.64600000000000002</v>
      </c>
      <c r="I41" s="253"/>
      <c r="J41" s="253"/>
      <c r="K41" s="253">
        <v>10.6</v>
      </c>
      <c r="L41" s="253">
        <v>165.4</v>
      </c>
      <c r="M41" s="254">
        <v>96.8</v>
      </c>
      <c r="N41" s="261">
        <v>49</v>
      </c>
      <c r="O41" s="256">
        <v>49171</v>
      </c>
      <c r="P41" s="256">
        <v>1274115</v>
      </c>
      <c r="Q41" s="257">
        <v>29922</v>
      </c>
      <c r="R41" s="258">
        <v>13946</v>
      </c>
      <c r="S41" s="259">
        <v>1</v>
      </c>
      <c r="T41" s="260">
        <v>15974</v>
      </c>
      <c r="U41" s="181" t="str">
        <f t="shared" si="1"/>
        <v>✖</v>
      </c>
      <c r="V41" s="122"/>
    </row>
    <row r="42" spans="1:43" ht="18.75" customHeight="1">
      <c r="A42" s="428"/>
      <c r="B42" s="154" t="s">
        <v>301</v>
      </c>
      <c r="C42" s="249">
        <v>25552</v>
      </c>
      <c r="D42" s="250">
        <v>16480</v>
      </c>
      <c r="E42" s="250">
        <v>12300</v>
      </c>
      <c r="F42" s="250">
        <v>16705</v>
      </c>
      <c r="G42" s="251">
        <v>444042</v>
      </c>
      <c r="H42" s="252">
        <v>0.63800000000000001</v>
      </c>
      <c r="I42" s="253"/>
      <c r="J42" s="253"/>
      <c r="K42" s="253">
        <v>10</v>
      </c>
      <c r="L42" s="253">
        <v>166.6</v>
      </c>
      <c r="M42" s="254">
        <v>95.6</v>
      </c>
      <c r="N42" s="261">
        <v>52.6</v>
      </c>
      <c r="O42" s="256">
        <v>72014</v>
      </c>
      <c r="P42" s="256">
        <v>1307847</v>
      </c>
      <c r="Q42" s="257">
        <v>39910</v>
      </c>
      <c r="R42" s="258">
        <v>18352</v>
      </c>
      <c r="S42" s="259">
        <v>1</v>
      </c>
      <c r="T42" s="260">
        <v>21557</v>
      </c>
      <c r="U42" s="181" t="str">
        <f t="shared" si="1"/>
        <v>〇</v>
      </c>
      <c r="V42" s="122"/>
    </row>
    <row r="43" spans="1:43" ht="18.75" customHeight="1">
      <c r="A43" s="428"/>
      <c r="B43" s="154" t="s">
        <v>315</v>
      </c>
      <c r="C43" s="249">
        <v>32865.127</v>
      </c>
      <c r="D43" s="250">
        <v>22714.215</v>
      </c>
      <c r="E43" s="250">
        <v>6234.6909999999998</v>
      </c>
      <c r="F43" s="250">
        <v>38433.455000000002</v>
      </c>
      <c r="G43" s="251">
        <v>465832</v>
      </c>
      <c r="H43" s="252">
        <v>0.61177000000000004</v>
      </c>
      <c r="I43" s="253"/>
      <c r="J43" s="253"/>
      <c r="K43" s="253">
        <v>9.4</v>
      </c>
      <c r="L43" s="253">
        <v>146.19999999999999</v>
      </c>
      <c r="M43" s="254">
        <v>87.6</v>
      </c>
      <c r="N43" s="261">
        <v>49.5</v>
      </c>
      <c r="O43" s="256">
        <v>74587</v>
      </c>
      <c r="P43" s="256">
        <v>1314906</v>
      </c>
      <c r="Q43" s="257">
        <v>73742</v>
      </c>
      <c r="R43" s="258">
        <v>50550</v>
      </c>
      <c r="S43" s="259">
        <v>1</v>
      </c>
      <c r="T43" s="260">
        <v>23191</v>
      </c>
      <c r="U43" s="181" t="str">
        <f>IF(R43+S43+T43=Q43,"〇","✖")</f>
        <v>〇</v>
      </c>
      <c r="V43" s="122"/>
    </row>
    <row r="44" spans="1:43" s="122" customFormat="1" ht="18.75" customHeight="1">
      <c r="A44" s="429"/>
      <c r="B44" s="155" t="s">
        <v>316</v>
      </c>
      <c r="C44" s="262">
        <v>46755.178999999996</v>
      </c>
      <c r="D44" s="263">
        <v>31650.682000000001</v>
      </c>
      <c r="E44" s="263">
        <v>8936.4670000000006</v>
      </c>
      <c r="F44" s="263">
        <v>22973.739000000001</v>
      </c>
      <c r="G44" s="264">
        <v>452996.54599999997</v>
      </c>
      <c r="H44" s="265">
        <v>0.59899999999999998</v>
      </c>
      <c r="I44" s="266"/>
      <c r="J44" s="266"/>
      <c r="K44" s="266">
        <v>9.4</v>
      </c>
      <c r="L44" s="266">
        <v>144.9</v>
      </c>
      <c r="M44" s="267">
        <v>92.92</v>
      </c>
      <c r="N44" s="268">
        <v>52.5</v>
      </c>
      <c r="O44" s="269">
        <v>68173.244000000006</v>
      </c>
      <c r="P44" s="269">
        <v>1290443.7450000001</v>
      </c>
      <c r="Q44" s="270">
        <v>90593</v>
      </c>
      <c r="R44" s="271">
        <v>64588</v>
      </c>
      <c r="S44" s="272">
        <v>1</v>
      </c>
      <c r="T44" s="273">
        <v>26004</v>
      </c>
      <c r="U44" s="181" t="str">
        <f t="shared" si="1"/>
        <v>〇</v>
      </c>
      <c r="X44" s="121"/>
      <c r="Y44" s="121"/>
      <c r="Z44" s="121"/>
      <c r="AA44" s="121"/>
      <c r="AB44" s="121"/>
      <c r="AC44" s="121"/>
      <c r="AD44" s="121"/>
      <c r="AE44" s="121"/>
      <c r="AF44" s="121"/>
      <c r="AG44" s="121"/>
      <c r="AH44" s="121"/>
      <c r="AI44" s="121"/>
      <c r="AJ44" s="121"/>
      <c r="AK44" s="121"/>
      <c r="AL44" s="121"/>
      <c r="AM44" s="121"/>
      <c r="AN44" s="121"/>
      <c r="AO44" s="121"/>
      <c r="AP44" s="121"/>
      <c r="AQ44" s="121"/>
    </row>
    <row r="45" spans="1:43" ht="18.75" customHeight="1">
      <c r="A45" s="430" t="s">
        <v>25</v>
      </c>
      <c r="B45" s="154" t="s">
        <v>314</v>
      </c>
      <c r="C45" s="274">
        <v>10060</v>
      </c>
      <c r="D45" s="250">
        <v>5175</v>
      </c>
      <c r="E45" s="250">
        <v>307</v>
      </c>
      <c r="F45" s="250">
        <v>356</v>
      </c>
      <c r="G45" s="251">
        <v>1187033</v>
      </c>
      <c r="H45" s="252">
        <v>0.76600000000000001</v>
      </c>
      <c r="I45" s="253"/>
      <c r="J45" s="253"/>
      <c r="K45" s="253">
        <v>11.4</v>
      </c>
      <c r="L45" s="253">
        <v>187.9</v>
      </c>
      <c r="M45" s="254">
        <v>96.5</v>
      </c>
      <c r="N45" s="261">
        <v>59.8</v>
      </c>
      <c r="O45" s="256">
        <v>35938</v>
      </c>
      <c r="P45" s="256">
        <v>3841857</v>
      </c>
      <c r="Q45" s="257">
        <v>153575</v>
      </c>
      <c r="R45" s="258">
        <v>12217</v>
      </c>
      <c r="S45" s="259">
        <v>48424</v>
      </c>
      <c r="T45" s="260">
        <v>92934</v>
      </c>
      <c r="U45" s="181" t="str">
        <f t="shared" si="1"/>
        <v>〇</v>
      </c>
      <c r="V45" s="122"/>
    </row>
    <row r="46" spans="1:43" ht="18.75" customHeight="1">
      <c r="A46" s="428"/>
      <c r="B46" s="154" t="s">
        <v>300</v>
      </c>
      <c r="C46" s="274">
        <v>11188</v>
      </c>
      <c r="D46" s="250">
        <v>5328</v>
      </c>
      <c r="E46" s="250">
        <v>153</v>
      </c>
      <c r="F46" s="250">
        <v>2548</v>
      </c>
      <c r="G46" s="251">
        <v>1201498</v>
      </c>
      <c r="H46" s="252">
        <v>0.76900000000000002</v>
      </c>
      <c r="I46" s="253"/>
      <c r="J46" s="253"/>
      <c r="K46" s="253">
        <v>11.1</v>
      </c>
      <c r="L46" s="253">
        <v>185.5</v>
      </c>
      <c r="M46" s="254">
        <v>97.7</v>
      </c>
      <c r="N46" s="255">
        <v>58.7</v>
      </c>
      <c r="O46" s="256">
        <v>33324</v>
      </c>
      <c r="P46" s="256">
        <v>3837689</v>
      </c>
      <c r="Q46" s="257">
        <v>133157</v>
      </c>
      <c r="R46" s="258">
        <v>12262</v>
      </c>
      <c r="S46" s="259">
        <v>32976</v>
      </c>
      <c r="T46" s="260">
        <v>87919</v>
      </c>
      <c r="U46" s="181" t="str">
        <f t="shared" si="1"/>
        <v>〇</v>
      </c>
      <c r="V46" s="122"/>
    </row>
    <row r="47" spans="1:43" ht="18.75" customHeight="1">
      <c r="A47" s="428"/>
      <c r="B47" s="154" t="s">
        <v>301</v>
      </c>
      <c r="C47" s="274">
        <v>40254</v>
      </c>
      <c r="D47" s="250">
        <v>27331</v>
      </c>
      <c r="E47" s="250">
        <v>22003</v>
      </c>
      <c r="F47" s="250">
        <v>32545</v>
      </c>
      <c r="G47" s="251">
        <v>1220662</v>
      </c>
      <c r="H47" s="252">
        <v>0.77</v>
      </c>
      <c r="I47" s="253"/>
      <c r="J47" s="253"/>
      <c r="K47" s="253">
        <v>10.9</v>
      </c>
      <c r="L47" s="253">
        <v>181.1</v>
      </c>
      <c r="M47" s="254">
        <v>94.7</v>
      </c>
      <c r="N47" s="261">
        <v>50</v>
      </c>
      <c r="O47" s="256">
        <v>74604</v>
      </c>
      <c r="P47" s="256">
        <v>3864297</v>
      </c>
      <c r="Q47" s="257">
        <v>155362</v>
      </c>
      <c r="R47" s="258">
        <v>17304</v>
      </c>
      <c r="S47" s="259">
        <v>33083</v>
      </c>
      <c r="T47" s="260">
        <v>104975</v>
      </c>
      <c r="U47" s="181" t="str">
        <f t="shared" si="1"/>
        <v>〇</v>
      </c>
      <c r="V47" s="122"/>
    </row>
    <row r="48" spans="1:43" ht="18.75" customHeight="1">
      <c r="A48" s="428"/>
      <c r="B48" s="154" t="s">
        <v>315</v>
      </c>
      <c r="C48" s="274">
        <v>48362</v>
      </c>
      <c r="D48" s="250">
        <v>34837</v>
      </c>
      <c r="E48" s="250">
        <v>7506</v>
      </c>
      <c r="F48" s="250">
        <v>87554</v>
      </c>
      <c r="G48" s="251">
        <v>1296671</v>
      </c>
      <c r="H48" s="252">
        <v>0.74399999999999999</v>
      </c>
      <c r="I48" s="253"/>
      <c r="J48" s="253"/>
      <c r="K48" s="253">
        <v>10.7</v>
      </c>
      <c r="L48" s="253">
        <v>157.9</v>
      </c>
      <c r="M48" s="254">
        <v>90.1</v>
      </c>
      <c r="N48" s="255">
        <v>45.1</v>
      </c>
      <c r="O48" s="256">
        <v>79561</v>
      </c>
      <c r="P48" s="256">
        <v>3862297</v>
      </c>
      <c r="Q48" s="257">
        <v>232729</v>
      </c>
      <c r="R48" s="258">
        <v>79353</v>
      </c>
      <c r="S48" s="259">
        <v>33174</v>
      </c>
      <c r="T48" s="260">
        <v>120202</v>
      </c>
      <c r="U48" s="181" t="str">
        <f t="shared" si="1"/>
        <v>〇</v>
      </c>
      <c r="V48" s="122"/>
    </row>
    <row r="49" spans="1:43" s="122" customFormat="1" ht="18.75" customHeight="1">
      <c r="A49" s="429"/>
      <c r="B49" s="155" t="s">
        <v>316</v>
      </c>
      <c r="C49" s="275">
        <v>48423</v>
      </c>
      <c r="D49" s="263">
        <v>41010</v>
      </c>
      <c r="E49" s="263">
        <v>6173</v>
      </c>
      <c r="F49" s="263">
        <v>39780</v>
      </c>
      <c r="G49" s="264">
        <v>1269110</v>
      </c>
      <c r="H49" s="265">
        <v>0.73899999999999999</v>
      </c>
      <c r="I49" s="266"/>
      <c r="J49" s="266"/>
      <c r="K49" s="266">
        <v>10.7</v>
      </c>
      <c r="L49" s="266">
        <v>156.5</v>
      </c>
      <c r="M49" s="267">
        <v>96.2</v>
      </c>
      <c r="N49" s="276">
        <v>53.3</v>
      </c>
      <c r="O49" s="269">
        <v>71488</v>
      </c>
      <c r="P49" s="269">
        <v>3807714</v>
      </c>
      <c r="Q49" s="270">
        <v>261915</v>
      </c>
      <c r="R49" s="271">
        <v>97960</v>
      </c>
      <c r="S49" s="272">
        <v>33257</v>
      </c>
      <c r="T49" s="273">
        <v>130698</v>
      </c>
      <c r="U49" s="181" t="str">
        <f t="shared" si="1"/>
        <v>〇</v>
      </c>
      <c r="X49" s="121"/>
      <c r="Y49" s="121"/>
      <c r="Z49" s="121"/>
      <c r="AA49" s="121"/>
      <c r="AB49" s="121"/>
      <c r="AC49" s="121"/>
      <c r="AD49" s="121"/>
      <c r="AE49" s="121"/>
      <c r="AF49" s="121"/>
      <c r="AG49" s="121"/>
      <c r="AH49" s="121"/>
      <c r="AI49" s="121"/>
      <c r="AJ49" s="121"/>
      <c r="AK49" s="121"/>
      <c r="AL49" s="121"/>
      <c r="AM49" s="121"/>
      <c r="AN49" s="121"/>
      <c r="AO49" s="121"/>
      <c r="AP49" s="121"/>
      <c r="AQ49" s="121"/>
    </row>
    <row r="50" spans="1:43" ht="18.75" customHeight="1">
      <c r="A50" s="430" t="s">
        <v>26</v>
      </c>
      <c r="B50" s="154" t="s">
        <v>314</v>
      </c>
      <c r="C50" s="249">
        <v>23427</v>
      </c>
      <c r="D50" s="250">
        <v>9830</v>
      </c>
      <c r="E50" s="250">
        <v>-5995</v>
      </c>
      <c r="F50" s="250">
        <v>-5978</v>
      </c>
      <c r="G50" s="251">
        <v>1053814</v>
      </c>
      <c r="H50" s="252">
        <v>0.77700000000000002</v>
      </c>
      <c r="I50" s="253"/>
      <c r="J50" s="253"/>
      <c r="K50" s="253">
        <v>9.3000000000000007</v>
      </c>
      <c r="L50" s="253">
        <v>142.1</v>
      </c>
      <c r="M50" s="254">
        <v>95.8</v>
      </c>
      <c r="N50" s="255">
        <v>64.8</v>
      </c>
      <c r="O50" s="256">
        <v>138369</v>
      </c>
      <c r="P50" s="256">
        <v>3082918</v>
      </c>
      <c r="Q50" s="257">
        <v>261470</v>
      </c>
      <c r="R50" s="258">
        <v>46580</v>
      </c>
      <c r="S50" s="278">
        <v>35941</v>
      </c>
      <c r="T50" s="260">
        <v>178949</v>
      </c>
      <c r="U50" s="181" t="str">
        <f t="shared" si="1"/>
        <v>〇</v>
      </c>
      <c r="V50" s="122"/>
    </row>
    <row r="51" spans="1:43" ht="18.75" customHeight="1">
      <c r="A51" s="428"/>
      <c r="B51" s="154" t="s">
        <v>300</v>
      </c>
      <c r="C51" s="249">
        <v>53975</v>
      </c>
      <c r="D51" s="250">
        <v>16887</v>
      </c>
      <c r="E51" s="250">
        <v>7056</v>
      </c>
      <c r="F51" s="250">
        <v>11117</v>
      </c>
      <c r="G51" s="251">
        <v>1063461</v>
      </c>
      <c r="H51" s="252">
        <v>0.77900000000000003</v>
      </c>
      <c r="I51" s="253"/>
      <c r="J51" s="253"/>
      <c r="K51" s="253">
        <v>8.9</v>
      </c>
      <c r="L51" s="253">
        <v>140.1</v>
      </c>
      <c r="M51" s="254">
        <v>97</v>
      </c>
      <c r="N51" s="255">
        <v>63.3</v>
      </c>
      <c r="O51" s="256">
        <v>132709</v>
      </c>
      <c r="P51" s="256">
        <v>3078437</v>
      </c>
      <c r="Q51" s="257">
        <v>248616</v>
      </c>
      <c r="R51" s="258">
        <v>50588</v>
      </c>
      <c r="S51" s="259">
        <v>36126</v>
      </c>
      <c r="T51" s="260">
        <v>161902</v>
      </c>
      <c r="U51" s="181" t="str">
        <f t="shared" si="1"/>
        <v>〇</v>
      </c>
      <c r="V51" s="122"/>
    </row>
    <row r="52" spans="1:43" ht="18.75" customHeight="1">
      <c r="A52" s="428"/>
      <c r="B52" s="154" t="s">
        <v>301</v>
      </c>
      <c r="C52" s="274">
        <v>73976</v>
      </c>
      <c r="D52" s="250">
        <v>55884</v>
      </c>
      <c r="E52" s="250">
        <v>38996</v>
      </c>
      <c r="F52" s="250">
        <v>42516</v>
      </c>
      <c r="G52" s="251">
        <v>1080552</v>
      </c>
      <c r="H52" s="252">
        <v>0.77800000000000002</v>
      </c>
      <c r="I52" s="253"/>
      <c r="J52" s="253"/>
      <c r="K52" s="253">
        <v>8.6</v>
      </c>
      <c r="L52" s="253">
        <v>135.6</v>
      </c>
      <c r="M52" s="254">
        <v>98.2</v>
      </c>
      <c r="N52" s="255">
        <v>58.8</v>
      </c>
      <c r="O52" s="256">
        <v>182888</v>
      </c>
      <c r="P52" s="256">
        <v>3086779</v>
      </c>
      <c r="Q52" s="257">
        <v>244060</v>
      </c>
      <c r="R52" s="258">
        <v>54091</v>
      </c>
      <c r="S52" s="278">
        <v>36291</v>
      </c>
      <c r="T52" s="260">
        <v>153678</v>
      </c>
      <c r="U52" s="181" t="str">
        <f t="shared" si="1"/>
        <v>〇</v>
      </c>
      <c r="V52" s="122"/>
    </row>
    <row r="53" spans="1:43" ht="18.75" customHeight="1">
      <c r="A53" s="428"/>
      <c r="B53" s="154" t="s">
        <v>315</v>
      </c>
      <c r="C53" s="274">
        <v>50913</v>
      </c>
      <c r="D53" s="250">
        <v>38189</v>
      </c>
      <c r="E53" s="250">
        <v>-17694</v>
      </c>
      <c r="F53" s="250">
        <v>67921</v>
      </c>
      <c r="G53" s="251">
        <v>1144728</v>
      </c>
      <c r="H53" s="252">
        <v>0.751</v>
      </c>
      <c r="I53" s="253"/>
      <c r="J53" s="253"/>
      <c r="K53" s="253">
        <v>8.1</v>
      </c>
      <c r="L53" s="253">
        <v>114.5</v>
      </c>
      <c r="M53" s="254">
        <v>84.8</v>
      </c>
      <c r="N53" s="255">
        <v>51.3</v>
      </c>
      <c r="O53" s="256">
        <v>172784</v>
      </c>
      <c r="P53" s="256">
        <v>3078004</v>
      </c>
      <c r="Q53" s="257">
        <v>352002</v>
      </c>
      <c r="R53" s="258">
        <v>91292</v>
      </c>
      <c r="S53" s="259">
        <v>41436</v>
      </c>
      <c r="T53" s="260">
        <v>219274</v>
      </c>
      <c r="U53" s="181" t="str">
        <f t="shared" si="1"/>
        <v>〇</v>
      </c>
      <c r="V53" s="122"/>
    </row>
    <row r="54" spans="1:43" s="122" customFormat="1" ht="18.75" customHeight="1">
      <c r="A54" s="429"/>
      <c r="B54" s="155" t="s">
        <v>316</v>
      </c>
      <c r="C54" s="275">
        <v>35876</v>
      </c>
      <c r="D54" s="263">
        <v>15587</v>
      </c>
      <c r="E54" s="263">
        <v>-22602</v>
      </c>
      <c r="F54" s="263">
        <v>-18386</v>
      </c>
      <c r="G54" s="264">
        <v>1118596</v>
      </c>
      <c r="H54" s="265">
        <v>0.745</v>
      </c>
      <c r="I54" s="266"/>
      <c r="J54" s="266"/>
      <c r="K54" s="266">
        <v>7.8</v>
      </c>
      <c r="L54" s="266">
        <v>110.6</v>
      </c>
      <c r="M54" s="267">
        <v>95.1</v>
      </c>
      <c r="N54" s="276">
        <v>59.5</v>
      </c>
      <c r="O54" s="269">
        <v>165118</v>
      </c>
      <c r="P54" s="269">
        <v>3015109</v>
      </c>
      <c r="Q54" s="270">
        <v>387627</v>
      </c>
      <c r="R54" s="271">
        <v>95494</v>
      </c>
      <c r="S54" s="272">
        <v>41585</v>
      </c>
      <c r="T54" s="273">
        <v>250548</v>
      </c>
      <c r="U54" s="181" t="str">
        <f t="shared" si="1"/>
        <v>〇</v>
      </c>
      <c r="X54" s="121"/>
      <c r="Y54" s="121"/>
      <c r="Z54" s="121"/>
      <c r="AA54" s="121"/>
      <c r="AB54" s="121"/>
      <c r="AC54" s="121"/>
      <c r="AD54" s="121"/>
      <c r="AE54" s="121"/>
      <c r="AF54" s="121"/>
      <c r="AG54" s="121"/>
      <c r="AH54" s="121"/>
      <c r="AI54" s="121"/>
      <c r="AJ54" s="121"/>
      <c r="AK54" s="121"/>
      <c r="AL54" s="121"/>
      <c r="AM54" s="121"/>
      <c r="AN54" s="121"/>
      <c r="AO54" s="121"/>
      <c r="AP54" s="121"/>
      <c r="AQ54" s="121"/>
    </row>
    <row r="55" spans="1:43" ht="18.75" customHeight="1">
      <c r="A55" s="430" t="s">
        <v>27</v>
      </c>
      <c r="B55" s="154" t="s">
        <v>314</v>
      </c>
      <c r="C55" s="274">
        <v>489747</v>
      </c>
      <c r="D55" s="250">
        <v>127333</v>
      </c>
      <c r="E55" s="250">
        <v>2063</v>
      </c>
      <c r="F55" s="250">
        <v>128346</v>
      </c>
      <c r="G55" s="251">
        <v>3824152</v>
      </c>
      <c r="H55" s="252">
        <v>1.179</v>
      </c>
      <c r="I55" s="253"/>
      <c r="J55" s="253"/>
      <c r="K55" s="253">
        <v>1.5</v>
      </c>
      <c r="L55" s="253">
        <v>22.7</v>
      </c>
      <c r="M55" s="254">
        <v>77.5</v>
      </c>
      <c r="N55" s="255">
        <v>90.3</v>
      </c>
      <c r="O55" s="256">
        <v>1158525</v>
      </c>
      <c r="P55" s="256">
        <v>4039388</v>
      </c>
      <c r="Q55" s="257">
        <v>2499454</v>
      </c>
      <c r="R55" s="258">
        <v>842800</v>
      </c>
      <c r="S55" s="278" t="s">
        <v>21</v>
      </c>
      <c r="T55" s="260">
        <v>1656655</v>
      </c>
      <c r="U55" s="181" t="str">
        <f>IF(R55+T55=Q55,"〇","✖")</f>
        <v>✖</v>
      </c>
      <c r="V55" s="122"/>
    </row>
    <row r="56" spans="1:43" ht="18.75" customHeight="1">
      <c r="A56" s="428"/>
      <c r="B56" s="154" t="s">
        <v>300</v>
      </c>
      <c r="C56" s="274">
        <v>531736</v>
      </c>
      <c r="D56" s="250">
        <v>127729</v>
      </c>
      <c r="E56" s="250">
        <v>396</v>
      </c>
      <c r="F56" s="250">
        <v>92090</v>
      </c>
      <c r="G56" s="251">
        <v>3949870</v>
      </c>
      <c r="H56" s="252">
        <v>1.177</v>
      </c>
      <c r="I56" s="253"/>
      <c r="J56" s="253"/>
      <c r="K56" s="253">
        <v>1.5</v>
      </c>
      <c r="L56" s="253">
        <v>23.6</v>
      </c>
      <c r="M56" s="254">
        <v>74.400000000000006</v>
      </c>
      <c r="N56" s="255">
        <v>90.3</v>
      </c>
      <c r="O56" s="256">
        <v>888362</v>
      </c>
      <c r="P56" s="256">
        <v>3831655</v>
      </c>
      <c r="Q56" s="257">
        <v>2626676</v>
      </c>
      <c r="R56" s="258">
        <v>934494</v>
      </c>
      <c r="S56" s="278" t="s">
        <v>21</v>
      </c>
      <c r="T56" s="260">
        <v>1692182</v>
      </c>
      <c r="U56" s="181" t="str">
        <f t="shared" ref="U56:U59" si="2">IF(R56+T56=Q56,"〇","✖")</f>
        <v>〇</v>
      </c>
      <c r="V56" s="122"/>
    </row>
    <row r="57" spans="1:43" ht="18.75" customHeight="1">
      <c r="A57" s="428"/>
      <c r="B57" s="154" t="s">
        <v>301</v>
      </c>
      <c r="C57" s="249">
        <v>445110</v>
      </c>
      <c r="D57" s="250">
        <v>889</v>
      </c>
      <c r="E57" s="250">
        <v>-126840</v>
      </c>
      <c r="F57" s="250">
        <v>-528626</v>
      </c>
      <c r="G57" s="251">
        <v>3774968</v>
      </c>
      <c r="H57" s="252">
        <v>1.1499999999999999</v>
      </c>
      <c r="I57" s="253"/>
      <c r="J57" s="253"/>
      <c r="K57" s="253">
        <v>1.4</v>
      </c>
      <c r="L57" s="253">
        <v>24.2</v>
      </c>
      <c r="M57" s="254">
        <v>84.9</v>
      </c>
      <c r="N57" s="255">
        <v>80.400000000000006</v>
      </c>
      <c r="O57" s="256">
        <v>963056</v>
      </c>
      <c r="P57" s="256">
        <v>3988913</v>
      </c>
      <c r="Q57" s="257">
        <v>2241656</v>
      </c>
      <c r="R57" s="258">
        <v>532708</v>
      </c>
      <c r="S57" s="278" t="s">
        <v>21</v>
      </c>
      <c r="T57" s="260">
        <v>1708948</v>
      </c>
      <c r="U57" s="181" t="str">
        <f t="shared" si="2"/>
        <v>〇</v>
      </c>
      <c r="V57" s="122"/>
    </row>
    <row r="58" spans="1:43" ht="18.75" customHeight="1">
      <c r="A58" s="428"/>
      <c r="B58" s="154" t="s">
        <v>315</v>
      </c>
      <c r="C58" s="249">
        <v>549525</v>
      </c>
      <c r="D58" s="250">
        <v>958</v>
      </c>
      <c r="E58" s="250">
        <v>70</v>
      </c>
      <c r="F58" s="250">
        <v>194598</v>
      </c>
      <c r="G58" s="251">
        <v>3263127</v>
      </c>
      <c r="H58" s="252">
        <v>1.073</v>
      </c>
      <c r="I58" s="253"/>
      <c r="J58" s="253"/>
      <c r="K58" s="253">
        <v>1.5</v>
      </c>
      <c r="L58" s="253">
        <v>37.5</v>
      </c>
      <c r="M58" s="254">
        <v>77.8</v>
      </c>
      <c r="N58" s="255">
        <v>71.900000000000006</v>
      </c>
      <c r="O58" s="256">
        <v>910049</v>
      </c>
      <c r="P58" s="256">
        <v>3919447</v>
      </c>
      <c r="Q58" s="257">
        <v>2187181</v>
      </c>
      <c r="R58" s="258">
        <v>727236</v>
      </c>
      <c r="S58" s="278" t="s">
        <v>304</v>
      </c>
      <c r="T58" s="260">
        <v>1459945</v>
      </c>
      <c r="U58" s="181" t="str">
        <f t="shared" si="2"/>
        <v>〇</v>
      </c>
      <c r="V58" s="122"/>
    </row>
    <row r="59" spans="1:43" s="122" customFormat="1" ht="18.75" customHeight="1">
      <c r="A59" s="429"/>
      <c r="B59" s="155" t="s">
        <v>316</v>
      </c>
      <c r="C59" s="262">
        <v>566731</v>
      </c>
      <c r="D59" s="263">
        <v>3144</v>
      </c>
      <c r="E59" s="263">
        <v>2185</v>
      </c>
      <c r="F59" s="263">
        <v>-75286</v>
      </c>
      <c r="G59" s="264">
        <v>4028124</v>
      </c>
      <c r="H59" s="265">
        <v>1.0640000000000001</v>
      </c>
      <c r="I59" s="266"/>
      <c r="J59" s="266"/>
      <c r="K59" s="266">
        <v>1.2</v>
      </c>
      <c r="L59" s="266">
        <v>17.3</v>
      </c>
      <c r="M59" s="267">
        <v>79.5</v>
      </c>
      <c r="N59" s="276">
        <v>83.9</v>
      </c>
      <c r="O59" s="269">
        <v>1010897</v>
      </c>
      <c r="P59" s="269">
        <v>3817840</v>
      </c>
      <c r="Q59" s="270">
        <v>2361532</v>
      </c>
      <c r="R59" s="271">
        <v>649765</v>
      </c>
      <c r="S59" s="279">
        <v>0</v>
      </c>
      <c r="T59" s="273">
        <v>1711767</v>
      </c>
      <c r="U59" s="181" t="str">
        <f t="shared" si="2"/>
        <v>〇</v>
      </c>
      <c r="X59" s="121"/>
      <c r="Y59" s="121"/>
      <c r="Z59" s="121"/>
      <c r="AA59" s="121"/>
      <c r="AB59" s="121"/>
      <c r="AC59" s="121"/>
      <c r="AD59" s="121"/>
      <c r="AE59" s="121"/>
      <c r="AF59" s="121"/>
      <c r="AG59" s="121"/>
      <c r="AH59" s="121"/>
      <c r="AI59" s="121"/>
      <c r="AJ59" s="121"/>
      <c r="AK59" s="121"/>
      <c r="AL59" s="121"/>
      <c r="AM59" s="121"/>
      <c r="AN59" s="121"/>
      <c r="AO59" s="121"/>
      <c r="AP59" s="121"/>
      <c r="AQ59" s="121"/>
    </row>
    <row r="60" spans="1:43" ht="18.75" customHeight="1">
      <c r="A60" s="430" t="s">
        <v>28</v>
      </c>
      <c r="B60" s="154" t="s">
        <v>314</v>
      </c>
      <c r="C60" s="249">
        <v>20219</v>
      </c>
      <c r="D60" s="250">
        <v>4952</v>
      </c>
      <c r="E60" s="250">
        <v>-1446</v>
      </c>
      <c r="F60" s="250">
        <v>2059</v>
      </c>
      <c r="G60" s="251">
        <v>1293019</v>
      </c>
      <c r="H60" s="252">
        <v>0.9</v>
      </c>
      <c r="I60" s="253"/>
      <c r="J60" s="253"/>
      <c r="K60" s="253">
        <v>10.3</v>
      </c>
      <c r="L60" s="253">
        <v>120.3</v>
      </c>
      <c r="M60" s="254">
        <v>98</v>
      </c>
      <c r="N60" s="261">
        <v>71.5</v>
      </c>
      <c r="O60" s="256">
        <v>321889</v>
      </c>
      <c r="P60" s="256">
        <v>3502957</v>
      </c>
      <c r="Q60" s="257">
        <v>161712</v>
      </c>
      <c r="R60" s="258">
        <v>59119</v>
      </c>
      <c r="S60" s="259">
        <v>36356</v>
      </c>
      <c r="T60" s="260">
        <v>66237</v>
      </c>
      <c r="U60" s="181" t="str">
        <f t="shared" si="1"/>
        <v>〇</v>
      </c>
      <c r="V60" s="122"/>
    </row>
    <row r="61" spans="1:43" ht="18.75" customHeight="1">
      <c r="A61" s="428"/>
      <c r="B61" s="154" t="s">
        <v>300</v>
      </c>
      <c r="C61" s="249">
        <v>20633</v>
      </c>
      <c r="D61" s="250">
        <v>3683</v>
      </c>
      <c r="E61" s="250">
        <v>-1269</v>
      </c>
      <c r="F61" s="250">
        <v>1245</v>
      </c>
      <c r="G61" s="251">
        <v>1304254</v>
      </c>
      <c r="H61" s="252">
        <v>0.89600000000000002</v>
      </c>
      <c r="I61" s="253"/>
      <c r="J61" s="253"/>
      <c r="K61" s="253">
        <v>10.1</v>
      </c>
      <c r="L61" s="253">
        <v>114.6</v>
      </c>
      <c r="M61" s="254">
        <v>99.6</v>
      </c>
      <c r="N61" s="261">
        <v>68.7</v>
      </c>
      <c r="O61" s="256">
        <v>252450</v>
      </c>
      <c r="P61" s="256">
        <v>3440568</v>
      </c>
      <c r="Q61" s="257">
        <v>156540</v>
      </c>
      <c r="R61" s="258">
        <v>61633</v>
      </c>
      <c r="S61" s="259">
        <v>30460</v>
      </c>
      <c r="T61" s="260">
        <v>64447</v>
      </c>
      <c r="U61" s="181" t="str">
        <f t="shared" si="1"/>
        <v>〇</v>
      </c>
      <c r="V61" s="122"/>
    </row>
    <row r="62" spans="1:43" ht="18.75" customHeight="1">
      <c r="A62" s="428"/>
      <c r="B62" s="154" t="s">
        <v>301</v>
      </c>
      <c r="C62" s="274">
        <v>214110</v>
      </c>
      <c r="D62" s="250">
        <v>72032</v>
      </c>
      <c r="E62" s="250">
        <v>68349</v>
      </c>
      <c r="F62" s="250">
        <v>117514</v>
      </c>
      <c r="G62" s="251">
        <v>1326342</v>
      </c>
      <c r="H62" s="252">
        <v>0.88900000000000001</v>
      </c>
      <c r="I62" s="253"/>
      <c r="J62" s="253"/>
      <c r="K62" s="253">
        <v>9.8000000000000007</v>
      </c>
      <c r="L62" s="253">
        <v>104.8</v>
      </c>
      <c r="M62" s="254">
        <v>98.4</v>
      </c>
      <c r="N62" s="261">
        <v>52.8</v>
      </c>
      <c r="O62" s="256">
        <v>203051</v>
      </c>
      <c r="P62" s="256">
        <v>3413877</v>
      </c>
      <c r="Q62" s="257">
        <v>190721</v>
      </c>
      <c r="R62" s="258">
        <v>110798</v>
      </c>
      <c r="S62" s="259">
        <v>3563</v>
      </c>
      <c r="T62" s="260">
        <v>76359</v>
      </c>
      <c r="U62" s="181" t="str">
        <f t="shared" si="1"/>
        <v>✖</v>
      </c>
      <c r="V62" s="122"/>
    </row>
    <row r="63" spans="1:43" ht="18.75" customHeight="1">
      <c r="A63" s="428"/>
      <c r="B63" s="154" t="s">
        <v>315</v>
      </c>
      <c r="C63" s="274">
        <v>34873</v>
      </c>
      <c r="D63" s="250">
        <v>8308</v>
      </c>
      <c r="E63" s="250">
        <v>-63724</v>
      </c>
      <c r="F63" s="250">
        <v>17183</v>
      </c>
      <c r="G63" s="251">
        <v>1408200</v>
      </c>
      <c r="H63" s="252">
        <v>0.85329999999999995</v>
      </c>
      <c r="I63" s="253"/>
      <c r="J63" s="253"/>
      <c r="K63" s="253">
        <v>9.1999999999999993</v>
      </c>
      <c r="L63" s="253">
        <v>81.599999999999994</v>
      </c>
      <c r="M63" s="254">
        <v>88.6</v>
      </c>
      <c r="N63" s="261">
        <v>53.3</v>
      </c>
      <c r="O63" s="256">
        <v>231003</v>
      </c>
      <c r="P63" s="256">
        <v>3406904</v>
      </c>
      <c r="Q63" s="257">
        <v>353254</v>
      </c>
      <c r="R63" s="258">
        <v>191705</v>
      </c>
      <c r="S63" s="259">
        <v>67782</v>
      </c>
      <c r="T63" s="260">
        <v>93767</v>
      </c>
      <c r="U63" s="181" t="str">
        <f t="shared" si="1"/>
        <v>〇</v>
      </c>
      <c r="V63" s="122"/>
    </row>
    <row r="64" spans="1:43" s="122" customFormat="1" ht="18.75" customHeight="1">
      <c r="A64" s="429"/>
      <c r="B64" s="155" t="s">
        <v>316</v>
      </c>
      <c r="C64" s="275">
        <v>46513</v>
      </c>
      <c r="D64" s="263">
        <v>26730</v>
      </c>
      <c r="E64" s="263">
        <v>18422</v>
      </c>
      <c r="F64" s="263">
        <v>-32098</v>
      </c>
      <c r="G64" s="264">
        <v>1376993</v>
      </c>
      <c r="H64" s="265">
        <v>0.84499999999999997</v>
      </c>
      <c r="I64" s="266"/>
      <c r="J64" s="266"/>
      <c r="K64" s="266">
        <v>9.4</v>
      </c>
      <c r="L64" s="266">
        <v>72.7</v>
      </c>
      <c r="M64" s="267">
        <v>98.5</v>
      </c>
      <c r="N64" s="268">
        <v>62.8</v>
      </c>
      <c r="O64" s="269">
        <v>201678</v>
      </c>
      <c r="P64" s="380">
        <v>3227800</v>
      </c>
      <c r="Q64" s="270">
        <v>341147</v>
      </c>
      <c r="R64" s="271">
        <v>66185</v>
      </c>
      <c r="S64" s="272">
        <v>55705</v>
      </c>
      <c r="T64" s="273">
        <v>219257</v>
      </c>
      <c r="U64" s="181" t="str">
        <f t="shared" si="1"/>
        <v>〇</v>
      </c>
      <c r="X64" s="121"/>
      <c r="Y64" s="121"/>
      <c r="Z64" s="121"/>
      <c r="AA64" s="121"/>
      <c r="AB64" s="121"/>
      <c r="AC64" s="121"/>
      <c r="AD64" s="121"/>
      <c r="AE64" s="121"/>
      <c r="AF64" s="121"/>
      <c r="AG64" s="121"/>
      <c r="AH64" s="121"/>
      <c r="AI64" s="121"/>
      <c r="AJ64" s="121"/>
      <c r="AK64" s="121"/>
      <c r="AL64" s="121"/>
      <c r="AM64" s="121"/>
      <c r="AN64" s="121"/>
      <c r="AO64" s="121"/>
      <c r="AP64" s="121"/>
      <c r="AQ64" s="121"/>
    </row>
    <row r="65" spans="1:43" ht="18.75" customHeight="1">
      <c r="A65" s="430" t="s">
        <v>29</v>
      </c>
      <c r="B65" s="154" t="s">
        <v>314</v>
      </c>
      <c r="C65" s="274">
        <v>23832</v>
      </c>
      <c r="D65" s="250">
        <v>6283</v>
      </c>
      <c r="E65" s="250">
        <v>630</v>
      </c>
      <c r="F65" s="250">
        <v>61</v>
      </c>
      <c r="G65" s="251">
        <v>552829</v>
      </c>
      <c r="H65" s="252">
        <v>0.46300000000000002</v>
      </c>
      <c r="I65" s="253"/>
      <c r="J65" s="253"/>
      <c r="K65" s="253">
        <v>15.9</v>
      </c>
      <c r="L65" s="253">
        <v>321.39999999999998</v>
      </c>
      <c r="M65" s="254">
        <v>96.7</v>
      </c>
      <c r="N65" s="255">
        <v>43.3</v>
      </c>
      <c r="O65" s="256">
        <v>69070</v>
      </c>
      <c r="P65" s="256">
        <v>2446029</v>
      </c>
      <c r="Q65" s="257">
        <v>90877</v>
      </c>
      <c r="R65" s="258">
        <v>6311</v>
      </c>
      <c r="S65" s="259">
        <v>31812</v>
      </c>
      <c r="T65" s="260">
        <v>52754</v>
      </c>
      <c r="U65" s="181" t="str">
        <f t="shared" si="1"/>
        <v>〇</v>
      </c>
      <c r="V65" s="122"/>
    </row>
    <row r="66" spans="1:43" ht="18.75" customHeight="1">
      <c r="A66" s="428"/>
      <c r="B66" s="154" t="s">
        <v>300</v>
      </c>
      <c r="C66" s="274">
        <v>12317</v>
      </c>
      <c r="D66" s="250">
        <v>4942</v>
      </c>
      <c r="E66" s="250">
        <v>-1341</v>
      </c>
      <c r="F66" s="250">
        <v>30423</v>
      </c>
      <c r="G66" s="251">
        <v>550269</v>
      </c>
      <c r="H66" s="252">
        <v>0.46899999999999997</v>
      </c>
      <c r="I66" s="253"/>
      <c r="J66" s="253"/>
      <c r="K66" s="253">
        <v>16.600000000000001</v>
      </c>
      <c r="L66" s="253">
        <v>326.7</v>
      </c>
      <c r="M66" s="254">
        <v>95.9</v>
      </c>
      <c r="N66" s="255">
        <v>43.5</v>
      </c>
      <c r="O66" s="256">
        <v>72167</v>
      </c>
      <c r="P66" s="256">
        <v>2446737</v>
      </c>
      <c r="Q66" s="257">
        <v>83922</v>
      </c>
      <c r="R66" s="258">
        <v>38074</v>
      </c>
      <c r="S66" s="259">
        <v>14875</v>
      </c>
      <c r="T66" s="260">
        <v>30972</v>
      </c>
      <c r="U66" s="181" t="str">
        <f t="shared" si="1"/>
        <v>✖</v>
      </c>
      <c r="V66" s="122"/>
    </row>
    <row r="67" spans="1:43" ht="18.75" customHeight="1">
      <c r="A67" s="428"/>
      <c r="B67" s="154" t="s">
        <v>301</v>
      </c>
      <c r="C67" s="274">
        <v>20730</v>
      </c>
      <c r="D67" s="250">
        <v>14203</v>
      </c>
      <c r="E67" s="250">
        <v>9261</v>
      </c>
      <c r="F67" s="250">
        <v>3455</v>
      </c>
      <c r="G67" s="251">
        <v>549166</v>
      </c>
      <c r="H67" s="252">
        <v>0.47499999999999998</v>
      </c>
      <c r="I67" s="253"/>
      <c r="J67" s="253"/>
      <c r="K67" s="253">
        <v>17.2</v>
      </c>
      <c r="L67" s="253">
        <v>324.10000000000002</v>
      </c>
      <c r="M67" s="254">
        <v>94.7</v>
      </c>
      <c r="N67" s="255">
        <v>44.3</v>
      </c>
      <c r="O67" s="256">
        <v>69193</v>
      </c>
      <c r="P67" s="256">
        <v>2455985</v>
      </c>
      <c r="Q67" s="257">
        <v>78354</v>
      </c>
      <c r="R67" s="258">
        <v>32269</v>
      </c>
      <c r="S67" s="259">
        <v>15364</v>
      </c>
      <c r="T67" s="260">
        <v>30721</v>
      </c>
      <c r="U67" s="181" t="str">
        <f t="shared" si="1"/>
        <v>〇</v>
      </c>
      <c r="V67" s="122"/>
    </row>
    <row r="68" spans="1:43" ht="18.75" customHeight="1">
      <c r="A68" s="428"/>
      <c r="B68" s="154" t="s">
        <v>315</v>
      </c>
      <c r="C68" s="274">
        <v>22879</v>
      </c>
      <c r="D68" s="250">
        <v>13986</v>
      </c>
      <c r="E68" s="250">
        <v>-217</v>
      </c>
      <c r="F68" s="250">
        <v>19125</v>
      </c>
      <c r="G68" s="251">
        <v>567333</v>
      </c>
      <c r="H68" s="252">
        <v>0.45700000000000002</v>
      </c>
      <c r="I68" s="253"/>
      <c r="J68" s="253"/>
      <c r="K68" s="253">
        <v>17.5</v>
      </c>
      <c r="L68" s="253">
        <v>297.39999999999998</v>
      </c>
      <c r="M68" s="254">
        <v>89.3</v>
      </c>
      <c r="N68" s="255">
        <v>45</v>
      </c>
      <c r="O68" s="256">
        <v>63208</v>
      </c>
      <c r="P68" s="256">
        <v>2437609</v>
      </c>
      <c r="Q68" s="257">
        <v>109866</v>
      </c>
      <c r="R68" s="258">
        <v>51611</v>
      </c>
      <c r="S68" s="259">
        <v>27939</v>
      </c>
      <c r="T68" s="260">
        <v>30315</v>
      </c>
      <c r="U68" s="181" t="str">
        <f t="shared" si="1"/>
        <v>✖</v>
      </c>
      <c r="V68" s="122"/>
    </row>
    <row r="69" spans="1:43" s="122" customFormat="1" ht="18.75" customHeight="1">
      <c r="A69" s="429"/>
      <c r="B69" s="155" t="s">
        <v>316</v>
      </c>
      <c r="C69" s="275">
        <v>27311</v>
      </c>
      <c r="D69" s="263">
        <v>19285</v>
      </c>
      <c r="E69" s="263">
        <v>5299</v>
      </c>
      <c r="F69" s="263">
        <v>2505</v>
      </c>
      <c r="G69" s="264">
        <v>548181</v>
      </c>
      <c r="H69" s="265">
        <v>0.45127</v>
      </c>
      <c r="I69" s="266"/>
      <c r="J69" s="266"/>
      <c r="K69" s="266">
        <v>18.2</v>
      </c>
      <c r="L69" s="266">
        <v>303.5</v>
      </c>
      <c r="M69" s="267">
        <v>93.2</v>
      </c>
      <c r="N69" s="276">
        <v>44.7</v>
      </c>
      <c r="O69" s="269">
        <v>68314</v>
      </c>
      <c r="P69" s="269">
        <v>2391349</v>
      </c>
      <c r="Q69" s="270">
        <v>112436</v>
      </c>
      <c r="R69" s="271">
        <v>48818</v>
      </c>
      <c r="S69" s="272">
        <v>33195</v>
      </c>
      <c r="T69" s="273">
        <v>30423</v>
      </c>
      <c r="U69" s="181" t="str">
        <f t="shared" si="1"/>
        <v>〇</v>
      </c>
      <c r="X69" s="121"/>
      <c r="Y69" s="121"/>
      <c r="Z69" s="121"/>
      <c r="AA69" s="121"/>
      <c r="AB69" s="121"/>
      <c r="AC69" s="121"/>
      <c r="AD69" s="121"/>
      <c r="AE69" s="121"/>
      <c r="AF69" s="121"/>
      <c r="AG69" s="121"/>
      <c r="AH69" s="121"/>
      <c r="AI69" s="121"/>
      <c r="AJ69" s="121"/>
      <c r="AK69" s="121"/>
      <c r="AL69" s="121"/>
      <c r="AM69" s="121"/>
      <c r="AN69" s="121"/>
      <c r="AO69" s="121"/>
      <c r="AP69" s="121"/>
      <c r="AQ69" s="121"/>
    </row>
    <row r="70" spans="1:43" s="122" customFormat="1" ht="18.75" customHeight="1">
      <c r="A70" s="430" t="s">
        <v>258</v>
      </c>
      <c r="B70" s="154" t="s">
        <v>314</v>
      </c>
      <c r="C70" s="274">
        <v>17193</v>
      </c>
      <c r="D70" s="250">
        <v>1304</v>
      </c>
      <c r="E70" s="250">
        <v>-297</v>
      </c>
      <c r="F70" s="250">
        <v>-116</v>
      </c>
      <c r="G70" s="251">
        <v>297566</v>
      </c>
      <c r="H70" s="252">
        <v>0.47799999999999998</v>
      </c>
      <c r="I70" s="253"/>
      <c r="J70" s="253"/>
      <c r="K70" s="253">
        <v>13.2</v>
      </c>
      <c r="L70" s="253">
        <v>252.3</v>
      </c>
      <c r="M70" s="254">
        <v>96.2</v>
      </c>
      <c r="N70" s="255">
        <v>44.1</v>
      </c>
      <c r="O70" s="256">
        <v>42157</v>
      </c>
      <c r="P70" s="256">
        <v>1186123</v>
      </c>
      <c r="Q70" s="257">
        <v>40599</v>
      </c>
      <c r="R70" s="258">
        <v>2743</v>
      </c>
      <c r="S70" s="259">
        <v>12972</v>
      </c>
      <c r="T70" s="260">
        <v>24884</v>
      </c>
      <c r="U70" s="181" t="str">
        <f>IF(R70+S70+T70=Q70,"〇","✖")</f>
        <v>〇</v>
      </c>
      <c r="X70" s="121"/>
      <c r="Y70" s="121"/>
      <c r="Z70" s="121"/>
      <c r="AA70" s="121"/>
      <c r="AB70" s="121"/>
      <c r="AC70" s="121"/>
      <c r="AD70" s="121"/>
      <c r="AE70" s="121"/>
      <c r="AF70" s="121"/>
      <c r="AG70" s="121"/>
      <c r="AH70" s="121"/>
      <c r="AI70" s="121"/>
      <c r="AJ70" s="121"/>
      <c r="AK70" s="121"/>
      <c r="AL70" s="121"/>
      <c r="AM70" s="121"/>
      <c r="AN70" s="121"/>
      <c r="AO70" s="121"/>
      <c r="AP70" s="121"/>
      <c r="AQ70" s="121"/>
    </row>
    <row r="71" spans="1:43" s="122" customFormat="1" ht="18.75" customHeight="1">
      <c r="A71" s="428"/>
      <c r="B71" s="154" t="s">
        <v>300</v>
      </c>
      <c r="C71" s="274">
        <v>15773</v>
      </c>
      <c r="D71" s="250">
        <v>1339</v>
      </c>
      <c r="E71" s="250">
        <v>35</v>
      </c>
      <c r="F71" s="250">
        <v>216</v>
      </c>
      <c r="G71" s="251">
        <v>296833</v>
      </c>
      <c r="H71" s="252">
        <v>0.48299999999999998</v>
      </c>
      <c r="I71" s="253"/>
      <c r="J71" s="253"/>
      <c r="K71" s="253">
        <v>13.1</v>
      </c>
      <c r="L71" s="253">
        <v>253.5</v>
      </c>
      <c r="M71" s="254">
        <v>96.9</v>
      </c>
      <c r="N71" s="255">
        <v>42.1</v>
      </c>
      <c r="O71" s="256">
        <v>40514</v>
      </c>
      <c r="P71" s="256">
        <v>1182985</v>
      </c>
      <c r="Q71" s="257">
        <v>40516</v>
      </c>
      <c r="R71" s="258">
        <v>2924</v>
      </c>
      <c r="S71" s="259">
        <v>13163</v>
      </c>
      <c r="T71" s="260">
        <v>24430</v>
      </c>
      <c r="U71" s="181" t="str">
        <f t="shared" si="1"/>
        <v>✖</v>
      </c>
      <c r="X71" s="121"/>
      <c r="Y71" s="121"/>
      <c r="Z71" s="121"/>
      <c r="AA71" s="121"/>
      <c r="AB71" s="121"/>
      <c r="AC71" s="121"/>
      <c r="AD71" s="121"/>
      <c r="AE71" s="121"/>
      <c r="AF71" s="121"/>
      <c r="AG71" s="121"/>
      <c r="AH71" s="121"/>
      <c r="AI71" s="121"/>
      <c r="AJ71" s="121"/>
      <c r="AK71" s="121"/>
      <c r="AL71" s="121"/>
      <c r="AM71" s="121"/>
      <c r="AN71" s="121"/>
      <c r="AO71" s="121"/>
      <c r="AP71" s="121"/>
      <c r="AQ71" s="121"/>
    </row>
    <row r="72" spans="1:43" s="122" customFormat="1" ht="18.75" customHeight="1">
      <c r="A72" s="428"/>
      <c r="B72" s="154" t="s">
        <v>301</v>
      </c>
      <c r="C72" s="274">
        <v>22854</v>
      </c>
      <c r="D72" s="250">
        <v>1378</v>
      </c>
      <c r="E72" s="250">
        <v>39</v>
      </c>
      <c r="F72" s="250">
        <v>215</v>
      </c>
      <c r="G72" s="251">
        <v>300783</v>
      </c>
      <c r="H72" s="252">
        <v>0.48499999999999999</v>
      </c>
      <c r="I72" s="253"/>
      <c r="J72" s="253"/>
      <c r="K72" s="253">
        <v>13.3</v>
      </c>
      <c r="L72" s="253">
        <v>247.2</v>
      </c>
      <c r="M72" s="254">
        <v>95.3</v>
      </c>
      <c r="N72" s="255">
        <v>43.5</v>
      </c>
      <c r="O72" s="256">
        <v>43508</v>
      </c>
      <c r="P72" s="256">
        <v>1183411</v>
      </c>
      <c r="Q72" s="257">
        <v>41313</v>
      </c>
      <c r="R72" s="258">
        <v>3100</v>
      </c>
      <c r="S72" s="259">
        <v>13342</v>
      </c>
      <c r="T72" s="260">
        <v>24871</v>
      </c>
      <c r="U72" s="181" t="str">
        <f t="shared" si="1"/>
        <v>〇</v>
      </c>
      <c r="X72" s="121"/>
      <c r="Y72" s="121"/>
      <c r="Z72" s="121"/>
      <c r="AA72" s="121"/>
      <c r="AB72" s="121"/>
      <c r="AC72" s="121"/>
      <c r="AD72" s="121"/>
      <c r="AE72" s="121"/>
      <c r="AF72" s="121"/>
      <c r="AG72" s="121"/>
      <c r="AH72" s="121"/>
      <c r="AI72" s="121"/>
      <c r="AJ72" s="121"/>
      <c r="AK72" s="121"/>
      <c r="AL72" s="121"/>
      <c r="AM72" s="121"/>
      <c r="AN72" s="121"/>
      <c r="AO72" s="121"/>
      <c r="AP72" s="121"/>
      <c r="AQ72" s="121"/>
    </row>
    <row r="73" spans="1:43" s="122" customFormat="1" ht="18.75" customHeight="1">
      <c r="A73" s="428"/>
      <c r="B73" s="154" t="s">
        <v>315</v>
      </c>
      <c r="C73" s="274">
        <v>26060</v>
      </c>
      <c r="D73" s="250">
        <v>1188</v>
      </c>
      <c r="E73" s="250">
        <v>-189</v>
      </c>
      <c r="F73" s="250">
        <v>2051</v>
      </c>
      <c r="G73" s="251">
        <v>315831</v>
      </c>
      <c r="H73" s="252">
        <v>0.46200000000000002</v>
      </c>
      <c r="I73" s="253"/>
      <c r="J73" s="253"/>
      <c r="K73" s="253">
        <v>13.4</v>
      </c>
      <c r="L73" s="253">
        <v>222.1</v>
      </c>
      <c r="M73" s="254">
        <v>88.6</v>
      </c>
      <c r="N73" s="255">
        <v>44.4</v>
      </c>
      <c r="O73" s="256">
        <v>46935</v>
      </c>
      <c r="P73" s="256">
        <v>1171116</v>
      </c>
      <c r="Q73" s="257">
        <v>58872</v>
      </c>
      <c r="R73" s="258">
        <v>3266</v>
      </c>
      <c r="S73" s="259">
        <v>30516</v>
      </c>
      <c r="T73" s="260">
        <v>25090</v>
      </c>
      <c r="U73" s="181" t="str">
        <f t="shared" si="1"/>
        <v>〇</v>
      </c>
      <c r="X73" s="121"/>
      <c r="Y73" s="121"/>
      <c r="Z73" s="121"/>
      <c r="AA73" s="121"/>
      <c r="AB73" s="121"/>
      <c r="AC73" s="121"/>
      <c r="AD73" s="121"/>
      <c r="AE73" s="121"/>
      <c r="AF73" s="121"/>
      <c r="AG73" s="121"/>
      <c r="AH73" s="121"/>
      <c r="AI73" s="121"/>
      <c r="AJ73" s="121"/>
      <c r="AK73" s="121"/>
      <c r="AL73" s="121"/>
      <c r="AM73" s="121"/>
      <c r="AN73" s="121"/>
      <c r="AO73" s="121"/>
      <c r="AP73" s="121"/>
      <c r="AQ73" s="121"/>
    </row>
    <row r="74" spans="1:43" s="122" customFormat="1" ht="18.75" customHeight="1">
      <c r="A74" s="429"/>
      <c r="B74" s="155" t="s">
        <v>316</v>
      </c>
      <c r="C74" s="275">
        <v>28874</v>
      </c>
      <c r="D74" s="263">
        <v>1166</v>
      </c>
      <c r="E74" s="263">
        <v>-23</v>
      </c>
      <c r="F74" s="263">
        <v>1950</v>
      </c>
      <c r="G74" s="264">
        <v>307388</v>
      </c>
      <c r="H74" s="265">
        <v>0.45300000000000001</v>
      </c>
      <c r="I74" s="266"/>
      <c r="J74" s="266"/>
      <c r="K74" s="266">
        <v>13.8</v>
      </c>
      <c r="L74" s="266">
        <v>223.7</v>
      </c>
      <c r="M74" s="267">
        <v>93.8</v>
      </c>
      <c r="N74" s="276">
        <v>47.7</v>
      </c>
      <c r="O74" s="269">
        <v>48132</v>
      </c>
      <c r="P74" s="269">
        <v>1139488</v>
      </c>
      <c r="Q74" s="270">
        <v>60667</v>
      </c>
      <c r="R74" s="271">
        <v>3441</v>
      </c>
      <c r="S74" s="272">
        <v>26702</v>
      </c>
      <c r="T74" s="273">
        <v>30523</v>
      </c>
      <c r="U74" s="181" t="str">
        <f>IF(R74+S74+T74=Q74,"〇","✖")</f>
        <v>✖</v>
      </c>
      <c r="X74" s="121"/>
      <c r="Y74" s="121"/>
      <c r="Z74" s="121"/>
      <c r="AA74" s="121"/>
      <c r="AB74" s="121"/>
      <c r="AC74" s="121"/>
      <c r="AD74" s="121"/>
      <c r="AE74" s="121"/>
      <c r="AF74" s="121"/>
      <c r="AG74" s="121"/>
      <c r="AH74" s="121"/>
      <c r="AI74" s="121"/>
      <c r="AJ74" s="121"/>
      <c r="AK74" s="121"/>
      <c r="AL74" s="121"/>
      <c r="AM74" s="121"/>
      <c r="AN74" s="121"/>
      <c r="AO74" s="121"/>
      <c r="AP74" s="121"/>
      <c r="AQ74" s="121"/>
    </row>
    <row r="75" spans="1:43" s="122" customFormat="1" ht="18.75" customHeight="1">
      <c r="A75" s="430" t="s">
        <v>313</v>
      </c>
      <c r="B75" s="154" t="s">
        <v>314</v>
      </c>
      <c r="C75" s="274">
        <v>14214</v>
      </c>
      <c r="D75" s="250">
        <v>737</v>
      </c>
      <c r="E75" s="250">
        <v>-53</v>
      </c>
      <c r="F75" s="250">
        <v>2948</v>
      </c>
      <c r="G75" s="251">
        <v>306528</v>
      </c>
      <c r="H75" s="252">
        <v>0.50341999999999998</v>
      </c>
      <c r="I75" s="253"/>
      <c r="J75" s="253"/>
      <c r="K75" s="253">
        <v>13.2</v>
      </c>
      <c r="L75" s="253">
        <v>217.1</v>
      </c>
      <c r="M75" s="254">
        <v>93.5</v>
      </c>
      <c r="N75" s="255">
        <v>45.9</v>
      </c>
      <c r="O75" s="256">
        <v>35917</v>
      </c>
      <c r="P75" s="256">
        <v>1208580</v>
      </c>
      <c r="Q75" s="257">
        <v>118132</v>
      </c>
      <c r="R75" s="258">
        <v>11467</v>
      </c>
      <c r="S75" s="259">
        <v>40064</v>
      </c>
      <c r="T75" s="260">
        <v>66601</v>
      </c>
      <c r="U75" s="181" t="str">
        <f>IF(R75+S75+T75=Q75,"〇","✖")</f>
        <v>〇</v>
      </c>
      <c r="X75" s="121"/>
      <c r="Y75" s="121"/>
      <c r="Z75" s="121"/>
      <c r="AA75" s="121"/>
      <c r="AB75" s="121"/>
      <c r="AC75" s="121"/>
      <c r="AD75" s="121"/>
      <c r="AE75" s="121"/>
      <c r="AF75" s="121"/>
      <c r="AG75" s="121"/>
      <c r="AH75" s="121"/>
      <c r="AI75" s="121"/>
      <c r="AJ75" s="121"/>
      <c r="AK75" s="121"/>
      <c r="AL75" s="121"/>
      <c r="AM75" s="121"/>
      <c r="AN75" s="121"/>
      <c r="AO75" s="121"/>
      <c r="AP75" s="121"/>
      <c r="AQ75" s="121"/>
    </row>
    <row r="76" spans="1:43" s="122" customFormat="1" ht="18.75" customHeight="1">
      <c r="A76" s="428"/>
      <c r="B76" s="154" t="s">
        <v>300</v>
      </c>
      <c r="C76" s="274">
        <v>10950</v>
      </c>
      <c r="D76" s="250">
        <v>743</v>
      </c>
      <c r="E76" s="250">
        <v>6</v>
      </c>
      <c r="F76" s="250">
        <v>3070</v>
      </c>
      <c r="G76" s="251">
        <v>306234</v>
      </c>
      <c r="H76" s="252">
        <v>0.51283999999999996</v>
      </c>
      <c r="I76" s="253"/>
      <c r="J76" s="253"/>
      <c r="K76" s="253">
        <v>12.9</v>
      </c>
      <c r="L76" s="253">
        <v>215.9</v>
      </c>
      <c r="M76" s="254">
        <v>95.8</v>
      </c>
      <c r="N76" s="255">
        <v>46.6</v>
      </c>
      <c r="O76" s="256">
        <v>40763</v>
      </c>
      <c r="P76" s="256">
        <v>1199880</v>
      </c>
      <c r="Q76" s="257">
        <v>116650</v>
      </c>
      <c r="R76" s="258">
        <v>11836</v>
      </c>
      <c r="S76" s="259">
        <v>38221</v>
      </c>
      <c r="T76" s="260">
        <v>66592</v>
      </c>
      <c r="U76" s="181" t="str">
        <f t="shared" ref="U76:U79" si="3">IF(R76+S76+T76=Q76,"〇","✖")</f>
        <v>✖</v>
      </c>
      <c r="X76" s="121"/>
      <c r="Y76" s="121"/>
      <c r="Z76" s="121"/>
      <c r="AA76" s="121"/>
      <c r="AB76" s="121"/>
      <c r="AC76" s="121"/>
      <c r="AD76" s="121"/>
      <c r="AE76" s="121"/>
      <c r="AF76" s="121"/>
      <c r="AG76" s="121"/>
      <c r="AH76" s="121"/>
      <c r="AI76" s="121"/>
      <c r="AJ76" s="121"/>
      <c r="AK76" s="121"/>
      <c r="AL76" s="121"/>
      <c r="AM76" s="121"/>
      <c r="AN76" s="121"/>
      <c r="AO76" s="121"/>
      <c r="AP76" s="121"/>
      <c r="AQ76" s="121"/>
    </row>
    <row r="77" spans="1:43" s="122" customFormat="1" ht="18.75" customHeight="1">
      <c r="A77" s="428"/>
      <c r="B77" s="154" t="s">
        <v>301</v>
      </c>
      <c r="C77" s="274">
        <v>14008</v>
      </c>
      <c r="D77" s="250">
        <v>798</v>
      </c>
      <c r="E77" s="250">
        <v>55</v>
      </c>
      <c r="F77" s="250">
        <v>-1351</v>
      </c>
      <c r="G77" s="251">
        <v>307539</v>
      </c>
      <c r="H77" s="252">
        <v>0.51800000000000002</v>
      </c>
      <c r="I77" s="253"/>
      <c r="J77" s="253"/>
      <c r="K77" s="253">
        <v>12.7</v>
      </c>
      <c r="L77" s="253">
        <v>213.9</v>
      </c>
      <c r="M77" s="254">
        <v>94.3</v>
      </c>
      <c r="N77" s="255">
        <v>39.5</v>
      </c>
      <c r="O77" s="256">
        <v>37078</v>
      </c>
      <c r="P77" s="256">
        <v>1205147</v>
      </c>
      <c r="Q77" s="257">
        <v>119274</v>
      </c>
      <c r="R77" s="258">
        <v>10803</v>
      </c>
      <c r="S77" s="259">
        <v>38222</v>
      </c>
      <c r="T77" s="260">
        <v>70249</v>
      </c>
      <c r="U77" s="181" t="str">
        <f t="shared" si="3"/>
        <v>〇</v>
      </c>
      <c r="X77" s="121"/>
      <c r="Y77" s="121"/>
      <c r="Z77" s="121"/>
      <c r="AA77" s="121"/>
      <c r="AB77" s="121"/>
      <c r="AC77" s="121"/>
      <c r="AD77" s="121"/>
      <c r="AE77" s="121"/>
      <c r="AF77" s="121"/>
      <c r="AG77" s="121"/>
      <c r="AH77" s="121"/>
      <c r="AI77" s="121"/>
      <c r="AJ77" s="121"/>
      <c r="AK77" s="121"/>
      <c r="AL77" s="121"/>
      <c r="AM77" s="121"/>
      <c r="AN77" s="121"/>
      <c r="AO77" s="121"/>
      <c r="AP77" s="121"/>
      <c r="AQ77" s="121"/>
    </row>
    <row r="78" spans="1:43" s="122" customFormat="1" ht="18.75" customHeight="1">
      <c r="A78" s="428"/>
      <c r="B78" s="154" t="s">
        <v>315</v>
      </c>
      <c r="C78" s="274">
        <v>17303</v>
      </c>
      <c r="D78" s="250">
        <v>1822</v>
      </c>
      <c r="E78" s="250">
        <v>1025</v>
      </c>
      <c r="F78" s="250">
        <v>5425</v>
      </c>
      <c r="G78" s="251">
        <v>320897</v>
      </c>
      <c r="H78" s="252">
        <v>0.497</v>
      </c>
      <c r="I78" s="253"/>
      <c r="J78" s="253"/>
      <c r="K78" s="253">
        <v>12.6</v>
      </c>
      <c r="L78" s="253">
        <v>196.6</v>
      </c>
      <c r="M78" s="254">
        <v>87.7</v>
      </c>
      <c r="N78" s="255">
        <v>40.9</v>
      </c>
      <c r="O78" s="256">
        <v>26385</v>
      </c>
      <c r="P78" s="256">
        <v>1202029</v>
      </c>
      <c r="Q78" s="257">
        <v>132063</v>
      </c>
      <c r="R78" s="258">
        <v>12602</v>
      </c>
      <c r="S78" s="259">
        <v>50834</v>
      </c>
      <c r="T78" s="260">
        <v>68628</v>
      </c>
      <c r="U78" s="181" t="str">
        <f t="shared" si="3"/>
        <v>✖</v>
      </c>
      <c r="X78" s="121"/>
      <c r="Y78" s="121"/>
      <c r="Z78" s="121"/>
      <c r="AA78" s="121"/>
      <c r="AB78" s="121"/>
      <c r="AC78" s="121"/>
      <c r="AD78" s="121"/>
      <c r="AE78" s="121"/>
      <c r="AF78" s="121"/>
      <c r="AG78" s="121"/>
      <c r="AH78" s="121"/>
      <c r="AI78" s="121"/>
      <c r="AJ78" s="121"/>
      <c r="AK78" s="121"/>
      <c r="AL78" s="121"/>
      <c r="AM78" s="121"/>
      <c r="AN78" s="121"/>
      <c r="AO78" s="121"/>
      <c r="AP78" s="121"/>
      <c r="AQ78" s="121"/>
    </row>
    <row r="79" spans="1:43" s="122" customFormat="1" ht="18.75" customHeight="1">
      <c r="A79" s="429"/>
      <c r="B79" s="155" t="s">
        <v>316</v>
      </c>
      <c r="C79" s="275">
        <v>25575</v>
      </c>
      <c r="D79" s="263">
        <v>1865</v>
      </c>
      <c r="E79" s="263">
        <v>43</v>
      </c>
      <c r="F79" s="263">
        <v>3043</v>
      </c>
      <c r="G79" s="264">
        <v>312076</v>
      </c>
      <c r="H79" s="265">
        <v>0.48499999999999999</v>
      </c>
      <c r="I79" s="266"/>
      <c r="J79" s="266"/>
      <c r="K79" s="266">
        <v>12.5</v>
      </c>
      <c r="L79" s="266">
        <v>198.2</v>
      </c>
      <c r="M79" s="267">
        <v>92.3</v>
      </c>
      <c r="N79" s="276">
        <v>42.3</v>
      </c>
      <c r="O79" s="269">
        <v>39078</v>
      </c>
      <c r="P79" s="269">
        <v>1178336</v>
      </c>
      <c r="Q79" s="270">
        <v>135187</v>
      </c>
      <c r="R79" s="271">
        <v>13513</v>
      </c>
      <c r="S79" s="272">
        <v>52435</v>
      </c>
      <c r="T79" s="273">
        <v>69239</v>
      </c>
      <c r="U79" s="181" t="str">
        <f t="shared" si="3"/>
        <v>〇</v>
      </c>
      <c r="X79" s="121"/>
      <c r="Y79" s="121"/>
      <c r="Z79" s="121"/>
      <c r="AA79" s="121"/>
      <c r="AB79" s="121"/>
      <c r="AC79" s="121"/>
      <c r="AD79" s="121"/>
      <c r="AE79" s="121"/>
      <c r="AF79" s="121"/>
      <c r="AG79" s="121"/>
      <c r="AH79" s="121"/>
      <c r="AI79" s="121"/>
      <c r="AJ79" s="121"/>
      <c r="AK79" s="121"/>
      <c r="AL79" s="121"/>
      <c r="AM79" s="121"/>
      <c r="AN79" s="121"/>
      <c r="AO79" s="121"/>
      <c r="AP79" s="121"/>
      <c r="AQ79" s="121"/>
    </row>
    <row r="80" spans="1:43" ht="18.75" customHeight="1">
      <c r="A80" s="430" t="s">
        <v>131</v>
      </c>
      <c r="B80" s="154" t="s">
        <v>314</v>
      </c>
      <c r="C80" s="274">
        <v>7000</v>
      </c>
      <c r="D80" s="250">
        <v>3875</v>
      </c>
      <c r="E80" s="250">
        <v>110</v>
      </c>
      <c r="F80" s="250">
        <v>911</v>
      </c>
      <c r="G80" s="251">
        <v>254078</v>
      </c>
      <c r="H80" s="252">
        <v>0.41</v>
      </c>
      <c r="I80" s="253"/>
      <c r="J80" s="253"/>
      <c r="K80" s="253">
        <v>13.3</v>
      </c>
      <c r="L80" s="253">
        <v>169.7</v>
      </c>
      <c r="M80" s="254">
        <v>94.1</v>
      </c>
      <c r="N80" s="253">
        <v>38.799999999999997</v>
      </c>
      <c r="O80" s="256">
        <v>18849</v>
      </c>
      <c r="P80" s="256">
        <v>817277</v>
      </c>
      <c r="Q80" s="257">
        <v>34363</v>
      </c>
      <c r="R80" s="258">
        <v>9191</v>
      </c>
      <c r="S80" s="259">
        <v>3004</v>
      </c>
      <c r="T80" s="260">
        <v>22168</v>
      </c>
      <c r="U80" s="181" t="str">
        <f t="shared" si="1"/>
        <v>〇</v>
      </c>
      <c r="V80" s="122"/>
    </row>
    <row r="81" spans="1:43" ht="18.75" customHeight="1">
      <c r="A81" s="428"/>
      <c r="B81" s="154" t="s">
        <v>300</v>
      </c>
      <c r="C81" s="249">
        <v>8840</v>
      </c>
      <c r="D81" s="250">
        <v>6558</v>
      </c>
      <c r="E81" s="250">
        <v>2682</v>
      </c>
      <c r="F81" s="250">
        <v>3603</v>
      </c>
      <c r="G81" s="251">
        <v>252493</v>
      </c>
      <c r="H81" s="252">
        <v>0.41499999999999998</v>
      </c>
      <c r="I81" s="253"/>
      <c r="J81" s="253"/>
      <c r="K81" s="253">
        <v>13</v>
      </c>
      <c r="L81" s="253">
        <v>172.4</v>
      </c>
      <c r="M81" s="254">
        <v>96</v>
      </c>
      <c r="N81" s="255">
        <v>37.700000000000003</v>
      </c>
      <c r="O81" s="256">
        <v>26174</v>
      </c>
      <c r="P81" s="256">
        <v>813626</v>
      </c>
      <c r="Q81" s="257">
        <v>34842</v>
      </c>
      <c r="R81" s="258">
        <v>10111</v>
      </c>
      <c r="S81" s="259">
        <v>3060</v>
      </c>
      <c r="T81" s="260">
        <v>21671</v>
      </c>
      <c r="U81" s="181" t="str">
        <f t="shared" si="1"/>
        <v>〇</v>
      </c>
      <c r="V81" s="122"/>
    </row>
    <row r="82" spans="1:43" ht="18.75" customHeight="1">
      <c r="A82" s="428"/>
      <c r="B82" s="154" t="s">
        <v>301</v>
      </c>
      <c r="C82" s="274">
        <v>12042</v>
      </c>
      <c r="D82" s="250">
        <v>8078</v>
      </c>
      <c r="E82" s="250">
        <v>1520</v>
      </c>
      <c r="F82" s="250">
        <v>-65</v>
      </c>
      <c r="G82" s="251">
        <v>256518</v>
      </c>
      <c r="H82" s="252">
        <v>0.41399999999999998</v>
      </c>
      <c r="I82" s="253"/>
      <c r="J82" s="253"/>
      <c r="K82" s="253">
        <v>12.5</v>
      </c>
      <c r="L82" s="253">
        <v>166.3</v>
      </c>
      <c r="M82" s="254">
        <v>96</v>
      </c>
      <c r="N82" s="253">
        <v>45.7</v>
      </c>
      <c r="O82" s="256">
        <v>28769</v>
      </c>
      <c r="P82" s="256">
        <v>816570</v>
      </c>
      <c r="Q82" s="257">
        <v>32651</v>
      </c>
      <c r="R82" s="258">
        <v>8526</v>
      </c>
      <c r="S82" s="259">
        <v>3128</v>
      </c>
      <c r="T82" s="260">
        <v>20997</v>
      </c>
      <c r="U82" s="181" t="str">
        <f t="shared" si="1"/>
        <v>〇</v>
      </c>
      <c r="V82" s="122"/>
    </row>
    <row r="83" spans="1:43" ht="18.75" customHeight="1">
      <c r="A83" s="428"/>
      <c r="B83" s="154" t="s">
        <v>315</v>
      </c>
      <c r="C83" s="274">
        <v>14959</v>
      </c>
      <c r="D83" s="250">
        <v>6988</v>
      </c>
      <c r="E83" s="250">
        <v>-1090</v>
      </c>
      <c r="F83" s="250">
        <v>-1090</v>
      </c>
      <c r="G83" s="251">
        <v>269546</v>
      </c>
      <c r="H83" s="252">
        <v>0.40500000000000003</v>
      </c>
      <c r="I83" s="253"/>
      <c r="J83" s="253"/>
      <c r="K83" s="253">
        <v>12.1</v>
      </c>
      <c r="L83" s="253">
        <v>147.30000000000001</v>
      </c>
      <c r="M83" s="254">
        <v>91.1</v>
      </c>
      <c r="N83" s="255">
        <v>35.9</v>
      </c>
      <c r="O83" s="256">
        <v>30132</v>
      </c>
      <c r="P83" s="256">
        <v>812038</v>
      </c>
      <c r="Q83" s="257">
        <v>33679</v>
      </c>
      <c r="R83" s="258">
        <v>8527</v>
      </c>
      <c r="S83" s="259">
        <v>3212</v>
      </c>
      <c r="T83" s="260">
        <v>21940</v>
      </c>
      <c r="U83" s="181" t="str">
        <f t="shared" si="1"/>
        <v>〇</v>
      </c>
      <c r="V83" s="122"/>
    </row>
    <row r="84" spans="1:43" s="122" customFormat="1" ht="18.75" customHeight="1">
      <c r="A84" s="429"/>
      <c r="B84" s="155" t="s">
        <v>316</v>
      </c>
      <c r="C84" s="275">
        <v>18131</v>
      </c>
      <c r="D84" s="263">
        <v>9159</v>
      </c>
      <c r="E84" s="263">
        <v>2171</v>
      </c>
      <c r="F84" s="263">
        <v>3071</v>
      </c>
      <c r="G84" s="264">
        <v>262209</v>
      </c>
      <c r="H84" s="265">
        <v>0.40100000000000002</v>
      </c>
      <c r="I84" s="266"/>
      <c r="J84" s="266"/>
      <c r="K84" s="266">
        <v>11.8</v>
      </c>
      <c r="L84" s="266">
        <v>149.1</v>
      </c>
      <c r="M84" s="267">
        <v>94.9</v>
      </c>
      <c r="N84" s="276">
        <v>35.5</v>
      </c>
      <c r="O84" s="269">
        <v>28049</v>
      </c>
      <c r="P84" s="269">
        <v>806033</v>
      </c>
      <c r="Q84" s="270">
        <v>36561</v>
      </c>
      <c r="R84" s="271">
        <v>9427</v>
      </c>
      <c r="S84" s="272">
        <v>3316</v>
      </c>
      <c r="T84" s="273">
        <v>23818</v>
      </c>
      <c r="U84" s="181" t="str">
        <f t="shared" si="1"/>
        <v>〇</v>
      </c>
      <c r="X84" s="121"/>
      <c r="Y84" s="121"/>
      <c r="Z84" s="121"/>
      <c r="AA84" s="121"/>
      <c r="AB84" s="121"/>
      <c r="AC84" s="121"/>
      <c r="AD84" s="121"/>
      <c r="AE84" s="121"/>
      <c r="AF84" s="121"/>
      <c r="AG84" s="121"/>
      <c r="AH84" s="121"/>
      <c r="AI84" s="121"/>
      <c r="AJ84" s="121"/>
      <c r="AK84" s="121"/>
      <c r="AL84" s="121"/>
      <c r="AM84" s="121"/>
      <c r="AN84" s="121"/>
      <c r="AO84" s="121"/>
      <c r="AP84" s="121"/>
      <c r="AQ84" s="121"/>
    </row>
    <row r="85" spans="1:43" ht="18.75" customHeight="1">
      <c r="A85" s="427" t="s">
        <v>30</v>
      </c>
      <c r="B85" s="154" t="s">
        <v>314</v>
      </c>
      <c r="C85" s="274">
        <v>14718</v>
      </c>
      <c r="D85" s="250">
        <v>4502</v>
      </c>
      <c r="E85" s="250">
        <v>-308</v>
      </c>
      <c r="F85" s="250">
        <v>-2796</v>
      </c>
      <c r="G85" s="251">
        <v>258035</v>
      </c>
      <c r="H85" s="252">
        <v>0.41799999999999998</v>
      </c>
      <c r="I85" s="253"/>
      <c r="J85" s="253"/>
      <c r="K85" s="253">
        <v>14.8</v>
      </c>
      <c r="L85" s="253">
        <v>206</v>
      </c>
      <c r="M85" s="254">
        <v>94.9</v>
      </c>
      <c r="N85" s="280">
        <v>42.8</v>
      </c>
      <c r="O85" s="256">
        <v>29370</v>
      </c>
      <c r="P85" s="256">
        <v>939624</v>
      </c>
      <c r="Q85" s="257">
        <v>74465</v>
      </c>
      <c r="R85" s="258">
        <v>20691</v>
      </c>
      <c r="S85" s="259">
        <v>14832</v>
      </c>
      <c r="T85" s="260">
        <v>38942</v>
      </c>
      <c r="U85" s="181" t="str">
        <f t="shared" si="1"/>
        <v>〇</v>
      </c>
      <c r="V85" s="122"/>
    </row>
    <row r="86" spans="1:43" ht="18.75" customHeight="1">
      <c r="A86" s="428"/>
      <c r="B86" s="154" t="s">
        <v>300</v>
      </c>
      <c r="C86" s="274">
        <v>16414</v>
      </c>
      <c r="D86" s="250">
        <v>4163</v>
      </c>
      <c r="E86" s="250">
        <v>-340</v>
      </c>
      <c r="F86" s="250">
        <v>-3811</v>
      </c>
      <c r="G86" s="251">
        <v>260600</v>
      </c>
      <c r="H86" s="252">
        <v>0.41499999999999998</v>
      </c>
      <c r="I86" s="253"/>
      <c r="J86" s="253"/>
      <c r="K86" s="253">
        <v>13.6</v>
      </c>
      <c r="L86" s="253">
        <v>208.6</v>
      </c>
      <c r="M86" s="254">
        <v>94.8</v>
      </c>
      <c r="N86" s="255">
        <v>40.4</v>
      </c>
      <c r="O86" s="256">
        <v>30134</v>
      </c>
      <c r="P86" s="256">
        <v>939828</v>
      </c>
      <c r="Q86" s="257">
        <v>68737</v>
      </c>
      <c r="R86" s="258">
        <v>17220</v>
      </c>
      <c r="S86" s="259">
        <v>13841</v>
      </c>
      <c r="T86" s="260">
        <v>37676</v>
      </c>
      <c r="U86" s="181" t="str">
        <f t="shared" si="1"/>
        <v>〇</v>
      </c>
      <c r="V86" s="122"/>
    </row>
    <row r="87" spans="1:43" ht="18.75" customHeight="1">
      <c r="A87" s="428"/>
      <c r="B87" s="154" t="s">
        <v>301</v>
      </c>
      <c r="C87" s="274">
        <v>26027</v>
      </c>
      <c r="D87" s="250">
        <v>12089</v>
      </c>
      <c r="E87" s="250">
        <v>7927</v>
      </c>
      <c r="F87" s="250">
        <v>7931</v>
      </c>
      <c r="G87" s="251">
        <v>264211</v>
      </c>
      <c r="H87" s="252">
        <v>0.40899999999999997</v>
      </c>
      <c r="I87" s="253"/>
      <c r="J87" s="253"/>
      <c r="K87" s="253">
        <v>12.5</v>
      </c>
      <c r="L87" s="253">
        <v>204.8</v>
      </c>
      <c r="M87" s="254">
        <v>93.2</v>
      </c>
      <c r="N87" s="280">
        <v>44</v>
      </c>
      <c r="O87" s="256">
        <v>39833</v>
      </c>
      <c r="P87" s="256">
        <v>940464</v>
      </c>
      <c r="Q87" s="257">
        <v>68429</v>
      </c>
      <c r="R87" s="258">
        <v>17224</v>
      </c>
      <c r="S87" s="259">
        <v>13848</v>
      </c>
      <c r="T87" s="260">
        <v>37357</v>
      </c>
      <c r="U87" s="181" t="str">
        <f t="shared" si="1"/>
        <v>〇</v>
      </c>
      <c r="V87" s="122"/>
    </row>
    <row r="88" spans="1:43" ht="18.75" customHeight="1">
      <c r="A88" s="428"/>
      <c r="B88" s="154" t="s">
        <v>315</v>
      </c>
      <c r="C88" s="274">
        <v>28213</v>
      </c>
      <c r="D88" s="250">
        <v>3346</v>
      </c>
      <c r="E88" s="250">
        <v>-8743</v>
      </c>
      <c r="F88" s="250">
        <v>260</v>
      </c>
      <c r="G88" s="251">
        <v>276063</v>
      </c>
      <c r="H88" s="252">
        <v>0.38400000000000001</v>
      </c>
      <c r="I88" s="253"/>
      <c r="J88" s="253"/>
      <c r="K88" s="253">
        <v>11.6</v>
      </c>
      <c r="L88" s="253">
        <v>180.9</v>
      </c>
      <c r="M88" s="254">
        <v>84.5</v>
      </c>
      <c r="N88" s="255">
        <v>42.9</v>
      </c>
      <c r="O88" s="256">
        <v>37283</v>
      </c>
      <c r="P88" s="256">
        <v>935155</v>
      </c>
      <c r="Q88" s="257">
        <v>86353</v>
      </c>
      <c r="R88" s="258">
        <v>26227</v>
      </c>
      <c r="S88" s="259">
        <v>16848</v>
      </c>
      <c r="T88" s="260">
        <v>43278</v>
      </c>
      <c r="U88" s="181" t="str">
        <f t="shared" si="1"/>
        <v>〇</v>
      </c>
      <c r="V88" s="122"/>
    </row>
    <row r="89" spans="1:43" s="122" customFormat="1" ht="18.75" customHeight="1">
      <c r="A89" s="429"/>
      <c r="B89" s="155" t="s">
        <v>316</v>
      </c>
      <c r="C89" s="275">
        <v>30339</v>
      </c>
      <c r="D89" s="263">
        <v>10125</v>
      </c>
      <c r="E89" s="263">
        <v>6779</v>
      </c>
      <c r="F89" s="263">
        <v>6781</v>
      </c>
      <c r="G89" s="264">
        <v>268591</v>
      </c>
      <c r="H89" s="265">
        <v>0.373</v>
      </c>
      <c r="I89" s="266"/>
      <c r="J89" s="266"/>
      <c r="K89" s="266">
        <v>11.5</v>
      </c>
      <c r="L89" s="266">
        <v>180.1</v>
      </c>
      <c r="M89" s="267">
        <v>89.4</v>
      </c>
      <c r="N89" s="276">
        <v>42.9</v>
      </c>
      <c r="O89" s="269">
        <v>39706</v>
      </c>
      <c r="P89" s="269">
        <v>917326</v>
      </c>
      <c r="Q89" s="270">
        <v>92715</v>
      </c>
      <c r="R89" s="271">
        <v>26229</v>
      </c>
      <c r="S89" s="272">
        <v>16849</v>
      </c>
      <c r="T89" s="273">
        <v>49637</v>
      </c>
      <c r="U89" s="181" t="str">
        <f t="shared" si="1"/>
        <v>〇</v>
      </c>
      <c r="X89" s="121"/>
      <c r="Y89" s="121"/>
      <c r="Z89" s="121"/>
      <c r="AA89" s="121"/>
      <c r="AB89" s="121"/>
      <c r="AC89" s="121"/>
      <c r="AD89" s="121"/>
      <c r="AE89" s="121"/>
      <c r="AF89" s="121"/>
      <c r="AG89" s="121"/>
      <c r="AH89" s="121"/>
      <c r="AI89" s="121"/>
      <c r="AJ89" s="121"/>
      <c r="AK89" s="121"/>
      <c r="AL89" s="121"/>
      <c r="AM89" s="121"/>
      <c r="AN89" s="121"/>
      <c r="AO89" s="121"/>
      <c r="AP89" s="121"/>
      <c r="AQ89" s="121"/>
    </row>
    <row r="90" spans="1:43" ht="18.75" customHeight="1">
      <c r="A90" s="430" t="s">
        <v>31</v>
      </c>
      <c r="B90" s="154" t="s">
        <v>314</v>
      </c>
      <c r="C90" s="274">
        <v>13913</v>
      </c>
      <c r="D90" s="250">
        <v>6556</v>
      </c>
      <c r="E90" s="250">
        <v>1474</v>
      </c>
      <c r="F90" s="250">
        <v>1479</v>
      </c>
      <c r="G90" s="251">
        <v>507363</v>
      </c>
      <c r="H90" s="252">
        <v>0.51800000000000002</v>
      </c>
      <c r="I90" s="253"/>
      <c r="J90" s="253"/>
      <c r="K90" s="253">
        <v>10.6</v>
      </c>
      <c r="L90" s="253">
        <v>169.4</v>
      </c>
      <c r="M90" s="254">
        <v>93.2</v>
      </c>
      <c r="N90" s="255">
        <v>44.5</v>
      </c>
      <c r="O90" s="256">
        <v>61011</v>
      </c>
      <c r="P90" s="256">
        <v>1558415</v>
      </c>
      <c r="Q90" s="257">
        <v>97955</v>
      </c>
      <c r="R90" s="258">
        <v>35748</v>
      </c>
      <c r="S90" s="259">
        <v>23814</v>
      </c>
      <c r="T90" s="260">
        <v>38393</v>
      </c>
      <c r="U90" s="181" t="str">
        <f t="shared" si="1"/>
        <v>〇</v>
      </c>
      <c r="V90" s="122"/>
    </row>
    <row r="91" spans="1:43" ht="18.75" customHeight="1">
      <c r="A91" s="428"/>
      <c r="B91" s="154" t="s">
        <v>300</v>
      </c>
      <c r="C91" s="249">
        <v>17558</v>
      </c>
      <c r="D91" s="250">
        <v>5483</v>
      </c>
      <c r="E91" s="250">
        <v>-1073</v>
      </c>
      <c r="F91" s="250">
        <v>-7970</v>
      </c>
      <c r="G91" s="251">
        <v>507711</v>
      </c>
      <c r="H91" s="252">
        <v>0.52500000000000002</v>
      </c>
      <c r="I91" s="253"/>
      <c r="J91" s="253"/>
      <c r="K91" s="253">
        <v>10</v>
      </c>
      <c r="L91" s="253">
        <v>170.6</v>
      </c>
      <c r="M91" s="254">
        <v>94.8</v>
      </c>
      <c r="N91" s="255">
        <v>42.6</v>
      </c>
      <c r="O91" s="256">
        <v>73164</v>
      </c>
      <c r="P91" s="256">
        <v>1576414</v>
      </c>
      <c r="Q91" s="257">
        <v>94509</v>
      </c>
      <c r="R91" s="258">
        <v>32102</v>
      </c>
      <c r="S91" s="259">
        <v>23829</v>
      </c>
      <c r="T91" s="260">
        <v>38578</v>
      </c>
      <c r="U91" s="181" t="str">
        <f t="shared" si="1"/>
        <v>〇</v>
      </c>
      <c r="V91" s="122"/>
    </row>
    <row r="92" spans="1:43" ht="18.75" customHeight="1">
      <c r="A92" s="428"/>
      <c r="B92" s="154" t="s">
        <v>301</v>
      </c>
      <c r="C92" s="274">
        <v>17369</v>
      </c>
      <c r="D92" s="250">
        <v>4882</v>
      </c>
      <c r="E92" s="250">
        <v>-600</v>
      </c>
      <c r="F92" s="250">
        <v>-5674</v>
      </c>
      <c r="G92" s="251">
        <v>510016</v>
      </c>
      <c r="H92" s="252">
        <v>0.52800000000000002</v>
      </c>
      <c r="I92" s="253"/>
      <c r="J92" s="253"/>
      <c r="K92" s="253">
        <v>9.8000000000000007</v>
      </c>
      <c r="L92" s="253">
        <v>173.1</v>
      </c>
      <c r="M92" s="254">
        <v>93.7</v>
      </c>
      <c r="N92" s="255">
        <v>40.700000000000003</v>
      </c>
      <c r="O92" s="256">
        <v>76069</v>
      </c>
      <c r="P92" s="256">
        <v>1619736</v>
      </c>
      <c r="Q92" s="257">
        <v>99560</v>
      </c>
      <c r="R92" s="258">
        <v>29738</v>
      </c>
      <c r="S92" s="259">
        <v>23843</v>
      </c>
      <c r="T92" s="260">
        <v>45979</v>
      </c>
      <c r="U92" s="181" t="str">
        <f t="shared" si="1"/>
        <v>〇</v>
      </c>
      <c r="V92" s="122"/>
    </row>
    <row r="93" spans="1:43" ht="18.75" customHeight="1">
      <c r="A93" s="428"/>
      <c r="B93" s="154" t="s">
        <v>315</v>
      </c>
      <c r="C93" s="249">
        <v>23474</v>
      </c>
      <c r="D93" s="250">
        <v>4772</v>
      </c>
      <c r="E93" s="250">
        <v>-110</v>
      </c>
      <c r="F93" s="250">
        <v>7890</v>
      </c>
      <c r="G93" s="251">
        <v>529369</v>
      </c>
      <c r="H93" s="252">
        <v>0.50800000000000001</v>
      </c>
      <c r="I93" s="253"/>
      <c r="J93" s="253"/>
      <c r="K93" s="253">
        <v>9.8000000000000007</v>
      </c>
      <c r="L93" s="253">
        <v>157.69999999999999</v>
      </c>
      <c r="M93" s="254">
        <v>89.6</v>
      </c>
      <c r="N93" s="255">
        <v>44</v>
      </c>
      <c r="O93" s="256">
        <v>78553</v>
      </c>
      <c r="P93" s="256">
        <v>1635182</v>
      </c>
      <c r="Q93" s="257">
        <v>115006</v>
      </c>
      <c r="R93" s="258">
        <v>40150</v>
      </c>
      <c r="S93" s="259">
        <v>23843</v>
      </c>
      <c r="T93" s="260">
        <v>51013</v>
      </c>
      <c r="U93" s="181" t="str">
        <f t="shared" si="1"/>
        <v>〇</v>
      </c>
      <c r="V93" s="122"/>
    </row>
    <row r="94" spans="1:43" s="122" customFormat="1" ht="18.75" customHeight="1">
      <c r="A94" s="429"/>
      <c r="B94" s="155" t="s">
        <v>316</v>
      </c>
      <c r="C94" s="262">
        <v>24036</v>
      </c>
      <c r="D94" s="263">
        <v>9997</v>
      </c>
      <c r="E94" s="263">
        <v>5225</v>
      </c>
      <c r="F94" s="263">
        <v>2825</v>
      </c>
      <c r="G94" s="264">
        <v>516202</v>
      </c>
      <c r="H94" s="265">
        <v>0.503</v>
      </c>
      <c r="I94" s="266"/>
      <c r="J94" s="266"/>
      <c r="K94" s="266">
        <v>9.6999999999999993</v>
      </c>
      <c r="L94" s="266">
        <v>159.19999999999999</v>
      </c>
      <c r="M94" s="267">
        <v>92.4</v>
      </c>
      <c r="N94" s="276">
        <v>47.5</v>
      </c>
      <c r="O94" s="269">
        <v>98077</v>
      </c>
      <c r="P94" s="269">
        <v>1620268</v>
      </c>
      <c r="Q94" s="270">
        <v>125080</v>
      </c>
      <c r="R94" s="271">
        <v>40117</v>
      </c>
      <c r="S94" s="272">
        <v>23844</v>
      </c>
      <c r="T94" s="273">
        <v>61119</v>
      </c>
      <c r="U94" s="181" t="str">
        <f t="shared" si="1"/>
        <v>〇</v>
      </c>
      <c r="X94" s="121"/>
      <c r="Y94" s="121"/>
      <c r="Z94" s="121"/>
      <c r="AA94" s="121"/>
      <c r="AB94" s="121"/>
      <c r="AC94" s="121"/>
      <c r="AD94" s="121"/>
      <c r="AE94" s="121"/>
      <c r="AF94" s="121"/>
      <c r="AG94" s="121"/>
      <c r="AH94" s="121"/>
      <c r="AI94" s="121"/>
      <c r="AJ94" s="121"/>
      <c r="AK94" s="121"/>
      <c r="AL94" s="121"/>
      <c r="AM94" s="121"/>
      <c r="AN94" s="121"/>
      <c r="AO94" s="121"/>
      <c r="AP94" s="121"/>
      <c r="AQ94" s="121"/>
    </row>
    <row r="95" spans="1:43" ht="18.75" customHeight="1">
      <c r="A95" s="430" t="s">
        <v>32</v>
      </c>
      <c r="B95" s="154" t="s">
        <v>314</v>
      </c>
      <c r="C95" s="274">
        <v>15435</v>
      </c>
      <c r="D95" s="250">
        <v>6847</v>
      </c>
      <c r="E95" s="250">
        <v>1326</v>
      </c>
      <c r="F95" s="250">
        <v>5945</v>
      </c>
      <c r="G95" s="251">
        <v>472985</v>
      </c>
      <c r="H95" s="252">
        <v>0.54900000000000004</v>
      </c>
      <c r="I95" s="253"/>
      <c r="J95" s="253"/>
      <c r="K95" s="253">
        <v>8.1999999999999993</v>
      </c>
      <c r="L95" s="253">
        <v>206.1</v>
      </c>
      <c r="M95" s="254">
        <v>93</v>
      </c>
      <c r="N95" s="255">
        <v>45</v>
      </c>
      <c r="O95" s="256">
        <v>85085</v>
      </c>
      <c r="P95" s="256">
        <v>1587705</v>
      </c>
      <c r="Q95" s="257">
        <v>82240</v>
      </c>
      <c r="R95" s="258">
        <v>21673</v>
      </c>
      <c r="S95" s="259">
        <v>11678</v>
      </c>
      <c r="T95" s="260">
        <v>48889</v>
      </c>
      <c r="U95" s="181" t="str">
        <f t="shared" si="1"/>
        <v>〇</v>
      </c>
      <c r="V95" s="122"/>
    </row>
    <row r="96" spans="1:43" ht="18.75" customHeight="1">
      <c r="A96" s="428"/>
      <c r="B96" s="154" t="s">
        <v>300</v>
      </c>
      <c r="C96" s="274">
        <v>15619</v>
      </c>
      <c r="D96" s="250">
        <v>7873</v>
      </c>
      <c r="E96" s="250">
        <v>1026</v>
      </c>
      <c r="F96" s="250">
        <v>4520</v>
      </c>
      <c r="G96" s="251">
        <v>475458</v>
      </c>
      <c r="H96" s="252">
        <v>0.55500000000000005</v>
      </c>
      <c r="I96" s="253"/>
      <c r="J96" s="253"/>
      <c r="K96" s="253">
        <v>6.6</v>
      </c>
      <c r="L96" s="253">
        <v>211.9</v>
      </c>
      <c r="M96" s="254">
        <v>93.6</v>
      </c>
      <c r="N96" s="261">
        <v>44.3</v>
      </c>
      <c r="O96" s="256">
        <v>129236</v>
      </c>
      <c r="P96" s="256">
        <v>1623817</v>
      </c>
      <c r="Q96" s="257">
        <v>79707</v>
      </c>
      <c r="R96" s="258">
        <v>20167</v>
      </c>
      <c r="S96" s="259">
        <v>11709</v>
      </c>
      <c r="T96" s="260">
        <v>47830</v>
      </c>
      <c r="U96" s="181" t="str">
        <f t="shared" si="1"/>
        <v>✖</v>
      </c>
      <c r="V96" s="122"/>
    </row>
    <row r="97" spans="1:43" ht="18.75" customHeight="1">
      <c r="A97" s="428"/>
      <c r="B97" s="154" t="s">
        <v>301</v>
      </c>
      <c r="C97" s="274">
        <v>30349</v>
      </c>
      <c r="D97" s="250">
        <v>21361</v>
      </c>
      <c r="E97" s="250">
        <v>13487</v>
      </c>
      <c r="F97" s="250">
        <v>17054</v>
      </c>
      <c r="G97" s="251">
        <v>480003</v>
      </c>
      <c r="H97" s="252">
        <v>0.55900000000000005</v>
      </c>
      <c r="I97" s="253"/>
      <c r="J97" s="253"/>
      <c r="K97" s="253">
        <v>5.9</v>
      </c>
      <c r="L97" s="253">
        <v>217.7</v>
      </c>
      <c r="M97" s="254">
        <v>92.4</v>
      </c>
      <c r="N97" s="255">
        <v>42.4</v>
      </c>
      <c r="O97" s="256">
        <v>147129</v>
      </c>
      <c r="P97" s="256">
        <v>1675208</v>
      </c>
      <c r="Q97" s="257">
        <v>83237</v>
      </c>
      <c r="R97" s="258">
        <v>23734</v>
      </c>
      <c r="S97" s="259">
        <v>15634</v>
      </c>
      <c r="T97" s="260">
        <v>43869</v>
      </c>
      <c r="U97" s="181" t="str">
        <f t="shared" si="1"/>
        <v>〇</v>
      </c>
      <c r="V97" s="122"/>
    </row>
    <row r="98" spans="1:43" ht="18.75" customHeight="1">
      <c r="A98" s="428"/>
      <c r="B98" s="154" t="s">
        <v>315</v>
      </c>
      <c r="C98" s="274">
        <v>18062</v>
      </c>
      <c r="D98" s="250">
        <v>9332</v>
      </c>
      <c r="E98" s="250">
        <v>-12029</v>
      </c>
      <c r="F98" s="250">
        <v>3975</v>
      </c>
      <c r="G98" s="251">
        <v>499387</v>
      </c>
      <c r="H98" s="252">
        <v>0.53600000000000003</v>
      </c>
      <c r="I98" s="253"/>
      <c r="J98" s="253"/>
      <c r="K98" s="253">
        <v>6.1</v>
      </c>
      <c r="L98" s="253">
        <v>209.9</v>
      </c>
      <c r="M98" s="254">
        <v>84.7</v>
      </c>
      <c r="N98" s="261">
        <v>39.299999999999997</v>
      </c>
      <c r="O98" s="256">
        <v>115264</v>
      </c>
      <c r="P98" s="256">
        <v>1725047</v>
      </c>
      <c r="Q98" s="257">
        <v>101748</v>
      </c>
      <c r="R98" s="258">
        <v>37737</v>
      </c>
      <c r="S98" s="259">
        <v>25690</v>
      </c>
      <c r="T98" s="260">
        <v>38321</v>
      </c>
      <c r="U98" s="181" t="str">
        <f t="shared" si="1"/>
        <v>〇</v>
      </c>
      <c r="V98" s="122"/>
    </row>
    <row r="99" spans="1:43" s="122" customFormat="1" ht="18.75" customHeight="1">
      <c r="A99" s="429"/>
      <c r="B99" s="155" t="s">
        <v>316</v>
      </c>
      <c r="C99" s="275">
        <v>19654</v>
      </c>
      <c r="D99" s="263">
        <v>9704</v>
      </c>
      <c r="E99" s="263">
        <v>372</v>
      </c>
      <c r="F99" s="263">
        <v>-3374</v>
      </c>
      <c r="G99" s="264">
        <v>484483</v>
      </c>
      <c r="H99" s="265">
        <v>0.52700000000000002</v>
      </c>
      <c r="I99" s="266"/>
      <c r="J99" s="266"/>
      <c r="K99" s="266">
        <v>7.2</v>
      </c>
      <c r="L99" s="266">
        <v>222.9</v>
      </c>
      <c r="M99" s="267">
        <v>92.4</v>
      </c>
      <c r="N99" s="268">
        <v>40.9</v>
      </c>
      <c r="O99" s="269">
        <v>120699</v>
      </c>
      <c r="P99" s="269">
        <v>1747832</v>
      </c>
      <c r="Q99" s="270">
        <v>102224</v>
      </c>
      <c r="R99" s="271">
        <v>32991</v>
      </c>
      <c r="S99" s="272">
        <v>35768</v>
      </c>
      <c r="T99" s="273">
        <v>33465</v>
      </c>
      <c r="U99" s="181" t="str">
        <f t="shared" ref="U99:U172" si="4">IF(R99+S99+T99=Q99,"〇","✖")</f>
        <v>〇</v>
      </c>
      <c r="X99" s="121"/>
      <c r="Y99" s="121"/>
      <c r="Z99" s="121"/>
      <c r="AA99" s="121"/>
      <c r="AB99" s="121"/>
      <c r="AC99" s="121"/>
      <c r="AD99" s="121"/>
      <c r="AE99" s="121"/>
      <c r="AF99" s="121"/>
      <c r="AG99" s="121"/>
      <c r="AH99" s="121"/>
      <c r="AI99" s="121"/>
      <c r="AJ99" s="121"/>
      <c r="AK99" s="121"/>
      <c r="AL99" s="121"/>
      <c r="AM99" s="121"/>
      <c r="AN99" s="121"/>
      <c r="AO99" s="121"/>
      <c r="AP99" s="121"/>
      <c r="AQ99" s="121"/>
    </row>
    <row r="100" spans="1:43" ht="18.75" customHeight="1">
      <c r="A100" s="430" t="s">
        <v>33</v>
      </c>
      <c r="B100" s="154" t="s">
        <v>314</v>
      </c>
      <c r="C100" s="249">
        <v>14115</v>
      </c>
      <c r="D100" s="250">
        <v>5957</v>
      </c>
      <c r="E100" s="250">
        <v>-127</v>
      </c>
      <c r="F100" s="250">
        <v>-126</v>
      </c>
      <c r="G100" s="251">
        <v>708306</v>
      </c>
      <c r="H100" s="252">
        <v>0.72499999999999998</v>
      </c>
      <c r="I100" s="253"/>
      <c r="J100" s="253"/>
      <c r="K100" s="253">
        <v>13.4</v>
      </c>
      <c r="L100" s="253">
        <v>240.2</v>
      </c>
      <c r="M100" s="254">
        <v>95.2</v>
      </c>
      <c r="N100" s="261">
        <v>59.2</v>
      </c>
      <c r="O100" s="256">
        <v>82054</v>
      </c>
      <c r="P100" s="256">
        <v>2756161</v>
      </c>
      <c r="Q100" s="257">
        <v>127765</v>
      </c>
      <c r="R100" s="258">
        <v>8923</v>
      </c>
      <c r="S100" s="259">
        <v>48913</v>
      </c>
      <c r="T100" s="260">
        <v>69929</v>
      </c>
      <c r="U100" s="181" t="str">
        <f t="shared" si="4"/>
        <v>〇</v>
      </c>
      <c r="V100" s="122"/>
    </row>
    <row r="101" spans="1:43" ht="18.75" customHeight="1">
      <c r="A101" s="428"/>
      <c r="B101" s="154" t="s">
        <v>300</v>
      </c>
      <c r="C101" s="249">
        <v>13229</v>
      </c>
      <c r="D101" s="250">
        <v>6073</v>
      </c>
      <c r="E101" s="250">
        <v>117</v>
      </c>
      <c r="F101" s="250">
        <v>117</v>
      </c>
      <c r="G101" s="251">
        <v>711651</v>
      </c>
      <c r="H101" s="252">
        <v>0.72899999999999998</v>
      </c>
      <c r="I101" s="253"/>
      <c r="J101" s="253"/>
      <c r="K101" s="253">
        <v>13.8</v>
      </c>
      <c r="L101" s="253">
        <v>242.5</v>
      </c>
      <c r="M101" s="254">
        <v>97.1</v>
      </c>
      <c r="N101" s="255">
        <v>54.7</v>
      </c>
      <c r="O101" s="256">
        <v>97696</v>
      </c>
      <c r="P101" s="256">
        <v>2769538</v>
      </c>
      <c r="Q101" s="257">
        <v>112043</v>
      </c>
      <c r="R101" s="258">
        <v>8923</v>
      </c>
      <c r="S101" s="259">
        <v>40882</v>
      </c>
      <c r="T101" s="260">
        <v>62238</v>
      </c>
      <c r="U101" s="181" t="str">
        <f t="shared" si="4"/>
        <v>〇</v>
      </c>
      <c r="V101" s="122"/>
    </row>
    <row r="102" spans="1:43" ht="18.75" customHeight="1">
      <c r="A102" s="428"/>
      <c r="B102" s="154" t="s">
        <v>301</v>
      </c>
      <c r="C102" s="249">
        <v>21882</v>
      </c>
      <c r="D102" s="250">
        <v>14496</v>
      </c>
      <c r="E102" s="250">
        <v>8423</v>
      </c>
      <c r="F102" s="250">
        <v>8424</v>
      </c>
      <c r="G102" s="251">
        <v>714964</v>
      </c>
      <c r="H102" s="252">
        <v>0.72599999999999998</v>
      </c>
      <c r="I102" s="253"/>
      <c r="J102" s="253"/>
      <c r="K102" s="253">
        <v>13.5</v>
      </c>
      <c r="L102" s="253">
        <v>248.7</v>
      </c>
      <c r="M102" s="254">
        <v>96.1</v>
      </c>
      <c r="N102" s="261">
        <v>50.8</v>
      </c>
      <c r="O102" s="256">
        <v>156721</v>
      </c>
      <c r="P102" s="256">
        <v>2825844</v>
      </c>
      <c r="Q102" s="257">
        <v>103360</v>
      </c>
      <c r="R102" s="258">
        <v>8925</v>
      </c>
      <c r="S102" s="259">
        <v>36345</v>
      </c>
      <c r="T102" s="260">
        <v>58090</v>
      </c>
      <c r="U102" s="181" t="str">
        <f t="shared" si="4"/>
        <v>〇</v>
      </c>
      <c r="V102" s="122"/>
    </row>
    <row r="103" spans="1:43" ht="18.75" customHeight="1">
      <c r="A103" s="428"/>
      <c r="B103" s="154" t="s">
        <v>315</v>
      </c>
      <c r="C103" s="249">
        <v>23061</v>
      </c>
      <c r="D103" s="250">
        <v>6760</v>
      </c>
      <c r="E103" s="250">
        <v>-7736</v>
      </c>
      <c r="F103" s="250">
        <v>-7733</v>
      </c>
      <c r="G103" s="251">
        <v>750435</v>
      </c>
      <c r="H103" s="252">
        <v>0.69299999999999995</v>
      </c>
      <c r="I103" s="253"/>
      <c r="J103" s="253"/>
      <c r="K103" s="253">
        <v>13.1</v>
      </c>
      <c r="L103" s="253">
        <v>230.9</v>
      </c>
      <c r="M103" s="254">
        <v>88.4</v>
      </c>
      <c r="N103" s="255">
        <v>49.8</v>
      </c>
      <c r="O103" s="256">
        <v>153683</v>
      </c>
      <c r="P103" s="256">
        <v>2859305</v>
      </c>
      <c r="Q103" s="257">
        <v>143716</v>
      </c>
      <c r="R103" s="258">
        <v>8928</v>
      </c>
      <c r="S103" s="259">
        <v>76629</v>
      </c>
      <c r="T103" s="260">
        <v>58159</v>
      </c>
      <c r="U103" s="181" t="str">
        <f t="shared" si="4"/>
        <v>〇</v>
      </c>
      <c r="V103" s="122"/>
    </row>
    <row r="104" spans="1:43" s="122" customFormat="1" ht="18.75" customHeight="1">
      <c r="A104" s="429"/>
      <c r="B104" s="155" t="s">
        <v>316</v>
      </c>
      <c r="C104" s="262">
        <v>25400</v>
      </c>
      <c r="D104" s="263">
        <v>15893</v>
      </c>
      <c r="E104" s="263">
        <v>9134</v>
      </c>
      <c r="F104" s="263">
        <v>5935</v>
      </c>
      <c r="G104" s="264">
        <v>726566</v>
      </c>
      <c r="H104" s="265">
        <v>0.67700000000000005</v>
      </c>
      <c r="I104" s="266"/>
      <c r="J104" s="266"/>
      <c r="K104" s="266">
        <v>13</v>
      </c>
      <c r="L104" s="266">
        <v>240</v>
      </c>
      <c r="M104" s="267">
        <v>95.4</v>
      </c>
      <c r="N104" s="276">
        <v>52.2</v>
      </c>
      <c r="O104" s="269">
        <v>163492</v>
      </c>
      <c r="P104" s="269">
        <v>2834655</v>
      </c>
      <c r="Q104" s="270">
        <v>141582</v>
      </c>
      <c r="R104" s="271">
        <v>5729</v>
      </c>
      <c r="S104" s="272">
        <v>83458</v>
      </c>
      <c r="T104" s="273">
        <v>52395</v>
      </c>
      <c r="U104" s="181" t="str">
        <f t="shared" si="4"/>
        <v>〇</v>
      </c>
      <c r="X104" s="121"/>
      <c r="Y104" s="121"/>
      <c r="Z104" s="121"/>
      <c r="AA104" s="121"/>
      <c r="AB104" s="121"/>
      <c r="AC104" s="121"/>
      <c r="AD104" s="121"/>
      <c r="AE104" s="121"/>
      <c r="AF104" s="121"/>
      <c r="AG104" s="121"/>
      <c r="AH104" s="121"/>
      <c r="AI104" s="121"/>
      <c r="AJ104" s="121"/>
      <c r="AK104" s="121"/>
      <c r="AL104" s="121"/>
      <c r="AM104" s="121"/>
      <c r="AN104" s="121"/>
      <c r="AO104" s="121"/>
      <c r="AP104" s="121"/>
      <c r="AQ104" s="121"/>
    </row>
    <row r="105" spans="1:43" ht="18.75" customHeight="1">
      <c r="A105" s="430" t="s">
        <v>34</v>
      </c>
      <c r="B105" s="154" t="s">
        <v>314</v>
      </c>
      <c r="C105" s="274">
        <v>30920</v>
      </c>
      <c r="D105" s="250">
        <v>21462</v>
      </c>
      <c r="E105" s="250">
        <v>899</v>
      </c>
      <c r="F105" s="250">
        <v>40916</v>
      </c>
      <c r="G105" s="251">
        <v>1345868</v>
      </c>
      <c r="H105" s="252">
        <v>0.91700000000000004</v>
      </c>
      <c r="I105" s="253"/>
      <c r="J105" s="253"/>
      <c r="K105" s="253">
        <v>13.7</v>
      </c>
      <c r="L105" s="253">
        <v>190.1</v>
      </c>
      <c r="M105" s="254">
        <v>95.7</v>
      </c>
      <c r="N105" s="255">
        <v>69.3</v>
      </c>
      <c r="O105" s="256">
        <v>237830</v>
      </c>
      <c r="P105" s="256">
        <v>4739333</v>
      </c>
      <c r="Q105" s="257">
        <v>283149</v>
      </c>
      <c r="R105" s="258">
        <v>110206</v>
      </c>
      <c r="S105" s="259">
        <v>88396</v>
      </c>
      <c r="T105" s="260">
        <v>84547</v>
      </c>
      <c r="U105" s="181" t="str">
        <f t="shared" si="4"/>
        <v>〇</v>
      </c>
      <c r="V105" s="122"/>
    </row>
    <row r="106" spans="1:43" ht="18.75" customHeight="1">
      <c r="A106" s="428"/>
      <c r="B106" s="154" t="s">
        <v>300</v>
      </c>
      <c r="C106" s="274">
        <v>39022</v>
      </c>
      <c r="D106" s="250">
        <v>30111</v>
      </c>
      <c r="E106" s="250">
        <v>8649</v>
      </c>
      <c r="F106" s="250">
        <v>-6181</v>
      </c>
      <c r="G106" s="251">
        <v>1370066</v>
      </c>
      <c r="H106" s="252">
        <v>0.92</v>
      </c>
      <c r="I106" s="253"/>
      <c r="J106" s="253"/>
      <c r="K106" s="253">
        <v>13.7</v>
      </c>
      <c r="L106" s="253">
        <v>187.3</v>
      </c>
      <c r="M106" s="254">
        <v>99.8</v>
      </c>
      <c r="N106" s="255">
        <v>68.5</v>
      </c>
      <c r="O106" s="256">
        <v>190647</v>
      </c>
      <c r="P106" s="256">
        <v>4719088</v>
      </c>
      <c r="Q106" s="257">
        <v>270627</v>
      </c>
      <c r="R106" s="258">
        <v>95376</v>
      </c>
      <c r="S106" s="259">
        <v>88425</v>
      </c>
      <c r="T106" s="260">
        <v>86826</v>
      </c>
      <c r="U106" s="181" t="str">
        <f t="shared" si="4"/>
        <v>〇</v>
      </c>
      <c r="V106" s="122"/>
    </row>
    <row r="107" spans="1:43" ht="18.75" customHeight="1">
      <c r="A107" s="428"/>
      <c r="B107" s="154" t="s">
        <v>301</v>
      </c>
      <c r="C107" s="249">
        <v>62618</v>
      </c>
      <c r="D107" s="250">
        <v>54371</v>
      </c>
      <c r="E107" s="250">
        <v>24260</v>
      </c>
      <c r="F107" s="250">
        <v>24306</v>
      </c>
      <c r="G107" s="251">
        <v>1373511</v>
      </c>
      <c r="H107" s="252">
        <v>0.91200000000000003</v>
      </c>
      <c r="I107" s="253"/>
      <c r="J107" s="253"/>
      <c r="K107" s="253">
        <v>13.6</v>
      </c>
      <c r="L107" s="253">
        <v>185.6</v>
      </c>
      <c r="M107" s="254">
        <v>100</v>
      </c>
      <c r="N107" s="255">
        <v>59.5</v>
      </c>
      <c r="O107" s="256">
        <v>266777</v>
      </c>
      <c r="P107" s="256">
        <v>4735097</v>
      </c>
      <c r="Q107" s="257">
        <v>273626</v>
      </c>
      <c r="R107" s="258">
        <v>95422</v>
      </c>
      <c r="S107" s="259">
        <v>99966</v>
      </c>
      <c r="T107" s="260">
        <v>78238</v>
      </c>
      <c r="U107" s="181" t="str">
        <f t="shared" si="4"/>
        <v>〇</v>
      </c>
      <c r="V107" s="122"/>
    </row>
    <row r="108" spans="1:43" ht="18.75" customHeight="1">
      <c r="A108" s="428"/>
      <c r="B108" s="154" t="s">
        <v>315</v>
      </c>
      <c r="C108" s="249">
        <v>83314</v>
      </c>
      <c r="D108" s="250">
        <v>76103</v>
      </c>
      <c r="E108" s="250">
        <v>21732</v>
      </c>
      <c r="F108" s="250">
        <v>71749</v>
      </c>
      <c r="G108" s="251">
        <v>1440098</v>
      </c>
      <c r="H108" s="252">
        <v>0.88500000000000001</v>
      </c>
      <c r="I108" s="253"/>
      <c r="J108" s="253"/>
      <c r="K108" s="253">
        <v>13.1</v>
      </c>
      <c r="L108" s="253">
        <v>168.3</v>
      </c>
      <c r="M108" s="254">
        <v>89.2</v>
      </c>
      <c r="N108" s="255">
        <v>52.8</v>
      </c>
      <c r="O108" s="256">
        <v>268821</v>
      </c>
      <c r="P108" s="256">
        <v>4735906</v>
      </c>
      <c r="Q108" s="257">
        <v>328254</v>
      </c>
      <c r="R108" s="258">
        <v>145439</v>
      </c>
      <c r="S108" s="259">
        <v>99984</v>
      </c>
      <c r="T108" s="260">
        <v>82831</v>
      </c>
      <c r="U108" s="181" t="str">
        <f t="shared" si="4"/>
        <v>〇</v>
      </c>
      <c r="V108" s="122"/>
    </row>
    <row r="109" spans="1:43" s="122" customFormat="1" ht="18.75" customHeight="1">
      <c r="A109" s="429"/>
      <c r="B109" s="155" t="s">
        <v>316</v>
      </c>
      <c r="C109" s="262">
        <v>75479</v>
      </c>
      <c r="D109" s="263">
        <v>65116</v>
      </c>
      <c r="E109" s="263">
        <v>-10987</v>
      </c>
      <c r="F109" s="263">
        <v>26036</v>
      </c>
      <c r="G109" s="264">
        <v>1400260</v>
      </c>
      <c r="H109" s="265">
        <v>0.86699999999999999</v>
      </c>
      <c r="I109" s="266"/>
      <c r="J109" s="266"/>
      <c r="K109" s="266">
        <v>13.2</v>
      </c>
      <c r="L109" s="266">
        <v>167.1</v>
      </c>
      <c r="M109" s="267">
        <v>95.7</v>
      </c>
      <c r="N109" s="276">
        <v>61.1</v>
      </c>
      <c r="O109" s="269">
        <v>294053</v>
      </c>
      <c r="P109" s="269">
        <v>4665740</v>
      </c>
      <c r="Q109" s="270">
        <v>375740</v>
      </c>
      <c r="R109" s="271">
        <v>182462</v>
      </c>
      <c r="S109" s="272">
        <v>100001</v>
      </c>
      <c r="T109" s="273">
        <v>93277</v>
      </c>
      <c r="U109" s="181" t="str">
        <f t="shared" si="4"/>
        <v>〇</v>
      </c>
      <c r="X109" s="121"/>
      <c r="Y109" s="121"/>
      <c r="Z109" s="121"/>
      <c r="AA109" s="121"/>
      <c r="AB109" s="121"/>
      <c r="AC109" s="121"/>
      <c r="AD109" s="121"/>
      <c r="AE109" s="121"/>
      <c r="AF109" s="121"/>
      <c r="AG109" s="121"/>
      <c r="AH109" s="121"/>
      <c r="AI109" s="121"/>
      <c r="AJ109" s="121"/>
      <c r="AK109" s="121"/>
      <c r="AL109" s="121"/>
      <c r="AM109" s="121"/>
      <c r="AN109" s="121"/>
      <c r="AO109" s="121"/>
      <c r="AP109" s="121"/>
      <c r="AQ109" s="121"/>
    </row>
    <row r="110" spans="1:43" ht="18.75" customHeight="1">
      <c r="A110" s="430" t="s">
        <v>135</v>
      </c>
      <c r="B110" s="154" t="s">
        <v>314</v>
      </c>
      <c r="C110" s="274">
        <v>17865</v>
      </c>
      <c r="D110" s="250">
        <v>6352</v>
      </c>
      <c r="E110" s="250">
        <v>4470</v>
      </c>
      <c r="F110" s="250">
        <v>7103</v>
      </c>
      <c r="G110" s="251">
        <v>433108</v>
      </c>
      <c r="H110" s="252">
        <v>0.59399999999999997</v>
      </c>
      <c r="I110" s="253"/>
      <c r="J110" s="253"/>
      <c r="K110" s="253">
        <v>14.2</v>
      </c>
      <c r="L110" s="253">
        <v>186.2</v>
      </c>
      <c r="M110" s="254">
        <v>95.1</v>
      </c>
      <c r="N110" s="255">
        <v>48.4</v>
      </c>
      <c r="O110" s="256">
        <v>50940</v>
      </c>
      <c r="P110" s="256">
        <v>1405224</v>
      </c>
      <c r="Q110" s="257">
        <v>53091</v>
      </c>
      <c r="R110" s="258">
        <v>10163</v>
      </c>
      <c r="S110" s="278">
        <v>26758</v>
      </c>
      <c r="T110" s="260">
        <v>16170</v>
      </c>
      <c r="U110" s="181" t="str">
        <f t="shared" si="4"/>
        <v>〇</v>
      </c>
      <c r="V110" s="122"/>
    </row>
    <row r="111" spans="1:43" ht="18.75" customHeight="1">
      <c r="A111" s="428"/>
      <c r="B111" s="154" t="s">
        <v>300</v>
      </c>
      <c r="C111" s="249">
        <v>23963</v>
      </c>
      <c r="D111" s="250">
        <v>9044</v>
      </c>
      <c r="E111" s="250">
        <v>2692</v>
      </c>
      <c r="F111" s="250">
        <v>1363</v>
      </c>
      <c r="G111" s="251">
        <v>438200</v>
      </c>
      <c r="H111" s="252">
        <v>0.60799999999999998</v>
      </c>
      <c r="I111" s="253"/>
      <c r="J111" s="253"/>
      <c r="K111" s="253">
        <v>13.4</v>
      </c>
      <c r="L111" s="253">
        <v>184.7</v>
      </c>
      <c r="M111" s="254">
        <v>95.8</v>
      </c>
      <c r="N111" s="255">
        <v>47.3</v>
      </c>
      <c r="O111" s="256">
        <v>62424</v>
      </c>
      <c r="P111" s="256">
        <v>1417465</v>
      </c>
      <c r="Q111" s="257">
        <v>57395</v>
      </c>
      <c r="R111" s="258">
        <v>12014</v>
      </c>
      <c r="S111" s="259">
        <v>29167</v>
      </c>
      <c r="T111" s="260">
        <v>16214</v>
      </c>
      <c r="U111" s="181" t="str">
        <f>IF(R111+S111+T111=Q111,"〇","✖")</f>
        <v>〇</v>
      </c>
      <c r="V111" s="122"/>
    </row>
    <row r="112" spans="1:43" ht="18.75" customHeight="1">
      <c r="A112" s="428"/>
      <c r="B112" s="154" t="s">
        <v>301</v>
      </c>
      <c r="C112" s="274">
        <v>41571</v>
      </c>
      <c r="D112" s="250">
        <v>17819</v>
      </c>
      <c r="E112" s="250">
        <v>8849</v>
      </c>
      <c r="F112" s="250">
        <v>-284</v>
      </c>
      <c r="G112" s="251">
        <v>438548</v>
      </c>
      <c r="H112" s="252">
        <v>0.59899999999999998</v>
      </c>
      <c r="I112" s="253"/>
      <c r="J112" s="253"/>
      <c r="K112" s="253">
        <v>12.7</v>
      </c>
      <c r="L112" s="253">
        <v>187.6</v>
      </c>
      <c r="M112" s="254">
        <v>96.3</v>
      </c>
      <c r="N112" s="255">
        <v>47</v>
      </c>
      <c r="O112" s="256">
        <v>4924</v>
      </c>
      <c r="P112" s="256">
        <v>1478789</v>
      </c>
      <c r="Q112" s="257">
        <v>68870</v>
      </c>
      <c r="R112" s="258">
        <v>7371</v>
      </c>
      <c r="S112" s="278">
        <v>26974</v>
      </c>
      <c r="T112" s="260">
        <v>34525</v>
      </c>
      <c r="U112" s="181" t="str">
        <f>IF(R112+S112+T112=Q112,"〇","✖")</f>
        <v>〇</v>
      </c>
      <c r="V112" s="122"/>
    </row>
    <row r="113" spans="1:43" ht="18.75" customHeight="1">
      <c r="A113" s="428"/>
      <c r="B113" s="154" t="s">
        <v>315</v>
      </c>
      <c r="C113" s="249">
        <v>39907.239000000001</v>
      </c>
      <c r="D113" s="250">
        <v>20098.968000000001</v>
      </c>
      <c r="E113" s="250">
        <v>2211.8429999999998</v>
      </c>
      <c r="F113" s="250">
        <v>23990.038</v>
      </c>
      <c r="G113" s="251">
        <v>460021.44199999998</v>
      </c>
      <c r="H113" s="252">
        <v>0.58572999999999997</v>
      </c>
      <c r="I113" s="253"/>
      <c r="J113" s="253"/>
      <c r="K113" s="253">
        <v>12</v>
      </c>
      <c r="L113" s="253">
        <v>168.3</v>
      </c>
      <c r="M113" s="254">
        <v>87.4</v>
      </c>
      <c r="N113" s="255">
        <v>41.6</v>
      </c>
      <c r="O113" s="256">
        <v>72265.907999999996</v>
      </c>
      <c r="P113" s="256">
        <v>1475483.66</v>
      </c>
      <c r="Q113" s="257">
        <v>109601.26800000001</v>
      </c>
      <c r="R113" s="258">
        <v>38059.237000000001</v>
      </c>
      <c r="S113" s="259">
        <v>48713.150999999998</v>
      </c>
      <c r="T113" s="260">
        <v>22828.880000000001</v>
      </c>
      <c r="U113" s="181" t="str">
        <f>IF(R113+S113+T113=Q113,"〇","✖")</f>
        <v>〇</v>
      </c>
      <c r="V113" s="122"/>
    </row>
    <row r="114" spans="1:43" s="122" customFormat="1" ht="18.75" customHeight="1">
      <c r="A114" s="429"/>
      <c r="B114" s="155" t="s">
        <v>316</v>
      </c>
      <c r="C114" s="262">
        <v>37982.572</v>
      </c>
      <c r="D114" s="263">
        <v>18776.473999999998</v>
      </c>
      <c r="E114" s="263">
        <v>-1322.4939999999999</v>
      </c>
      <c r="F114" s="263">
        <v>3843.8789999999999</v>
      </c>
      <c r="G114" s="264">
        <v>445218.90700000001</v>
      </c>
      <c r="H114" s="265">
        <v>0.56594</v>
      </c>
      <c r="I114" s="266"/>
      <c r="J114" s="266"/>
      <c r="K114" s="266">
        <v>12.1</v>
      </c>
      <c r="L114" s="266">
        <v>169.4</v>
      </c>
      <c r="M114" s="267">
        <v>94.3</v>
      </c>
      <c r="N114" s="276">
        <v>48</v>
      </c>
      <c r="O114" s="269">
        <v>80514.225999999995</v>
      </c>
      <c r="P114" s="269">
        <v>1458417.672</v>
      </c>
      <c r="Q114" s="270">
        <v>131393.62100000001</v>
      </c>
      <c r="R114" s="271">
        <v>53255.61</v>
      </c>
      <c r="S114" s="272">
        <v>52696.485000000001</v>
      </c>
      <c r="T114" s="273">
        <v>25441.526000000002</v>
      </c>
      <c r="U114" s="181" t="str">
        <f t="shared" si="4"/>
        <v>〇</v>
      </c>
      <c r="X114" s="121"/>
      <c r="Y114" s="121"/>
      <c r="Z114" s="121"/>
      <c r="AA114" s="121"/>
      <c r="AB114" s="121"/>
      <c r="AC114" s="121"/>
      <c r="AD114" s="121"/>
      <c r="AE114" s="121"/>
      <c r="AF114" s="121"/>
      <c r="AG114" s="121"/>
      <c r="AH114" s="121"/>
      <c r="AI114" s="121"/>
      <c r="AJ114" s="121"/>
      <c r="AK114" s="121"/>
      <c r="AL114" s="121"/>
      <c r="AM114" s="121"/>
      <c r="AN114" s="121"/>
      <c r="AO114" s="121"/>
      <c r="AP114" s="121"/>
      <c r="AQ114" s="121"/>
    </row>
    <row r="115" spans="1:43" ht="18.75" customHeight="1">
      <c r="A115" s="430" t="s">
        <v>140</v>
      </c>
      <c r="B115" s="154" t="s">
        <v>314</v>
      </c>
      <c r="C115" s="274">
        <v>5580</v>
      </c>
      <c r="D115" s="250">
        <v>1090</v>
      </c>
      <c r="E115" s="250">
        <v>59</v>
      </c>
      <c r="F115" s="250">
        <v>4178</v>
      </c>
      <c r="G115" s="251">
        <v>332108</v>
      </c>
      <c r="H115" s="252">
        <v>0.56499999999999995</v>
      </c>
      <c r="I115" s="253"/>
      <c r="J115" s="253"/>
      <c r="K115" s="253">
        <v>11.6</v>
      </c>
      <c r="L115" s="253">
        <v>200.4</v>
      </c>
      <c r="M115" s="254">
        <v>92.3</v>
      </c>
      <c r="N115" s="255">
        <v>47.3</v>
      </c>
      <c r="O115" s="256">
        <v>110647</v>
      </c>
      <c r="P115" s="256">
        <v>1073166</v>
      </c>
      <c r="Q115" s="257">
        <v>56844</v>
      </c>
      <c r="R115" s="258">
        <v>19714</v>
      </c>
      <c r="S115" s="259">
        <v>9995</v>
      </c>
      <c r="T115" s="260">
        <v>27135</v>
      </c>
      <c r="U115" s="181" t="str">
        <f t="shared" si="4"/>
        <v>〇</v>
      </c>
      <c r="V115" s="122"/>
    </row>
    <row r="116" spans="1:43" ht="18.75" customHeight="1">
      <c r="A116" s="428"/>
      <c r="B116" s="154" t="s">
        <v>300</v>
      </c>
      <c r="C116" s="274">
        <v>5665</v>
      </c>
      <c r="D116" s="250">
        <v>1073</v>
      </c>
      <c r="E116" s="250">
        <v>-17</v>
      </c>
      <c r="F116" s="250">
        <v>2046</v>
      </c>
      <c r="G116" s="251">
        <v>334637</v>
      </c>
      <c r="H116" s="252">
        <v>0.57299999999999995</v>
      </c>
      <c r="I116" s="253"/>
      <c r="J116" s="253"/>
      <c r="K116" s="253">
        <v>10.9</v>
      </c>
      <c r="L116" s="253">
        <v>202.1</v>
      </c>
      <c r="M116" s="254">
        <v>94.7</v>
      </c>
      <c r="N116" s="255">
        <v>46</v>
      </c>
      <c r="O116" s="256">
        <v>132488</v>
      </c>
      <c r="P116" s="256">
        <v>1079683</v>
      </c>
      <c r="Q116" s="257">
        <v>58599</v>
      </c>
      <c r="R116" s="258">
        <v>21777</v>
      </c>
      <c r="S116" s="259">
        <v>10802</v>
      </c>
      <c r="T116" s="260">
        <v>26020</v>
      </c>
      <c r="U116" s="181" t="str">
        <f t="shared" si="4"/>
        <v>〇</v>
      </c>
      <c r="V116" s="122"/>
    </row>
    <row r="117" spans="1:43" ht="18.75" customHeight="1">
      <c r="A117" s="428"/>
      <c r="B117" s="154" t="s">
        <v>301</v>
      </c>
      <c r="C117" s="274">
        <v>6418</v>
      </c>
      <c r="D117" s="250">
        <v>849</v>
      </c>
      <c r="E117" s="250">
        <v>-225</v>
      </c>
      <c r="F117" s="250">
        <v>247</v>
      </c>
      <c r="G117" s="251">
        <v>337982</v>
      </c>
      <c r="H117" s="252">
        <v>0.57599999999999996</v>
      </c>
      <c r="I117" s="253"/>
      <c r="J117" s="253"/>
      <c r="K117" s="253">
        <v>10.5</v>
      </c>
      <c r="L117" s="253">
        <v>201.7</v>
      </c>
      <c r="M117" s="254">
        <v>95.2</v>
      </c>
      <c r="N117" s="255">
        <v>43.8</v>
      </c>
      <c r="O117" s="256">
        <v>166128</v>
      </c>
      <c r="P117" s="256">
        <v>1093160</v>
      </c>
      <c r="Q117" s="257">
        <v>61213</v>
      </c>
      <c r="R117" s="258">
        <v>22249</v>
      </c>
      <c r="S117" s="259">
        <v>11674</v>
      </c>
      <c r="T117" s="260">
        <v>27290</v>
      </c>
      <c r="U117" s="181" t="str">
        <f t="shared" si="4"/>
        <v>〇</v>
      </c>
      <c r="V117" s="122"/>
    </row>
    <row r="118" spans="1:43" ht="18.75" customHeight="1">
      <c r="A118" s="428"/>
      <c r="B118" s="154" t="s">
        <v>315</v>
      </c>
      <c r="C118" s="249">
        <v>7488</v>
      </c>
      <c r="D118" s="250">
        <v>1057</v>
      </c>
      <c r="E118" s="250">
        <v>208</v>
      </c>
      <c r="F118" s="250">
        <v>10029</v>
      </c>
      <c r="G118" s="251">
        <v>354095</v>
      </c>
      <c r="H118" s="252">
        <v>0.54800000000000004</v>
      </c>
      <c r="I118" s="253"/>
      <c r="J118" s="253"/>
      <c r="K118" s="253">
        <v>10.4</v>
      </c>
      <c r="L118" s="253">
        <v>183.4</v>
      </c>
      <c r="M118" s="254">
        <v>86.3</v>
      </c>
      <c r="N118" s="255">
        <v>42.5</v>
      </c>
      <c r="O118" s="256">
        <v>155679</v>
      </c>
      <c r="P118" s="256">
        <v>1105359</v>
      </c>
      <c r="Q118" s="257">
        <v>87593</v>
      </c>
      <c r="R118" s="258">
        <v>32060</v>
      </c>
      <c r="S118" s="259">
        <v>19677</v>
      </c>
      <c r="T118" s="260">
        <v>35856</v>
      </c>
      <c r="U118" s="181" t="str">
        <f t="shared" si="4"/>
        <v>〇</v>
      </c>
      <c r="V118" s="122"/>
    </row>
    <row r="119" spans="1:43" s="122" customFormat="1" ht="18.75" customHeight="1">
      <c r="A119" s="429"/>
      <c r="B119" s="155" t="s">
        <v>316</v>
      </c>
      <c r="C119" s="262">
        <v>4745</v>
      </c>
      <c r="D119" s="263">
        <v>1050</v>
      </c>
      <c r="E119" s="263">
        <v>-7</v>
      </c>
      <c r="F119" s="263">
        <v>2135</v>
      </c>
      <c r="G119" s="264">
        <v>346850</v>
      </c>
      <c r="H119" s="265">
        <v>0.53400000000000003</v>
      </c>
      <c r="I119" s="266"/>
      <c r="J119" s="266"/>
      <c r="K119" s="266">
        <v>10.9</v>
      </c>
      <c r="L119" s="266">
        <v>185.8</v>
      </c>
      <c r="M119" s="267">
        <v>90.3</v>
      </c>
      <c r="N119" s="276">
        <v>44.3</v>
      </c>
      <c r="O119" s="269">
        <v>162437</v>
      </c>
      <c r="P119" s="269">
        <v>1082258</v>
      </c>
      <c r="Q119" s="270">
        <v>88514</v>
      </c>
      <c r="R119" s="271">
        <v>28752</v>
      </c>
      <c r="S119" s="272">
        <v>17384</v>
      </c>
      <c r="T119" s="273">
        <v>42378</v>
      </c>
      <c r="U119" s="181" t="str">
        <f t="shared" si="4"/>
        <v>〇</v>
      </c>
      <c r="X119" s="121"/>
      <c r="Y119" s="121"/>
      <c r="Z119" s="121"/>
      <c r="AA119" s="121"/>
      <c r="AB119" s="121"/>
      <c r="AC119" s="121"/>
      <c r="AD119" s="121"/>
      <c r="AE119" s="121"/>
      <c r="AF119" s="121"/>
      <c r="AG119" s="121"/>
      <c r="AH119" s="121"/>
      <c r="AI119" s="121"/>
      <c r="AJ119" s="121"/>
      <c r="AK119" s="121"/>
      <c r="AL119" s="121"/>
      <c r="AM119" s="121"/>
      <c r="AN119" s="121"/>
      <c r="AO119" s="121"/>
      <c r="AP119" s="121"/>
      <c r="AQ119" s="121"/>
    </row>
    <row r="120" spans="1:43" ht="18.75" customHeight="1">
      <c r="A120" s="430" t="s">
        <v>35</v>
      </c>
      <c r="B120" s="154" t="s">
        <v>314</v>
      </c>
      <c r="C120" s="249">
        <v>4726</v>
      </c>
      <c r="D120" s="250">
        <v>917</v>
      </c>
      <c r="E120" s="250">
        <v>159</v>
      </c>
      <c r="F120" s="250">
        <v>159</v>
      </c>
      <c r="G120" s="251">
        <v>501947</v>
      </c>
      <c r="H120" s="252">
        <v>0.58399999999999996</v>
      </c>
      <c r="I120" s="253"/>
      <c r="J120" s="253"/>
      <c r="K120" s="253">
        <v>14.1</v>
      </c>
      <c r="L120" s="253">
        <v>287.89999999999998</v>
      </c>
      <c r="M120" s="254">
        <v>94.5</v>
      </c>
      <c r="N120" s="280">
        <v>52.3</v>
      </c>
      <c r="O120" s="256">
        <v>95940</v>
      </c>
      <c r="P120" s="256">
        <v>2046825</v>
      </c>
      <c r="Q120" s="257">
        <v>21284</v>
      </c>
      <c r="R120" s="258">
        <v>21</v>
      </c>
      <c r="S120" s="278" t="s">
        <v>21</v>
      </c>
      <c r="T120" s="260">
        <v>21263</v>
      </c>
      <c r="U120" s="181" t="str">
        <f t="shared" ref="U120:U124" si="5">IF(R120+T120=Q120,"〇","✖")</f>
        <v>〇</v>
      </c>
      <c r="V120" s="122"/>
    </row>
    <row r="121" spans="1:43" ht="18.75" customHeight="1">
      <c r="A121" s="428"/>
      <c r="B121" s="154" t="s">
        <v>300</v>
      </c>
      <c r="C121" s="249">
        <v>4594</v>
      </c>
      <c r="D121" s="250">
        <v>1428</v>
      </c>
      <c r="E121" s="250">
        <v>510</v>
      </c>
      <c r="F121" s="250">
        <v>510</v>
      </c>
      <c r="G121" s="251">
        <v>507506</v>
      </c>
      <c r="H121" s="252">
        <v>0.58599999999999997</v>
      </c>
      <c r="I121" s="253"/>
      <c r="J121" s="253"/>
      <c r="K121" s="253">
        <v>14.8</v>
      </c>
      <c r="L121" s="253">
        <v>292.89999999999998</v>
      </c>
      <c r="M121" s="254">
        <v>95.4</v>
      </c>
      <c r="N121" s="255">
        <v>61.4</v>
      </c>
      <c r="O121" s="256">
        <v>110963</v>
      </c>
      <c r="P121" s="256">
        <v>2070021</v>
      </c>
      <c r="Q121" s="257">
        <v>16639</v>
      </c>
      <c r="R121" s="258">
        <v>21</v>
      </c>
      <c r="S121" s="278" t="s">
        <v>21</v>
      </c>
      <c r="T121" s="260">
        <v>16618</v>
      </c>
      <c r="U121" s="181" t="str">
        <f>IF(R121+T121=Q121,"〇","✖")</f>
        <v>〇</v>
      </c>
      <c r="V121" s="122"/>
    </row>
    <row r="122" spans="1:43" ht="18.75" customHeight="1">
      <c r="A122" s="428"/>
      <c r="B122" s="154" t="s">
        <v>301</v>
      </c>
      <c r="C122" s="249">
        <v>18961</v>
      </c>
      <c r="D122" s="250">
        <v>15478</v>
      </c>
      <c r="E122" s="250">
        <v>14050</v>
      </c>
      <c r="F122" s="250">
        <v>14050</v>
      </c>
      <c r="G122" s="251">
        <v>515092</v>
      </c>
      <c r="H122" s="252">
        <v>0.59499999999999997</v>
      </c>
      <c r="I122" s="253"/>
      <c r="J122" s="253"/>
      <c r="K122" s="253">
        <v>15.5</v>
      </c>
      <c r="L122" s="253">
        <v>294</v>
      </c>
      <c r="M122" s="254">
        <v>94.5</v>
      </c>
      <c r="N122" s="280">
        <v>45.5</v>
      </c>
      <c r="O122" s="256">
        <v>121903</v>
      </c>
      <c r="P122" s="256">
        <v>2365031</v>
      </c>
      <c r="Q122" s="257">
        <v>263865</v>
      </c>
      <c r="R122" s="258">
        <v>21</v>
      </c>
      <c r="S122" s="278">
        <v>223844</v>
      </c>
      <c r="T122" s="260">
        <v>40000</v>
      </c>
      <c r="U122" s="181" t="str">
        <f t="shared" si="5"/>
        <v>✖</v>
      </c>
      <c r="V122" s="122"/>
    </row>
    <row r="123" spans="1:43" ht="18.75" customHeight="1">
      <c r="A123" s="428"/>
      <c r="B123" s="154" t="s">
        <v>315</v>
      </c>
      <c r="C123" s="249">
        <v>14371</v>
      </c>
      <c r="D123" s="250">
        <v>10414</v>
      </c>
      <c r="E123" s="250">
        <v>-5064</v>
      </c>
      <c r="F123" s="250">
        <v>-5064</v>
      </c>
      <c r="G123" s="251">
        <v>540106</v>
      </c>
      <c r="H123" s="252">
        <v>0.56799999999999995</v>
      </c>
      <c r="I123" s="253"/>
      <c r="J123" s="253"/>
      <c r="K123" s="253">
        <v>15.9</v>
      </c>
      <c r="L123" s="253">
        <v>270.8</v>
      </c>
      <c r="M123" s="254">
        <v>94.4</v>
      </c>
      <c r="N123" s="255">
        <v>47.1</v>
      </c>
      <c r="O123" s="256">
        <v>225922</v>
      </c>
      <c r="P123" s="256">
        <v>2067386</v>
      </c>
      <c r="Q123" s="257">
        <v>16873</v>
      </c>
      <c r="R123" s="258">
        <v>21</v>
      </c>
      <c r="S123" s="278" t="s">
        <v>304</v>
      </c>
      <c r="T123" s="260">
        <v>16852</v>
      </c>
      <c r="U123" s="181" t="str">
        <f>IF(R123+T123=Q123,"〇","✖")</f>
        <v>〇</v>
      </c>
      <c r="V123" s="122"/>
    </row>
    <row r="124" spans="1:43" s="122" customFormat="1" ht="18.75" customHeight="1">
      <c r="A124" s="429"/>
      <c r="B124" s="155" t="s">
        <v>316</v>
      </c>
      <c r="C124" s="262">
        <v>16628</v>
      </c>
      <c r="D124" s="263">
        <v>12096</v>
      </c>
      <c r="E124" s="263">
        <v>1682</v>
      </c>
      <c r="F124" s="263">
        <v>1682</v>
      </c>
      <c r="G124" s="264">
        <v>534645</v>
      </c>
      <c r="H124" s="265">
        <v>0.56100000000000005</v>
      </c>
      <c r="I124" s="266"/>
      <c r="J124" s="266"/>
      <c r="K124" s="266">
        <v>16.5</v>
      </c>
      <c r="L124" s="266">
        <v>272.10000000000002</v>
      </c>
      <c r="M124" s="267">
        <v>95.4</v>
      </c>
      <c r="N124" s="276">
        <v>52.7</v>
      </c>
      <c r="O124" s="269">
        <v>227951</v>
      </c>
      <c r="P124" s="269">
        <v>2036812</v>
      </c>
      <c r="Q124" s="270">
        <v>18999</v>
      </c>
      <c r="R124" s="271">
        <v>21</v>
      </c>
      <c r="S124" s="279" t="s">
        <v>304</v>
      </c>
      <c r="T124" s="273">
        <v>18978</v>
      </c>
      <c r="U124" s="181" t="str">
        <f t="shared" si="5"/>
        <v>〇</v>
      </c>
      <c r="X124" s="121"/>
      <c r="Y124" s="121"/>
      <c r="Z124" s="121"/>
      <c r="AA124" s="121"/>
      <c r="AB124" s="121"/>
      <c r="AC124" s="121"/>
      <c r="AD124" s="121"/>
      <c r="AE124" s="121"/>
      <c r="AF124" s="121"/>
      <c r="AG124" s="121"/>
      <c r="AH124" s="121"/>
      <c r="AI124" s="121"/>
      <c r="AJ124" s="121"/>
      <c r="AK124" s="121"/>
      <c r="AL124" s="121"/>
      <c r="AM124" s="121"/>
      <c r="AN124" s="121"/>
      <c r="AO124" s="121"/>
      <c r="AP124" s="121"/>
      <c r="AQ124" s="121"/>
    </row>
    <row r="125" spans="1:43" ht="18.75" customHeight="1">
      <c r="A125" s="430" t="s">
        <v>36</v>
      </c>
      <c r="B125" s="154" t="s">
        <v>314</v>
      </c>
      <c r="C125" s="274">
        <v>25174</v>
      </c>
      <c r="D125" s="250">
        <v>5866</v>
      </c>
      <c r="E125" s="250">
        <v>-2219</v>
      </c>
      <c r="F125" s="250">
        <v>-2218</v>
      </c>
      <c r="G125" s="251">
        <v>1569476</v>
      </c>
      <c r="H125" s="252">
        <v>0.78800000000000003</v>
      </c>
      <c r="I125" s="253"/>
      <c r="J125" s="253"/>
      <c r="K125" s="253">
        <v>16.8</v>
      </c>
      <c r="L125" s="253">
        <v>173.8</v>
      </c>
      <c r="M125" s="254">
        <v>100.1</v>
      </c>
      <c r="N125" s="255">
        <v>66.599999999999994</v>
      </c>
      <c r="O125" s="256">
        <v>281360</v>
      </c>
      <c r="P125" s="256">
        <v>5328516</v>
      </c>
      <c r="Q125" s="257">
        <v>301910</v>
      </c>
      <c r="R125" s="258">
        <v>148890</v>
      </c>
      <c r="S125" s="259">
        <v>14738</v>
      </c>
      <c r="T125" s="260">
        <v>138282</v>
      </c>
      <c r="U125" s="181" t="str">
        <f t="shared" si="4"/>
        <v>〇</v>
      </c>
      <c r="V125" s="122"/>
    </row>
    <row r="126" spans="1:43" ht="18.75" customHeight="1">
      <c r="A126" s="428"/>
      <c r="B126" s="154" t="s">
        <v>300</v>
      </c>
      <c r="C126" s="274">
        <v>55869</v>
      </c>
      <c r="D126" s="250">
        <v>36681</v>
      </c>
      <c r="E126" s="250">
        <v>30815</v>
      </c>
      <c r="F126" s="250">
        <v>35656</v>
      </c>
      <c r="G126" s="251">
        <v>1577599</v>
      </c>
      <c r="H126" s="252">
        <v>0.79</v>
      </c>
      <c r="I126" s="253"/>
      <c r="J126" s="253"/>
      <c r="K126" s="253">
        <v>15.3</v>
      </c>
      <c r="L126" s="253">
        <v>164.3</v>
      </c>
      <c r="M126" s="254">
        <v>98.5</v>
      </c>
      <c r="N126" s="255">
        <v>66.7</v>
      </c>
      <c r="O126" s="256">
        <v>338603</v>
      </c>
      <c r="P126" s="256">
        <v>5219171</v>
      </c>
      <c r="Q126" s="257">
        <v>303406</v>
      </c>
      <c r="R126" s="258">
        <v>156195</v>
      </c>
      <c r="S126" s="259">
        <v>19463</v>
      </c>
      <c r="T126" s="260">
        <v>127748</v>
      </c>
      <c r="U126" s="181" t="str">
        <f t="shared" si="4"/>
        <v>〇</v>
      </c>
      <c r="V126" s="122"/>
    </row>
    <row r="127" spans="1:43" ht="18.75" customHeight="1">
      <c r="A127" s="428"/>
      <c r="B127" s="154" t="s">
        <v>301</v>
      </c>
      <c r="C127" s="274">
        <v>55849</v>
      </c>
      <c r="D127" s="250">
        <v>34977</v>
      </c>
      <c r="E127" s="250">
        <v>-1703</v>
      </c>
      <c r="F127" s="250">
        <v>-1703</v>
      </c>
      <c r="G127" s="251">
        <v>1598009</v>
      </c>
      <c r="H127" s="252">
        <v>0.79</v>
      </c>
      <c r="I127" s="253"/>
      <c r="J127" s="253"/>
      <c r="K127" s="253">
        <v>13.7</v>
      </c>
      <c r="L127" s="253">
        <v>153.4</v>
      </c>
      <c r="M127" s="254">
        <v>100.8</v>
      </c>
      <c r="N127" s="255">
        <v>62.2</v>
      </c>
      <c r="O127" s="256">
        <v>438371</v>
      </c>
      <c r="P127" s="256">
        <v>5180685</v>
      </c>
      <c r="Q127" s="257">
        <v>318817</v>
      </c>
      <c r="R127" s="258">
        <v>170620</v>
      </c>
      <c r="S127" s="259">
        <v>22107</v>
      </c>
      <c r="T127" s="260">
        <v>126091</v>
      </c>
      <c r="U127" s="181" t="str">
        <f t="shared" si="4"/>
        <v>✖</v>
      </c>
      <c r="V127" s="122"/>
    </row>
    <row r="128" spans="1:43" ht="18.75" customHeight="1">
      <c r="A128" s="428"/>
      <c r="B128" s="154" t="s">
        <v>315</v>
      </c>
      <c r="C128" s="274">
        <v>52134</v>
      </c>
      <c r="D128" s="250">
        <v>31289</v>
      </c>
      <c r="E128" s="250">
        <v>-3688</v>
      </c>
      <c r="F128" s="250">
        <v>177060</v>
      </c>
      <c r="G128" s="251">
        <v>1680869</v>
      </c>
      <c r="H128" s="252">
        <v>0.75</v>
      </c>
      <c r="I128" s="253"/>
      <c r="J128" s="253"/>
      <c r="K128" s="253">
        <v>12.2</v>
      </c>
      <c r="L128" s="253">
        <v>130.9</v>
      </c>
      <c r="M128" s="254">
        <v>87.1</v>
      </c>
      <c r="N128" s="255">
        <v>51</v>
      </c>
      <c r="O128" s="256">
        <v>475485</v>
      </c>
      <c r="P128" s="256">
        <v>5192444</v>
      </c>
      <c r="Q128" s="257">
        <v>510440</v>
      </c>
      <c r="R128" s="258">
        <v>367907</v>
      </c>
      <c r="S128" s="259">
        <v>22247</v>
      </c>
      <c r="T128" s="260">
        <v>120286</v>
      </c>
      <c r="U128" s="181" t="str">
        <f t="shared" si="4"/>
        <v>〇</v>
      </c>
      <c r="V128" s="122"/>
    </row>
    <row r="129" spans="1:43" s="122" customFormat="1" ht="18.75" customHeight="1">
      <c r="A129" s="429"/>
      <c r="B129" s="155" t="s">
        <v>316</v>
      </c>
      <c r="C129" s="275">
        <v>47269</v>
      </c>
      <c r="D129" s="263">
        <v>23408</v>
      </c>
      <c r="E129" s="263">
        <v>-7881</v>
      </c>
      <c r="F129" s="263">
        <v>-55991</v>
      </c>
      <c r="G129" s="264">
        <v>1661425</v>
      </c>
      <c r="H129" s="265">
        <v>0.74</v>
      </c>
      <c r="I129" s="266"/>
      <c r="J129" s="266"/>
      <c r="K129" s="266">
        <v>11.5</v>
      </c>
      <c r="L129" s="266">
        <v>123.3</v>
      </c>
      <c r="M129" s="267">
        <v>102.2</v>
      </c>
      <c r="N129" s="276">
        <v>62.7</v>
      </c>
      <c r="O129" s="269">
        <v>410748</v>
      </c>
      <c r="P129" s="269">
        <v>4935954</v>
      </c>
      <c r="Q129" s="270">
        <v>475332</v>
      </c>
      <c r="R129" s="271">
        <v>333180</v>
      </c>
      <c r="S129" s="272">
        <v>21327</v>
      </c>
      <c r="T129" s="273">
        <v>120825</v>
      </c>
      <c r="U129" s="181" t="str">
        <f t="shared" si="4"/>
        <v>〇</v>
      </c>
      <c r="X129" s="121"/>
      <c r="Y129" s="121"/>
      <c r="Z129" s="121"/>
      <c r="AA129" s="121"/>
      <c r="AB129" s="121"/>
      <c r="AC129" s="121"/>
      <c r="AD129" s="121"/>
      <c r="AE129" s="121"/>
      <c r="AF129" s="121"/>
      <c r="AG129" s="121"/>
      <c r="AH129" s="121"/>
      <c r="AI129" s="121"/>
      <c r="AJ129" s="121"/>
      <c r="AK129" s="121"/>
      <c r="AL129" s="121"/>
      <c r="AM129" s="121"/>
      <c r="AN129" s="121"/>
      <c r="AO129" s="121"/>
      <c r="AP129" s="121"/>
      <c r="AQ129" s="121"/>
    </row>
    <row r="130" spans="1:43" ht="18.75" customHeight="1">
      <c r="A130" s="430" t="s">
        <v>37</v>
      </c>
      <c r="B130" s="154" t="s">
        <v>314</v>
      </c>
      <c r="C130" s="249">
        <v>9752</v>
      </c>
      <c r="D130" s="250">
        <v>1191</v>
      </c>
      <c r="E130" s="250">
        <v>22</v>
      </c>
      <c r="F130" s="250">
        <v>2991</v>
      </c>
      <c r="G130" s="251">
        <v>1055787</v>
      </c>
      <c r="H130" s="252">
        <v>0.64200000000000002</v>
      </c>
      <c r="I130" s="253"/>
      <c r="J130" s="253"/>
      <c r="K130" s="253">
        <v>13.8</v>
      </c>
      <c r="L130" s="253">
        <v>339.2</v>
      </c>
      <c r="M130" s="254">
        <v>95.3</v>
      </c>
      <c r="N130" s="255">
        <v>56.3</v>
      </c>
      <c r="O130" s="256">
        <v>110785</v>
      </c>
      <c r="P130" s="256">
        <v>4462702</v>
      </c>
      <c r="Q130" s="257">
        <v>41018</v>
      </c>
      <c r="R130" s="258">
        <v>2919</v>
      </c>
      <c r="S130" s="278" t="s">
        <v>21</v>
      </c>
      <c r="T130" s="260">
        <v>38099</v>
      </c>
      <c r="U130" s="181" t="str">
        <f t="shared" ref="U130:U134" si="6">IF(R130+T130=Q130,"〇","✖")</f>
        <v>〇</v>
      </c>
      <c r="V130" s="122"/>
    </row>
    <row r="131" spans="1:43" ht="18.75" customHeight="1">
      <c r="A131" s="428"/>
      <c r="B131" s="154" t="s">
        <v>300</v>
      </c>
      <c r="C131" s="249">
        <v>8018</v>
      </c>
      <c r="D131" s="250">
        <v>87</v>
      </c>
      <c r="E131" s="250">
        <v>-1104</v>
      </c>
      <c r="F131" s="250">
        <v>-768</v>
      </c>
      <c r="G131" s="251">
        <v>1059211</v>
      </c>
      <c r="H131" s="252">
        <v>0.64500000000000002</v>
      </c>
      <c r="I131" s="253"/>
      <c r="J131" s="253"/>
      <c r="K131" s="253">
        <v>14</v>
      </c>
      <c r="L131" s="253">
        <v>338.8</v>
      </c>
      <c r="M131" s="254">
        <v>95.7</v>
      </c>
      <c r="N131" s="255">
        <v>56</v>
      </c>
      <c r="O131" s="256">
        <v>121355</v>
      </c>
      <c r="P131" s="256">
        <v>4462667</v>
      </c>
      <c r="Q131" s="257">
        <v>43060</v>
      </c>
      <c r="R131" s="258">
        <v>3255</v>
      </c>
      <c r="S131" s="278" t="s">
        <v>21</v>
      </c>
      <c r="T131" s="260">
        <v>39805</v>
      </c>
      <c r="U131" s="181" t="str">
        <f t="shared" si="6"/>
        <v>〇</v>
      </c>
      <c r="V131" s="122"/>
    </row>
    <row r="132" spans="1:43" ht="18.75" customHeight="1">
      <c r="A132" s="428"/>
      <c r="B132" s="154" t="s">
        <v>301</v>
      </c>
      <c r="C132" s="274">
        <v>15857</v>
      </c>
      <c r="D132" s="250">
        <v>3005</v>
      </c>
      <c r="E132" s="250">
        <v>2918</v>
      </c>
      <c r="F132" s="250">
        <v>33132</v>
      </c>
      <c r="G132" s="251">
        <v>1071498</v>
      </c>
      <c r="H132" s="252">
        <v>0.64900000000000002</v>
      </c>
      <c r="I132" s="253"/>
      <c r="J132" s="253"/>
      <c r="K132" s="253">
        <v>14.7</v>
      </c>
      <c r="L132" s="253">
        <v>337.3</v>
      </c>
      <c r="M132" s="254">
        <v>96.7</v>
      </c>
      <c r="N132" s="255">
        <v>58.5</v>
      </c>
      <c r="O132" s="256">
        <v>115823</v>
      </c>
      <c r="P132" s="256">
        <v>4420831</v>
      </c>
      <c r="Q132" s="257">
        <v>46946</v>
      </c>
      <c r="R132" s="258">
        <v>3269</v>
      </c>
      <c r="S132" s="278" t="s">
        <v>21</v>
      </c>
      <c r="T132" s="260">
        <v>43677</v>
      </c>
      <c r="U132" s="181" t="str">
        <f t="shared" si="6"/>
        <v>〇</v>
      </c>
      <c r="V132" s="122"/>
    </row>
    <row r="133" spans="1:43" ht="18.75" customHeight="1">
      <c r="A133" s="428"/>
      <c r="B133" s="154" t="s">
        <v>315</v>
      </c>
      <c r="C133" s="274">
        <v>35703</v>
      </c>
      <c r="D133" s="250">
        <v>21858</v>
      </c>
      <c r="E133" s="250">
        <v>18853</v>
      </c>
      <c r="F133" s="250">
        <v>51166</v>
      </c>
      <c r="G133" s="251">
        <v>1126666</v>
      </c>
      <c r="H133" s="252">
        <v>0.62258000000000002</v>
      </c>
      <c r="I133" s="253"/>
      <c r="J133" s="253"/>
      <c r="K133" s="253">
        <v>15.2</v>
      </c>
      <c r="L133" s="253">
        <v>315.10000000000002</v>
      </c>
      <c r="M133" s="254">
        <v>97.2</v>
      </c>
      <c r="N133" s="255">
        <v>54</v>
      </c>
      <c r="O133" s="256">
        <v>123174</v>
      </c>
      <c r="P133" s="256">
        <v>4382558</v>
      </c>
      <c r="Q133" s="257">
        <v>46985</v>
      </c>
      <c r="R133" s="258">
        <v>3283</v>
      </c>
      <c r="S133" s="278" t="s">
        <v>21</v>
      </c>
      <c r="T133" s="260">
        <v>43702</v>
      </c>
      <c r="U133" s="181" t="str">
        <f t="shared" si="6"/>
        <v>〇</v>
      </c>
      <c r="V133" s="122"/>
    </row>
    <row r="134" spans="1:43" s="122" customFormat="1" ht="18.75" customHeight="1">
      <c r="A134" s="429"/>
      <c r="B134" s="155" t="s">
        <v>316</v>
      </c>
      <c r="C134" s="275">
        <v>35009</v>
      </c>
      <c r="D134" s="263">
        <v>23973</v>
      </c>
      <c r="E134" s="263">
        <v>2115</v>
      </c>
      <c r="F134" s="263">
        <v>5531</v>
      </c>
      <c r="G134" s="264">
        <v>1101386</v>
      </c>
      <c r="H134" s="265">
        <v>0.61216999999999999</v>
      </c>
      <c r="I134" s="266"/>
      <c r="J134" s="266"/>
      <c r="K134" s="266">
        <v>15.2</v>
      </c>
      <c r="L134" s="266">
        <v>326.39999999999998</v>
      </c>
      <c r="M134" s="267">
        <v>98.7</v>
      </c>
      <c r="N134" s="276">
        <v>59.3</v>
      </c>
      <c r="O134" s="269">
        <v>98046</v>
      </c>
      <c r="P134" s="269">
        <v>4304316</v>
      </c>
      <c r="Q134" s="270">
        <v>104887</v>
      </c>
      <c r="R134" s="271">
        <v>6699</v>
      </c>
      <c r="S134" s="279" t="s">
        <v>304</v>
      </c>
      <c r="T134" s="273">
        <v>98188</v>
      </c>
      <c r="U134" s="181" t="str">
        <f t="shared" si="6"/>
        <v>〇</v>
      </c>
      <c r="X134" s="121"/>
      <c r="Y134" s="121"/>
      <c r="Z134" s="121"/>
      <c r="AA134" s="121"/>
      <c r="AB134" s="121"/>
      <c r="AC134" s="121"/>
      <c r="AD134" s="121"/>
      <c r="AE134" s="121"/>
      <c r="AF134" s="121"/>
      <c r="AG134" s="121"/>
      <c r="AH134" s="121"/>
      <c r="AI134" s="121"/>
      <c r="AJ134" s="121"/>
      <c r="AK134" s="121"/>
      <c r="AL134" s="121"/>
      <c r="AM134" s="121"/>
      <c r="AN134" s="121"/>
      <c r="AO134" s="121"/>
      <c r="AP134" s="121"/>
      <c r="AQ134" s="121"/>
    </row>
    <row r="135" spans="1:43" ht="18.75" customHeight="1">
      <c r="A135" s="430" t="s">
        <v>130</v>
      </c>
      <c r="B135" s="154" t="s">
        <v>314</v>
      </c>
      <c r="C135" s="274">
        <v>5498</v>
      </c>
      <c r="D135" s="250">
        <v>1268</v>
      </c>
      <c r="E135" s="250">
        <v>-549</v>
      </c>
      <c r="F135" s="250">
        <v>14198</v>
      </c>
      <c r="G135" s="251">
        <v>322166</v>
      </c>
      <c r="H135" s="252">
        <v>0.42799999999999999</v>
      </c>
      <c r="I135" s="253"/>
      <c r="J135" s="253"/>
      <c r="K135" s="253">
        <v>9.6999999999999993</v>
      </c>
      <c r="L135" s="253">
        <v>152.69999999999999</v>
      </c>
      <c r="M135" s="254">
        <v>92.8</v>
      </c>
      <c r="N135" s="255">
        <v>40.9</v>
      </c>
      <c r="O135" s="256">
        <v>91823</v>
      </c>
      <c r="P135" s="256">
        <v>1088719</v>
      </c>
      <c r="Q135" s="257">
        <v>162449</v>
      </c>
      <c r="R135" s="258">
        <v>25420</v>
      </c>
      <c r="S135" s="259">
        <v>38785</v>
      </c>
      <c r="T135" s="260">
        <v>98244</v>
      </c>
      <c r="U135" s="181" t="str">
        <f t="shared" si="4"/>
        <v>〇</v>
      </c>
      <c r="V135" s="122"/>
    </row>
    <row r="136" spans="1:43" ht="18.75" customHeight="1">
      <c r="A136" s="428"/>
      <c r="B136" s="154" t="s">
        <v>300</v>
      </c>
      <c r="C136" s="274">
        <v>7492</v>
      </c>
      <c r="D136" s="250">
        <v>1464</v>
      </c>
      <c r="E136" s="250">
        <v>196</v>
      </c>
      <c r="F136" s="250">
        <v>15153</v>
      </c>
      <c r="G136" s="251">
        <v>322377</v>
      </c>
      <c r="H136" s="252">
        <v>0.43</v>
      </c>
      <c r="I136" s="253"/>
      <c r="J136" s="253"/>
      <c r="K136" s="253">
        <v>8.6999999999999993</v>
      </c>
      <c r="L136" s="253">
        <v>156</v>
      </c>
      <c r="M136" s="254">
        <v>93.7</v>
      </c>
      <c r="N136" s="255">
        <v>41.5</v>
      </c>
      <c r="O136" s="256">
        <v>86228</v>
      </c>
      <c r="P136" s="256">
        <v>1060403</v>
      </c>
      <c r="Q136" s="257">
        <v>136654</v>
      </c>
      <c r="R136" s="258">
        <v>24092</v>
      </c>
      <c r="S136" s="259">
        <v>28952</v>
      </c>
      <c r="T136" s="260">
        <v>83610</v>
      </c>
      <c r="U136" s="181" t="str">
        <f t="shared" si="4"/>
        <v>〇</v>
      </c>
      <c r="V136" s="122"/>
    </row>
    <row r="137" spans="1:43" ht="18.75" customHeight="1">
      <c r="A137" s="428"/>
      <c r="B137" s="154" t="s">
        <v>301</v>
      </c>
      <c r="C137" s="274">
        <v>8170</v>
      </c>
      <c r="D137" s="250">
        <v>1306</v>
      </c>
      <c r="E137" s="250">
        <v>-158</v>
      </c>
      <c r="F137" s="250">
        <v>23412</v>
      </c>
      <c r="G137" s="251">
        <v>327775</v>
      </c>
      <c r="H137" s="252">
        <v>0.437</v>
      </c>
      <c r="I137" s="253"/>
      <c r="J137" s="253"/>
      <c r="K137" s="253">
        <v>8.5</v>
      </c>
      <c r="L137" s="253">
        <v>137.4</v>
      </c>
      <c r="M137" s="254">
        <v>92.6</v>
      </c>
      <c r="N137" s="255">
        <v>38.6</v>
      </c>
      <c r="O137" s="256">
        <v>138365</v>
      </c>
      <c r="P137" s="256">
        <v>1031883</v>
      </c>
      <c r="Q137" s="257">
        <v>151555</v>
      </c>
      <c r="R137" s="258">
        <v>23850</v>
      </c>
      <c r="S137" s="259">
        <v>13764</v>
      </c>
      <c r="T137" s="260">
        <v>113941</v>
      </c>
      <c r="U137" s="181" t="str">
        <f t="shared" si="4"/>
        <v>〇</v>
      </c>
      <c r="V137" s="122"/>
    </row>
    <row r="138" spans="1:43" ht="18.75" customHeight="1">
      <c r="A138" s="428"/>
      <c r="B138" s="154" t="s">
        <v>315</v>
      </c>
      <c r="C138" s="274">
        <v>6204</v>
      </c>
      <c r="D138" s="250">
        <v>1350</v>
      </c>
      <c r="E138" s="250">
        <v>44</v>
      </c>
      <c r="F138" s="250">
        <v>10869</v>
      </c>
      <c r="G138" s="251">
        <v>344762</v>
      </c>
      <c r="H138" s="252">
        <v>0.41699999999999998</v>
      </c>
      <c r="I138" s="253"/>
      <c r="J138" s="253"/>
      <c r="K138" s="253">
        <v>9</v>
      </c>
      <c r="L138" s="253">
        <v>115.3</v>
      </c>
      <c r="M138" s="254">
        <v>84.8</v>
      </c>
      <c r="N138" s="255">
        <v>33.5</v>
      </c>
      <c r="O138" s="256">
        <v>123936</v>
      </c>
      <c r="P138" s="256">
        <v>1012867</v>
      </c>
      <c r="Q138" s="257">
        <v>177639</v>
      </c>
      <c r="R138" s="258">
        <v>23521</v>
      </c>
      <c r="S138" s="259">
        <v>13731</v>
      </c>
      <c r="T138" s="260">
        <v>140387</v>
      </c>
      <c r="U138" s="181" t="str">
        <f t="shared" si="4"/>
        <v>〇</v>
      </c>
      <c r="V138" s="122"/>
    </row>
    <row r="139" spans="1:43" s="122" customFormat="1" ht="18.75" customHeight="1">
      <c r="A139" s="429"/>
      <c r="B139" s="155" t="s">
        <v>316</v>
      </c>
      <c r="C139" s="275">
        <v>8926</v>
      </c>
      <c r="D139" s="263">
        <v>2806</v>
      </c>
      <c r="E139" s="263">
        <v>1456</v>
      </c>
      <c r="F139" s="263">
        <v>11431</v>
      </c>
      <c r="G139" s="264">
        <v>336501</v>
      </c>
      <c r="H139" s="265">
        <v>0.41</v>
      </c>
      <c r="I139" s="266"/>
      <c r="J139" s="266"/>
      <c r="K139" s="266">
        <v>9.5</v>
      </c>
      <c r="L139" s="266">
        <v>112.7</v>
      </c>
      <c r="M139" s="267">
        <v>89.5</v>
      </c>
      <c r="N139" s="276">
        <v>34.799999999999997</v>
      </c>
      <c r="O139" s="269">
        <v>128776</v>
      </c>
      <c r="P139" s="269">
        <v>975031</v>
      </c>
      <c r="Q139" s="270">
        <v>188314</v>
      </c>
      <c r="R139" s="271">
        <v>24213</v>
      </c>
      <c r="S139" s="272">
        <v>13716</v>
      </c>
      <c r="T139" s="273">
        <v>150385</v>
      </c>
      <c r="U139" s="181" t="str">
        <f t="shared" si="4"/>
        <v>〇</v>
      </c>
      <c r="X139" s="121"/>
      <c r="Y139" s="121"/>
      <c r="Z139" s="121"/>
      <c r="AA139" s="121"/>
      <c r="AB139" s="121"/>
      <c r="AC139" s="121"/>
      <c r="AD139" s="121"/>
      <c r="AE139" s="121"/>
      <c r="AF139" s="121"/>
      <c r="AG139" s="121"/>
      <c r="AH139" s="121"/>
      <c r="AI139" s="121"/>
      <c r="AJ139" s="121"/>
      <c r="AK139" s="121"/>
      <c r="AL139" s="121"/>
      <c r="AM139" s="121"/>
      <c r="AN139" s="121"/>
      <c r="AO139" s="121"/>
      <c r="AP139" s="121"/>
      <c r="AQ139" s="121"/>
    </row>
    <row r="140" spans="1:43" s="122" customFormat="1" ht="18.75" customHeight="1">
      <c r="A140" s="430" t="s">
        <v>256</v>
      </c>
      <c r="B140" s="154" t="s">
        <v>314</v>
      </c>
      <c r="C140" s="274">
        <v>12881</v>
      </c>
      <c r="D140" s="250">
        <v>3451</v>
      </c>
      <c r="E140" s="250">
        <v>-2423</v>
      </c>
      <c r="F140" s="250">
        <v>531</v>
      </c>
      <c r="G140" s="251">
        <v>296271</v>
      </c>
      <c r="H140" s="252">
        <v>0.32800000000000001</v>
      </c>
      <c r="I140" s="253"/>
      <c r="J140" s="253"/>
      <c r="K140" s="253">
        <v>7.8</v>
      </c>
      <c r="L140" s="253">
        <v>197.5</v>
      </c>
      <c r="M140" s="254">
        <v>93.1</v>
      </c>
      <c r="N140" s="255">
        <v>37.299999999999997</v>
      </c>
      <c r="O140" s="256">
        <v>86161</v>
      </c>
      <c r="P140" s="256">
        <v>1028569</v>
      </c>
      <c r="Q140" s="257">
        <v>55094</v>
      </c>
      <c r="R140" s="258">
        <v>4095</v>
      </c>
      <c r="S140" s="259">
        <v>17784</v>
      </c>
      <c r="T140" s="260">
        <v>33215</v>
      </c>
      <c r="U140" s="181" t="str">
        <f>IF(R140+S140+T140=Q140,"〇","✖")</f>
        <v>〇</v>
      </c>
      <c r="X140" s="121"/>
      <c r="Y140" s="121"/>
      <c r="Z140" s="121"/>
      <c r="AA140" s="121"/>
      <c r="AB140" s="121"/>
      <c r="AC140" s="121"/>
      <c r="AD140" s="121"/>
      <c r="AE140" s="121"/>
      <c r="AF140" s="121"/>
      <c r="AG140" s="121"/>
      <c r="AH140" s="121"/>
      <c r="AI140" s="121"/>
      <c r="AJ140" s="121"/>
      <c r="AK140" s="121"/>
      <c r="AL140" s="121"/>
      <c r="AM140" s="121"/>
      <c r="AN140" s="121"/>
      <c r="AO140" s="121"/>
      <c r="AP140" s="121"/>
      <c r="AQ140" s="121"/>
    </row>
    <row r="141" spans="1:43" s="122" customFormat="1" ht="18.75" customHeight="1">
      <c r="A141" s="428"/>
      <c r="B141" s="154" t="s">
        <v>300</v>
      </c>
      <c r="C141" s="274">
        <v>12634</v>
      </c>
      <c r="D141" s="250">
        <v>6720</v>
      </c>
      <c r="E141" s="250">
        <v>3269</v>
      </c>
      <c r="F141" s="250">
        <v>4007</v>
      </c>
      <c r="G141" s="251">
        <v>293691</v>
      </c>
      <c r="H141" s="252">
        <v>0.33300000000000002</v>
      </c>
      <c r="I141" s="253"/>
      <c r="J141" s="253"/>
      <c r="K141" s="253">
        <v>7.5</v>
      </c>
      <c r="L141" s="253">
        <v>203.6</v>
      </c>
      <c r="M141" s="254">
        <v>94.8</v>
      </c>
      <c r="N141" s="255">
        <v>35.6</v>
      </c>
      <c r="O141" s="256">
        <v>97420</v>
      </c>
      <c r="P141" s="256">
        <v>1040486</v>
      </c>
      <c r="Q141" s="257">
        <v>53369</v>
      </c>
      <c r="R141" s="258">
        <v>3106</v>
      </c>
      <c r="S141" s="259">
        <v>17787</v>
      </c>
      <c r="T141" s="260">
        <v>32475</v>
      </c>
      <c r="U141" s="181" t="str">
        <f t="shared" si="4"/>
        <v>✖</v>
      </c>
      <c r="X141" s="121"/>
      <c r="Y141" s="121"/>
      <c r="Z141" s="121"/>
      <c r="AA141" s="121"/>
      <c r="AB141" s="121"/>
      <c r="AC141" s="121"/>
      <c r="AD141" s="121"/>
      <c r="AE141" s="121"/>
      <c r="AF141" s="121"/>
      <c r="AG141" s="121"/>
      <c r="AH141" s="121"/>
      <c r="AI141" s="121"/>
      <c r="AJ141" s="121"/>
      <c r="AK141" s="121"/>
      <c r="AL141" s="121"/>
      <c r="AM141" s="121"/>
      <c r="AN141" s="121"/>
      <c r="AO141" s="121"/>
      <c r="AP141" s="121"/>
      <c r="AQ141" s="121"/>
    </row>
    <row r="142" spans="1:43" s="122" customFormat="1" ht="18.75" customHeight="1">
      <c r="A142" s="428"/>
      <c r="B142" s="154" t="s">
        <v>301</v>
      </c>
      <c r="C142" s="274">
        <v>21686</v>
      </c>
      <c r="D142" s="250">
        <v>13855</v>
      </c>
      <c r="E142" s="250">
        <v>7135</v>
      </c>
      <c r="F142" s="250">
        <v>10185</v>
      </c>
      <c r="G142" s="251">
        <v>298707</v>
      </c>
      <c r="H142" s="252">
        <v>0.33800000000000002</v>
      </c>
      <c r="I142" s="253"/>
      <c r="J142" s="253"/>
      <c r="K142" s="253">
        <v>7.6</v>
      </c>
      <c r="L142" s="253">
        <v>204.5</v>
      </c>
      <c r="M142" s="254">
        <v>95.2</v>
      </c>
      <c r="N142" s="255">
        <v>34.6</v>
      </c>
      <c r="O142" s="256">
        <v>65277</v>
      </c>
      <c r="P142" s="256">
        <v>1055991</v>
      </c>
      <c r="Q142" s="257">
        <v>49295</v>
      </c>
      <c r="R142" s="258">
        <v>3107</v>
      </c>
      <c r="S142" s="259">
        <v>17788</v>
      </c>
      <c r="T142" s="260">
        <v>28400</v>
      </c>
      <c r="U142" s="181" t="str">
        <f t="shared" si="4"/>
        <v>〇</v>
      </c>
      <c r="X142" s="121"/>
      <c r="Y142" s="121"/>
      <c r="Z142" s="121"/>
      <c r="AA142" s="121"/>
      <c r="AB142" s="121"/>
      <c r="AC142" s="121"/>
      <c r="AD142" s="121"/>
      <c r="AE142" s="121"/>
      <c r="AF142" s="121"/>
      <c r="AG142" s="121"/>
      <c r="AH142" s="121"/>
      <c r="AI142" s="121"/>
      <c r="AJ142" s="121"/>
      <c r="AK142" s="121"/>
      <c r="AL142" s="121"/>
      <c r="AM142" s="121"/>
      <c r="AN142" s="121"/>
      <c r="AO142" s="121"/>
      <c r="AP142" s="121"/>
      <c r="AQ142" s="121"/>
    </row>
    <row r="143" spans="1:43" s="122" customFormat="1" ht="18.75" customHeight="1">
      <c r="A143" s="428"/>
      <c r="B143" s="154" t="s">
        <v>315</v>
      </c>
      <c r="C143" s="274">
        <v>29810</v>
      </c>
      <c r="D143" s="250">
        <v>11390</v>
      </c>
      <c r="E143" s="250">
        <v>-2466</v>
      </c>
      <c r="F143" s="250">
        <v>10753</v>
      </c>
      <c r="G143" s="251">
        <v>313900</v>
      </c>
      <c r="H143" s="252">
        <v>0.32300000000000001</v>
      </c>
      <c r="I143" s="253"/>
      <c r="J143" s="253"/>
      <c r="K143" s="253">
        <v>7.7</v>
      </c>
      <c r="L143" s="253">
        <v>194.6</v>
      </c>
      <c r="M143" s="254">
        <v>86.9</v>
      </c>
      <c r="N143" s="255">
        <v>33.1</v>
      </c>
      <c r="O143" s="256">
        <v>96868</v>
      </c>
      <c r="P143" s="256">
        <v>1064598</v>
      </c>
      <c r="Q143" s="257">
        <v>54638</v>
      </c>
      <c r="R143" s="258">
        <v>3107</v>
      </c>
      <c r="S143" s="259">
        <v>17788</v>
      </c>
      <c r="T143" s="260">
        <v>33742</v>
      </c>
      <c r="U143" s="181" t="str">
        <f t="shared" si="4"/>
        <v>✖</v>
      </c>
      <c r="X143" s="121"/>
      <c r="Y143" s="121"/>
      <c r="Z143" s="121"/>
      <c r="AA143" s="121"/>
      <c r="AB143" s="121"/>
      <c r="AC143" s="121"/>
      <c r="AD143" s="121"/>
      <c r="AE143" s="121"/>
      <c r="AF143" s="121"/>
      <c r="AG143" s="121"/>
      <c r="AH143" s="121"/>
      <c r="AI143" s="121"/>
      <c r="AJ143" s="121"/>
      <c r="AK143" s="121"/>
      <c r="AL143" s="121"/>
      <c r="AM143" s="121"/>
      <c r="AN143" s="121"/>
      <c r="AO143" s="121"/>
      <c r="AP143" s="121"/>
      <c r="AQ143" s="121"/>
    </row>
    <row r="144" spans="1:43" s="122" customFormat="1" ht="18.75" customHeight="1">
      <c r="A144" s="429"/>
      <c r="B144" s="155" t="s">
        <v>316</v>
      </c>
      <c r="C144" s="275">
        <v>25663.615000000002</v>
      </c>
      <c r="D144" s="263">
        <v>18125.407999999999</v>
      </c>
      <c r="E144" s="263">
        <v>6735.1660000000002</v>
      </c>
      <c r="F144" s="263">
        <v>8262.39</v>
      </c>
      <c r="G144" s="264">
        <v>305574.73599999998</v>
      </c>
      <c r="H144" s="265">
        <v>0.318</v>
      </c>
      <c r="I144" s="266"/>
      <c r="J144" s="266"/>
      <c r="K144" s="266">
        <v>8.4</v>
      </c>
      <c r="L144" s="266">
        <v>200.1</v>
      </c>
      <c r="M144" s="267">
        <v>93</v>
      </c>
      <c r="N144" s="268">
        <v>35.1</v>
      </c>
      <c r="O144" s="269">
        <v>107318.673</v>
      </c>
      <c r="P144" s="269">
        <v>1067379.932</v>
      </c>
      <c r="Q144" s="270">
        <v>71325.298999999999</v>
      </c>
      <c r="R144" s="271">
        <v>4634.0429999999997</v>
      </c>
      <c r="S144" s="272">
        <v>17789.974999999999</v>
      </c>
      <c r="T144" s="273">
        <v>48901.281000000003</v>
      </c>
      <c r="U144" s="181" t="str">
        <f>IF(R144+S144+T144=Q144,"〇","✖")</f>
        <v>〇</v>
      </c>
      <c r="X144" s="121"/>
      <c r="Y144" s="121"/>
      <c r="Z144" s="121"/>
      <c r="AA144" s="121"/>
      <c r="AB144" s="121"/>
      <c r="AC144" s="121"/>
      <c r="AD144" s="121"/>
      <c r="AE144" s="121"/>
      <c r="AF144" s="121"/>
      <c r="AG144" s="121"/>
      <c r="AH144" s="121"/>
      <c r="AI144" s="121"/>
      <c r="AJ144" s="121"/>
      <c r="AK144" s="121"/>
      <c r="AL144" s="121"/>
      <c r="AM144" s="121"/>
      <c r="AN144" s="121"/>
      <c r="AO144" s="121"/>
      <c r="AP144" s="121"/>
      <c r="AQ144" s="121"/>
    </row>
    <row r="145" spans="1:43" s="122" customFormat="1" ht="18.75" customHeight="1">
      <c r="A145" s="430" t="s">
        <v>257</v>
      </c>
      <c r="B145" s="154" t="s">
        <v>314</v>
      </c>
      <c r="C145" s="274">
        <v>7578</v>
      </c>
      <c r="D145" s="250">
        <v>4498</v>
      </c>
      <c r="E145" s="250">
        <v>1591</v>
      </c>
      <c r="F145" s="250">
        <v>1592</v>
      </c>
      <c r="G145" s="251">
        <v>211097</v>
      </c>
      <c r="H145" s="252">
        <v>0.27700000000000002</v>
      </c>
      <c r="I145" s="253"/>
      <c r="J145" s="253"/>
      <c r="K145" s="253">
        <v>12.7</v>
      </c>
      <c r="L145" s="253">
        <v>126.8</v>
      </c>
      <c r="M145" s="254">
        <v>90.9</v>
      </c>
      <c r="N145" s="255">
        <v>30.1</v>
      </c>
      <c r="O145" s="256">
        <v>59647</v>
      </c>
      <c r="P145" s="256">
        <v>625777</v>
      </c>
      <c r="Q145" s="257">
        <v>46553</v>
      </c>
      <c r="R145" s="258">
        <v>4003</v>
      </c>
      <c r="S145" s="259">
        <v>13750</v>
      </c>
      <c r="T145" s="260">
        <v>28770</v>
      </c>
      <c r="U145" s="181" t="str">
        <f t="shared" si="4"/>
        <v>✖</v>
      </c>
      <c r="X145" s="121"/>
      <c r="Y145" s="121"/>
      <c r="Z145" s="121"/>
      <c r="AA145" s="121"/>
      <c r="AB145" s="121"/>
      <c r="AC145" s="121"/>
      <c r="AD145" s="121"/>
      <c r="AE145" s="121"/>
      <c r="AF145" s="121"/>
      <c r="AG145" s="121"/>
      <c r="AH145" s="121"/>
      <c r="AI145" s="121"/>
      <c r="AJ145" s="121"/>
      <c r="AK145" s="121"/>
      <c r="AL145" s="121"/>
      <c r="AM145" s="121"/>
      <c r="AN145" s="121"/>
      <c r="AO145" s="121"/>
      <c r="AP145" s="121"/>
      <c r="AQ145" s="121"/>
    </row>
    <row r="146" spans="1:43" s="122" customFormat="1" ht="18.75" customHeight="1">
      <c r="A146" s="428"/>
      <c r="B146" s="154" t="s">
        <v>300</v>
      </c>
      <c r="C146" s="274">
        <v>4958</v>
      </c>
      <c r="D146" s="250">
        <v>2883</v>
      </c>
      <c r="E146" s="250">
        <v>-1615</v>
      </c>
      <c r="F146" s="250">
        <v>-1615</v>
      </c>
      <c r="G146" s="251">
        <v>209036</v>
      </c>
      <c r="H146" s="252">
        <v>0.28199999999999997</v>
      </c>
      <c r="I146" s="253"/>
      <c r="J146" s="253"/>
      <c r="K146" s="253">
        <v>11.8</v>
      </c>
      <c r="L146" s="253">
        <v>136.9</v>
      </c>
      <c r="M146" s="254">
        <v>92.2</v>
      </c>
      <c r="N146" s="255">
        <v>26.6</v>
      </c>
      <c r="O146" s="256">
        <v>80986</v>
      </c>
      <c r="P146" s="256">
        <v>630003</v>
      </c>
      <c r="Q146" s="257">
        <v>43658</v>
      </c>
      <c r="R146" s="258">
        <v>4003</v>
      </c>
      <c r="S146" s="259">
        <v>12935</v>
      </c>
      <c r="T146" s="260">
        <v>26719</v>
      </c>
      <c r="U146" s="181" t="str">
        <f>IF(R146+S146+T146=Q146,"〇","✖")</f>
        <v>✖</v>
      </c>
      <c r="X146" s="121"/>
      <c r="Y146" s="121"/>
      <c r="Z146" s="121"/>
      <c r="AA146" s="121"/>
      <c r="AB146" s="121"/>
      <c r="AC146" s="121"/>
      <c r="AD146" s="121"/>
      <c r="AE146" s="121"/>
      <c r="AF146" s="121"/>
      <c r="AG146" s="121"/>
      <c r="AH146" s="121"/>
      <c r="AI146" s="121"/>
      <c r="AJ146" s="121"/>
      <c r="AK146" s="121"/>
      <c r="AL146" s="121"/>
      <c r="AM146" s="121"/>
      <c r="AN146" s="121"/>
      <c r="AO146" s="121"/>
      <c r="AP146" s="121"/>
      <c r="AQ146" s="121"/>
    </row>
    <row r="147" spans="1:43" s="122" customFormat="1" ht="18.75" customHeight="1">
      <c r="A147" s="428"/>
      <c r="B147" s="154" t="s">
        <v>301</v>
      </c>
      <c r="C147" s="274">
        <v>14233</v>
      </c>
      <c r="D147" s="250">
        <v>10116</v>
      </c>
      <c r="E147" s="250">
        <v>7234</v>
      </c>
      <c r="F147" s="250">
        <v>7234</v>
      </c>
      <c r="G147" s="251">
        <v>213986</v>
      </c>
      <c r="H147" s="252">
        <v>0.28999999999999998</v>
      </c>
      <c r="I147" s="253"/>
      <c r="J147" s="253"/>
      <c r="K147" s="253">
        <v>10.3</v>
      </c>
      <c r="L147" s="253">
        <v>134.6</v>
      </c>
      <c r="M147" s="254">
        <v>89.2</v>
      </c>
      <c r="N147" s="255">
        <v>25.87</v>
      </c>
      <c r="O147" s="256">
        <v>78020</v>
      </c>
      <c r="P147" s="256">
        <v>631424</v>
      </c>
      <c r="Q147" s="257">
        <v>50139</v>
      </c>
      <c r="R147" s="258">
        <v>4003</v>
      </c>
      <c r="S147" s="259">
        <v>9970</v>
      </c>
      <c r="T147" s="260">
        <v>36165</v>
      </c>
      <c r="U147" s="181" t="str">
        <f t="shared" si="4"/>
        <v>✖</v>
      </c>
      <c r="X147" s="121"/>
      <c r="Y147" s="121"/>
      <c r="Z147" s="121"/>
      <c r="AA147" s="121"/>
      <c r="AB147" s="121"/>
      <c r="AC147" s="121"/>
      <c r="AD147" s="121"/>
      <c r="AE147" s="121"/>
      <c r="AF147" s="121"/>
      <c r="AG147" s="121"/>
      <c r="AH147" s="121"/>
      <c r="AI147" s="121"/>
      <c r="AJ147" s="121"/>
      <c r="AK147" s="121"/>
      <c r="AL147" s="121"/>
      <c r="AM147" s="121"/>
      <c r="AN147" s="121"/>
      <c r="AO147" s="121"/>
      <c r="AP147" s="121"/>
      <c r="AQ147" s="121"/>
    </row>
    <row r="148" spans="1:43" s="122" customFormat="1" ht="18.75" customHeight="1">
      <c r="A148" s="428"/>
      <c r="B148" s="154" t="s">
        <v>315</v>
      </c>
      <c r="C148" s="274">
        <v>13160</v>
      </c>
      <c r="D148" s="250">
        <v>8123</v>
      </c>
      <c r="E148" s="250">
        <v>-1993</v>
      </c>
      <c r="F148" s="250">
        <v>-1993</v>
      </c>
      <c r="G148" s="251">
        <v>224933</v>
      </c>
      <c r="H148" s="252">
        <v>0.27259</v>
      </c>
      <c r="I148" s="253"/>
      <c r="J148" s="253"/>
      <c r="K148" s="253">
        <v>9.4</v>
      </c>
      <c r="L148" s="253">
        <v>125.1</v>
      </c>
      <c r="M148" s="254">
        <v>82.8</v>
      </c>
      <c r="N148" s="255">
        <v>27</v>
      </c>
      <c r="O148" s="256">
        <v>79067</v>
      </c>
      <c r="P148" s="256">
        <v>628979</v>
      </c>
      <c r="Q148" s="257">
        <v>63049</v>
      </c>
      <c r="R148" s="258">
        <v>4003</v>
      </c>
      <c r="S148" s="259">
        <v>10003</v>
      </c>
      <c r="T148" s="260">
        <v>49043</v>
      </c>
      <c r="U148" s="181" t="str">
        <f t="shared" si="4"/>
        <v>〇</v>
      </c>
      <c r="X148" s="121"/>
      <c r="Y148" s="121"/>
      <c r="Z148" s="121"/>
      <c r="AA148" s="121"/>
      <c r="AB148" s="121"/>
      <c r="AC148" s="121"/>
      <c r="AD148" s="121"/>
      <c r="AE148" s="121"/>
      <c r="AF148" s="121"/>
      <c r="AG148" s="121"/>
      <c r="AH148" s="121"/>
      <c r="AI148" s="121"/>
      <c r="AJ148" s="121"/>
      <c r="AK148" s="121"/>
      <c r="AL148" s="121"/>
      <c r="AM148" s="121"/>
      <c r="AN148" s="121"/>
      <c r="AO148" s="121"/>
      <c r="AP148" s="121"/>
      <c r="AQ148" s="121"/>
    </row>
    <row r="149" spans="1:43" s="122" customFormat="1" ht="18.75" customHeight="1">
      <c r="A149" s="429"/>
      <c r="B149" s="155" t="s">
        <v>316</v>
      </c>
      <c r="C149" s="275">
        <v>22305</v>
      </c>
      <c r="D149" s="263">
        <v>14223</v>
      </c>
      <c r="E149" s="263">
        <v>6100</v>
      </c>
      <c r="F149" s="263">
        <v>6100</v>
      </c>
      <c r="G149" s="264">
        <v>218536</v>
      </c>
      <c r="H149" s="265">
        <v>0.27</v>
      </c>
      <c r="I149" s="266"/>
      <c r="J149" s="266"/>
      <c r="K149" s="266">
        <v>8.9</v>
      </c>
      <c r="L149" s="266">
        <v>129.4</v>
      </c>
      <c r="M149" s="267">
        <v>87.4</v>
      </c>
      <c r="N149" s="276">
        <v>26.7</v>
      </c>
      <c r="O149" s="269">
        <v>52923</v>
      </c>
      <c r="P149" s="269">
        <v>616378</v>
      </c>
      <c r="Q149" s="270">
        <v>62503</v>
      </c>
      <c r="R149" s="271">
        <v>4003</v>
      </c>
      <c r="S149" s="272">
        <v>10105</v>
      </c>
      <c r="T149" s="273">
        <v>48395</v>
      </c>
      <c r="U149" s="181" t="str">
        <f t="shared" si="4"/>
        <v>〇</v>
      </c>
      <c r="X149" s="121"/>
      <c r="Y149" s="121"/>
      <c r="Z149" s="121"/>
      <c r="AA149" s="121"/>
      <c r="AB149" s="121"/>
      <c r="AC149" s="121"/>
      <c r="AD149" s="121"/>
      <c r="AE149" s="121"/>
      <c r="AF149" s="121"/>
      <c r="AG149" s="121"/>
      <c r="AH149" s="121"/>
      <c r="AI149" s="121"/>
      <c r="AJ149" s="121"/>
      <c r="AK149" s="121"/>
      <c r="AL149" s="121"/>
      <c r="AM149" s="121"/>
      <c r="AN149" s="121"/>
      <c r="AO149" s="121"/>
      <c r="AP149" s="121"/>
      <c r="AQ149" s="121"/>
    </row>
    <row r="150" spans="1:43" ht="18.75" customHeight="1">
      <c r="A150" s="430" t="s">
        <v>38</v>
      </c>
      <c r="B150" s="154" t="s">
        <v>314</v>
      </c>
      <c r="C150" s="274">
        <v>20678</v>
      </c>
      <c r="D150" s="250">
        <v>7928</v>
      </c>
      <c r="E150" s="250">
        <v>-558</v>
      </c>
      <c r="F150" s="250">
        <v>4769</v>
      </c>
      <c r="G150" s="251">
        <v>276921</v>
      </c>
      <c r="H150" s="252">
        <v>0.26</v>
      </c>
      <c r="I150" s="253"/>
      <c r="J150" s="253"/>
      <c r="K150" s="253">
        <v>6.1</v>
      </c>
      <c r="L150" s="253">
        <v>179.2</v>
      </c>
      <c r="M150" s="254">
        <v>90.3</v>
      </c>
      <c r="N150" s="255">
        <v>32.6</v>
      </c>
      <c r="O150" s="256">
        <v>68438</v>
      </c>
      <c r="P150" s="256">
        <v>940198</v>
      </c>
      <c r="Q150" s="257">
        <v>49433</v>
      </c>
      <c r="R150" s="258">
        <v>16548</v>
      </c>
      <c r="S150" s="259">
        <v>16671</v>
      </c>
      <c r="T150" s="260">
        <v>16214</v>
      </c>
      <c r="U150" s="181" t="str">
        <f t="shared" si="4"/>
        <v>〇</v>
      </c>
      <c r="V150" s="122"/>
    </row>
    <row r="151" spans="1:43" ht="18.75" customHeight="1">
      <c r="A151" s="428"/>
      <c r="B151" s="154" t="s">
        <v>300</v>
      </c>
      <c r="C151" s="274">
        <v>22688</v>
      </c>
      <c r="D151" s="250">
        <v>9479</v>
      </c>
      <c r="E151" s="250">
        <v>1551</v>
      </c>
      <c r="F151" s="250">
        <v>7769</v>
      </c>
      <c r="G151" s="251">
        <v>274325</v>
      </c>
      <c r="H151" s="252">
        <v>0.26200000000000001</v>
      </c>
      <c r="I151" s="253"/>
      <c r="J151" s="253"/>
      <c r="K151" s="253">
        <v>6.3</v>
      </c>
      <c r="L151" s="253">
        <v>186.4</v>
      </c>
      <c r="M151" s="254">
        <v>90.7</v>
      </c>
      <c r="N151" s="255">
        <v>31.8</v>
      </c>
      <c r="O151" s="256">
        <v>63843</v>
      </c>
      <c r="P151" s="256">
        <v>926198</v>
      </c>
      <c r="Q151" s="257">
        <v>42271</v>
      </c>
      <c r="R151" s="258">
        <v>17534</v>
      </c>
      <c r="S151" s="259">
        <v>10266</v>
      </c>
      <c r="T151" s="260">
        <v>14472</v>
      </c>
      <c r="U151" s="181" t="str">
        <f t="shared" si="4"/>
        <v>✖</v>
      </c>
      <c r="V151" s="122"/>
    </row>
    <row r="152" spans="1:43" ht="18.75" customHeight="1">
      <c r="A152" s="428"/>
      <c r="B152" s="154" t="s">
        <v>301</v>
      </c>
      <c r="C152" s="249">
        <v>29114</v>
      </c>
      <c r="D152" s="250">
        <v>13766</v>
      </c>
      <c r="E152" s="250">
        <v>4288</v>
      </c>
      <c r="F152" s="250">
        <v>8928</v>
      </c>
      <c r="G152" s="251">
        <v>279440</v>
      </c>
      <c r="H152" s="252">
        <v>0.26600000000000001</v>
      </c>
      <c r="I152" s="253"/>
      <c r="J152" s="253"/>
      <c r="K152" s="253">
        <v>5.5</v>
      </c>
      <c r="L152" s="253">
        <v>176.8</v>
      </c>
      <c r="M152" s="254">
        <v>90</v>
      </c>
      <c r="N152" s="255">
        <v>31.5</v>
      </c>
      <c r="O152" s="256">
        <v>65963</v>
      </c>
      <c r="P152" s="256">
        <v>918857</v>
      </c>
      <c r="Q152" s="257">
        <v>42966</v>
      </c>
      <c r="R152" s="258">
        <v>17565</v>
      </c>
      <c r="S152" s="259">
        <v>6972</v>
      </c>
      <c r="T152" s="260">
        <v>18429</v>
      </c>
      <c r="U152" s="181" t="str">
        <f t="shared" si="4"/>
        <v>〇</v>
      </c>
      <c r="V152" s="122"/>
    </row>
    <row r="153" spans="1:43" ht="18.75" customHeight="1">
      <c r="A153" s="428"/>
      <c r="B153" s="154" t="s">
        <v>315</v>
      </c>
      <c r="C153" s="249">
        <v>32973</v>
      </c>
      <c r="D153" s="250">
        <v>14495</v>
      </c>
      <c r="E153" s="250">
        <v>729</v>
      </c>
      <c r="F153" s="250">
        <v>4234</v>
      </c>
      <c r="G153" s="251">
        <v>289063</v>
      </c>
      <c r="H153" s="252">
        <v>0.254</v>
      </c>
      <c r="I153" s="253"/>
      <c r="J153" s="253"/>
      <c r="K153" s="253">
        <v>5.3</v>
      </c>
      <c r="L153" s="253">
        <v>159.80000000000001</v>
      </c>
      <c r="M153" s="254">
        <v>83.9</v>
      </c>
      <c r="N153" s="255">
        <v>33</v>
      </c>
      <c r="O153" s="256">
        <v>66069</v>
      </c>
      <c r="P153" s="256">
        <v>914840</v>
      </c>
      <c r="Q153" s="257">
        <v>54903</v>
      </c>
      <c r="R153" s="258">
        <v>16719</v>
      </c>
      <c r="S153" s="259">
        <v>19527</v>
      </c>
      <c r="T153" s="260">
        <v>18657</v>
      </c>
      <c r="U153" s="181" t="str">
        <f t="shared" si="4"/>
        <v>〇</v>
      </c>
      <c r="V153" s="122"/>
    </row>
    <row r="154" spans="1:43" s="122" customFormat="1" ht="18.75" customHeight="1">
      <c r="A154" s="429"/>
      <c r="B154" s="155" t="s">
        <v>316</v>
      </c>
      <c r="C154" s="262">
        <v>35938</v>
      </c>
      <c r="D154" s="263">
        <v>20735</v>
      </c>
      <c r="E154" s="263">
        <v>6241</v>
      </c>
      <c r="F154" s="263">
        <v>19002</v>
      </c>
      <c r="G154" s="264">
        <v>277976</v>
      </c>
      <c r="H154" s="265">
        <v>0.254</v>
      </c>
      <c r="I154" s="266"/>
      <c r="J154" s="266"/>
      <c r="K154" s="266">
        <v>6.4</v>
      </c>
      <c r="L154" s="266">
        <v>165.1</v>
      </c>
      <c r="M154" s="267">
        <v>90.1</v>
      </c>
      <c r="N154" s="276">
        <v>35</v>
      </c>
      <c r="O154" s="269">
        <v>81292</v>
      </c>
      <c r="P154" s="269">
        <v>885996</v>
      </c>
      <c r="Q154" s="270">
        <v>45183</v>
      </c>
      <c r="R154" s="271">
        <v>17805</v>
      </c>
      <c r="S154" s="272">
        <v>6837</v>
      </c>
      <c r="T154" s="273">
        <v>20541</v>
      </c>
      <c r="U154" s="181" t="str">
        <f t="shared" si="4"/>
        <v>〇</v>
      </c>
      <c r="X154" s="121"/>
      <c r="Y154" s="121"/>
      <c r="Z154" s="121"/>
      <c r="AA154" s="121"/>
      <c r="AB154" s="121"/>
      <c r="AC154" s="121"/>
      <c r="AD154" s="121"/>
      <c r="AE154" s="121"/>
      <c r="AF154" s="121"/>
      <c r="AG154" s="121"/>
      <c r="AH154" s="121"/>
      <c r="AI154" s="121"/>
      <c r="AJ154" s="121"/>
      <c r="AK154" s="121"/>
      <c r="AL154" s="121"/>
      <c r="AM154" s="121"/>
      <c r="AN154" s="121"/>
      <c r="AO154" s="121"/>
      <c r="AP154" s="121"/>
      <c r="AQ154" s="121"/>
    </row>
    <row r="155" spans="1:43" ht="18.75" customHeight="1">
      <c r="A155" s="427" t="s">
        <v>77</v>
      </c>
      <c r="B155" s="154" t="s">
        <v>314</v>
      </c>
      <c r="C155" s="249">
        <v>9076</v>
      </c>
      <c r="D155" s="250">
        <v>1429</v>
      </c>
      <c r="E155" s="250">
        <v>-223</v>
      </c>
      <c r="F155" s="250">
        <v>-3243</v>
      </c>
      <c r="G155" s="251">
        <v>414574</v>
      </c>
      <c r="H155" s="252">
        <v>0.52800000000000002</v>
      </c>
      <c r="I155" s="253"/>
      <c r="J155" s="253"/>
      <c r="K155" s="253">
        <v>11.2</v>
      </c>
      <c r="L155" s="253">
        <v>200.3</v>
      </c>
      <c r="M155" s="254">
        <v>96.8</v>
      </c>
      <c r="N155" s="255">
        <v>48.1</v>
      </c>
      <c r="O155" s="256">
        <v>85279</v>
      </c>
      <c r="P155" s="256">
        <v>1341430</v>
      </c>
      <c r="Q155" s="257">
        <v>78163</v>
      </c>
      <c r="R155" s="258">
        <v>14669</v>
      </c>
      <c r="S155" s="259">
        <v>13103</v>
      </c>
      <c r="T155" s="260">
        <v>50391</v>
      </c>
      <c r="U155" s="181" t="str">
        <f t="shared" si="4"/>
        <v>〇</v>
      </c>
      <c r="V155" s="122"/>
    </row>
    <row r="156" spans="1:43" ht="18.75" customHeight="1">
      <c r="A156" s="428"/>
      <c r="B156" s="154" t="s">
        <v>300</v>
      </c>
      <c r="C156" s="249">
        <v>8391</v>
      </c>
      <c r="D156" s="250">
        <v>1170</v>
      </c>
      <c r="E156" s="250">
        <v>-259</v>
      </c>
      <c r="F156" s="250">
        <v>-2157</v>
      </c>
      <c r="G156" s="251">
        <v>415428</v>
      </c>
      <c r="H156" s="252">
        <v>0.53</v>
      </c>
      <c r="I156" s="253"/>
      <c r="J156" s="253"/>
      <c r="K156" s="253">
        <v>11.5</v>
      </c>
      <c r="L156" s="253">
        <v>198.5</v>
      </c>
      <c r="M156" s="254">
        <v>98.4</v>
      </c>
      <c r="N156" s="255">
        <v>47.3</v>
      </c>
      <c r="O156" s="256">
        <v>79380</v>
      </c>
      <c r="P156" s="256">
        <v>1339206</v>
      </c>
      <c r="Q156" s="257">
        <v>70399</v>
      </c>
      <c r="R156" s="258">
        <v>12771</v>
      </c>
      <c r="S156" s="259">
        <v>10373</v>
      </c>
      <c r="T156" s="260">
        <v>47256</v>
      </c>
      <c r="U156" s="181" t="str">
        <f t="shared" si="4"/>
        <v>✖</v>
      </c>
      <c r="V156" s="122"/>
    </row>
    <row r="157" spans="1:43" ht="18.75" customHeight="1">
      <c r="A157" s="428"/>
      <c r="B157" s="154" t="s">
        <v>301</v>
      </c>
      <c r="C157" s="249">
        <v>22792</v>
      </c>
      <c r="D157" s="250">
        <v>16789</v>
      </c>
      <c r="E157" s="250">
        <v>15619</v>
      </c>
      <c r="F157" s="250">
        <v>15831</v>
      </c>
      <c r="G157" s="251">
        <v>421760</v>
      </c>
      <c r="H157" s="252">
        <v>0.53500000000000003</v>
      </c>
      <c r="I157" s="253"/>
      <c r="J157" s="253"/>
      <c r="K157" s="253">
        <v>11.3</v>
      </c>
      <c r="L157" s="253">
        <v>192.9</v>
      </c>
      <c r="M157" s="254">
        <v>97.2</v>
      </c>
      <c r="N157" s="255">
        <v>40.5</v>
      </c>
      <c r="O157" s="256">
        <v>167018</v>
      </c>
      <c r="P157" s="256">
        <v>1356029</v>
      </c>
      <c r="Q157" s="257">
        <v>72980</v>
      </c>
      <c r="R157" s="258">
        <v>12983</v>
      </c>
      <c r="S157" s="259">
        <v>10582</v>
      </c>
      <c r="T157" s="260">
        <v>49415</v>
      </c>
      <c r="U157" s="181" t="str">
        <f t="shared" si="4"/>
        <v>〇</v>
      </c>
      <c r="V157" s="122"/>
    </row>
    <row r="158" spans="1:43" ht="18.75" customHeight="1">
      <c r="A158" s="428"/>
      <c r="B158" s="154" t="s">
        <v>315</v>
      </c>
      <c r="C158" s="249">
        <v>18498</v>
      </c>
      <c r="D158" s="250">
        <v>11687</v>
      </c>
      <c r="E158" s="250">
        <v>-5102</v>
      </c>
      <c r="F158" s="250">
        <v>22498</v>
      </c>
      <c r="G158" s="251">
        <v>437957</v>
      </c>
      <c r="H158" s="252">
        <v>0.51083000000000001</v>
      </c>
      <c r="I158" s="253"/>
      <c r="J158" s="253"/>
      <c r="K158" s="253">
        <v>11.1</v>
      </c>
      <c r="L158" s="253">
        <v>170.4</v>
      </c>
      <c r="M158" s="254">
        <v>89.4</v>
      </c>
      <c r="N158" s="255">
        <v>42.2</v>
      </c>
      <c r="O158" s="256">
        <v>160638</v>
      </c>
      <c r="P158" s="256">
        <v>1351566</v>
      </c>
      <c r="Q158" s="257">
        <v>108909</v>
      </c>
      <c r="R158" s="258">
        <v>40582</v>
      </c>
      <c r="S158" s="259">
        <v>13893</v>
      </c>
      <c r="T158" s="260">
        <v>54434</v>
      </c>
      <c r="U158" s="181" t="str">
        <f t="shared" si="4"/>
        <v>〇</v>
      </c>
      <c r="V158" s="122"/>
    </row>
    <row r="159" spans="1:43" s="122" customFormat="1" ht="18.75" customHeight="1">
      <c r="A159" s="429"/>
      <c r="B159" s="155" t="s">
        <v>316</v>
      </c>
      <c r="C159" s="262">
        <v>13011</v>
      </c>
      <c r="D159" s="263">
        <v>5334</v>
      </c>
      <c r="E159" s="263">
        <v>-6353</v>
      </c>
      <c r="F159" s="263">
        <v>-10247</v>
      </c>
      <c r="G159" s="264">
        <v>428689</v>
      </c>
      <c r="H159" s="265">
        <v>0.50800000000000001</v>
      </c>
      <c r="I159" s="266"/>
      <c r="J159" s="266"/>
      <c r="K159" s="266">
        <v>11</v>
      </c>
      <c r="L159" s="266">
        <v>169.9</v>
      </c>
      <c r="M159" s="267">
        <v>95.1</v>
      </c>
      <c r="N159" s="276">
        <v>47.9</v>
      </c>
      <c r="O159" s="269">
        <v>150817</v>
      </c>
      <c r="P159" s="269">
        <v>1312865</v>
      </c>
      <c r="Q159" s="270">
        <v>109437</v>
      </c>
      <c r="R159" s="271">
        <v>36688</v>
      </c>
      <c r="S159" s="272">
        <v>17556</v>
      </c>
      <c r="T159" s="273">
        <v>55193</v>
      </c>
      <c r="U159" s="181" t="str">
        <f t="shared" si="4"/>
        <v>〇</v>
      </c>
      <c r="X159" s="121"/>
      <c r="Y159" s="121"/>
      <c r="Z159" s="121"/>
      <c r="AA159" s="121"/>
      <c r="AB159" s="121"/>
      <c r="AC159" s="121"/>
      <c r="AD159" s="121"/>
      <c r="AE159" s="121"/>
      <c r="AF159" s="121"/>
      <c r="AG159" s="121"/>
      <c r="AH159" s="121"/>
      <c r="AI159" s="121"/>
      <c r="AJ159" s="121"/>
      <c r="AK159" s="121"/>
      <c r="AL159" s="121"/>
      <c r="AM159" s="121"/>
      <c r="AN159" s="121"/>
      <c r="AO159" s="121"/>
      <c r="AP159" s="121"/>
      <c r="AQ159" s="121"/>
    </row>
    <row r="160" spans="1:43" ht="18.75" customHeight="1">
      <c r="A160" s="430" t="s">
        <v>40</v>
      </c>
      <c r="B160" s="154" t="s">
        <v>314</v>
      </c>
      <c r="C160" s="249">
        <v>21862</v>
      </c>
      <c r="D160" s="250">
        <v>4893</v>
      </c>
      <c r="E160" s="250">
        <v>2940</v>
      </c>
      <c r="F160" s="250">
        <v>953</v>
      </c>
      <c r="G160" s="251">
        <v>565879</v>
      </c>
      <c r="H160" s="252">
        <v>0.61399999999999999</v>
      </c>
      <c r="I160" s="253"/>
      <c r="J160" s="253"/>
      <c r="K160" s="253">
        <v>13.6</v>
      </c>
      <c r="L160" s="253">
        <v>220.3</v>
      </c>
      <c r="M160" s="254">
        <v>93.9</v>
      </c>
      <c r="N160" s="261">
        <v>51.6</v>
      </c>
      <c r="O160" s="256">
        <v>76474</v>
      </c>
      <c r="P160" s="256">
        <v>2078989</v>
      </c>
      <c r="Q160" s="257">
        <v>134494</v>
      </c>
      <c r="R160" s="258">
        <v>22790</v>
      </c>
      <c r="S160" s="259">
        <v>19089</v>
      </c>
      <c r="T160" s="260">
        <v>92615</v>
      </c>
      <c r="U160" s="181" t="str">
        <f t="shared" si="4"/>
        <v>〇</v>
      </c>
      <c r="V160" s="122"/>
    </row>
    <row r="161" spans="1:43" ht="18.75" customHeight="1">
      <c r="A161" s="428"/>
      <c r="B161" s="154" t="s">
        <v>300</v>
      </c>
      <c r="C161" s="249">
        <v>25879</v>
      </c>
      <c r="D161" s="250">
        <v>5373</v>
      </c>
      <c r="E161" s="250">
        <v>480</v>
      </c>
      <c r="F161" s="250">
        <v>-11144</v>
      </c>
      <c r="G161" s="251">
        <v>563273</v>
      </c>
      <c r="H161" s="252">
        <v>0.61899999999999999</v>
      </c>
      <c r="I161" s="253"/>
      <c r="J161" s="253"/>
      <c r="K161" s="253">
        <v>13.8</v>
      </c>
      <c r="L161" s="253">
        <v>223.7</v>
      </c>
      <c r="M161" s="254">
        <v>96.3</v>
      </c>
      <c r="N161" s="261">
        <v>51.1</v>
      </c>
      <c r="O161" s="256">
        <v>89649</v>
      </c>
      <c r="P161" s="256">
        <v>2077901</v>
      </c>
      <c r="Q161" s="257">
        <v>123103</v>
      </c>
      <c r="R161" s="258">
        <v>11166</v>
      </c>
      <c r="S161" s="259">
        <v>19176</v>
      </c>
      <c r="T161" s="260">
        <v>92761</v>
      </c>
      <c r="U161" s="181" t="str">
        <f t="shared" si="4"/>
        <v>〇</v>
      </c>
      <c r="V161" s="122"/>
    </row>
    <row r="162" spans="1:43" ht="18.75" customHeight="1">
      <c r="A162" s="428"/>
      <c r="B162" s="154" t="s">
        <v>301</v>
      </c>
      <c r="C162" s="249">
        <v>39558</v>
      </c>
      <c r="D162" s="250">
        <v>21575</v>
      </c>
      <c r="E162" s="250">
        <v>16202</v>
      </c>
      <c r="F162" s="250">
        <v>21536</v>
      </c>
      <c r="G162" s="251">
        <v>567783</v>
      </c>
      <c r="H162" s="252">
        <v>0.61799999999999999</v>
      </c>
      <c r="I162" s="253"/>
      <c r="J162" s="253"/>
      <c r="K162" s="253">
        <v>13.1</v>
      </c>
      <c r="L162" s="253">
        <v>215.7</v>
      </c>
      <c r="M162" s="254">
        <v>93.5</v>
      </c>
      <c r="N162" s="261">
        <v>47.3</v>
      </c>
      <c r="O162" s="256">
        <v>129214</v>
      </c>
      <c r="P162" s="256">
        <v>2098367</v>
      </c>
      <c r="Q162" s="257">
        <v>128017</v>
      </c>
      <c r="R162" s="258">
        <v>16500</v>
      </c>
      <c r="S162" s="259">
        <v>19261</v>
      </c>
      <c r="T162" s="260">
        <v>92257</v>
      </c>
      <c r="U162" s="181" t="str">
        <f t="shared" si="4"/>
        <v>✖</v>
      </c>
      <c r="V162" s="122"/>
    </row>
    <row r="163" spans="1:43" ht="18.75" customHeight="1">
      <c r="A163" s="428"/>
      <c r="B163" s="154" t="s">
        <v>315</v>
      </c>
      <c r="C163" s="249">
        <v>35328</v>
      </c>
      <c r="D163" s="250">
        <v>13870</v>
      </c>
      <c r="E163" s="250">
        <v>-7704</v>
      </c>
      <c r="F163" s="250">
        <v>3096</v>
      </c>
      <c r="G163" s="251">
        <v>592600</v>
      </c>
      <c r="H163" s="252">
        <v>0.59299999999999997</v>
      </c>
      <c r="I163" s="253"/>
      <c r="J163" s="253"/>
      <c r="K163" s="253">
        <v>13.5</v>
      </c>
      <c r="L163" s="253">
        <v>196.6</v>
      </c>
      <c r="M163" s="254">
        <v>87.6</v>
      </c>
      <c r="N163" s="261">
        <v>45.9</v>
      </c>
      <c r="O163" s="256">
        <v>141881</v>
      </c>
      <c r="P163" s="256">
        <v>2102736</v>
      </c>
      <c r="Q163" s="257">
        <v>160049</v>
      </c>
      <c r="R163" s="258">
        <v>27300</v>
      </c>
      <c r="S163" s="259">
        <v>19321</v>
      </c>
      <c r="T163" s="260">
        <v>113428</v>
      </c>
      <c r="U163" s="181" t="str">
        <f t="shared" si="4"/>
        <v>〇</v>
      </c>
      <c r="V163" s="122"/>
    </row>
    <row r="164" spans="1:43" s="122" customFormat="1" ht="18.75" customHeight="1">
      <c r="A164" s="429"/>
      <c r="B164" s="155" t="s">
        <v>316</v>
      </c>
      <c r="C164" s="262">
        <v>27984</v>
      </c>
      <c r="D164" s="263">
        <v>9582</v>
      </c>
      <c r="E164" s="263">
        <v>-4289</v>
      </c>
      <c r="F164" s="263">
        <v>-5996</v>
      </c>
      <c r="G164" s="264">
        <v>579289</v>
      </c>
      <c r="H164" s="265">
        <v>0.58199999999999996</v>
      </c>
      <c r="I164" s="266"/>
      <c r="J164" s="266"/>
      <c r="K164" s="266">
        <v>13.7</v>
      </c>
      <c r="L164" s="266">
        <v>200.4</v>
      </c>
      <c r="M164" s="267">
        <v>92.9</v>
      </c>
      <c r="N164" s="268">
        <v>49.9</v>
      </c>
      <c r="O164" s="269">
        <v>131741</v>
      </c>
      <c r="P164" s="269">
        <v>2078778</v>
      </c>
      <c r="Q164" s="270">
        <v>165516</v>
      </c>
      <c r="R164" s="271">
        <v>25593</v>
      </c>
      <c r="S164" s="272">
        <v>19437</v>
      </c>
      <c r="T164" s="273">
        <v>120486</v>
      </c>
      <c r="U164" s="181" t="str">
        <f t="shared" si="4"/>
        <v>〇</v>
      </c>
      <c r="X164" s="121"/>
      <c r="Y164" s="121"/>
      <c r="Z164" s="121"/>
      <c r="AA164" s="121"/>
      <c r="AB164" s="121"/>
      <c r="AC164" s="121"/>
      <c r="AD164" s="121"/>
      <c r="AE164" s="121"/>
      <c r="AF164" s="121"/>
      <c r="AG164" s="121"/>
      <c r="AH164" s="121"/>
      <c r="AI164" s="121"/>
      <c r="AJ164" s="121"/>
      <c r="AK164" s="121"/>
      <c r="AL164" s="121"/>
      <c r="AM164" s="121"/>
      <c r="AN164" s="121"/>
      <c r="AO164" s="121"/>
      <c r="AP164" s="121"/>
      <c r="AQ164" s="121"/>
    </row>
    <row r="165" spans="1:43" ht="18.75" customHeight="1">
      <c r="A165" s="430" t="s">
        <v>83</v>
      </c>
      <c r="B165" s="154" t="s">
        <v>314</v>
      </c>
      <c r="C165" s="249">
        <v>23866</v>
      </c>
      <c r="D165" s="250">
        <v>9839</v>
      </c>
      <c r="E165" s="250">
        <v>1178</v>
      </c>
      <c r="F165" s="250">
        <v>1182</v>
      </c>
      <c r="G165" s="251">
        <v>249329</v>
      </c>
      <c r="H165" s="252">
        <v>0.32600000000000001</v>
      </c>
      <c r="I165" s="253"/>
      <c r="J165" s="253"/>
      <c r="K165" s="253">
        <v>12.1</v>
      </c>
      <c r="L165" s="253">
        <v>184.4</v>
      </c>
      <c r="M165" s="254">
        <v>93.1</v>
      </c>
      <c r="N165" s="255">
        <v>44.8</v>
      </c>
      <c r="O165" s="256">
        <v>31493</v>
      </c>
      <c r="P165" s="256">
        <v>832655</v>
      </c>
      <c r="Q165" s="257">
        <v>66400</v>
      </c>
      <c r="R165" s="258">
        <v>14136</v>
      </c>
      <c r="S165" s="259">
        <v>12996</v>
      </c>
      <c r="T165" s="260">
        <v>39268</v>
      </c>
      <c r="U165" s="181" t="str">
        <f t="shared" si="4"/>
        <v>〇</v>
      </c>
      <c r="V165" s="122"/>
    </row>
    <row r="166" spans="1:43" ht="18.75" customHeight="1">
      <c r="A166" s="428"/>
      <c r="B166" s="154" t="s">
        <v>300</v>
      </c>
      <c r="C166" s="249">
        <v>23286</v>
      </c>
      <c r="D166" s="250">
        <v>8068</v>
      </c>
      <c r="E166" s="250">
        <v>-1772</v>
      </c>
      <c r="F166" s="250">
        <v>-1768</v>
      </c>
      <c r="G166" s="251">
        <v>250053</v>
      </c>
      <c r="H166" s="252">
        <v>0.32700000000000001</v>
      </c>
      <c r="I166" s="253"/>
      <c r="J166" s="253"/>
      <c r="K166" s="253">
        <v>11.7</v>
      </c>
      <c r="L166" s="253">
        <v>180.6</v>
      </c>
      <c r="M166" s="254">
        <v>94.4</v>
      </c>
      <c r="N166" s="255">
        <v>43.2</v>
      </c>
      <c r="O166" s="256">
        <v>32564</v>
      </c>
      <c r="P166" s="256">
        <v>820437</v>
      </c>
      <c r="Q166" s="257">
        <v>65472</v>
      </c>
      <c r="R166" s="258">
        <v>14140</v>
      </c>
      <c r="S166" s="259">
        <v>11208</v>
      </c>
      <c r="T166" s="260">
        <v>40124</v>
      </c>
      <c r="U166" s="181" t="str">
        <f t="shared" si="4"/>
        <v>〇</v>
      </c>
      <c r="V166" s="122"/>
    </row>
    <row r="167" spans="1:43" ht="18.75" customHeight="1">
      <c r="A167" s="428"/>
      <c r="B167" s="154" t="s">
        <v>301</v>
      </c>
      <c r="C167" s="249">
        <v>30767</v>
      </c>
      <c r="D167" s="250">
        <v>13205</v>
      </c>
      <c r="E167" s="250">
        <v>5137</v>
      </c>
      <c r="F167" s="250">
        <v>3967</v>
      </c>
      <c r="G167" s="251">
        <v>254613</v>
      </c>
      <c r="H167" s="252">
        <v>0.32700000000000001</v>
      </c>
      <c r="I167" s="253"/>
      <c r="J167" s="253"/>
      <c r="K167" s="253">
        <v>11.3</v>
      </c>
      <c r="L167" s="253">
        <v>172.8</v>
      </c>
      <c r="M167" s="254">
        <v>93.1</v>
      </c>
      <c r="N167" s="255">
        <v>38.6</v>
      </c>
      <c r="O167" s="256">
        <v>57235</v>
      </c>
      <c r="P167" s="256">
        <v>818757</v>
      </c>
      <c r="Q167" s="257">
        <v>65548</v>
      </c>
      <c r="R167" s="258">
        <v>12970</v>
      </c>
      <c r="S167" s="259">
        <v>11421</v>
      </c>
      <c r="T167" s="260">
        <v>41157</v>
      </c>
      <c r="U167" s="181" t="str">
        <f t="shared" si="4"/>
        <v>〇</v>
      </c>
      <c r="V167" s="122"/>
    </row>
    <row r="168" spans="1:43" ht="18.75" customHeight="1">
      <c r="A168" s="428"/>
      <c r="B168" s="154" t="s">
        <v>315</v>
      </c>
      <c r="C168" s="249">
        <v>32110</v>
      </c>
      <c r="D168" s="250">
        <v>15809</v>
      </c>
      <c r="E168" s="250">
        <v>2605</v>
      </c>
      <c r="F168" s="250">
        <v>4306</v>
      </c>
      <c r="G168" s="251">
        <v>266945</v>
      </c>
      <c r="H168" s="252">
        <v>0.312</v>
      </c>
      <c r="I168" s="253"/>
      <c r="J168" s="253"/>
      <c r="K168" s="253">
        <v>11.3</v>
      </c>
      <c r="L168" s="253">
        <v>156.9</v>
      </c>
      <c r="M168" s="254">
        <v>86.9</v>
      </c>
      <c r="N168" s="255">
        <v>38.5</v>
      </c>
      <c r="O168" s="256">
        <v>38126</v>
      </c>
      <c r="P168" s="256">
        <v>812267</v>
      </c>
      <c r="Q168" s="257">
        <v>80229</v>
      </c>
      <c r="R168" s="258">
        <v>14671</v>
      </c>
      <c r="S168" s="259">
        <v>20621</v>
      </c>
      <c r="T168" s="260">
        <v>44937</v>
      </c>
      <c r="U168" s="181" t="str">
        <f t="shared" si="4"/>
        <v>〇</v>
      </c>
      <c r="V168" s="122"/>
    </row>
    <row r="169" spans="1:43" s="122" customFormat="1" ht="18.75" customHeight="1">
      <c r="A169" s="429"/>
      <c r="B169" s="155" t="s">
        <v>316</v>
      </c>
      <c r="C169" s="262">
        <v>27987</v>
      </c>
      <c r="D169" s="263">
        <v>11550</v>
      </c>
      <c r="E169" s="263">
        <v>-4260</v>
      </c>
      <c r="F169" s="263">
        <v>741</v>
      </c>
      <c r="G169" s="264">
        <v>258555</v>
      </c>
      <c r="H169" s="265">
        <v>0.312</v>
      </c>
      <c r="I169" s="266"/>
      <c r="J169" s="266"/>
      <c r="K169" s="266">
        <v>11.8</v>
      </c>
      <c r="L169" s="266">
        <v>154.19999999999999</v>
      </c>
      <c r="M169" s="267">
        <v>90.9</v>
      </c>
      <c r="N169" s="276">
        <v>41.2</v>
      </c>
      <c r="O169" s="269">
        <v>29582</v>
      </c>
      <c r="P169" s="269">
        <v>791990</v>
      </c>
      <c r="Q169" s="270">
        <v>87845</v>
      </c>
      <c r="R169" s="271">
        <v>19672</v>
      </c>
      <c r="S169" s="272">
        <v>25817</v>
      </c>
      <c r="T169" s="273">
        <v>42356</v>
      </c>
      <c r="U169" s="181" t="str">
        <f t="shared" si="4"/>
        <v>〇</v>
      </c>
      <c r="X169" s="121"/>
      <c r="Y169" s="121"/>
      <c r="Z169" s="121"/>
      <c r="AA169" s="121"/>
      <c r="AB169" s="121"/>
      <c r="AC169" s="121"/>
      <c r="AD169" s="121"/>
      <c r="AE169" s="121"/>
      <c r="AF169" s="121"/>
      <c r="AG169" s="121"/>
      <c r="AH169" s="121"/>
      <c r="AI169" s="121"/>
      <c r="AJ169" s="121"/>
      <c r="AK169" s="121"/>
      <c r="AL169" s="121"/>
      <c r="AM169" s="121"/>
      <c r="AN169" s="121"/>
      <c r="AO169" s="121"/>
      <c r="AP169" s="121"/>
      <c r="AQ169" s="121"/>
    </row>
    <row r="170" spans="1:43" ht="18.75" customHeight="1">
      <c r="A170" s="430" t="s">
        <v>143</v>
      </c>
      <c r="B170" s="154" t="s">
        <v>314</v>
      </c>
      <c r="C170" s="249">
        <v>10111</v>
      </c>
      <c r="D170" s="250">
        <v>1302</v>
      </c>
      <c r="E170" s="250">
        <v>-715</v>
      </c>
      <c r="F170" s="250">
        <v>-1333</v>
      </c>
      <c r="G170" s="251">
        <v>266360</v>
      </c>
      <c r="H170" s="252">
        <v>0.27</v>
      </c>
      <c r="I170" s="253"/>
      <c r="J170" s="253"/>
      <c r="K170" s="253">
        <v>10.5</v>
      </c>
      <c r="L170" s="253">
        <v>177.8</v>
      </c>
      <c r="M170" s="254">
        <v>96.9</v>
      </c>
      <c r="N170" s="255">
        <v>26.9</v>
      </c>
      <c r="O170" s="256">
        <v>83712</v>
      </c>
      <c r="P170" s="256">
        <v>864200</v>
      </c>
      <c r="Q170" s="257">
        <v>38417</v>
      </c>
      <c r="R170" s="258">
        <v>7400</v>
      </c>
      <c r="S170" s="259">
        <v>15281</v>
      </c>
      <c r="T170" s="260">
        <v>15736</v>
      </c>
      <c r="U170" s="181" t="str">
        <f t="shared" si="4"/>
        <v>〇</v>
      </c>
      <c r="V170" s="122"/>
    </row>
    <row r="171" spans="1:43" ht="18.75" customHeight="1">
      <c r="A171" s="428"/>
      <c r="B171" s="154" t="s">
        <v>300</v>
      </c>
      <c r="C171" s="249">
        <v>7944</v>
      </c>
      <c r="D171" s="250">
        <v>1119</v>
      </c>
      <c r="E171" s="250">
        <v>-182</v>
      </c>
      <c r="F171" s="250">
        <v>-1982</v>
      </c>
      <c r="G171" s="251">
        <v>262872</v>
      </c>
      <c r="H171" s="252">
        <v>0.27200000000000002</v>
      </c>
      <c r="I171" s="253"/>
      <c r="J171" s="253"/>
      <c r="K171" s="253">
        <v>10.6</v>
      </c>
      <c r="L171" s="253">
        <v>189.9</v>
      </c>
      <c r="M171" s="254">
        <v>98.5</v>
      </c>
      <c r="N171" s="255">
        <v>25.4</v>
      </c>
      <c r="O171" s="256">
        <v>57252</v>
      </c>
      <c r="P171" s="256">
        <v>897369</v>
      </c>
      <c r="Q171" s="257">
        <v>32528</v>
      </c>
      <c r="R171" s="258">
        <v>6245</v>
      </c>
      <c r="S171" s="259">
        <v>11815</v>
      </c>
      <c r="T171" s="260">
        <v>14467</v>
      </c>
      <c r="U171" s="181" t="str">
        <f t="shared" si="4"/>
        <v>✖</v>
      </c>
      <c r="V171" s="122"/>
    </row>
    <row r="172" spans="1:43" ht="18.75" customHeight="1">
      <c r="A172" s="428"/>
      <c r="B172" s="154" t="s">
        <v>301</v>
      </c>
      <c r="C172" s="249">
        <v>15346</v>
      </c>
      <c r="D172" s="250">
        <v>5207</v>
      </c>
      <c r="E172" s="250">
        <v>4088</v>
      </c>
      <c r="F172" s="250">
        <v>4091</v>
      </c>
      <c r="G172" s="251">
        <v>267553</v>
      </c>
      <c r="H172" s="252">
        <v>0.27400000000000002</v>
      </c>
      <c r="I172" s="253"/>
      <c r="J172" s="253"/>
      <c r="K172" s="253">
        <v>10.6</v>
      </c>
      <c r="L172" s="253">
        <v>187.9</v>
      </c>
      <c r="M172" s="254">
        <v>96.1</v>
      </c>
      <c r="N172" s="255">
        <v>22.1</v>
      </c>
      <c r="O172" s="256">
        <v>80435</v>
      </c>
      <c r="P172" s="256">
        <v>890425</v>
      </c>
      <c r="Q172" s="257">
        <v>38181</v>
      </c>
      <c r="R172" s="258">
        <v>6807</v>
      </c>
      <c r="S172" s="259">
        <v>10684</v>
      </c>
      <c r="T172" s="260">
        <v>20690</v>
      </c>
      <c r="U172" s="181" t="str">
        <f t="shared" si="4"/>
        <v>〇</v>
      </c>
      <c r="V172" s="122"/>
    </row>
    <row r="173" spans="1:43" ht="18.75" customHeight="1">
      <c r="A173" s="428"/>
      <c r="B173" s="154" t="s">
        <v>315</v>
      </c>
      <c r="C173" s="249">
        <v>13571</v>
      </c>
      <c r="D173" s="250">
        <v>1994</v>
      </c>
      <c r="E173" s="250">
        <v>-3213</v>
      </c>
      <c r="F173" s="250">
        <v>6609</v>
      </c>
      <c r="G173" s="251">
        <v>279802</v>
      </c>
      <c r="H173" s="252">
        <v>0.26100000000000001</v>
      </c>
      <c r="I173" s="253"/>
      <c r="J173" s="253"/>
      <c r="K173" s="253">
        <v>10.6</v>
      </c>
      <c r="L173" s="253">
        <v>173.3</v>
      </c>
      <c r="M173" s="254">
        <v>89.6</v>
      </c>
      <c r="N173" s="255">
        <v>23.5</v>
      </c>
      <c r="O173" s="256">
        <v>80125</v>
      </c>
      <c r="P173" s="256">
        <v>901012</v>
      </c>
      <c r="Q173" s="257">
        <v>47401</v>
      </c>
      <c r="R173" s="258">
        <v>19232</v>
      </c>
      <c r="S173" s="259">
        <v>10760</v>
      </c>
      <c r="T173" s="260">
        <v>17409</v>
      </c>
      <c r="U173" s="181" t="str">
        <f t="shared" ref="U173:U209" si="7">IF(R173+S173+T173=Q173,"〇","✖")</f>
        <v>〇</v>
      </c>
      <c r="V173" s="122"/>
    </row>
    <row r="174" spans="1:43" s="122" customFormat="1" ht="18.75" customHeight="1">
      <c r="A174" s="429"/>
      <c r="B174" s="155" t="s">
        <v>316</v>
      </c>
      <c r="C174" s="262">
        <v>13206</v>
      </c>
      <c r="D174" s="263">
        <v>3674</v>
      </c>
      <c r="E174" s="263">
        <v>1680</v>
      </c>
      <c r="F174" s="263">
        <v>1684</v>
      </c>
      <c r="G174" s="264">
        <v>271082</v>
      </c>
      <c r="H174" s="265">
        <v>0.26113999999999998</v>
      </c>
      <c r="I174" s="266"/>
      <c r="J174" s="266"/>
      <c r="K174" s="266">
        <v>11.1</v>
      </c>
      <c r="L174" s="266">
        <v>176.4</v>
      </c>
      <c r="M174" s="267">
        <v>95.5</v>
      </c>
      <c r="N174" s="276">
        <v>25</v>
      </c>
      <c r="O174" s="269">
        <v>81582</v>
      </c>
      <c r="P174" s="269">
        <v>892010</v>
      </c>
      <c r="Q174" s="270">
        <v>48885</v>
      </c>
      <c r="R174" s="271">
        <v>20233</v>
      </c>
      <c r="S174" s="272">
        <v>13113</v>
      </c>
      <c r="T174" s="273">
        <v>15539</v>
      </c>
      <c r="U174" s="181" t="str">
        <f t="shared" si="7"/>
        <v>〇</v>
      </c>
      <c r="X174" s="121"/>
      <c r="Y174" s="121"/>
      <c r="Z174" s="121"/>
      <c r="AA174" s="121"/>
      <c r="AB174" s="121"/>
      <c r="AC174" s="121"/>
      <c r="AD174" s="121"/>
      <c r="AE174" s="121"/>
      <c r="AF174" s="121"/>
      <c r="AG174" s="121"/>
      <c r="AH174" s="121"/>
      <c r="AI174" s="121"/>
      <c r="AJ174" s="121"/>
      <c r="AK174" s="121"/>
      <c r="AL174" s="121"/>
      <c r="AM174" s="121"/>
      <c r="AN174" s="121"/>
      <c r="AO174" s="121"/>
      <c r="AP174" s="121"/>
      <c r="AQ174" s="121"/>
    </row>
    <row r="175" spans="1:43" ht="18.75" customHeight="1">
      <c r="A175" s="430" t="s">
        <v>41</v>
      </c>
      <c r="B175" s="154" t="s">
        <v>314</v>
      </c>
      <c r="C175" s="249">
        <v>41769</v>
      </c>
      <c r="D175" s="250">
        <v>4230</v>
      </c>
      <c r="E175" s="250">
        <v>-3374</v>
      </c>
      <c r="F175" s="250">
        <v>-5504</v>
      </c>
      <c r="G175" s="251">
        <v>922373</v>
      </c>
      <c r="H175" s="252">
        <v>0.64600000000000002</v>
      </c>
      <c r="I175" s="253"/>
      <c r="J175" s="253"/>
      <c r="K175" s="253">
        <v>11.8</v>
      </c>
      <c r="L175" s="253">
        <v>260.89999999999998</v>
      </c>
      <c r="M175" s="254">
        <v>97.5</v>
      </c>
      <c r="N175" s="255">
        <v>52.9</v>
      </c>
      <c r="O175" s="256">
        <v>49564</v>
      </c>
      <c r="P175" s="256">
        <v>3630828</v>
      </c>
      <c r="Q175" s="257">
        <v>83107</v>
      </c>
      <c r="R175" s="258">
        <v>12827</v>
      </c>
      <c r="S175" s="259">
        <v>22039</v>
      </c>
      <c r="T175" s="260">
        <v>48241</v>
      </c>
      <c r="U175" s="181" t="str">
        <f t="shared" si="7"/>
        <v>〇</v>
      </c>
      <c r="V175" s="122"/>
    </row>
    <row r="176" spans="1:43" ht="18.75" customHeight="1">
      <c r="A176" s="428"/>
      <c r="B176" s="154" t="s">
        <v>300</v>
      </c>
      <c r="C176" s="249">
        <v>40208</v>
      </c>
      <c r="D176" s="250">
        <v>4082</v>
      </c>
      <c r="E176" s="250">
        <v>-148</v>
      </c>
      <c r="F176" s="250">
        <v>-6390</v>
      </c>
      <c r="G176" s="251">
        <v>931456</v>
      </c>
      <c r="H176" s="252">
        <v>0.65400000000000003</v>
      </c>
      <c r="I176" s="253"/>
      <c r="J176" s="253"/>
      <c r="K176" s="253">
        <v>11.7</v>
      </c>
      <c r="L176" s="253">
        <v>263.3</v>
      </c>
      <c r="M176" s="254">
        <v>98.3</v>
      </c>
      <c r="N176" s="255">
        <v>51.9</v>
      </c>
      <c r="O176" s="256">
        <v>42508</v>
      </c>
      <c r="P176" s="256">
        <v>3692783</v>
      </c>
      <c r="Q176" s="257">
        <v>77687</v>
      </c>
      <c r="R176" s="258">
        <v>8445</v>
      </c>
      <c r="S176" s="259">
        <v>22055</v>
      </c>
      <c r="T176" s="260">
        <v>47187</v>
      </c>
      <c r="U176" s="181" t="str">
        <f t="shared" si="7"/>
        <v>〇</v>
      </c>
      <c r="V176" s="122"/>
    </row>
    <row r="177" spans="1:43" ht="18.75" customHeight="1">
      <c r="A177" s="428"/>
      <c r="B177" s="154" t="s">
        <v>301</v>
      </c>
      <c r="C177" s="274">
        <v>91588</v>
      </c>
      <c r="D177" s="250">
        <v>7252</v>
      </c>
      <c r="E177" s="250">
        <v>3170</v>
      </c>
      <c r="F177" s="250">
        <v>378</v>
      </c>
      <c r="G177" s="251">
        <v>950798</v>
      </c>
      <c r="H177" s="252">
        <v>0.65800000000000003</v>
      </c>
      <c r="I177" s="253"/>
      <c r="J177" s="253"/>
      <c r="K177" s="253">
        <v>11.5</v>
      </c>
      <c r="L177" s="253">
        <v>262.5</v>
      </c>
      <c r="M177" s="254">
        <v>97.1</v>
      </c>
      <c r="N177" s="255">
        <v>45.1</v>
      </c>
      <c r="O177" s="256">
        <v>42546</v>
      </c>
      <c r="P177" s="256">
        <v>3775546</v>
      </c>
      <c r="Q177" s="257">
        <v>80390</v>
      </c>
      <c r="R177" s="258">
        <v>7694</v>
      </c>
      <c r="S177" s="259">
        <v>21243</v>
      </c>
      <c r="T177" s="260">
        <v>51453</v>
      </c>
      <c r="U177" s="181" t="str">
        <f t="shared" si="7"/>
        <v>〇</v>
      </c>
      <c r="V177" s="122"/>
    </row>
    <row r="178" spans="1:43" ht="18.75" customHeight="1">
      <c r="A178" s="428"/>
      <c r="B178" s="154" t="s">
        <v>315</v>
      </c>
      <c r="C178" s="274">
        <v>54476</v>
      </c>
      <c r="D178" s="250">
        <v>8826</v>
      </c>
      <c r="E178" s="250">
        <v>1574</v>
      </c>
      <c r="F178" s="250">
        <v>11811</v>
      </c>
      <c r="G178" s="251">
        <v>1001854</v>
      </c>
      <c r="H178" s="252">
        <v>0.628</v>
      </c>
      <c r="I178" s="253"/>
      <c r="J178" s="253"/>
      <c r="K178" s="253">
        <v>11.1</v>
      </c>
      <c r="L178" s="253">
        <v>245.6</v>
      </c>
      <c r="M178" s="254">
        <v>89.2</v>
      </c>
      <c r="N178" s="255">
        <v>46.1</v>
      </c>
      <c r="O178" s="256">
        <v>34610</v>
      </c>
      <c r="P178" s="256">
        <v>3883339</v>
      </c>
      <c r="Q178" s="257">
        <v>156839</v>
      </c>
      <c r="R178" s="258">
        <v>34979</v>
      </c>
      <c r="S178" s="259">
        <v>71054</v>
      </c>
      <c r="T178" s="260">
        <v>50806</v>
      </c>
      <c r="U178" s="181" t="str">
        <f t="shared" si="7"/>
        <v>〇</v>
      </c>
      <c r="V178" s="122"/>
    </row>
    <row r="179" spans="1:43" s="122" customFormat="1" ht="18.75" customHeight="1">
      <c r="A179" s="429"/>
      <c r="B179" s="155" t="s">
        <v>316</v>
      </c>
      <c r="C179" s="275">
        <v>74728.899999999994</v>
      </c>
      <c r="D179" s="263">
        <v>9238</v>
      </c>
      <c r="E179" s="263">
        <v>412</v>
      </c>
      <c r="F179" s="263">
        <v>423</v>
      </c>
      <c r="G179" s="264">
        <v>988028.1</v>
      </c>
      <c r="H179" s="265">
        <v>0.62</v>
      </c>
      <c r="I179" s="266"/>
      <c r="J179" s="266"/>
      <c r="K179" s="266">
        <v>11.2</v>
      </c>
      <c r="L179" s="266">
        <v>250.7</v>
      </c>
      <c r="M179" s="267">
        <v>96.2</v>
      </c>
      <c r="N179" s="276">
        <v>55</v>
      </c>
      <c r="O179" s="269">
        <v>49708.5</v>
      </c>
      <c r="P179" s="269">
        <v>3805307.8</v>
      </c>
      <c r="Q179" s="270">
        <v>180114.59999999998</v>
      </c>
      <c r="R179" s="271">
        <v>45627.1</v>
      </c>
      <c r="S179" s="272">
        <v>69200.3</v>
      </c>
      <c r="T179" s="273">
        <v>65287.199999999997</v>
      </c>
      <c r="U179" s="181" t="str">
        <f t="shared" si="7"/>
        <v>〇</v>
      </c>
      <c r="X179" s="121"/>
      <c r="Y179" s="121"/>
      <c r="Z179" s="121"/>
      <c r="AA179" s="121"/>
      <c r="AB179" s="121"/>
      <c r="AC179" s="121"/>
      <c r="AD179" s="121"/>
      <c r="AE179" s="121"/>
      <c r="AF179" s="121"/>
      <c r="AG179" s="121"/>
      <c r="AH179" s="121"/>
      <c r="AI179" s="121"/>
      <c r="AJ179" s="121"/>
      <c r="AK179" s="121"/>
      <c r="AL179" s="121"/>
      <c r="AM179" s="121"/>
      <c r="AN179" s="121"/>
      <c r="AO179" s="121"/>
      <c r="AP179" s="121"/>
      <c r="AQ179" s="121"/>
    </row>
    <row r="180" spans="1:43" ht="18.75" customHeight="1">
      <c r="A180" s="430" t="s">
        <v>142</v>
      </c>
      <c r="B180" s="154" t="s">
        <v>314</v>
      </c>
      <c r="C180" s="274">
        <v>9900</v>
      </c>
      <c r="D180" s="250">
        <v>5398</v>
      </c>
      <c r="E180" s="250">
        <v>652</v>
      </c>
      <c r="F180" s="250">
        <v>677</v>
      </c>
      <c r="G180" s="251">
        <v>256812</v>
      </c>
      <c r="H180" s="252">
        <v>0.34599999999999997</v>
      </c>
      <c r="I180" s="253"/>
      <c r="J180" s="253"/>
      <c r="K180" s="253">
        <v>9.4</v>
      </c>
      <c r="L180" s="253">
        <v>111.6</v>
      </c>
      <c r="M180" s="254">
        <v>93.5</v>
      </c>
      <c r="N180" s="255">
        <v>37.6</v>
      </c>
      <c r="O180" s="256">
        <v>29111</v>
      </c>
      <c r="P180" s="256">
        <v>698339</v>
      </c>
      <c r="Q180" s="257">
        <v>46708</v>
      </c>
      <c r="R180" s="258">
        <v>14882</v>
      </c>
      <c r="S180" s="259">
        <v>6735</v>
      </c>
      <c r="T180" s="260">
        <v>25091</v>
      </c>
      <c r="U180" s="181" t="str">
        <f t="shared" si="7"/>
        <v>〇</v>
      </c>
      <c r="V180" s="122"/>
    </row>
    <row r="181" spans="1:43" ht="18.75" customHeight="1">
      <c r="A181" s="428"/>
      <c r="B181" s="154" t="s">
        <v>300</v>
      </c>
      <c r="C181" s="274">
        <v>11090</v>
      </c>
      <c r="D181" s="250">
        <v>5479</v>
      </c>
      <c r="E181" s="250">
        <v>81</v>
      </c>
      <c r="F181" s="250">
        <v>2220</v>
      </c>
      <c r="G181" s="251">
        <v>255841</v>
      </c>
      <c r="H181" s="252">
        <v>0.35</v>
      </c>
      <c r="I181" s="253"/>
      <c r="J181" s="253"/>
      <c r="K181" s="253">
        <v>9</v>
      </c>
      <c r="L181" s="253">
        <v>115</v>
      </c>
      <c r="M181" s="254">
        <v>94.8</v>
      </c>
      <c r="N181" s="255">
        <v>37.299999999999997</v>
      </c>
      <c r="O181" s="256">
        <v>39453</v>
      </c>
      <c r="P181" s="256">
        <v>697351</v>
      </c>
      <c r="Q181" s="257">
        <v>48328</v>
      </c>
      <c r="R181" s="258">
        <v>17020</v>
      </c>
      <c r="S181" s="259">
        <v>6041</v>
      </c>
      <c r="T181" s="260">
        <v>25266</v>
      </c>
      <c r="U181" s="181" t="str">
        <f t="shared" si="7"/>
        <v>✖</v>
      </c>
      <c r="V181" s="122"/>
    </row>
    <row r="182" spans="1:43" ht="18.75" customHeight="1">
      <c r="A182" s="428"/>
      <c r="B182" s="154" t="s">
        <v>301</v>
      </c>
      <c r="C182" s="274">
        <v>16389</v>
      </c>
      <c r="D182" s="250">
        <v>9363</v>
      </c>
      <c r="E182" s="250">
        <v>3884</v>
      </c>
      <c r="F182" s="250">
        <v>4594</v>
      </c>
      <c r="G182" s="251">
        <v>261465</v>
      </c>
      <c r="H182" s="252">
        <v>0.35599999999999998</v>
      </c>
      <c r="I182" s="253"/>
      <c r="J182" s="253"/>
      <c r="K182" s="253">
        <v>8.4</v>
      </c>
      <c r="L182" s="253">
        <v>120.1</v>
      </c>
      <c r="M182" s="254">
        <v>93.8</v>
      </c>
      <c r="N182" s="255">
        <v>39.700000000000003</v>
      </c>
      <c r="O182" s="256">
        <v>40197</v>
      </c>
      <c r="P182" s="256">
        <v>720776</v>
      </c>
      <c r="Q182" s="257">
        <v>17953</v>
      </c>
      <c r="R182" s="258">
        <v>17731</v>
      </c>
      <c r="S182" s="278" t="s">
        <v>304</v>
      </c>
      <c r="T182" s="260">
        <v>222</v>
      </c>
      <c r="U182" s="181" t="e">
        <f>IF(R182+S182+T182=Q182,"〇","✖")</f>
        <v>#VALUE!</v>
      </c>
      <c r="V182" s="122"/>
    </row>
    <row r="183" spans="1:43" ht="18.75" customHeight="1">
      <c r="A183" s="428"/>
      <c r="B183" s="154" t="s">
        <v>315</v>
      </c>
      <c r="C183" s="274">
        <v>9240</v>
      </c>
      <c r="D183" s="250">
        <v>1399</v>
      </c>
      <c r="E183" s="250">
        <v>-7964</v>
      </c>
      <c r="F183" s="250">
        <v>-6952</v>
      </c>
      <c r="G183" s="251">
        <v>272020</v>
      </c>
      <c r="H183" s="252">
        <v>0.34200000000000003</v>
      </c>
      <c r="I183" s="253"/>
      <c r="J183" s="253"/>
      <c r="K183" s="253">
        <v>8.4</v>
      </c>
      <c r="L183" s="253">
        <v>117</v>
      </c>
      <c r="M183" s="254">
        <v>88.8</v>
      </c>
      <c r="N183" s="255">
        <v>38.200000000000003</v>
      </c>
      <c r="O183" s="256">
        <v>45758</v>
      </c>
      <c r="P183" s="256">
        <v>743242</v>
      </c>
      <c r="Q183" s="257">
        <v>73289</v>
      </c>
      <c r="R183" s="258">
        <v>18741</v>
      </c>
      <c r="S183" s="259">
        <v>17283</v>
      </c>
      <c r="T183" s="260">
        <v>37265</v>
      </c>
      <c r="U183" s="181" t="str">
        <f t="shared" si="7"/>
        <v>〇</v>
      </c>
      <c r="V183" s="122"/>
    </row>
    <row r="184" spans="1:43" s="122" customFormat="1" ht="18.75" customHeight="1">
      <c r="A184" s="429"/>
      <c r="B184" s="155" t="s">
        <v>316</v>
      </c>
      <c r="C184" s="275">
        <v>17918</v>
      </c>
      <c r="D184" s="263">
        <v>11081</v>
      </c>
      <c r="E184" s="263">
        <v>9682</v>
      </c>
      <c r="F184" s="263">
        <v>8976</v>
      </c>
      <c r="G184" s="264">
        <v>266020</v>
      </c>
      <c r="H184" s="265">
        <v>0.34090999999999999</v>
      </c>
      <c r="I184" s="266"/>
      <c r="J184" s="266"/>
      <c r="K184" s="266">
        <v>8.9</v>
      </c>
      <c r="L184" s="266">
        <v>133.30000000000001</v>
      </c>
      <c r="M184" s="267">
        <v>93.5</v>
      </c>
      <c r="N184" s="276">
        <v>38.700000000000003</v>
      </c>
      <c r="O184" s="269">
        <v>43227</v>
      </c>
      <c r="P184" s="269">
        <v>760418</v>
      </c>
      <c r="Q184" s="270">
        <v>72734</v>
      </c>
      <c r="R184" s="271">
        <v>18004</v>
      </c>
      <c r="S184" s="272">
        <v>15929</v>
      </c>
      <c r="T184" s="273">
        <v>38801</v>
      </c>
      <c r="U184" s="181" t="str">
        <f t="shared" si="7"/>
        <v>〇</v>
      </c>
      <c r="X184" s="121"/>
      <c r="Y184" s="121"/>
      <c r="Z184" s="121"/>
      <c r="AA184" s="121"/>
      <c r="AB184" s="121"/>
      <c r="AC184" s="121"/>
      <c r="AD184" s="121"/>
      <c r="AE184" s="121"/>
      <c r="AF184" s="121"/>
      <c r="AG184" s="121"/>
      <c r="AH184" s="121"/>
      <c r="AI184" s="121"/>
      <c r="AJ184" s="121"/>
      <c r="AK184" s="121"/>
      <c r="AL184" s="121"/>
      <c r="AM184" s="121"/>
      <c r="AN184" s="121"/>
      <c r="AO184" s="121"/>
      <c r="AP184" s="121"/>
      <c r="AQ184" s="121"/>
    </row>
    <row r="185" spans="1:43" ht="18.75" customHeight="1">
      <c r="A185" s="430" t="s">
        <v>139</v>
      </c>
      <c r="B185" s="154" t="s">
        <v>314</v>
      </c>
      <c r="C185" s="274">
        <v>18474</v>
      </c>
      <c r="D185" s="250">
        <v>609</v>
      </c>
      <c r="E185" s="250">
        <v>-299</v>
      </c>
      <c r="F185" s="250">
        <v>-343</v>
      </c>
      <c r="G185" s="251">
        <v>384476</v>
      </c>
      <c r="H185" s="252">
        <v>0.33800000000000002</v>
      </c>
      <c r="I185" s="253"/>
      <c r="J185" s="253"/>
      <c r="K185" s="253">
        <v>11.9</v>
      </c>
      <c r="L185" s="253">
        <v>196.8</v>
      </c>
      <c r="M185" s="254">
        <v>98.1</v>
      </c>
      <c r="N185" s="255">
        <v>34</v>
      </c>
      <c r="O185" s="256">
        <v>88998</v>
      </c>
      <c r="P185" s="256">
        <v>1240586</v>
      </c>
      <c r="Q185" s="257">
        <v>55172</v>
      </c>
      <c r="R185" s="258">
        <v>7212</v>
      </c>
      <c r="S185" s="259">
        <v>7521</v>
      </c>
      <c r="T185" s="260">
        <v>40439</v>
      </c>
      <c r="U185" s="181" t="str">
        <f t="shared" si="7"/>
        <v>〇</v>
      </c>
      <c r="V185" s="122"/>
    </row>
    <row r="186" spans="1:43" ht="18.75" customHeight="1">
      <c r="A186" s="428"/>
      <c r="B186" s="154" t="s">
        <v>300</v>
      </c>
      <c r="C186" s="249">
        <v>16824</v>
      </c>
      <c r="D186" s="250">
        <v>937</v>
      </c>
      <c r="E186" s="250">
        <v>328</v>
      </c>
      <c r="F186" s="250">
        <v>634</v>
      </c>
      <c r="G186" s="251">
        <v>384391</v>
      </c>
      <c r="H186" s="252">
        <v>0.34300000000000003</v>
      </c>
      <c r="I186" s="253"/>
      <c r="J186" s="253"/>
      <c r="K186" s="253">
        <v>11.2</v>
      </c>
      <c r="L186" s="253">
        <v>198.3</v>
      </c>
      <c r="M186" s="254">
        <v>97.9</v>
      </c>
      <c r="N186" s="261">
        <v>32.299999999999997</v>
      </c>
      <c r="O186" s="256">
        <v>94729</v>
      </c>
      <c r="P186" s="256">
        <v>1248828</v>
      </c>
      <c r="Q186" s="257">
        <v>54169</v>
      </c>
      <c r="R186" s="258">
        <v>7518</v>
      </c>
      <c r="S186" s="259">
        <v>6924</v>
      </c>
      <c r="T186" s="260">
        <v>39728</v>
      </c>
      <c r="U186" s="181" t="str">
        <f t="shared" si="7"/>
        <v>✖</v>
      </c>
      <c r="V186" s="122"/>
    </row>
    <row r="187" spans="1:43" ht="18.75" customHeight="1">
      <c r="A187" s="428"/>
      <c r="B187" s="154" t="s">
        <v>301</v>
      </c>
      <c r="C187" s="274">
        <v>18524</v>
      </c>
      <c r="D187" s="250">
        <v>976</v>
      </c>
      <c r="E187" s="250">
        <v>39</v>
      </c>
      <c r="F187" s="250">
        <v>208</v>
      </c>
      <c r="G187" s="251">
        <v>387621</v>
      </c>
      <c r="H187" s="252">
        <v>0.34799999999999998</v>
      </c>
      <c r="I187" s="253"/>
      <c r="J187" s="253"/>
      <c r="K187" s="253">
        <v>10.8</v>
      </c>
      <c r="L187" s="253">
        <v>193.2</v>
      </c>
      <c r="M187" s="254">
        <v>96.6</v>
      </c>
      <c r="N187" s="255">
        <v>32.799999999999997</v>
      </c>
      <c r="O187" s="256">
        <v>87771</v>
      </c>
      <c r="P187" s="256">
        <v>1258473</v>
      </c>
      <c r="Q187" s="257">
        <v>60293</v>
      </c>
      <c r="R187" s="258">
        <v>7687</v>
      </c>
      <c r="S187" s="259">
        <v>8465</v>
      </c>
      <c r="T187" s="260">
        <v>44141</v>
      </c>
      <c r="U187" s="181" t="str">
        <f t="shared" si="7"/>
        <v>〇</v>
      </c>
      <c r="V187" s="122"/>
    </row>
    <row r="188" spans="1:43" ht="18.75" customHeight="1">
      <c r="A188" s="428"/>
      <c r="B188" s="154" t="s">
        <v>315</v>
      </c>
      <c r="C188" s="249">
        <v>25253</v>
      </c>
      <c r="D188" s="250">
        <v>758</v>
      </c>
      <c r="E188" s="250">
        <v>-217</v>
      </c>
      <c r="F188" s="250">
        <v>12272</v>
      </c>
      <c r="G188" s="251">
        <v>401162</v>
      </c>
      <c r="H188" s="252">
        <v>0.33500000000000002</v>
      </c>
      <c r="I188" s="253"/>
      <c r="J188" s="253"/>
      <c r="K188" s="253">
        <v>10.1</v>
      </c>
      <c r="L188" s="253">
        <v>178.1</v>
      </c>
      <c r="M188" s="254">
        <v>89.2</v>
      </c>
      <c r="N188" s="261">
        <v>30.6</v>
      </c>
      <c r="O188" s="256">
        <v>14</v>
      </c>
      <c r="P188" s="256">
        <v>1269996</v>
      </c>
      <c r="Q188" s="257">
        <v>83342</v>
      </c>
      <c r="R188" s="258">
        <v>20177</v>
      </c>
      <c r="S188" s="259">
        <v>19777</v>
      </c>
      <c r="T188" s="260">
        <v>43388</v>
      </c>
      <c r="U188" s="181" t="str">
        <f t="shared" si="7"/>
        <v>〇</v>
      </c>
      <c r="V188" s="122"/>
    </row>
    <row r="189" spans="1:43" s="122" customFormat="1" ht="18.75" customHeight="1">
      <c r="A189" s="429"/>
      <c r="B189" s="155" t="s">
        <v>316</v>
      </c>
      <c r="C189" s="262">
        <v>15799</v>
      </c>
      <c r="D189" s="263">
        <v>1303</v>
      </c>
      <c r="E189" s="263">
        <v>545</v>
      </c>
      <c r="F189" s="263">
        <v>-3074</v>
      </c>
      <c r="G189" s="264">
        <v>389964</v>
      </c>
      <c r="H189" s="265">
        <v>0.33300000000000002</v>
      </c>
      <c r="I189" s="266"/>
      <c r="J189" s="266"/>
      <c r="K189" s="266">
        <v>10.3</v>
      </c>
      <c r="L189" s="266">
        <v>178.7</v>
      </c>
      <c r="M189" s="267">
        <v>94.3</v>
      </c>
      <c r="N189" s="268">
        <v>32.9</v>
      </c>
      <c r="O189" s="269">
        <v>0</v>
      </c>
      <c r="P189" s="269">
        <v>1248579</v>
      </c>
      <c r="Q189" s="270">
        <v>98538</v>
      </c>
      <c r="R189" s="271">
        <v>16559</v>
      </c>
      <c r="S189" s="272">
        <v>28265</v>
      </c>
      <c r="T189" s="273">
        <v>53714</v>
      </c>
      <c r="U189" s="181" t="str">
        <f t="shared" si="7"/>
        <v>〇</v>
      </c>
      <c r="X189" s="121"/>
      <c r="Y189" s="121"/>
      <c r="Z189" s="121"/>
      <c r="AA189" s="121"/>
      <c r="AB189" s="121"/>
      <c r="AC189" s="121"/>
      <c r="AD189" s="121"/>
      <c r="AE189" s="121"/>
      <c r="AF189" s="121"/>
      <c r="AG189" s="121"/>
      <c r="AH189" s="121"/>
      <c r="AI189" s="121"/>
      <c r="AJ189" s="121"/>
      <c r="AK189" s="121"/>
      <c r="AL189" s="121"/>
      <c r="AM189" s="121"/>
      <c r="AN189" s="121"/>
      <c r="AO189" s="121"/>
      <c r="AP189" s="121"/>
      <c r="AQ189" s="121"/>
    </row>
    <row r="190" spans="1:43" ht="18.75" customHeight="1">
      <c r="A190" s="430" t="s">
        <v>42</v>
      </c>
      <c r="B190" s="154" t="s">
        <v>314</v>
      </c>
      <c r="C190" s="274">
        <v>29269</v>
      </c>
      <c r="D190" s="250">
        <v>14544</v>
      </c>
      <c r="E190" s="250">
        <v>-4935</v>
      </c>
      <c r="F190" s="250">
        <v>-2474</v>
      </c>
      <c r="G190" s="251">
        <v>417143</v>
      </c>
      <c r="H190" s="252">
        <v>0.41099999999999998</v>
      </c>
      <c r="I190" s="253"/>
      <c r="J190" s="253"/>
      <c r="K190" s="253">
        <v>9.4</v>
      </c>
      <c r="L190" s="253">
        <v>194.9</v>
      </c>
      <c r="M190" s="254">
        <v>93.6</v>
      </c>
      <c r="N190" s="255">
        <v>37.6</v>
      </c>
      <c r="O190" s="256">
        <v>57612</v>
      </c>
      <c r="P190" s="256">
        <v>1567987</v>
      </c>
      <c r="Q190" s="257">
        <v>100845</v>
      </c>
      <c r="R190" s="258">
        <v>1755</v>
      </c>
      <c r="S190" s="259">
        <v>38342</v>
      </c>
      <c r="T190" s="260">
        <v>60748</v>
      </c>
      <c r="U190" s="181" t="str">
        <f t="shared" si="7"/>
        <v>〇</v>
      </c>
      <c r="V190" s="122"/>
    </row>
    <row r="191" spans="1:43" ht="18.75" customHeight="1">
      <c r="A191" s="427"/>
      <c r="B191" s="154" t="s">
        <v>300</v>
      </c>
      <c r="C191" s="274">
        <v>27728</v>
      </c>
      <c r="D191" s="250">
        <v>12662</v>
      </c>
      <c r="E191" s="250">
        <v>-1882</v>
      </c>
      <c r="F191" s="250">
        <v>-1873</v>
      </c>
      <c r="G191" s="251">
        <v>418498</v>
      </c>
      <c r="H191" s="252">
        <v>0.42</v>
      </c>
      <c r="I191" s="253"/>
      <c r="J191" s="253"/>
      <c r="K191" s="253">
        <v>8.5</v>
      </c>
      <c r="L191" s="253">
        <v>205.6</v>
      </c>
      <c r="M191" s="254">
        <v>94.2</v>
      </c>
      <c r="N191" s="255">
        <v>40.9</v>
      </c>
      <c r="O191" s="256">
        <v>65483</v>
      </c>
      <c r="P191" s="256">
        <v>1591678</v>
      </c>
      <c r="Q191" s="257">
        <v>82145</v>
      </c>
      <c r="R191" s="258">
        <v>1762</v>
      </c>
      <c r="S191" s="259">
        <v>29057</v>
      </c>
      <c r="T191" s="260">
        <v>51326</v>
      </c>
      <c r="U191" s="181" t="str">
        <f t="shared" si="7"/>
        <v>〇</v>
      </c>
      <c r="V191" s="122"/>
    </row>
    <row r="192" spans="1:43" ht="18.75" customHeight="1">
      <c r="A192" s="427"/>
      <c r="B192" s="154" t="s">
        <v>301</v>
      </c>
      <c r="C192" s="274">
        <v>42818</v>
      </c>
      <c r="D192" s="250">
        <v>23985</v>
      </c>
      <c r="E192" s="250">
        <v>11323</v>
      </c>
      <c r="F192" s="250">
        <v>11332</v>
      </c>
      <c r="G192" s="251">
        <v>425882</v>
      </c>
      <c r="H192" s="252">
        <v>0.42699999999999999</v>
      </c>
      <c r="I192" s="253"/>
      <c r="J192" s="253"/>
      <c r="K192" s="253">
        <v>7.7</v>
      </c>
      <c r="L192" s="253">
        <v>210.9</v>
      </c>
      <c r="M192" s="254">
        <v>92.7</v>
      </c>
      <c r="N192" s="255">
        <v>37.1</v>
      </c>
      <c r="O192" s="256">
        <v>87597</v>
      </c>
      <c r="P192" s="256">
        <v>1632168</v>
      </c>
      <c r="Q192" s="257">
        <v>81491</v>
      </c>
      <c r="R192" s="258">
        <v>1770</v>
      </c>
      <c r="S192" s="259">
        <v>26296</v>
      </c>
      <c r="T192" s="260">
        <v>53425</v>
      </c>
      <c r="U192" s="181" t="str">
        <f t="shared" si="7"/>
        <v>〇</v>
      </c>
      <c r="V192" s="122"/>
    </row>
    <row r="193" spans="1:43" ht="18.75" customHeight="1">
      <c r="A193" s="427"/>
      <c r="B193" s="154" t="s">
        <v>315</v>
      </c>
      <c r="C193" s="274">
        <v>44067.23</v>
      </c>
      <c r="D193" s="250">
        <v>20600.042000000001</v>
      </c>
      <c r="E193" s="250">
        <v>-3385.1439999999998</v>
      </c>
      <c r="F193" s="250">
        <v>-3376.9540000000002</v>
      </c>
      <c r="G193" s="251">
        <v>442288.93300000002</v>
      </c>
      <c r="H193" s="252">
        <v>0.40305000000000002</v>
      </c>
      <c r="I193" s="253"/>
      <c r="J193" s="253"/>
      <c r="K193" s="253">
        <v>7.3</v>
      </c>
      <c r="L193" s="253">
        <v>198.3</v>
      </c>
      <c r="M193" s="254">
        <v>84.9</v>
      </c>
      <c r="N193" s="255">
        <v>36.700000000000003</v>
      </c>
      <c r="O193" s="256">
        <v>107038.65700000001</v>
      </c>
      <c r="P193" s="256">
        <v>1665609.9169999999</v>
      </c>
      <c r="Q193" s="257">
        <v>112578.932</v>
      </c>
      <c r="R193" s="258">
        <v>1778.3889999999999</v>
      </c>
      <c r="S193" s="259">
        <v>62170.616999999998</v>
      </c>
      <c r="T193" s="260">
        <v>48629.925999999999</v>
      </c>
      <c r="U193" s="181" t="str">
        <f t="shared" si="7"/>
        <v>〇</v>
      </c>
      <c r="V193" s="122"/>
    </row>
    <row r="194" spans="1:43" s="122" customFormat="1" ht="18.75" customHeight="1">
      <c r="A194" s="431"/>
      <c r="B194" s="155" t="s">
        <v>316</v>
      </c>
      <c r="C194" s="275">
        <v>50275</v>
      </c>
      <c r="D194" s="263">
        <v>24628</v>
      </c>
      <c r="E194" s="263">
        <v>4028</v>
      </c>
      <c r="F194" s="263">
        <v>4035</v>
      </c>
      <c r="G194" s="264">
        <v>435111</v>
      </c>
      <c r="H194" s="265">
        <v>0.39702999999999999</v>
      </c>
      <c r="I194" s="266"/>
      <c r="J194" s="266"/>
      <c r="K194" s="266">
        <v>7.8</v>
      </c>
      <c r="L194" s="266">
        <v>209.5</v>
      </c>
      <c r="M194" s="267">
        <v>90.5</v>
      </c>
      <c r="N194" s="276">
        <v>38.700000000000003</v>
      </c>
      <c r="O194" s="269">
        <v>114870</v>
      </c>
      <c r="P194" s="269">
        <v>1664929</v>
      </c>
      <c r="Q194" s="270">
        <v>108591</v>
      </c>
      <c r="R194" s="271">
        <v>1786</v>
      </c>
      <c r="S194" s="272">
        <v>62102</v>
      </c>
      <c r="T194" s="273">
        <v>44703</v>
      </c>
      <c r="U194" s="181" t="str">
        <f t="shared" si="7"/>
        <v>〇</v>
      </c>
      <c r="X194" s="121"/>
      <c r="Y194" s="121"/>
      <c r="Z194" s="121"/>
      <c r="AA194" s="121"/>
      <c r="AB194" s="121"/>
      <c r="AC194" s="121"/>
      <c r="AD194" s="121"/>
      <c r="AE194" s="121"/>
      <c r="AF194" s="121"/>
      <c r="AG194" s="121"/>
      <c r="AH194" s="121"/>
      <c r="AI194" s="121"/>
      <c r="AJ194" s="121"/>
      <c r="AK194" s="121"/>
      <c r="AL194" s="121"/>
      <c r="AM194" s="121"/>
      <c r="AN194" s="121"/>
      <c r="AO194" s="121"/>
      <c r="AP194" s="121"/>
      <c r="AQ194" s="121"/>
    </row>
    <row r="195" spans="1:43" ht="18.75" customHeight="1">
      <c r="A195" s="427" t="s">
        <v>43</v>
      </c>
      <c r="B195" s="154" t="s">
        <v>314</v>
      </c>
      <c r="C195" s="249">
        <v>18315</v>
      </c>
      <c r="D195" s="250">
        <v>3054</v>
      </c>
      <c r="E195" s="250">
        <v>-95</v>
      </c>
      <c r="F195" s="250">
        <v>3804</v>
      </c>
      <c r="G195" s="251">
        <v>323526</v>
      </c>
      <c r="H195" s="252">
        <v>0.38700000000000001</v>
      </c>
      <c r="I195" s="253"/>
      <c r="J195" s="253"/>
      <c r="K195" s="253">
        <v>9.4</v>
      </c>
      <c r="L195" s="253">
        <v>167.4</v>
      </c>
      <c r="M195" s="254">
        <v>94.8</v>
      </c>
      <c r="N195" s="255">
        <v>40</v>
      </c>
      <c r="O195" s="256">
        <v>80996</v>
      </c>
      <c r="P195" s="256">
        <v>1026932</v>
      </c>
      <c r="Q195" s="257">
        <v>70811</v>
      </c>
      <c r="R195" s="258">
        <v>10706</v>
      </c>
      <c r="S195" s="259">
        <v>25672</v>
      </c>
      <c r="T195" s="260">
        <v>34433</v>
      </c>
      <c r="U195" s="181" t="str">
        <f t="shared" ref="U195:U199" si="8">IF(R195+S195+T195=Q195,"〇","✖")</f>
        <v>〇</v>
      </c>
      <c r="V195" s="122"/>
    </row>
    <row r="196" spans="1:43" ht="18.75" customHeight="1">
      <c r="A196" s="428"/>
      <c r="B196" s="154" t="s">
        <v>300</v>
      </c>
      <c r="C196" s="249">
        <v>21187</v>
      </c>
      <c r="D196" s="250">
        <v>3245</v>
      </c>
      <c r="E196" s="250">
        <v>191</v>
      </c>
      <c r="F196" s="250">
        <v>-282</v>
      </c>
      <c r="G196" s="251">
        <v>322268</v>
      </c>
      <c r="H196" s="252">
        <v>0.39400000000000002</v>
      </c>
      <c r="I196" s="253"/>
      <c r="J196" s="253"/>
      <c r="K196" s="253">
        <v>8.8000000000000007</v>
      </c>
      <c r="L196" s="253">
        <v>174.8</v>
      </c>
      <c r="M196" s="254">
        <v>95.2</v>
      </c>
      <c r="N196" s="261">
        <v>38.200000000000003</v>
      </c>
      <c r="O196" s="256">
        <v>72369</v>
      </c>
      <c r="P196" s="256">
        <v>1034792</v>
      </c>
      <c r="Q196" s="257">
        <v>61310</v>
      </c>
      <c r="R196" s="258">
        <v>10232</v>
      </c>
      <c r="S196" s="259">
        <v>25013</v>
      </c>
      <c r="T196" s="260">
        <v>26064</v>
      </c>
      <c r="U196" s="181" t="str">
        <f t="shared" si="8"/>
        <v>✖</v>
      </c>
      <c r="V196" s="122"/>
    </row>
    <row r="197" spans="1:43" ht="18.75" customHeight="1">
      <c r="A197" s="428"/>
      <c r="B197" s="154" t="s">
        <v>301</v>
      </c>
      <c r="C197" s="249">
        <v>24469</v>
      </c>
      <c r="D197" s="250">
        <v>4408</v>
      </c>
      <c r="E197" s="250">
        <v>1163</v>
      </c>
      <c r="F197" s="250">
        <v>-571</v>
      </c>
      <c r="G197" s="251">
        <v>326528</v>
      </c>
      <c r="H197" s="252">
        <v>0.39500000000000002</v>
      </c>
      <c r="I197" s="253"/>
      <c r="J197" s="253"/>
      <c r="K197" s="253">
        <v>8.6</v>
      </c>
      <c r="L197" s="253">
        <v>174.1</v>
      </c>
      <c r="M197" s="254">
        <v>94.5</v>
      </c>
      <c r="N197" s="255">
        <v>37.200000000000003</v>
      </c>
      <c r="O197" s="256">
        <v>79963</v>
      </c>
      <c r="P197" s="256">
        <v>1055587</v>
      </c>
      <c r="Q197" s="257">
        <v>65067</v>
      </c>
      <c r="R197" s="258">
        <v>8498</v>
      </c>
      <c r="S197" s="259">
        <v>21495</v>
      </c>
      <c r="T197" s="260">
        <v>35074</v>
      </c>
      <c r="U197" s="181" t="str">
        <f t="shared" si="8"/>
        <v>〇</v>
      </c>
      <c r="V197" s="122"/>
    </row>
    <row r="198" spans="1:43" ht="18.75" customHeight="1">
      <c r="A198" s="428"/>
      <c r="B198" s="154" t="s">
        <v>315</v>
      </c>
      <c r="C198" s="249">
        <v>31869</v>
      </c>
      <c r="D198" s="250">
        <v>5046</v>
      </c>
      <c r="E198" s="250">
        <v>638</v>
      </c>
      <c r="F198" s="250">
        <v>2102</v>
      </c>
      <c r="G198" s="251">
        <v>341917</v>
      </c>
      <c r="H198" s="252">
        <v>0.375</v>
      </c>
      <c r="I198" s="253"/>
      <c r="J198" s="253"/>
      <c r="K198" s="253">
        <v>8.6</v>
      </c>
      <c r="L198" s="253">
        <v>159.9</v>
      </c>
      <c r="M198" s="254">
        <v>87.1</v>
      </c>
      <c r="N198" s="261">
        <v>36.5</v>
      </c>
      <c r="O198" s="256">
        <v>85706</v>
      </c>
      <c r="P198" s="256">
        <v>1073513</v>
      </c>
      <c r="Q198" s="257">
        <v>81739</v>
      </c>
      <c r="R198" s="258">
        <v>9962</v>
      </c>
      <c r="S198" s="259">
        <v>22074</v>
      </c>
      <c r="T198" s="260">
        <v>49703</v>
      </c>
      <c r="U198" s="181" t="str">
        <f t="shared" si="8"/>
        <v>〇</v>
      </c>
      <c r="V198" s="122"/>
    </row>
    <row r="199" spans="1:43" s="122" customFormat="1" ht="18.75" customHeight="1">
      <c r="A199" s="429"/>
      <c r="B199" s="155" t="s">
        <v>316</v>
      </c>
      <c r="C199" s="262">
        <v>36907</v>
      </c>
      <c r="D199" s="263">
        <v>8927</v>
      </c>
      <c r="E199" s="263">
        <v>3880</v>
      </c>
      <c r="F199" s="263">
        <v>4792</v>
      </c>
      <c r="G199" s="264">
        <v>333039</v>
      </c>
      <c r="H199" s="265">
        <v>0.371</v>
      </c>
      <c r="I199" s="266"/>
      <c r="J199" s="266"/>
      <c r="K199" s="266">
        <v>9.1</v>
      </c>
      <c r="L199" s="266">
        <v>163.80000000000001</v>
      </c>
      <c r="M199" s="267">
        <v>92.1</v>
      </c>
      <c r="N199" s="268">
        <v>39.4</v>
      </c>
      <c r="O199" s="269">
        <v>105400</v>
      </c>
      <c r="P199" s="269">
        <v>1066753</v>
      </c>
      <c r="Q199" s="270">
        <v>81175</v>
      </c>
      <c r="R199" s="271">
        <v>10874</v>
      </c>
      <c r="S199" s="272">
        <v>22369</v>
      </c>
      <c r="T199" s="273">
        <v>47932</v>
      </c>
      <c r="U199" s="181" t="str">
        <f t="shared" si="8"/>
        <v>〇</v>
      </c>
      <c r="X199" s="121"/>
      <c r="Y199" s="121"/>
      <c r="Z199" s="121"/>
      <c r="AA199" s="121"/>
      <c r="AB199" s="121"/>
      <c r="AC199" s="121"/>
      <c r="AD199" s="121"/>
      <c r="AE199" s="121"/>
      <c r="AF199" s="121"/>
      <c r="AG199" s="121"/>
      <c r="AH199" s="121"/>
      <c r="AI199" s="121"/>
      <c r="AJ199" s="121"/>
      <c r="AK199" s="121"/>
      <c r="AL199" s="121"/>
      <c r="AM199" s="121"/>
      <c r="AN199" s="121"/>
      <c r="AO199" s="121"/>
      <c r="AP199" s="121"/>
      <c r="AQ199" s="121"/>
    </row>
    <row r="200" spans="1:43" ht="18.75" customHeight="1">
      <c r="A200" s="427" t="s">
        <v>196</v>
      </c>
      <c r="B200" s="154" t="s">
        <v>314</v>
      </c>
      <c r="C200" s="274">
        <v>14882</v>
      </c>
      <c r="D200" s="250">
        <v>6251</v>
      </c>
      <c r="E200" s="250">
        <v>-411</v>
      </c>
      <c r="F200" s="250">
        <v>-406</v>
      </c>
      <c r="G200" s="251">
        <v>323805</v>
      </c>
      <c r="H200" s="252">
        <v>0.34699999999999998</v>
      </c>
      <c r="I200" s="253"/>
      <c r="J200" s="253"/>
      <c r="K200" s="253">
        <v>11.9</v>
      </c>
      <c r="L200" s="253">
        <v>113.7</v>
      </c>
      <c r="M200" s="254">
        <v>91.6</v>
      </c>
      <c r="N200" s="255">
        <v>38.299999999999997</v>
      </c>
      <c r="O200" s="256">
        <v>47183</v>
      </c>
      <c r="P200" s="256">
        <v>844800</v>
      </c>
      <c r="Q200" s="257">
        <v>94485</v>
      </c>
      <c r="R200" s="258">
        <v>11719</v>
      </c>
      <c r="S200" s="259">
        <v>32754</v>
      </c>
      <c r="T200" s="260">
        <v>50012</v>
      </c>
      <c r="U200" s="181" t="str">
        <f t="shared" si="7"/>
        <v>〇</v>
      </c>
      <c r="V200" s="122"/>
    </row>
    <row r="201" spans="1:43" ht="18.75" customHeight="1">
      <c r="A201" s="428"/>
      <c r="B201" s="154" t="s">
        <v>300</v>
      </c>
      <c r="C201" s="274">
        <v>15247</v>
      </c>
      <c r="D201" s="250">
        <v>7738</v>
      </c>
      <c r="E201" s="250">
        <v>1487</v>
      </c>
      <c r="F201" s="250">
        <v>1488</v>
      </c>
      <c r="G201" s="251">
        <v>321059</v>
      </c>
      <c r="H201" s="252">
        <v>0.35299999999999998</v>
      </c>
      <c r="I201" s="253"/>
      <c r="J201" s="253"/>
      <c r="K201" s="253">
        <v>11</v>
      </c>
      <c r="L201" s="253">
        <v>111.2</v>
      </c>
      <c r="M201" s="254">
        <v>92.8</v>
      </c>
      <c r="N201" s="255">
        <v>36.799999999999997</v>
      </c>
      <c r="O201" s="256">
        <v>64891</v>
      </c>
      <c r="P201" s="256">
        <v>837547</v>
      </c>
      <c r="Q201" s="257">
        <v>93711</v>
      </c>
      <c r="R201" s="258">
        <v>11721</v>
      </c>
      <c r="S201" s="259">
        <v>32261</v>
      </c>
      <c r="T201" s="260">
        <v>49730</v>
      </c>
      <c r="U201" s="181" t="str">
        <f t="shared" si="7"/>
        <v>✖</v>
      </c>
      <c r="V201" s="122"/>
    </row>
    <row r="202" spans="1:43" ht="18.75" customHeight="1">
      <c r="A202" s="428"/>
      <c r="B202" s="154" t="s">
        <v>301</v>
      </c>
      <c r="C202" s="274">
        <v>20878</v>
      </c>
      <c r="D202" s="250">
        <v>10520</v>
      </c>
      <c r="E202" s="250">
        <v>2783</v>
      </c>
      <c r="F202" s="250">
        <v>2785</v>
      </c>
      <c r="G202" s="251">
        <v>327215</v>
      </c>
      <c r="H202" s="252">
        <v>0.35799999999999998</v>
      </c>
      <c r="I202" s="253"/>
      <c r="J202" s="253"/>
      <c r="K202" s="253">
        <v>10.6</v>
      </c>
      <c r="L202" s="253">
        <v>103.6</v>
      </c>
      <c r="M202" s="254">
        <v>92.5</v>
      </c>
      <c r="N202" s="255">
        <v>36.6</v>
      </c>
      <c r="O202" s="256">
        <v>93134</v>
      </c>
      <c r="P202" s="256">
        <v>841121</v>
      </c>
      <c r="Q202" s="257">
        <v>104124</v>
      </c>
      <c r="R202" s="258">
        <v>11723</v>
      </c>
      <c r="S202" s="259">
        <v>32306</v>
      </c>
      <c r="T202" s="260">
        <v>60096</v>
      </c>
      <c r="U202" s="181" t="str">
        <f t="shared" si="7"/>
        <v>✖</v>
      </c>
      <c r="V202" s="122"/>
    </row>
    <row r="203" spans="1:43" ht="18.75" customHeight="1">
      <c r="A203" s="428"/>
      <c r="B203" s="154" t="s">
        <v>315</v>
      </c>
      <c r="C203" s="274">
        <v>17102.052</v>
      </c>
      <c r="D203" s="250">
        <v>5296.2039999999997</v>
      </c>
      <c r="E203" s="250">
        <v>-5224.2150000000001</v>
      </c>
      <c r="F203" s="250">
        <v>4598.5810000000001</v>
      </c>
      <c r="G203" s="251">
        <v>341128.19500000001</v>
      </c>
      <c r="H203" s="252">
        <v>0.34200000000000003</v>
      </c>
      <c r="I203" s="253"/>
      <c r="J203" s="253"/>
      <c r="K203" s="253">
        <v>10.6</v>
      </c>
      <c r="L203" s="253">
        <v>95.7</v>
      </c>
      <c r="M203" s="254">
        <v>83.7</v>
      </c>
      <c r="N203" s="255">
        <v>34.799999999999997</v>
      </c>
      <c r="O203" s="256">
        <v>110648.41899999999</v>
      </c>
      <c r="P203" s="256">
        <v>851666.14199999999</v>
      </c>
      <c r="Q203" s="257">
        <v>136659.66099999999</v>
      </c>
      <c r="R203" s="258">
        <v>21545.583999999999</v>
      </c>
      <c r="S203" s="259">
        <v>44985.836000000003</v>
      </c>
      <c r="T203" s="260">
        <v>70128.240999999995</v>
      </c>
      <c r="U203" s="181" t="str">
        <f t="shared" si="7"/>
        <v>〇</v>
      </c>
      <c r="V203" s="122"/>
    </row>
    <row r="204" spans="1:43" s="122" customFormat="1" ht="18.75" customHeight="1">
      <c r="A204" s="429"/>
      <c r="B204" s="155" t="s">
        <v>316</v>
      </c>
      <c r="C204" s="275">
        <v>31755.879000000001</v>
      </c>
      <c r="D204" s="263">
        <v>14604.025</v>
      </c>
      <c r="E204" s="263">
        <v>9307.8209999999999</v>
      </c>
      <c r="F204" s="263">
        <v>6308.2489999999998</v>
      </c>
      <c r="G204" s="264">
        <v>332292.60200000001</v>
      </c>
      <c r="H204" s="265">
        <v>0.34100000000000003</v>
      </c>
      <c r="I204" s="266"/>
      <c r="J204" s="266"/>
      <c r="K204" s="266">
        <v>11.4</v>
      </c>
      <c r="L204" s="266">
        <v>97.3</v>
      </c>
      <c r="M204" s="267">
        <v>91</v>
      </c>
      <c r="N204" s="276">
        <v>38</v>
      </c>
      <c r="O204" s="269">
        <v>101185.84600000001</v>
      </c>
      <c r="P204" s="269">
        <v>838426.43200000003</v>
      </c>
      <c r="Q204" s="270">
        <v>135574.54999999999</v>
      </c>
      <c r="R204" s="271">
        <v>18546.011999999999</v>
      </c>
      <c r="S204" s="272">
        <v>45457.803999999996</v>
      </c>
      <c r="T204" s="273">
        <v>71570.733999999997</v>
      </c>
      <c r="U204" s="181" t="str">
        <f t="shared" si="7"/>
        <v>〇</v>
      </c>
      <c r="X204" s="121"/>
      <c r="Y204" s="121"/>
      <c r="Z204" s="121"/>
      <c r="AA204" s="121"/>
      <c r="AB204" s="121"/>
      <c r="AC204" s="121"/>
      <c r="AD204" s="121"/>
      <c r="AE204" s="121"/>
      <c r="AF204" s="121"/>
      <c r="AG204" s="121"/>
      <c r="AH204" s="121"/>
      <c r="AI204" s="121"/>
      <c r="AJ204" s="121"/>
      <c r="AK204" s="121"/>
      <c r="AL204" s="121"/>
      <c r="AM204" s="121"/>
      <c r="AN204" s="121"/>
      <c r="AO204" s="121"/>
      <c r="AP204" s="121"/>
      <c r="AQ204" s="121"/>
    </row>
    <row r="205" spans="1:43" ht="18.75" customHeight="1">
      <c r="A205" s="427" t="s">
        <v>85</v>
      </c>
      <c r="B205" s="154" t="s">
        <v>314</v>
      </c>
      <c r="C205" s="249">
        <v>23045</v>
      </c>
      <c r="D205" s="250">
        <v>4690</v>
      </c>
      <c r="E205" s="250">
        <v>1220</v>
      </c>
      <c r="F205" s="250">
        <v>1223</v>
      </c>
      <c r="G205" s="251">
        <v>475587</v>
      </c>
      <c r="H205" s="252">
        <v>0.34699999999999998</v>
      </c>
      <c r="I205" s="253"/>
      <c r="J205" s="253"/>
      <c r="K205" s="253">
        <v>12.2</v>
      </c>
      <c r="L205" s="253">
        <v>216.8</v>
      </c>
      <c r="M205" s="254">
        <v>98.2</v>
      </c>
      <c r="N205" s="255">
        <v>32</v>
      </c>
      <c r="O205" s="256">
        <v>38760</v>
      </c>
      <c r="P205" s="256">
        <v>1603161</v>
      </c>
      <c r="Q205" s="257">
        <v>72660</v>
      </c>
      <c r="R205" s="258">
        <v>17559</v>
      </c>
      <c r="S205" s="259">
        <v>7438</v>
      </c>
      <c r="T205" s="260">
        <v>47663</v>
      </c>
      <c r="U205" s="181" t="str">
        <f t="shared" si="7"/>
        <v>〇</v>
      </c>
      <c r="V205" s="122"/>
    </row>
    <row r="206" spans="1:43" ht="18.75" customHeight="1">
      <c r="A206" s="428"/>
      <c r="B206" s="154" t="s">
        <v>300</v>
      </c>
      <c r="C206" s="249">
        <v>32573</v>
      </c>
      <c r="D206" s="250">
        <v>6650</v>
      </c>
      <c r="E206" s="250">
        <v>1959</v>
      </c>
      <c r="F206" s="250">
        <v>1958</v>
      </c>
      <c r="G206" s="251">
        <v>475775</v>
      </c>
      <c r="H206" s="252">
        <v>0.35099999999999998</v>
      </c>
      <c r="I206" s="253"/>
      <c r="J206" s="253"/>
      <c r="K206" s="253">
        <v>11.7</v>
      </c>
      <c r="L206" s="253">
        <v>217.7</v>
      </c>
      <c r="M206" s="254">
        <v>97.9</v>
      </c>
      <c r="N206" s="261">
        <v>31.9</v>
      </c>
      <c r="O206" s="256">
        <v>39425</v>
      </c>
      <c r="P206" s="256">
        <v>1591727</v>
      </c>
      <c r="Q206" s="257">
        <v>63451</v>
      </c>
      <c r="R206" s="258">
        <v>17557</v>
      </c>
      <c r="S206" s="259">
        <v>7439</v>
      </c>
      <c r="T206" s="260">
        <v>38454</v>
      </c>
      <c r="U206" s="181" t="str">
        <f t="shared" si="7"/>
        <v>✖</v>
      </c>
      <c r="V206" s="122"/>
    </row>
    <row r="207" spans="1:43" ht="18.75" customHeight="1">
      <c r="A207" s="428"/>
      <c r="B207" s="154" t="s">
        <v>301</v>
      </c>
      <c r="C207" s="274">
        <v>53233</v>
      </c>
      <c r="D207" s="250">
        <v>18870</v>
      </c>
      <c r="E207" s="250">
        <v>6650</v>
      </c>
      <c r="F207" s="250">
        <v>12170</v>
      </c>
      <c r="G207" s="251">
        <v>481691</v>
      </c>
      <c r="H207" s="252">
        <v>0.35299999999999998</v>
      </c>
      <c r="I207" s="253"/>
      <c r="J207" s="253"/>
      <c r="K207" s="253">
        <v>11.5</v>
      </c>
      <c r="L207" s="253">
        <v>212.1</v>
      </c>
      <c r="M207" s="254">
        <v>97.6</v>
      </c>
      <c r="N207" s="255">
        <v>28.8</v>
      </c>
      <c r="O207" s="256">
        <v>37581</v>
      </c>
      <c r="P207" s="256">
        <v>1596663</v>
      </c>
      <c r="Q207" s="257">
        <v>69890</v>
      </c>
      <c r="R207" s="258">
        <v>17507</v>
      </c>
      <c r="S207" s="259">
        <v>7440</v>
      </c>
      <c r="T207" s="260">
        <v>44943</v>
      </c>
      <c r="U207" s="181" t="str">
        <f t="shared" si="7"/>
        <v>〇</v>
      </c>
      <c r="V207" s="122"/>
    </row>
    <row r="208" spans="1:43" ht="18.75" customHeight="1">
      <c r="A208" s="428"/>
      <c r="B208" s="154" t="s">
        <v>315</v>
      </c>
      <c r="C208" s="274">
        <v>51747</v>
      </c>
      <c r="D208" s="250">
        <v>15759</v>
      </c>
      <c r="E208" s="250">
        <v>-3111</v>
      </c>
      <c r="F208" s="250">
        <v>-3053</v>
      </c>
      <c r="G208" s="251">
        <v>496506</v>
      </c>
      <c r="H208" s="252">
        <v>0.33800000000000002</v>
      </c>
      <c r="I208" s="253"/>
      <c r="J208" s="253"/>
      <c r="K208" s="253">
        <v>11.3</v>
      </c>
      <c r="L208" s="253">
        <v>195.3</v>
      </c>
      <c r="M208" s="254">
        <v>92.8</v>
      </c>
      <c r="N208" s="261">
        <v>30.6</v>
      </c>
      <c r="O208" s="256">
        <v>44627</v>
      </c>
      <c r="P208" s="256">
        <v>1589582</v>
      </c>
      <c r="Q208" s="257">
        <v>99003</v>
      </c>
      <c r="R208" s="258">
        <v>17560</v>
      </c>
      <c r="S208" s="259">
        <v>7440</v>
      </c>
      <c r="T208" s="260">
        <v>74003</v>
      </c>
      <c r="U208" s="181" t="str">
        <f t="shared" si="7"/>
        <v>〇</v>
      </c>
      <c r="V208" s="122"/>
    </row>
    <row r="209" spans="1:43" s="122" customFormat="1" ht="18.75" customHeight="1">
      <c r="A209" s="429"/>
      <c r="B209" s="155" t="s">
        <v>316</v>
      </c>
      <c r="C209" s="275">
        <v>54340</v>
      </c>
      <c r="D209" s="263">
        <v>21087</v>
      </c>
      <c r="E209" s="263">
        <v>5328</v>
      </c>
      <c r="F209" s="263">
        <v>5330</v>
      </c>
      <c r="G209" s="264">
        <v>484251</v>
      </c>
      <c r="H209" s="265">
        <v>0.33900000000000002</v>
      </c>
      <c r="I209" s="266"/>
      <c r="J209" s="266"/>
      <c r="K209" s="266">
        <v>11.4</v>
      </c>
      <c r="L209" s="266">
        <v>197.8</v>
      </c>
      <c r="M209" s="267">
        <v>97.8</v>
      </c>
      <c r="N209" s="268">
        <v>32.200000000000003</v>
      </c>
      <c r="O209" s="269">
        <v>49800</v>
      </c>
      <c r="P209" s="269">
        <v>1555293</v>
      </c>
      <c r="Q209" s="270">
        <v>100241</v>
      </c>
      <c r="R209" s="271">
        <v>17562</v>
      </c>
      <c r="S209" s="272">
        <v>7441</v>
      </c>
      <c r="T209" s="273">
        <v>75239</v>
      </c>
      <c r="U209" s="181" t="str">
        <f t="shared" si="7"/>
        <v>✖</v>
      </c>
      <c r="X209" s="121"/>
      <c r="Y209" s="121"/>
      <c r="Z209" s="121"/>
      <c r="AA209" s="121"/>
      <c r="AB209" s="121"/>
      <c r="AC209" s="121"/>
      <c r="AD209" s="121"/>
      <c r="AE209" s="121"/>
      <c r="AF209" s="121"/>
      <c r="AG209" s="121"/>
      <c r="AH209" s="121"/>
      <c r="AI209" s="121"/>
      <c r="AJ209" s="121"/>
      <c r="AK209" s="121"/>
      <c r="AL209" s="121"/>
      <c r="AM209" s="121"/>
      <c r="AN209" s="121"/>
      <c r="AO209" s="121"/>
      <c r="AP209" s="121"/>
      <c r="AQ209" s="121"/>
    </row>
    <row r="210" spans="1:43" ht="18" customHeight="1">
      <c r="A210" s="139" t="s">
        <v>254</v>
      </c>
      <c r="T210" s="121"/>
      <c r="U210" s="121"/>
      <c r="V210" s="121"/>
    </row>
    <row r="211" spans="1:43" ht="18" customHeight="1">
      <c r="A211" s="137" t="s">
        <v>253</v>
      </c>
    </row>
    <row r="249" spans="1:1">
      <c r="A249" s="10" t="s">
        <v>45</v>
      </c>
    </row>
    <row r="250" spans="1:1">
      <c r="A250" s="11" t="s">
        <v>46</v>
      </c>
    </row>
    <row r="251" spans="1:1">
      <c r="A251" s="12" t="s">
        <v>47</v>
      </c>
    </row>
    <row r="252" spans="1:1">
      <c r="A252" s="11" t="s">
        <v>48</v>
      </c>
    </row>
    <row r="253" spans="1:1">
      <c r="A253" s="11" t="s">
        <v>49</v>
      </c>
    </row>
    <row r="254" spans="1:1">
      <c r="A254" s="11" t="s">
        <v>50</v>
      </c>
    </row>
    <row r="255" spans="1:1">
      <c r="A255" s="11" t="s">
        <v>54</v>
      </c>
    </row>
    <row r="256" spans="1:1">
      <c r="A256" s="11" t="s">
        <v>55</v>
      </c>
    </row>
    <row r="257" spans="1:1">
      <c r="A257" s="11" t="s">
        <v>56</v>
      </c>
    </row>
    <row r="258" spans="1:1">
      <c r="A258" s="11" t="s">
        <v>58</v>
      </c>
    </row>
    <row r="259" spans="1:1">
      <c r="A259" s="11" t="s">
        <v>59</v>
      </c>
    </row>
    <row r="260" spans="1:1">
      <c r="A260" s="11" t="s">
        <v>60</v>
      </c>
    </row>
    <row r="261" spans="1:1">
      <c r="A261" s="13" t="s">
        <v>61</v>
      </c>
    </row>
    <row r="262" spans="1:1">
      <c r="A262" s="1" t="s">
        <v>62</v>
      </c>
    </row>
  </sheetData>
  <autoFilter ref="A4:AQ209" xr:uid="{00000000-0009-0000-0000-000008000000}"/>
  <customSheetViews>
    <customSheetView guid="{9CD6CDFB-0526-4987-BB9B-F12261C08409}" showPageBreaks="1" showGridLines="0" view="pageBreakPreview">
      <pane xSplit="2" ySplit="4" topLeftCell="C164" activePane="bottomRight" state="frozen"/>
      <selection pane="bottomRight" activeCell="H184" sqref="H184"/>
      <rowBreaks count="3" manualBreakCount="3">
        <brk id="64" max="19" man="1"/>
        <brk id="124" max="19" man="1"/>
        <brk id="195" max="38" man="1"/>
      </rowBreaks>
      <pageMargins left="0.59055118110236227" right="0.59055118110236227" top="0.6692913385826772" bottom="0.31496062992125984" header="0.51181102362204722" footer="0.51181102362204722"/>
      <pageSetup paperSize="9" scale="46" orientation="landscape" r:id="rId1"/>
      <headerFooter alignWithMargins="0"/>
    </customSheetView>
    <customSheetView guid="{47FE580C-1B40-484B-A27C-9C582BD9B048}" scale="85" showPageBreaks="1" showGridLines="0" printArea="1" view="pageBreakPreview">
      <pane xSplit="2" ySplit="4" topLeftCell="C137" activePane="bottomRight" state="frozen"/>
      <selection pane="bottomRight" activeCell="B150" sqref="A150:IV154"/>
      <rowBreaks count="2" manualBreakCount="2">
        <brk id="64" max="19" man="1"/>
        <brk id="124" max="19" man="1"/>
      </rowBreaks>
      <pageMargins left="0.59055118110236227" right="0.59055118110236227" top="0.6692913385826772" bottom="0.31496062992125984" header="0.51181102362204722" footer="0.51181102362204722"/>
      <pageSetup paperSize="9" scale="46" orientation="landscape" r:id="rId2"/>
      <headerFooter alignWithMargins="0"/>
    </customSheetView>
    <customSheetView guid="{B07D689D-A88D-4FD6-A5A1-1BAAB5F2B100}" scale="85" showPageBreaks="1" showGridLines="0" printArea="1" view="pageBreakPreview">
      <pane xSplit="2" ySplit="4" topLeftCell="H173" activePane="bottomRight" state="frozen"/>
      <selection pane="bottomRight" activeCell="U139" sqref="U139"/>
      <rowBreaks count="2" manualBreakCount="2">
        <brk id="59" max="19" man="1"/>
        <brk id="119" max="19" man="1"/>
      </rowBreaks>
      <pageMargins left="0.59055118110236227" right="0.59055118110236227" top="0.6692913385826772" bottom="0.31496062992125984" header="0.51181102362204722" footer="0.51181102362204722"/>
      <pageSetup paperSize="9" scale="46" orientation="landscape" r:id="rId3"/>
      <headerFooter alignWithMargins="0"/>
    </customSheetView>
  </customSheetViews>
  <mergeCells count="59">
    <mergeCell ref="A105:A109"/>
    <mergeCell ref="A75:A79"/>
    <mergeCell ref="A160:A164"/>
    <mergeCell ref="A150:A154"/>
    <mergeCell ref="A140:A144"/>
    <mergeCell ref="A145:A149"/>
    <mergeCell ref="L3:L4"/>
    <mergeCell ref="A185:A189"/>
    <mergeCell ref="A50:A54"/>
    <mergeCell ref="A70:A74"/>
    <mergeCell ref="I3:I4"/>
    <mergeCell ref="A25:A29"/>
    <mergeCell ref="A125:A129"/>
    <mergeCell ref="F3:F4"/>
    <mergeCell ref="A45:A49"/>
    <mergeCell ref="A65:A69"/>
    <mergeCell ref="A115:A119"/>
    <mergeCell ref="A95:A99"/>
    <mergeCell ref="A30:A34"/>
    <mergeCell ref="A55:A59"/>
    <mergeCell ref="A60:A64"/>
    <mergeCell ref="A100:A104"/>
    <mergeCell ref="S2:T2"/>
    <mergeCell ref="M3:M4"/>
    <mergeCell ref="N3:N4"/>
    <mergeCell ref="O3:O4"/>
    <mergeCell ref="P3:P4"/>
    <mergeCell ref="Q3:Q4"/>
    <mergeCell ref="A40:A44"/>
    <mergeCell ref="A35:A39"/>
    <mergeCell ref="B3:B4"/>
    <mergeCell ref="A15:A19"/>
    <mergeCell ref="K3:K4"/>
    <mergeCell ref="J3:J4"/>
    <mergeCell ref="A3:A4"/>
    <mergeCell ref="H3:H4"/>
    <mergeCell ref="D3:D4"/>
    <mergeCell ref="E3:E4"/>
    <mergeCell ref="A5:A9"/>
    <mergeCell ref="A20:A24"/>
    <mergeCell ref="C3:C4"/>
    <mergeCell ref="A10:A14"/>
    <mergeCell ref="G3:G4"/>
    <mergeCell ref="A205:A209"/>
    <mergeCell ref="A80:A84"/>
    <mergeCell ref="A135:A139"/>
    <mergeCell ref="A165:A169"/>
    <mergeCell ref="A110:A114"/>
    <mergeCell ref="A155:A159"/>
    <mergeCell ref="A200:A204"/>
    <mergeCell ref="A190:A194"/>
    <mergeCell ref="A180:A184"/>
    <mergeCell ref="A175:A179"/>
    <mergeCell ref="A170:A174"/>
    <mergeCell ref="A130:A134"/>
    <mergeCell ref="A120:A124"/>
    <mergeCell ref="A85:A89"/>
    <mergeCell ref="A90:A94"/>
    <mergeCell ref="A195:A199"/>
  </mergeCells>
  <phoneticPr fontId="3"/>
  <printOptions horizontalCentered="1"/>
  <pageMargins left="0.39370078740157483" right="0.39370078740157483" top="0.39370078740157483" bottom="0.39370078740157483" header="0.31496062992125984" footer="0.31496062992125984"/>
  <pageSetup paperSize="9" scale="61" fitToHeight="0" orientation="landscape" r:id="rId4"/>
  <headerFooter alignWithMargins="0"/>
  <rowBreaks count="4" manualBreakCount="4">
    <brk id="49" max="19" man="1"/>
    <brk id="94" max="19" man="1"/>
    <brk id="139" max="19" man="1"/>
    <brk id="184"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23</vt:i4>
      </vt:variant>
    </vt:vector>
  </HeadingPairs>
  <TitlesOfParts>
    <vt:vector size="36" baseType="lpstr">
      <vt:lpstr>表紙</vt:lpstr>
      <vt:lpstr>目次</vt:lpstr>
      <vt:lpstr>1.R5予算（歳入）</vt:lpstr>
      <vt:lpstr>1.R5予算（歳出）</vt:lpstr>
      <vt:lpstr>2.決算歳入（都道府県）</vt:lpstr>
      <vt:lpstr>2.決算歳出（都道府県）</vt:lpstr>
      <vt:lpstr>2.決算歳入 (指定都市)</vt:lpstr>
      <vt:lpstr>2.決算歳出（指定都市）</vt:lpstr>
      <vt:lpstr>3.財政指標（都道府県）</vt:lpstr>
      <vt:lpstr>3.財政指標 (指定都市)</vt:lpstr>
      <vt:lpstr>4.発行実績 （都道府県)</vt:lpstr>
      <vt:lpstr>4.発行実績 (指定都市)</vt:lpstr>
      <vt:lpstr>5.共同発行債</vt:lpstr>
      <vt:lpstr>'1.R5予算（歳出）'!Print_Area</vt:lpstr>
      <vt:lpstr>'1.R5予算（歳入）'!Print_Area</vt:lpstr>
      <vt:lpstr>'2.決算歳出（指定都市）'!Print_Area</vt:lpstr>
      <vt:lpstr>'2.決算歳出（都道府県）'!Print_Area</vt:lpstr>
      <vt:lpstr>'2.決算歳入 (指定都市)'!Print_Area</vt:lpstr>
      <vt:lpstr>'2.決算歳入（都道府県）'!Print_Area</vt:lpstr>
      <vt:lpstr>'3.財政指標 (指定都市)'!Print_Area</vt:lpstr>
      <vt:lpstr>'3.財政指標（都道府県）'!Print_Area</vt:lpstr>
      <vt:lpstr>'4.発行実績 (指定都市)'!Print_Area</vt:lpstr>
      <vt:lpstr>'4.発行実績 （都道府県)'!Print_Area</vt:lpstr>
      <vt:lpstr>'5.共同発行債'!Print_Area</vt:lpstr>
      <vt:lpstr>目次!Print_Area</vt:lpstr>
      <vt:lpstr>'1.R5予算（歳出）'!Print_Titles</vt:lpstr>
      <vt:lpstr>'1.R5予算（歳入）'!Print_Titles</vt:lpstr>
      <vt:lpstr>'2.決算歳出（指定都市）'!Print_Titles</vt:lpstr>
      <vt:lpstr>'2.決算歳出（都道府県）'!Print_Titles</vt:lpstr>
      <vt:lpstr>'2.決算歳入 (指定都市)'!Print_Titles</vt:lpstr>
      <vt:lpstr>'2.決算歳入（都道府県）'!Print_Titles</vt:lpstr>
      <vt:lpstr>'3.財政指標 (指定都市)'!Print_Titles</vt:lpstr>
      <vt:lpstr>'3.財政指標（都道府県）'!Print_Titles</vt:lpstr>
      <vt:lpstr>'4.発行実績 (指定都市)'!Print_Titles</vt:lpstr>
      <vt:lpstr>'4.発行実績 （都道府県)'!Print_Titles</vt:lpstr>
      <vt:lpstr>'5.共同発行債'!Print_Titles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toyota</dc:creator>
  <cp:lastModifiedBy>hasegawa</cp:lastModifiedBy>
  <cp:lastPrinted>2023-10-10T10:43:49Z</cp:lastPrinted>
  <dcterms:created xsi:type="dcterms:W3CDTF">2008-09-26T01:13:55Z</dcterms:created>
  <dcterms:modified xsi:type="dcterms:W3CDTF">2023-10-10T10:44:03Z</dcterms:modified>
</cp:coreProperties>
</file>