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\\192.168.0.241\共有\【月報別冊財政状況】\【財政状況】\令和4年度\03\01都道府県（エクセル）\"/>
    </mc:Choice>
  </mc:AlternateContent>
  <xr:revisionPtr revIDLastSave="0" documentId="13_ncr:1_{1EB96DB4-2E79-44AB-87F8-8BED4C1B13B1}" xr6:coauthVersionLast="47" xr6:coauthVersionMax="47" xr10:uidLastSave="{00000000-0000-0000-0000-000000000000}"/>
  <bookViews>
    <workbookView xWindow="-120" yWindow="-120" windowWidth="29040" windowHeight="15840" tabRatio="663" xr2:uid="{00000000-000D-0000-FFFF-FFFF00000000}"/>
  </bookViews>
  <sheets>
    <sheet name="1.普通会計予算(R3-4年度)" sheetId="2" r:id="rId1"/>
    <sheet name="2.公営企業会計予算(R3-4年度)" sheetId="7" r:id="rId2"/>
    <sheet name="3.(1)普通会計決算（R元-2年度)" sheetId="5" r:id="rId3"/>
    <sheet name="3.(2)財政指標等（H28‐R2年度）" sheetId="6" r:id="rId4"/>
    <sheet name="4.公営企業会計決算（R元-2年度）" sheetId="8" r:id="rId5"/>
    <sheet name="5.三セク決算（R元-2年度）" sheetId="9" r:id="rId6"/>
  </sheets>
  <definedNames>
    <definedName name="_xlnm.Print_Area" localSheetId="0">'1.普通会計予算(R3-4年度)'!$A$1:$I$47</definedName>
    <definedName name="_xlnm.Print_Area" localSheetId="1">'2.公営企業会計予算(R3-4年度)'!$A$1:$Q$49</definedName>
    <definedName name="_xlnm.Print_Area" localSheetId="2">'3.(1)普通会計決算（R元-2年度)'!$A$1:$I$47</definedName>
    <definedName name="_xlnm.Print_Area" localSheetId="3">'3.(2)財政指標等（H28‐R2年度）'!$A$1:$I$35</definedName>
    <definedName name="_xlnm.Print_Area" localSheetId="4">'4.公営企業会計決算（R元-2年度）'!$A$1:$Q$49</definedName>
    <definedName name="_xlnm.Print_Area" localSheetId="5">'5.三セク決算（R元-2年度）'!$A$1:$N$46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6" l="1"/>
  <c r="N31" i="9" l="1"/>
  <c r="N34" i="9" s="1"/>
  <c r="N37" i="9" s="1"/>
  <c r="N42" i="9" s="1"/>
  <c r="M31" i="9"/>
  <c r="M34" i="9" s="1"/>
  <c r="L31" i="9"/>
  <c r="L34" i="9" s="1"/>
  <c r="K31" i="9"/>
  <c r="K34" i="9" s="1"/>
  <c r="K37" i="9" s="1"/>
  <c r="K42" i="9" s="1"/>
  <c r="J31" i="9"/>
  <c r="J34" i="9" s="1"/>
  <c r="J37" i="9" s="1"/>
  <c r="J42" i="9" s="1"/>
  <c r="I31" i="9"/>
  <c r="I34" i="9" s="1"/>
  <c r="H31" i="9"/>
  <c r="H34" i="9" s="1"/>
  <c r="G31" i="9"/>
  <c r="F31" i="9"/>
  <c r="F34" i="9" s="1"/>
  <c r="F37" i="9" s="1"/>
  <c r="F42" i="9" s="1"/>
  <c r="E31" i="9"/>
  <c r="E34" i="9" s="1"/>
  <c r="G34" i="9" l="1"/>
  <c r="G37" i="9" s="1"/>
  <c r="G42" i="9" s="1"/>
  <c r="H41" i="9"/>
  <c r="H44" i="9" s="1"/>
  <c r="H37" i="9"/>
  <c r="H42" i="9" s="1"/>
  <c r="I41" i="9"/>
  <c r="I44" i="9" s="1"/>
  <c r="I37" i="9"/>
  <c r="I42" i="9" s="1"/>
  <c r="M41" i="9"/>
  <c r="M44" i="9" s="1"/>
  <c r="M37" i="9"/>
  <c r="M42" i="9" s="1"/>
  <c r="L41" i="9"/>
  <c r="L44" i="9" s="1"/>
  <c r="L37" i="9"/>
  <c r="L42" i="9" s="1"/>
  <c r="E41" i="9"/>
  <c r="E44" i="9" s="1"/>
  <c r="E37" i="9"/>
  <c r="E42" i="9" s="1"/>
  <c r="F41" i="9"/>
  <c r="F44" i="9" s="1"/>
  <c r="J41" i="9"/>
  <c r="J44" i="9" s="1"/>
  <c r="N41" i="9"/>
  <c r="N44" i="9" s="1"/>
  <c r="G41" i="9"/>
  <c r="G44" i="9" s="1"/>
  <c r="K41" i="9"/>
  <c r="K44" i="9" s="1"/>
  <c r="Q24" i="8" l="1"/>
  <c r="Q27" i="8" s="1"/>
  <c r="P24" i="8"/>
  <c r="P27" i="8" s="1"/>
  <c r="Q16" i="8"/>
  <c r="P16" i="8"/>
  <c r="Q15" i="8"/>
  <c r="P15" i="8"/>
  <c r="Q14" i="8"/>
  <c r="P14" i="8"/>
  <c r="O44" i="8" l="1"/>
  <c r="N44" i="8"/>
  <c r="M44" i="8"/>
  <c r="L44" i="8"/>
  <c r="K44" i="8"/>
  <c r="J44" i="8"/>
  <c r="I44" i="8"/>
  <c r="H44" i="8"/>
  <c r="G44" i="8"/>
  <c r="F44" i="8"/>
  <c r="O39" i="8"/>
  <c r="O45" i="8" s="1"/>
  <c r="N39" i="8"/>
  <c r="N45" i="8" s="1"/>
  <c r="M39" i="8"/>
  <c r="M45" i="8" s="1"/>
  <c r="L39" i="8"/>
  <c r="L45" i="8" s="1"/>
  <c r="K39" i="8"/>
  <c r="K45" i="8" s="1"/>
  <c r="J39" i="8"/>
  <c r="I39" i="8"/>
  <c r="H39" i="8"/>
  <c r="G39" i="8"/>
  <c r="G45" i="8" s="1"/>
  <c r="F39" i="8"/>
  <c r="F45" i="8" s="1"/>
  <c r="O24" i="8"/>
  <c r="O27" i="8" s="1"/>
  <c r="N24" i="8"/>
  <c r="N27" i="8" s="1"/>
  <c r="M24" i="8"/>
  <c r="M27" i="8" s="1"/>
  <c r="L24" i="8"/>
  <c r="L27" i="8" s="1"/>
  <c r="K24" i="8"/>
  <c r="K27" i="8" s="1"/>
  <c r="J24" i="8"/>
  <c r="J27" i="8" s="1"/>
  <c r="I24" i="8"/>
  <c r="I27" i="8" s="1"/>
  <c r="H24" i="8"/>
  <c r="H27" i="8" s="1"/>
  <c r="G24" i="8"/>
  <c r="G27" i="8" s="1"/>
  <c r="F24" i="8"/>
  <c r="F27" i="8" s="1"/>
  <c r="O16" i="8"/>
  <c r="N16" i="8"/>
  <c r="M16" i="8"/>
  <c r="L16" i="8"/>
  <c r="K16" i="8"/>
  <c r="J16" i="8"/>
  <c r="I16" i="8"/>
  <c r="H16" i="8"/>
  <c r="G16" i="8"/>
  <c r="F16" i="8"/>
  <c r="O15" i="8"/>
  <c r="N15" i="8"/>
  <c r="M15" i="8"/>
  <c r="L15" i="8"/>
  <c r="K15" i="8"/>
  <c r="J15" i="8"/>
  <c r="I15" i="8"/>
  <c r="H15" i="8"/>
  <c r="G15" i="8"/>
  <c r="F15" i="8"/>
  <c r="O14" i="8"/>
  <c r="N14" i="8"/>
  <c r="M14" i="8"/>
  <c r="L14" i="8"/>
  <c r="K14" i="8"/>
  <c r="J14" i="8"/>
  <c r="I14" i="8"/>
  <c r="H14" i="8"/>
  <c r="G14" i="8"/>
  <c r="F14" i="8"/>
  <c r="O44" i="7"/>
  <c r="N44" i="7"/>
  <c r="M44" i="7"/>
  <c r="L44" i="7"/>
  <c r="K44" i="7"/>
  <c r="J44" i="7"/>
  <c r="I44" i="7"/>
  <c r="H44" i="7"/>
  <c r="G44" i="7"/>
  <c r="F44" i="7"/>
  <c r="O39" i="7"/>
  <c r="O45" i="7" s="1"/>
  <c r="N39" i="7"/>
  <c r="M39" i="7"/>
  <c r="L39" i="7"/>
  <c r="L45" i="7" s="1"/>
  <c r="K39" i="7"/>
  <c r="K45" i="7" s="1"/>
  <c r="J39" i="7"/>
  <c r="J45" i="7" s="1"/>
  <c r="I39" i="7"/>
  <c r="I45" i="7" s="1"/>
  <c r="H39" i="7"/>
  <c r="G39" i="7"/>
  <c r="G45" i="7" s="1"/>
  <c r="F39" i="7"/>
  <c r="Q24" i="7"/>
  <c r="Q27" i="7" s="1"/>
  <c r="P24" i="7"/>
  <c r="P27" i="7" s="1"/>
  <c r="O24" i="7"/>
  <c r="O27" i="7" s="1"/>
  <c r="N24" i="7"/>
  <c r="N27" i="7" s="1"/>
  <c r="M24" i="7"/>
  <c r="M27" i="7" s="1"/>
  <c r="L24" i="7"/>
  <c r="L27" i="7" s="1"/>
  <c r="K24" i="7"/>
  <c r="K27" i="7" s="1"/>
  <c r="J24" i="7"/>
  <c r="J27" i="7" s="1"/>
  <c r="I24" i="7"/>
  <c r="I27" i="7" s="1"/>
  <c r="H24" i="7"/>
  <c r="H27" i="7" s="1"/>
  <c r="G24" i="7"/>
  <c r="G27" i="7" s="1"/>
  <c r="F24" i="7"/>
  <c r="F27" i="7" s="1"/>
  <c r="Q16" i="7"/>
  <c r="P16" i="7"/>
  <c r="O16" i="7"/>
  <c r="N16" i="7"/>
  <c r="M16" i="7"/>
  <c r="L16" i="7"/>
  <c r="K16" i="7"/>
  <c r="J16" i="7"/>
  <c r="I16" i="7"/>
  <c r="H16" i="7"/>
  <c r="G16" i="7"/>
  <c r="F16" i="7"/>
  <c r="Q15" i="7"/>
  <c r="P15" i="7"/>
  <c r="O15" i="7"/>
  <c r="N15" i="7"/>
  <c r="M15" i="7"/>
  <c r="L15" i="7"/>
  <c r="K15" i="7"/>
  <c r="J15" i="7"/>
  <c r="I15" i="7"/>
  <c r="H15" i="7"/>
  <c r="G15" i="7"/>
  <c r="F15" i="7"/>
  <c r="Q14" i="7"/>
  <c r="P14" i="7"/>
  <c r="O14" i="7"/>
  <c r="N14" i="7"/>
  <c r="M14" i="7"/>
  <c r="L14" i="7"/>
  <c r="K14" i="7"/>
  <c r="J14" i="7"/>
  <c r="I14" i="7"/>
  <c r="H14" i="7"/>
  <c r="G14" i="7"/>
  <c r="F14" i="7"/>
  <c r="M45" i="7" l="1"/>
  <c r="N45" i="7"/>
  <c r="I45" i="8"/>
  <c r="J45" i="8"/>
  <c r="H45" i="8"/>
  <c r="H45" i="7"/>
  <c r="F45" i="7"/>
  <c r="E22" i="6"/>
  <c r="H20" i="6"/>
  <c r="G20" i="6"/>
  <c r="F20" i="6"/>
  <c r="E20" i="6"/>
  <c r="H19" i="6"/>
  <c r="G19" i="6"/>
  <c r="F19" i="6"/>
  <c r="E19" i="6"/>
  <c r="E23" i="6" s="1"/>
  <c r="H45" i="5"/>
  <c r="H27" i="5"/>
  <c r="H45" i="2"/>
  <c r="H27" i="2"/>
  <c r="F21" i="6" l="1"/>
  <c r="F24" i="6"/>
  <c r="E21" i="6"/>
  <c r="G21" i="6"/>
  <c r="H21" i="6"/>
  <c r="I9" i="2"/>
  <c r="F45" i="2"/>
  <c r="G41" i="2" s="1"/>
  <c r="F27" i="2"/>
  <c r="G27" i="2" s="1"/>
  <c r="F45" i="5"/>
  <c r="I45" i="5" s="1"/>
  <c r="G44" i="5"/>
  <c r="F27" i="5"/>
  <c r="G19" i="5" s="1"/>
  <c r="I20" i="6"/>
  <c r="I19" i="6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40" i="2"/>
  <c r="I39" i="2"/>
  <c r="I37" i="2"/>
  <c r="I33" i="2"/>
  <c r="I32" i="2"/>
  <c r="I31" i="2"/>
  <c r="I29" i="2"/>
  <c r="I28" i="2"/>
  <c r="I34" i="2"/>
  <c r="I22" i="2"/>
  <c r="I18" i="2"/>
  <c r="I17" i="2"/>
  <c r="I35" i="2"/>
  <c r="I10" i="2"/>
  <c r="I11" i="2"/>
  <c r="I12" i="2"/>
  <c r="I13" i="2"/>
  <c r="I14" i="2"/>
  <c r="I15" i="2"/>
  <c r="I16" i="2"/>
  <c r="I26" i="2"/>
  <c r="I25" i="2"/>
  <c r="I23" i="2"/>
  <c r="I21" i="2"/>
  <c r="I20" i="2"/>
  <c r="I43" i="2"/>
  <c r="I44" i="2"/>
  <c r="I42" i="2"/>
  <c r="I41" i="2"/>
  <c r="I38" i="2"/>
  <c r="I36" i="2"/>
  <c r="I30" i="2"/>
  <c r="I24" i="2"/>
  <c r="I19" i="2"/>
  <c r="G29" i="5"/>
  <c r="G41" i="5"/>
  <c r="G31" i="5"/>
  <c r="G37" i="5"/>
  <c r="G39" i="5"/>
  <c r="G43" i="5"/>
  <c r="G45" i="5"/>
  <c r="G28" i="5"/>
  <c r="G30" i="5"/>
  <c r="G34" i="5"/>
  <c r="G36" i="5"/>
  <c r="G38" i="5"/>
  <c r="G42" i="5"/>
  <c r="I21" i="6" l="1"/>
  <c r="I23" i="6"/>
  <c r="G29" i="2"/>
  <c r="G9" i="2"/>
  <c r="G24" i="6"/>
  <c r="F22" i="6"/>
  <c r="F23" i="6"/>
  <c r="G40" i="5"/>
  <c r="G32" i="5"/>
  <c r="G33" i="5"/>
  <c r="G35" i="5"/>
  <c r="G21" i="2"/>
  <c r="G16" i="2"/>
  <c r="G28" i="2"/>
  <c r="G45" i="2"/>
  <c r="G14" i="2"/>
  <c r="G18" i="2"/>
  <c r="G19" i="2"/>
  <c r="G25" i="2"/>
  <c r="G24" i="2"/>
  <c r="G36" i="2"/>
  <c r="G12" i="2"/>
  <c r="G39" i="2"/>
  <c r="G11" i="2"/>
  <c r="G38" i="2"/>
  <c r="I27" i="2"/>
  <c r="G22" i="2"/>
  <c r="G15" i="2"/>
  <c r="G43" i="2"/>
  <c r="G23" i="2"/>
  <c r="G30" i="2"/>
  <c r="G26" i="2"/>
  <c r="G32" i="2"/>
  <c r="G13" i="2"/>
  <c r="G40" i="2"/>
  <c r="G20" i="2"/>
  <c r="G17" i="2"/>
  <c r="G10" i="2"/>
  <c r="G31" i="2"/>
  <c r="I27" i="5"/>
  <c r="G33" i="2"/>
  <c r="G12" i="5"/>
  <c r="G26" i="5"/>
  <c r="G10" i="5"/>
  <c r="G15" i="5"/>
  <c r="G27" i="5"/>
  <c r="G9" i="5"/>
  <c r="G23" i="5"/>
  <c r="G24" i="5"/>
  <c r="G21" i="5"/>
  <c r="G22" i="5"/>
  <c r="G11" i="5"/>
  <c r="G34" i="2"/>
  <c r="G37" i="2"/>
  <c r="G20" i="5"/>
  <c r="G44" i="2"/>
  <c r="G17" i="5"/>
  <c r="G42" i="2"/>
  <c r="I45" i="2"/>
  <c r="G18" i="5"/>
  <c r="G35" i="2"/>
  <c r="G25" i="5"/>
  <c r="G16" i="5"/>
  <c r="G13" i="5"/>
  <c r="G14" i="5"/>
  <c r="H24" i="6" l="1"/>
  <c r="G22" i="6"/>
  <c r="G23" i="6"/>
  <c r="H22" i="6" l="1"/>
  <c r="H23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H30" authorId="0" shapeId="0" xr:uid="{00000000-0006-0000-0100-000001000000}">
      <text>
        <r>
          <rPr>
            <sz val="9"/>
            <color indexed="81"/>
            <rFont val="MS P ゴシック"/>
            <family val="3"/>
            <charset val="128"/>
          </rPr>
          <t xml:space="preserve">臨海土地造成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秋間</author>
    <author>Windows ユーザー</author>
  </authors>
  <commentList>
    <comment ref="P6" authorId="0" shapeId="0" xr:uid="{00000000-0006-0000-0400-000001000000}">
      <text>
        <r>
          <rPr>
            <sz val="9"/>
            <color indexed="81"/>
            <rFont val="MS P ゴシック"/>
            <family val="3"/>
            <charset val="128"/>
          </rPr>
          <t>令和２年度より法適用</t>
        </r>
      </text>
    </comment>
    <comment ref="H30" authorId="1" shapeId="0" xr:uid="{00000000-0006-0000-0400-000002000000}">
      <text>
        <r>
          <rPr>
            <sz val="9"/>
            <color indexed="81"/>
            <rFont val="MS P ゴシック"/>
            <family val="3"/>
            <charset val="128"/>
          </rPr>
          <t xml:space="preserve">臨海土地造成
</t>
        </r>
      </text>
    </comment>
  </commentList>
</comments>
</file>

<file path=xl/sharedStrings.xml><?xml version="1.0" encoding="utf-8"?>
<sst xmlns="http://schemas.openxmlformats.org/spreadsheetml/2006/main" count="467" uniqueCount="257">
  <si>
    <t>団体名</t>
  </si>
  <si>
    <t>（単位：百万円、％）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</si>
  <si>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</si>
  <si>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</si>
  <si>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</si>
  <si>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</si>
  <si>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</si>
  <si>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</si>
  <si>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</si>
  <si>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</si>
  <si>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</si>
  <si>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</si>
  <si>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</si>
  <si>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</si>
  <si>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</si>
  <si>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</si>
  <si>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</si>
  <si>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</si>
  <si>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</si>
  <si>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</si>
  <si>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</si>
  <si>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</si>
  <si>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</si>
  <si>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</si>
  <si>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</si>
  <si>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</si>
  <si>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</si>
  <si>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</si>
  <si>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</si>
  <si>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</si>
  <si>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</si>
  <si>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</si>
  <si>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</si>
  <si>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</si>
  <si>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</si>
  <si>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</si>
  <si>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</si>
  <si>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</si>
  <si>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</si>
  <si>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</si>
  <si>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(b)</t>
  </si>
  <si>
    <t>(c)</t>
  </si>
  <si>
    <t>(d)</t>
  </si>
  <si>
    <t>(e)</t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</si>
  <si>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7"/>
  </si>
  <si>
    <t>歳　　　出</t>
    <rPh sb="0" eb="1">
      <t>トシ</t>
    </rPh>
    <rPh sb="4" eb="5">
      <t>デ</t>
    </rPh>
    <phoneticPr fontId="7"/>
  </si>
  <si>
    <t>歳　　　入</t>
    <rPh sb="0" eb="1">
      <t>トシ</t>
    </rPh>
    <rPh sb="4" eb="5">
      <t>イ</t>
    </rPh>
    <phoneticPr fontId="7"/>
  </si>
  <si>
    <t>予算額</t>
    <rPh sb="0" eb="2">
      <t>ヨサン</t>
    </rPh>
    <rPh sb="2" eb="3">
      <t>ガク</t>
    </rPh>
    <phoneticPr fontId="7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</si>
  <si>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7"/>
  </si>
  <si>
    <t>1.普通会計の状況</t>
    <rPh sb="2" eb="4">
      <t>フツウ</t>
    </rPh>
    <rPh sb="4" eb="6">
      <t>カイケイ</t>
    </rPh>
    <phoneticPr fontId="7"/>
  </si>
  <si>
    <t>うち不動産取得税</t>
    <phoneticPr fontId="7"/>
  </si>
  <si>
    <t>うち固定資産税</t>
    <phoneticPr fontId="7"/>
  </si>
  <si>
    <t xml:space="preserve"> </t>
    <phoneticPr fontId="7"/>
  </si>
  <si>
    <t>（注）原則として表示単位未満を四捨五入して端数調整していないため、合計等と一致しない場合がある。</t>
    <phoneticPr fontId="10"/>
  </si>
  <si>
    <t>３.普通会計の状況</t>
    <phoneticPr fontId="7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</si>
  <si>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</si>
  <si>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</si>
  <si>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</si>
  <si>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7"/>
  </si>
  <si>
    <t xml:space="preserve">歳入総額    </t>
  </si>
  <si>
    <t>(a)</t>
    <phoneticPr fontId="7"/>
  </si>
  <si>
    <t>うち一般財源総額</t>
  </si>
  <si>
    <t>歳出総額</t>
  </si>
  <si>
    <t>歳入歳出差引</t>
  </si>
  <si>
    <t>翌年度への繰越財源</t>
  </si>
  <si>
    <t>実質収支</t>
    <phoneticPr fontId="10"/>
  </si>
  <si>
    <t>単年度収支</t>
    <rPh sb="0" eb="3">
      <t>タンネンド</t>
    </rPh>
    <rPh sb="3" eb="5">
      <t>シュウシ</t>
    </rPh>
    <phoneticPr fontId="10"/>
  </si>
  <si>
    <t>繰上償還金</t>
    <rPh sb="0" eb="2">
      <t>クリア</t>
    </rPh>
    <rPh sb="2" eb="5">
      <t>ショウカンキン</t>
    </rPh>
    <phoneticPr fontId="10"/>
  </si>
  <si>
    <t>実質単年度収支</t>
    <rPh sb="0" eb="2">
      <t>ジッシツ</t>
    </rPh>
    <phoneticPr fontId="10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</si>
  <si>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</si>
  <si>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</si>
  <si>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</si>
  <si>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</si>
  <si>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7"/>
  </si>
  <si>
    <t>地方債現在高の一般財源総額比</t>
  </si>
  <si>
    <t>(e/b)</t>
    <phoneticPr fontId="7"/>
  </si>
  <si>
    <t>後年度財政負担の一般財源総額比</t>
  </si>
  <si>
    <t>(f/b)</t>
    <phoneticPr fontId="7"/>
  </si>
  <si>
    <t>一人あたり地方債現在高</t>
  </si>
  <si>
    <t>(e/g、円)</t>
    <rPh sb="5" eb="6">
      <t>エン</t>
    </rPh>
    <phoneticPr fontId="10"/>
  </si>
  <si>
    <t>一人あたり後年度財政負担</t>
  </si>
  <si>
    <t>(f/g、円)</t>
    <rPh sb="5" eb="6">
      <t>エン</t>
    </rPh>
    <phoneticPr fontId="10"/>
  </si>
  <si>
    <t>人口　（注 1）</t>
    <rPh sb="4" eb="5">
      <t>チュウ</t>
    </rPh>
    <phoneticPr fontId="7"/>
  </si>
  <si>
    <t>(g、人)</t>
    <rPh sb="3" eb="4">
      <t>ニン</t>
    </rPh>
    <phoneticPr fontId="10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</si>
  <si>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</si>
  <si>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</si>
  <si>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</si>
  <si>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</si>
  <si>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</si>
  <si>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7"/>
  </si>
  <si>
    <t>実質赤字比率</t>
    <rPh sb="0" eb="2">
      <t>ジッシツ</t>
    </rPh>
    <rPh sb="2" eb="4">
      <t>アカジ</t>
    </rPh>
    <rPh sb="4" eb="6">
      <t>ヒリツ</t>
    </rPh>
    <phoneticPr fontId="10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</si>
  <si>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0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</si>
  <si>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10"/>
  </si>
  <si>
    <t>将来負担比率</t>
    <rPh sb="0" eb="2">
      <t>ショウライ</t>
    </rPh>
    <rPh sb="2" eb="4">
      <t>フタン</t>
    </rPh>
    <rPh sb="4" eb="6">
      <t>ヒリツ</t>
    </rPh>
    <phoneticPr fontId="10"/>
  </si>
  <si>
    <t>（1）令和４年度普通会計予算の状況</t>
    <rPh sb="8" eb="10">
      <t>フツウ</t>
    </rPh>
    <rPh sb="10" eb="12">
      <t>カイケイ</t>
    </rPh>
    <rPh sb="12" eb="14">
      <t>ヨサン</t>
    </rPh>
    <phoneticPr fontId="7"/>
  </si>
  <si>
    <t>令和３年度</t>
    <rPh sb="0" eb="2">
      <t>レイワ</t>
    </rPh>
    <rPh sb="3" eb="5">
      <t>ネンド</t>
    </rPh>
    <phoneticPr fontId="12"/>
  </si>
  <si>
    <t>（1）令和２年度普通会計決算の状況</t>
    <phoneticPr fontId="11"/>
  </si>
  <si>
    <t>令和２年度</t>
    <rPh sb="0" eb="2">
      <t>レイワ</t>
    </rPh>
    <rPh sb="3" eb="5">
      <t>ネンド</t>
    </rPh>
    <phoneticPr fontId="12"/>
  </si>
  <si>
    <t>令和元年度</t>
    <rPh sb="2" eb="5">
      <t>ガンネンド</t>
    </rPh>
    <phoneticPr fontId="12"/>
  </si>
  <si>
    <t>（注1）平成28年度～令和元年度は平成27年度国勢調査、令和2年度は令和2年度国勢調査を基に計上している。</t>
    <phoneticPr fontId="7"/>
  </si>
  <si>
    <r>
      <t>2</t>
    </r>
    <r>
      <rPr>
        <sz val="11"/>
        <rFont val="游ゴシック"/>
        <family val="1"/>
        <charset val="128"/>
      </rPr>
      <t>8</t>
    </r>
    <r>
      <rPr>
        <sz val="11"/>
        <rFont val="明朝"/>
        <family val="1"/>
        <charset val="128"/>
      </rPr>
      <t>年度</t>
    </r>
    <rPh sb="2" eb="4">
      <t>ネンド</t>
    </rPh>
    <phoneticPr fontId="12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</si>
  <si>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12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</si>
  <si>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12"/>
  </si>
  <si>
    <t>元年度</t>
    <rPh sb="0" eb="1">
      <t>ガン</t>
    </rPh>
    <rPh sb="1" eb="3">
      <t>ネンド</t>
    </rPh>
    <phoneticPr fontId="12"/>
  </si>
  <si>
    <t>２年度</t>
    <rPh sb="1" eb="3">
      <t>ネンド</t>
    </rPh>
    <phoneticPr fontId="12"/>
  </si>
  <si>
    <t>決算額</t>
    <phoneticPr fontId="11"/>
  </si>
  <si>
    <t>島根県</t>
    <rPh sb="0" eb="3">
      <t>シマネケン</t>
    </rPh>
    <phoneticPr fontId="7"/>
  </si>
  <si>
    <t>令和４年度</t>
    <rPh sb="0" eb="2">
      <t>レイワ</t>
    </rPh>
    <rPh sb="3" eb="5">
      <t>ネンド</t>
    </rPh>
    <phoneticPr fontId="7"/>
  </si>
  <si>
    <t>決算額</t>
  </si>
  <si>
    <t>島根県</t>
    <rPh sb="0" eb="3">
      <t>シマネケン</t>
    </rPh>
    <phoneticPr fontId="9"/>
  </si>
  <si>
    <t>2.公営企業会計の状況</t>
  </si>
  <si>
    <r>
      <t>(令和</t>
    </r>
    <r>
      <rPr>
        <sz val="11"/>
        <rFont val="Meiryo UI"/>
        <family val="1"/>
        <charset val="128"/>
      </rPr>
      <t>4</t>
    </r>
    <r>
      <rPr>
        <sz val="11"/>
        <rFont val="明朝"/>
        <family val="1"/>
        <charset val="128"/>
      </rPr>
      <t>年度予算ﾍﾞｰｽ）</t>
    </r>
    <rPh sb="6" eb="8">
      <t>ヨサン</t>
    </rPh>
    <phoneticPr fontId="10"/>
  </si>
  <si>
    <t>（単位：百万円）</t>
    <phoneticPr fontId="7"/>
  </si>
  <si>
    <t>法適用企業</t>
  </si>
  <si>
    <t>水道事業</t>
    <rPh sb="0" eb="2">
      <t>スイドウ</t>
    </rPh>
    <rPh sb="2" eb="4">
      <t>ジギョウ</t>
    </rPh>
    <phoneticPr fontId="6"/>
  </si>
  <si>
    <t>水道事業</t>
    <rPh sb="0" eb="2">
      <t>スイドウ</t>
    </rPh>
    <rPh sb="2" eb="4">
      <t>ジギョウ</t>
    </rPh>
    <phoneticPr fontId="7"/>
  </si>
  <si>
    <t>工業用水道事業</t>
    <rPh sb="0" eb="3">
      <t>コウギョウヨウ</t>
    </rPh>
    <rPh sb="3" eb="5">
      <t>スイドウ</t>
    </rPh>
    <rPh sb="5" eb="7">
      <t>ジギョウ</t>
    </rPh>
    <phoneticPr fontId="6"/>
  </si>
  <si>
    <t>工業用水道事業</t>
    <rPh sb="0" eb="3">
      <t>コウギョウヨウ</t>
    </rPh>
    <rPh sb="3" eb="5">
      <t>スイドウ</t>
    </rPh>
    <rPh sb="5" eb="7">
      <t>ジギョウ</t>
    </rPh>
    <phoneticPr fontId="7"/>
  </si>
  <si>
    <t>電気事業</t>
    <rPh sb="0" eb="2">
      <t>デンキ</t>
    </rPh>
    <rPh sb="2" eb="4">
      <t>ジギョウ</t>
    </rPh>
    <phoneticPr fontId="6"/>
  </si>
  <si>
    <t>電気事業</t>
    <rPh sb="0" eb="2">
      <t>デンキ</t>
    </rPh>
    <rPh sb="2" eb="4">
      <t>ジギョウ</t>
    </rPh>
    <phoneticPr fontId="7"/>
  </si>
  <si>
    <t>宅地造成事業</t>
    <rPh sb="0" eb="2">
      <t>タクチ</t>
    </rPh>
    <rPh sb="2" eb="4">
      <t>ゾウセイ</t>
    </rPh>
    <rPh sb="4" eb="6">
      <t>ジギョウ</t>
    </rPh>
    <phoneticPr fontId="6"/>
  </si>
  <si>
    <t>宅地造成事業</t>
    <rPh sb="0" eb="2">
      <t>タクチ</t>
    </rPh>
    <rPh sb="2" eb="4">
      <t>ゾウセイ</t>
    </rPh>
    <rPh sb="4" eb="6">
      <t>ジギョウ</t>
    </rPh>
    <phoneticPr fontId="7"/>
  </si>
  <si>
    <t>病院事業</t>
    <rPh sb="0" eb="2">
      <t>ビョウイン</t>
    </rPh>
    <rPh sb="2" eb="4">
      <t>ジギョウ</t>
    </rPh>
    <phoneticPr fontId="6"/>
  </si>
  <si>
    <t>病院事業</t>
    <rPh sb="0" eb="2">
      <t>ビョウイン</t>
    </rPh>
    <rPh sb="2" eb="4">
      <t>ジギョウ</t>
    </rPh>
    <phoneticPr fontId="7"/>
  </si>
  <si>
    <t>下水道事業</t>
    <rPh sb="0" eb="3">
      <t>ゲスイドウ</t>
    </rPh>
    <rPh sb="3" eb="5">
      <t>ジギョウ</t>
    </rPh>
    <phoneticPr fontId="6"/>
  </si>
  <si>
    <t>下水道事業</t>
    <rPh sb="0" eb="3">
      <t>ゲスイドウ</t>
    </rPh>
    <rPh sb="3" eb="5">
      <t>ジギョウ</t>
    </rPh>
    <phoneticPr fontId="7"/>
  </si>
  <si>
    <t>令和４年度</t>
    <rPh sb="0" eb="1">
      <t>レイ</t>
    </rPh>
    <rPh sb="1" eb="2">
      <t>ワ</t>
    </rPh>
    <phoneticPr fontId="7"/>
  </si>
  <si>
    <t>損益収支</t>
    <rPh sb="0" eb="2">
      <t>ソンエキ</t>
    </rPh>
    <rPh sb="2" eb="4">
      <t>シュウシ</t>
    </rPh>
    <phoneticPr fontId="7"/>
  </si>
  <si>
    <t>総収益</t>
  </si>
  <si>
    <t>(a)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</si>
  <si>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</si>
  <si>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</si>
  <si>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</si>
  <si>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</si>
  <si>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</si>
  <si>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>(f)</t>
  </si>
  <si>
    <t xml:space="preserve">経常損益 </t>
  </si>
  <si>
    <t>(b-e)</t>
    <phoneticPr fontId="22"/>
  </si>
  <si>
    <t xml:space="preserve">特別損益 </t>
  </si>
  <si>
    <t>(c-f)</t>
    <phoneticPr fontId="22"/>
  </si>
  <si>
    <t xml:space="preserve">純損益   </t>
  </si>
  <si>
    <t>(a-d)</t>
    <phoneticPr fontId="22"/>
  </si>
  <si>
    <t>累積欠損金</t>
  </si>
  <si>
    <t>不良債務</t>
  </si>
  <si>
    <t>-</t>
  </si>
  <si>
    <t>資本収支</t>
    <rPh sb="0" eb="2">
      <t>シホン</t>
    </rPh>
    <rPh sb="2" eb="4">
      <t>シュウシ</t>
    </rPh>
    <phoneticPr fontId="7"/>
  </si>
  <si>
    <t>資本的収入</t>
  </si>
  <si>
    <t>うち企業債</t>
  </si>
  <si>
    <t>資本的収入（純計） 　</t>
  </si>
  <si>
    <t>(g)</t>
    <phoneticPr fontId="22"/>
  </si>
  <si>
    <t>資本的支出</t>
  </si>
  <si>
    <t>(h)</t>
    <phoneticPr fontId="22"/>
  </si>
  <si>
    <t>　</t>
  </si>
  <si>
    <t>うち企業債償還金</t>
  </si>
  <si>
    <t>差引不足額 (▲)</t>
    <phoneticPr fontId="10"/>
  </si>
  <si>
    <t>(i=g-h)</t>
    <phoneticPr fontId="22"/>
  </si>
  <si>
    <t>資本的収入が資本的支出に</t>
  </si>
  <si>
    <t>(j)</t>
    <phoneticPr fontId="22"/>
  </si>
  <si>
    <t xml:space="preserve">不足する額の補てん財源　 </t>
  </si>
  <si>
    <t>補てん財源不足額(▲)</t>
    <phoneticPr fontId="10"/>
  </si>
  <si>
    <t>(i+j)</t>
    <phoneticPr fontId="22"/>
  </si>
  <si>
    <t>（単位：百万円）</t>
    <phoneticPr fontId="10"/>
  </si>
  <si>
    <t>法非適用企業</t>
  </si>
  <si>
    <t>港湾整備事業</t>
    <rPh sb="0" eb="2">
      <t>コウワン</t>
    </rPh>
    <rPh sb="2" eb="4">
      <t>セイビ</t>
    </rPh>
    <rPh sb="4" eb="6">
      <t>ジギョウ</t>
    </rPh>
    <phoneticPr fontId="6"/>
  </si>
  <si>
    <t>港湾整備事業</t>
    <rPh sb="0" eb="2">
      <t>コウワン</t>
    </rPh>
    <rPh sb="2" eb="4">
      <t>セイビ</t>
    </rPh>
    <rPh sb="4" eb="6">
      <t>ジギョウ</t>
    </rPh>
    <phoneticPr fontId="7"/>
  </si>
  <si>
    <t>収益的収支</t>
    <rPh sb="0" eb="3">
      <t>シュウエキテキ</t>
    </rPh>
    <rPh sb="3" eb="5">
      <t>シュウシ</t>
    </rPh>
    <phoneticPr fontId="7"/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</si>
  <si>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</si>
  <si>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</si>
  <si>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</si>
  <si>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</si>
  <si>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</si>
  <si>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</si>
  <si>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(c=a-b)</t>
    <phoneticPr fontId="7"/>
  </si>
  <si>
    <t>資本的収支</t>
    <rPh sb="0" eb="2">
      <t>シホン</t>
    </rPh>
    <rPh sb="2" eb="3">
      <t>テキ</t>
    </rPh>
    <rPh sb="3" eb="5">
      <t>シュウシ</t>
    </rPh>
    <phoneticPr fontId="7"/>
  </si>
  <si>
    <t>資本的収入　</t>
  </si>
  <si>
    <t>うち地方債</t>
  </si>
  <si>
    <t>うち地方債償還金</t>
  </si>
  <si>
    <t>(f=d-e)</t>
    <phoneticPr fontId="7"/>
  </si>
  <si>
    <t>その他</t>
    <rPh sb="2" eb="3">
      <t>タ</t>
    </rPh>
    <phoneticPr fontId="7"/>
  </si>
  <si>
    <t>収支再差引</t>
  </si>
  <si>
    <t>(g=c+f)</t>
    <phoneticPr fontId="7"/>
  </si>
  <si>
    <t>積立金</t>
  </si>
  <si>
    <t>形式収支</t>
  </si>
  <si>
    <t>実質収支</t>
  </si>
  <si>
    <t>島根県</t>
    <rPh sb="0" eb="3">
      <t>シマネケン</t>
    </rPh>
    <phoneticPr fontId="10"/>
  </si>
  <si>
    <t>４.公営企業会計の状況</t>
    <phoneticPr fontId="10"/>
  </si>
  <si>
    <t>(令和２年度決算ﾍﾞｰｽ）</t>
    <phoneticPr fontId="10"/>
  </si>
  <si>
    <t>令和元年度</t>
    <rPh sb="0" eb="2">
      <t>レイワ</t>
    </rPh>
    <rPh sb="2" eb="4">
      <t>ガンネン</t>
    </rPh>
    <rPh sb="3" eb="5">
      <t>ネンド</t>
    </rPh>
    <phoneticPr fontId="12"/>
  </si>
  <si>
    <t>令和元年度</t>
    <rPh sb="0" eb="2">
      <t>レイワ</t>
    </rPh>
    <rPh sb="2" eb="5">
      <t>ガンネンド</t>
    </rPh>
    <phoneticPr fontId="12"/>
  </si>
  <si>
    <t>５.第三セクター(公社・株式会社形態の三セク)の状況</t>
    <phoneticPr fontId="10"/>
  </si>
  <si>
    <t>(令和２年度決算額）</t>
    <phoneticPr fontId="10"/>
  </si>
  <si>
    <t>　（単位：百万円）</t>
  </si>
  <si>
    <t>出資状況</t>
    <rPh sb="0" eb="2">
      <t>シュッシ</t>
    </rPh>
    <rPh sb="2" eb="4">
      <t>ジョウキョウ</t>
    </rPh>
    <phoneticPr fontId="10"/>
  </si>
  <si>
    <t>出資団体数</t>
  </si>
  <si>
    <t>出資金額</t>
    <rPh sb="0" eb="2">
      <t>シュッシ</t>
    </rPh>
    <rPh sb="2" eb="4">
      <t>キンガク</t>
    </rPh>
    <phoneticPr fontId="7"/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</si>
  <si>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</si>
  <si>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</si>
  <si>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</si>
  <si>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</si>
  <si>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</si>
  <si>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</si>
  <si>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</si>
  <si>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  <rPh sb="0" eb="2">
      <t>シサン</t>
    </rPh>
    <phoneticPr fontId="7"/>
  </si>
  <si>
    <t>流動資産</t>
  </si>
  <si>
    <t>固定資産</t>
  </si>
  <si>
    <t>繰延資産</t>
  </si>
  <si>
    <t>資産合計</t>
  </si>
  <si>
    <t>負債</t>
    <rPh sb="0" eb="2">
      <t>フサイ</t>
    </rPh>
    <phoneticPr fontId="7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</si>
  <si>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</si>
  <si>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</si>
  <si>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</si>
  <si>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</si>
  <si>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7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</si>
  <si>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</si>
  <si>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</si>
  <si>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</si>
  <si>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</si>
  <si>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</si>
  <si>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10"/>
  </si>
  <si>
    <t>事業・経常損益</t>
    <rPh sb="0" eb="2">
      <t>ジギョウ</t>
    </rPh>
    <rPh sb="3" eb="5">
      <t>ケイジョウ</t>
    </rPh>
    <rPh sb="5" eb="7">
      <t>ソンエキ</t>
    </rPh>
    <phoneticPr fontId="7"/>
  </si>
  <si>
    <t>営業収益</t>
  </si>
  <si>
    <t>営業費用</t>
  </si>
  <si>
    <t>一般管理費</t>
    <rPh sb="0" eb="2">
      <t>イッパン</t>
    </rPh>
    <rPh sb="2" eb="5">
      <t>カンリヒ</t>
    </rPh>
    <phoneticPr fontId="10"/>
  </si>
  <si>
    <t>(c)</t>
    <phoneticPr fontId="10"/>
  </si>
  <si>
    <t xml:space="preserve">営業利益          </t>
  </si>
  <si>
    <t>(d=a-b-c)</t>
    <phoneticPr fontId="10"/>
  </si>
  <si>
    <t>営業外収益</t>
  </si>
  <si>
    <t>(e)</t>
    <phoneticPr fontId="10"/>
  </si>
  <si>
    <t>営業外費用</t>
  </si>
  <si>
    <t>(f)</t>
    <phoneticPr fontId="10"/>
  </si>
  <si>
    <t xml:space="preserve">経常利益      </t>
  </si>
  <si>
    <t>(g=d+e-f)</t>
    <phoneticPr fontId="10"/>
  </si>
  <si>
    <t>特別損失</t>
    <rPh sb="0" eb="2">
      <t>トクベツ</t>
    </rPh>
    <rPh sb="2" eb="4">
      <t>ソンシツ</t>
    </rPh>
    <phoneticPr fontId="7"/>
  </si>
  <si>
    <t>特別利益</t>
  </si>
  <si>
    <t>(h)</t>
    <phoneticPr fontId="10"/>
  </si>
  <si>
    <t>特別損失</t>
  </si>
  <si>
    <t>(i)</t>
    <phoneticPr fontId="10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</si>
  <si>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10"/>
  </si>
  <si>
    <t>(j=g+h-i)</t>
    <phoneticPr fontId="10"/>
  </si>
  <si>
    <t>特定準備金取崩</t>
    <rPh sb="0" eb="2">
      <t>トクテイ</t>
    </rPh>
    <rPh sb="2" eb="5">
      <t>ジュンビキン</t>
    </rPh>
    <rPh sb="5" eb="7">
      <t>トリクズシ</t>
    </rPh>
    <phoneticPr fontId="10"/>
  </si>
  <si>
    <t>(k)</t>
    <phoneticPr fontId="10"/>
  </si>
  <si>
    <t>特定準備金繰入</t>
    <rPh sb="0" eb="2">
      <t>トクテイ</t>
    </rPh>
    <rPh sb="2" eb="5">
      <t>ジュンビキン</t>
    </rPh>
    <rPh sb="5" eb="7">
      <t>クリイレ</t>
    </rPh>
    <phoneticPr fontId="10"/>
  </si>
  <si>
    <t>(l)</t>
    <phoneticPr fontId="10"/>
  </si>
  <si>
    <t>法人税等</t>
  </si>
  <si>
    <t>(m)</t>
    <phoneticPr fontId="10"/>
  </si>
  <si>
    <t xml:space="preserve">当期利益  </t>
  </si>
  <si>
    <t>(ｎ=g+h-i-m)</t>
    <phoneticPr fontId="10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</si>
  <si>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10"/>
  </si>
  <si>
    <t>前期繰越利益</t>
  </si>
  <si>
    <t>(o)</t>
    <phoneticPr fontId="10"/>
  </si>
  <si>
    <t xml:space="preserve">当期未処分利益    </t>
  </si>
  <si>
    <t>(p=n+o)</t>
    <phoneticPr fontId="10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</si>
  <si>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10"/>
  </si>
  <si>
    <t>（注２）原則として表示単位未満を四捨五入して端数調整していないため、合計等と一致しない場合がある。</t>
    <phoneticPr fontId="10"/>
  </si>
  <si>
    <t>島根県土地開発公社</t>
    <rPh sb="0" eb="3">
      <t>シマネケン</t>
    </rPh>
    <rPh sb="3" eb="5">
      <t>トチ</t>
    </rPh>
    <rPh sb="5" eb="7">
      <t>カイハツ</t>
    </rPh>
    <rPh sb="7" eb="9">
      <t>コウシャ</t>
    </rPh>
    <phoneticPr fontId="14"/>
  </si>
  <si>
    <t>島根県住宅供給公社</t>
    <rPh sb="0" eb="3">
      <t>シマネケン</t>
    </rPh>
    <rPh sb="3" eb="5">
      <t>ジュウタク</t>
    </rPh>
    <rPh sb="5" eb="7">
      <t>キョウキュウ</t>
    </rPh>
    <rPh sb="7" eb="9">
      <t>コウシャ</t>
    </rPh>
    <phoneticPr fontId="14"/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</si>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</sst>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76" formatCode="_ * #,##0_ ;_ * &quot;▲ &quot;#,##0_ ;_ * &quot;－&quot;_ ;_ @_ "/>
    <numFmt numFmtId="177" formatCode="_ * #,##0.0_ ;_ * &quot;▲ &quot;#,##0.0_ ;_ * &quot;－&quot;_ ;_ @_ "/>
    <numFmt numFmtId="178" formatCode="#,##0.0;&quot;▲ &quot;#,##0.0"/>
    <numFmt numFmtId="179" formatCode="_ * #,##0.00_ ;_ * &quot;▲ &quot;#,##0.00_ ;_ * &quot;－&quot;_ ;_ @_ "/>
    <numFmt numFmtId="180" formatCode="_ * #,##0.000_ ;_ * &quot;▲ &quot;#,##0.000_ ;_ * &quot;－&quot;_ ;_ @_ "/>
    <numFmt numFmtId="181" formatCode="#,##0;[Red]&quot;△&quot;#,##0"/>
    <numFmt numFmtId="182" formatCode="#,##0;&quot;△ &quot;#,##0"/>
  </numFmts>
  <fonts count="30">
    <font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ｺﾞｼｯｸ"/>
      <family val="3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6"/>
      <name val="明朝"/>
      <family val="1"/>
      <charset val="128"/>
    </font>
    <font>
      <sz val="6"/>
      <name val="明朝"/>
      <family val="3"/>
      <charset val="128"/>
    </font>
    <font>
      <sz val="11"/>
      <name val="游ゴシック"/>
      <family val="1"/>
      <charset val="128"/>
    </font>
    <font>
      <sz val="18"/>
      <color theme="3"/>
      <name val="ＭＳ Ｐゴシック"/>
      <family val="2"/>
      <charset val="128"/>
      <scheme val="major"/>
    </font>
    <font>
      <b/>
      <sz val="12"/>
      <color theme="1"/>
      <name val="明朝"/>
      <family val="1"/>
      <charset val="128"/>
    </font>
    <font>
      <b/>
      <sz val="11"/>
      <color theme="1"/>
      <name val="明朝"/>
      <family val="1"/>
      <charset val="128"/>
    </font>
    <font>
      <sz val="11"/>
      <color theme="1"/>
      <name val="明朝"/>
      <family val="1"/>
      <charset val="128"/>
    </font>
    <font>
      <b/>
      <sz val="12"/>
      <color theme="1"/>
      <name val="ＭＳ ゴシック"/>
      <family val="3"/>
      <charset val="128"/>
    </font>
    <font>
      <sz val="11"/>
      <name val="Meiryo UI"/>
      <family val="1"/>
      <charset val="128"/>
    </font>
    <font>
      <sz val="11"/>
      <color theme="1"/>
      <name val="ｺﾞｼｯｸ"/>
      <family val="3"/>
      <charset val="128"/>
    </font>
    <font>
      <sz val="11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11"/>
      <name val="明朝"/>
      <family val="1"/>
      <charset val="128"/>
    </font>
    <font>
      <b/>
      <sz val="12"/>
      <name val="ＭＳ ゴシック"/>
      <family val="3"/>
      <charset val="128"/>
    </font>
    <font>
      <sz val="11"/>
      <name val="ｺﾞｼｯｸ"/>
      <family val="3"/>
      <charset val="128"/>
    </font>
    <font>
      <sz val="11"/>
      <name val="ＭＳ 明朝"/>
      <family val="1"/>
      <charset val="128"/>
    </font>
    <font>
      <sz val="8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9" fillId="0" borderId="0"/>
  </cellStyleXfs>
  <cellXfs count="491">
    <xf numFmtId="0" fontId="0" fillId="0" borderId="0" xfId="0"/>
    <xf numFmtId="41" fontId="3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2" fillId="0" borderId="0" xfId="0" applyNumberFormat="1" applyFont="1" applyAlignment="1">
      <alignment vertical="center"/>
    </xf>
    <xf numFmtId="41" fontId="2" fillId="0" borderId="1" xfId="0" applyNumberFormat="1" applyFon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1" fillId="0" borderId="0" xfId="0" applyNumberFormat="1" applyFont="1" applyAlignment="1">
      <alignment vertical="center"/>
    </xf>
    <xf numFmtId="41" fontId="5" fillId="0" borderId="0" xfId="0" applyNumberFormat="1" applyFont="1" applyAlignment="1">
      <alignment vertical="center"/>
    </xf>
    <xf numFmtId="41" fontId="0" fillId="0" borderId="5" xfId="0" applyNumberFormat="1" applyBorder="1" applyAlignment="1">
      <alignment horizontal="left" vertical="center"/>
    </xf>
    <xf numFmtId="41" fontId="2" fillId="0" borderId="5" xfId="0" applyNumberFormat="1" applyFont="1" applyBorder="1" applyAlignment="1">
      <alignment horizontal="centerContinuous" vertical="center"/>
    </xf>
    <xf numFmtId="41" fontId="4" fillId="0" borderId="0" xfId="0" applyNumberFormat="1" applyFont="1" applyAlignment="1">
      <alignment horizontal="left" vertical="center"/>
    </xf>
    <xf numFmtId="41" fontId="0" fillId="0" borderId="4" xfId="0" applyNumberFormat="1" applyBorder="1" applyAlignment="1">
      <alignment horizontal="centerContinuous" vertical="center"/>
    </xf>
    <xf numFmtId="41" fontId="0" fillId="0" borderId="5" xfId="0" applyNumberFormat="1" applyBorder="1" applyAlignment="1">
      <alignment horizontal="centerContinuous" vertical="center"/>
    </xf>
    <xf numFmtId="0" fontId="2" fillId="0" borderId="5" xfId="0" applyNumberFormat="1" applyFont="1" applyBorder="1" applyAlignment="1">
      <alignment horizontal="distributed" vertical="center" justifyLastLine="1"/>
    </xf>
    <xf numFmtId="41" fontId="6" fillId="0" borderId="0" xfId="0" applyNumberFormat="1" applyFont="1" applyAlignment="1">
      <alignment vertical="center"/>
    </xf>
    <xf numFmtId="41" fontId="6" fillId="0" borderId="0" xfId="0" applyNumberFormat="1" applyFont="1" applyAlignment="1">
      <alignment horizontal="left" vertical="center"/>
    </xf>
    <xf numFmtId="178" fontId="0" fillId="0" borderId="0" xfId="0" applyNumberFormat="1" applyAlignment="1">
      <alignment vertical="center"/>
    </xf>
    <xf numFmtId="41" fontId="9" fillId="0" borderId="0" xfId="0" applyNumberFormat="1" applyFont="1" applyAlignment="1">
      <alignment vertical="center"/>
    </xf>
    <xf numFmtId="0" fontId="2" fillId="0" borderId="5" xfId="0" applyNumberFormat="1" applyFont="1" applyBorder="1" applyAlignment="1">
      <alignment horizontal="centerContinuous" vertical="center"/>
    </xf>
    <xf numFmtId="41" fontId="2" fillId="0" borderId="0" xfId="0" applyNumberFormat="1" applyFont="1" applyBorder="1" applyAlignment="1">
      <alignment horizontal="distributed" vertical="center"/>
    </xf>
    <xf numFmtId="41" fontId="4" fillId="0" borderId="0" xfId="0" applyNumberFormat="1" applyFont="1" applyAlignment="1">
      <alignment vertical="center"/>
    </xf>
    <xf numFmtId="41" fontId="0" fillId="0" borderId="8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177" fontId="0" fillId="0" borderId="0" xfId="0" applyNumberFormat="1" applyBorder="1" applyAlignment="1">
      <alignment vertical="center"/>
    </xf>
    <xf numFmtId="177" fontId="1" fillId="0" borderId="0" xfId="1" applyNumberFormat="1" applyFill="1" applyBorder="1" applyAlignment="1">
      <alignment vertical="center"/>
    </xf>
    <xf numFmtId="41" fontId="1" fillId="0" borderId="0" xfId="0" applyNumberFormat="1" applyFont="1" applyAlignment="1">
      <alignment horizontal="left"/>
    </xf>
    <xf numFmtId="41" fontId="0" fillId="0" borderId="8" xfId="0" applyNumberFormat="1" applyBorder="1" applyAlignment="1">
      <alignment horizontal="centerContinuous" vertical="center"/>
    </xf>
    <xf numFmtId="41" fontId="0" fillId="0" borderId="7" xfId="0" applyNumberFormat="1" applyBorder="1" applyAlignment="1">
      <alignment vertical="center"/>
    </xf>
    <xf numFmtId="41" fontId="0" fillId="0" borderId="6" xfId="0" applyNumberFormat="1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2" fillId="0" borderId="5" xfId="0" applyNumberFormat="1" applyFont="1" applyFill="1" applyBorder="1" applyAlignment="1">
      <alignment horizontal="distributed" vertical="center" justifyLastLine="1"/>
    </xf>
    <xf numFmtId="41" fontId="0" fillId="0" borderId="1" xfId="0" applyNumberFormat="1" applyFill="1" applyBorder="1" applyAlignment="1">
      <alignment horizontal="left" vertical="center"/>
    </xf>
    <xf numFmtId="41" fontId="0" fillId="0" borderId="2" xfId="0" applyNumberFormat="1" applyFill="1" applyBorder="1" applyAlignment="1">
      <alignment horizontal="left" vertical="center"/>
    </xf>
    <xf numFmtId="176" fontId="1" fillId="0" borderId="3" xfId="1" applyNumberFormat="1" applyFill="1" applyBorder="1" applyAlignment="1">
      <alignment vertical="center"/>
    </xf>
    <xf numFmtId="177" fontId="1" fillId="0" borderId="36" xfId="1" applyNumberFormat="1" applyFill="1" applyBorder="1" applyAlignment="1">
      <alignment vertical="center"/>
    </xf>
    <xf numFmtId="176" fontId="1" fillId="0" borderId="35" xfId="1" applyNumberFormat="1" applyFill="1" applyBorder="1" applyAlignment="1">
      <alignment vertical="center"/>
    </xf>
    <xf numFmtId="177" fontId="1" fillId="0" borderId="7" xfId="1" applyNumberFormat="1" applyFill="1" applyBorder="1" applyAlignment="1">
      <alignment vertical="center"/>
    </xf>
    <xf numFmtId="41" fontId="0" fillId="0" borderId="3" xfId="0" applyNumberFormat="1" applyFill="1" applyBorder="1" applyAlignment="1">
      <alignment vertical="center"/>
    </xf>
    <xf numFmtId="41" fontId="0" fillId="0" borderId="25" xfId="0" applyNumberFormat="1" applyFill="1" applyBorder="1" applyAlignment="1">
      <alignment horizontal="left" vertical="center"/>
    </xf>
    <xf numFmtId="41" fontId="0" fillId="0" borderId="26" xfId="0" applyNumberFormat="1" applyFill="1" applyBorder="1" applyAlignment="1">
      <alignment horizontal="left" vertical="center"/>
    </xf>
    <xf numFmtId="176" fontId="1" fillId="0" borderId="28" xfId="1" applyNumberFormat="1" applyFill="1" applyBorder="1" applyAlignment="1">
      <alignment vertical="center"/>
    </xf>
    <xf numFmtId="177" fontId="1" fillId="0" borderId="25" xfId="1" applyNumberFormat="1" applyFill="1" applyBorder="1" applyAlignment="1">
      <alignment vertical="center"/>
    </xf>
    <xf numFmtId="176" fontId="1" fillId="0" borderId="30" xfId="1" applyNumberFormat="1" applyFill="1" applyBorder="1" applyAlignment="1">
      <alignment vertical="center"/>
    </xf>
    <xf numFmtId="177" fontId="1" fillId="0" borderId="27" xfId="1" applyNumberFormat="1" applyFill="1" applyBorder="1" applyAlignment="1">
      <alignment vertical="center"/>
    </xf>
    <xf numFmtId="41" fontId="0" fillId="0" borderId="36" xfId="0" applyNumberFormat="1" applyFill="1" applyBorder="1" applyAlignment="1">
      <alignment vertical="center"/>
    </xf>
    <xf numFmtId="41" fontId="0" fillId="0" borderId="17" xfId="0" applyNumberFormat="1" applyFill="1" applyBorder="1" applyAlignment="1">
      <alignment vertical="center"/>
    </xf>
    <xf numFmtId="176" fontId="1" fillId="0" borderId="31" xfId="1" applyNumberFormat="1" applyFill="1" applyBorder="1" applyAlignment="1">
      <alignment vertical="center"/>
    </xf>
    <xf numFmtId="177" fontId="1" fillId="0" borderId="17" xfId="1" applyNumberFormat="1" applyFill="1" applyBorder="1" applyAlignment="1">
      <alignment vertical="center"/>
    </xf>
    <xf numFmtId="176" fontId="1" fillId="0" borderId="20" xfId="1" applyNumberFormat="1" applyFill="1" applyBorder="1" applyAlignment="1">
      <alignment vertical="center"/>
    </xf>
    <xf numFmtId="177" fontId="1" fillId="0" borderId="19" xfId="1" applyNumberFormat="1" applyFill="1" applyBorder="1" applyAlignment="1">
      <alignment vertical="center"/>
    </xf>
    <xf numFmtId="41" fontId="0" fillId="0" borderId="39" xfId="0" applyNumberFormat="1" applyFill="1" applyBorder="1" applyAlignment="1">
      <alignment vertical="center"/>
    </xf>
    <xf numFmtId="41" fontId="0" fillId="0" borderId="36" xfId="0" applyNumberFormat="1" applyFill="1" applyBorder="1" applyAlignment="1">
      <alignment horizontal="left" vertical="center"/>
    </xf>
    <xf numFmtId="41" fontId="0" fillId="0" borderId="0" xfId="0" applyNumberFormat="1" applyFill="1" applyBorder="1" applyAlignment="1">
      <alignment horizontal="left" vertical="center"/>
    </xf>
    <xf numFmtId="177" fontId="1" fillId="0" borderId="33" xfId="1" applyNumberFormat="1" applyFill="1" applyBorder="1" applyAlignment="1">
      <alignment vertical="center"/>
    </xf>
    <xf numFmtId="41" fontId="0" fillId="0" borderId="25" xfId="0" applyNumberFormat="1" applyFill="1" applyBorder="1" applyAlignment="1">
      <alignment vertical="center"/>
    </xf>
    <xf numFmtId="41" fontId="0" fillId="0" borderId="21" xfId="0" applyNumberFormat="1" applyFill="1" applyBorder="1" applyAlignment="1">
      <alignment vertical="center"/>
    </xf>
    <xf numFmtId="41" fontId="0" fillId="0" borderId="31" xfId="0" applyNumberFormat="1" applyFill="1" applyBorder="1" applyAlignment="1">
      <alignment horizontal="left" vertical="center"/>
    </xf>
    <xf numFmtId="41" fontId="0" fillId="0" borderId="18" xfId="0" applyNumberFormat="1" applyFill="1" applyBorder="1" applyAlignment="1">
      <alignment horizontal="left" vertical="center"/>
    </xf>
    <xf numFmtId="41" fontId="0" fillId="0" borderId="40" xfId="0" applyNumberFormat="1" applyFill="1" applyBorder="1" applyAlignment="1">
      <alignment horizontal="left" vertical="center"/>
    </xf>
    <xf numFmtId="41" fontId="0" fillId="0" borderId="41" xfId="0" applyNumberFormat="1" applyFill="1" applyBorder="1" applyAlignment="1">
      <alignment horizontal="left" vertical="center"/>
    </xf>
    <xf numFmtId="177" fontId="1" fillId="0" borderId="42" xfId="1" applyNumberFormat="1" applyFill="1" applyBorder="1" applyAlignment="1">
      <alignment vertical="center"/>
    </xf>
    <xf numFmtId="176" fontId="1" fillId="0" borderId="43" xfId="1" applyNumberFormat="1" applyFill="1" applyBorder="1" applyAlignment="1">
      <alignment vertical="center"/>
    </xf>
    <xf numFmtId="177" fontId="1" fillId="0" borderId="44" xfId="1" applyNumberFormat="1" applyFill="1" applyBorder="1" applyAlignment="1">
      <alignment vertical="center"/>
    </xf>
    <xf numFmtId="41" fontId="0" fillId="0" borderId="4" xfId="0" applyNumberFormat="1" applyFill="1" applyBorder="1" applyAlignment="1">
      <alignment horizontal="left" vertical="center"/>
    </xf>
    <xf numFmtId="41" fontId="0" fillId="0" borderId="5" xfId="0" applyNumberFormat="1" applyFill="1" applyBorder="1" applyAlignment="1">
      <alignment horizontal="left" vertical="center"/>
    </xf>
    <xf numFmtId="176" fontId="1" fillId="0" borderId="4" xfId="1" applyNumberFormat="1" applyFill="1" applyBorder="1" applyAlignment="1">
      <alignment vertical="center"/>
    </xf>
    <xf numFmtId="177" fontId="1" fillId="0" borderId="15" xfId="1" applyNumberFormat="1" applyFill="1" applyBorder="1" applyAlignment="1">
      <alignment vertical="center"/>
    </xf>
    <xf numFmtId="177" fontId="1" fillId="0" borderId="45" xfId="1" applyNumberFormat="1" applyFill="1" applyBorder="1" applyAlignment="1">
      <alignment vertical="center"/>
    </xf>
    <xf numFmtId="177" fontId="1" fillId="0" borderId="34" xfId="1" applyNumberFormat="1" applyFill="1" applyBorder="1" applyAlignment="1">
      <alignment vertical="center"/>
    </xf>
    <xf numFmtId="41" fontId="0" fillId="0" borderId="17" xfId="0" applyNumberFormat="1" applyFill="1" applyBorder="1" applyAlignment="1">
      <alignment horizontal="left" vertical="center"/>
    </xf>
    <xf numFmtId="177" fontId="1" fillId="0" borderId="32" xfId="1" applyNumberFormat="1" applyFill="1" applyBorder="1" applyAlignment="1">
      <alignment vertical="center"/>
    </xf>
    <xf numFmtId="41" fontId="0" fillId="0" borderId="24" xfId="0" applyNumberFormat="1" applyFill="1" applyBorder="1" applyAlignment="1">
      <alignment vertical="center"/>
    </xf>
    <xf numFmtId="41" fontId="0" fillId="0" borderId="3" xfId="0" applyNumberFormat="1" applyFill="1" applyBorder="1" applyAlignment="1">
      <alignment horizontal="left" vertical="center"/>
    </xf>
    <xf numFmtId="177" fontId="1" fillId="0" borderId="29" xfId="1" applyNumberFormat="1" applyFill="1" applyBorder="1" applyAlignment="1">
      <alignment vertical="center"/>
    </xf>
    <xf numFmtId="41" fontId="8" fillId="0" borderId="32" xfId="0" applyNumberFormat="1" applyFont="1" applyFill="1" applyBorder="1" applyAlignment="1">
      <alignment vertical="center"/>
    </xf>
    <xf numFmtId="177" fontId="0" fillId="0" borderId="32" xfId="0" applyNumberFormat="1" applyFill="1" applyBorder="1" applyAlignment="1">
      <alignment vertical="center"/>
    </xf>
    <xf numFmtId="41" fontId="0" fillId="0" borderId="32" xfId="0" applyNumberFormat="1" applyFill="1" applyBorder="1" applyAlignment="1">
      <alignment vertical="center"/>
    </xf>
    <xf numFmtId="41" fontId="0" fillId="0" borderId="19" xfId="0" applyNumberFormat="1" applyFill="1" applyBorder="1" applyAlignment="1">
      <alignment horizontal="left" vertical="center"/>
    </xf>
    <xf numFmtId="41" fontId="0" fillId="0" borderId="4" xfId="0" applyNumberFormat="1" applyFill="1" applyBorder="1" applyAlignment="1">
      <alignment vertical="center"/>
    </xf>
    <xf numFmtId="41" fontId="0" fillId="0" borderId="15" xfId="0" applyNumberFormat="1" applyFill="1" applyBorder="1" applyAlignment="1">
      <alignment horizontal="left" vertical="center"/>
    </xf>
    <xf numFmtId="41" fontId="0" fillId="0" borderId="6" xfId="0" applyNumberFormat="1" applyFill="1" applyBorder="1" applyAlignment="1">
      <alignment horizontal="left" vertical="center"/>
    </xf>
    <xf numFmtId="41" fontId="0" fillId="0" borderId="5" xfId="0" applyNumberFormat="1" applyFill="1" applyBorder="1" applyAlignment="1">
      <alignment vertical="center"/>
    </xf>
    <xf numFmtId="176" fontId="1" fillId="0" borderId="14" xfId="1" applyNumberFormat="1" applyFill="1" applyBorder="1" applyAlignment="1">
      <alignment vertical="center"/>
    </xf>
    <xf numFmtId="41" fontId="0" fillId="0" borderId="2" xfId="0" applyNumberFormat="1" applyBorder="1" applyAlignment="1">
      <alignment horizontal="left" vertical="center"/>
    </xf>
    <xf numFmtId="177" fontId="1" fillId="0" borderId="36" xfId="1" applyNumberFormat="1" applyBorder="1" applyAlignment="1">
      <alignment vertical="center"/>
    </xf>
    <xf numFmtId="176" fontId="1" fillId="0" borderId="35" xfId="1" applyNumberFormat="1" applyBorder="1" applyAlignment="1">
      <alignment vertical="center"/>
    </xf>
    <xf numFmtId="177" fontId="1" fillId="0" borderId="7" xfId="1" applyNumberFormat="1" applyBorder="1" applyAlignment="1">
      <alignment vertical="center"/>
    </xf>
    <xf numFmtId="41" fontId="0" fillId="0" borderId="25" xfId="0" applyNumberFormat="1" applyBorder="1" applyAlignment="1">
      <alignment horizontal="left" vertical="center"/>
    </xf>
    <xf numFmtId="41" fontId="0" fillId="0" borderId="26" xfId="0" applyNumberFormat="1" applyBorder="1" applyAlignment="1">
      <alignment horizontal="left" vertical="center"/>
    </xf>
    <xf numFmtId="177" fontId="1" fillId="0" borderId="25" xfId="1" applyNumberFormat="1" applyBorder="1" applyAlignment="1">
      <alignment vertical="center"/>
    </xf>
    <xf numFmtId="176" fontId="1" fillId="0" borderId="30" xfId="1" applyNumberFormat="1" applyBorder="1" applyAlignment="1">
      <alignment vertical="center"/>
    </xf>
    <xf numFmtId="177" fontId="1" fillId="0" borderId="27" xfId="1" applyNumberFormat="1" applyBorder="1" applyAlignment="1">
      <alignment vertical="center"/>
    </xf>
    <xf numFmtId="41" fontId="0" fillId="0" borderId="36" xfId="0" applyNumberFormat="1" applyBorder="1" applyAlignment="1">
      <alignment vertical="center"/>
    </xf>
    <xf numFmtId="41" fontId="0" fillId="0" borderId="17" xfId="0" applyNumberFormat="1" applyBorder="1" applyAlignment="1">
      <alignment vertical="center"/>
    </xf>
    <xf numFmtId="177" fontId="1" fillId="0" borderId="17" xfId="1" applyNumberFormat="1" applyBorder="1" applyAlignment="1">
      <alignment vertical="center"/>
    </xf>
    <xf numFmtId="176" fontId="1" fillId="0" borderId="20" xfId="1" applyNumberFormat="1" applyBorder="1" applyAlignment="1">
      <alignment vertical="center"/>
    </xf>
    <xf numFmtId="177" fontId="1" fillId="0" borderId="19" xfId="1" applyNumberFormat="1" applyBorder="1" applyAlignment="1">
      <alignment vertical="center"/>
    </xf>
    <xf numFmtId="41" fontId="0" fillId="0" borderId="39" xfId="0" applyNumberFormat="1" applyBorder="1" applyAlignment="1">
      <alignment vertical="center"/>
    </xf>
    <xf numFmtId="41" fontId="0" fillId="0" borderId="36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177" fontId="1" fillId="0" borderId="33" xfId="1" applyNumberFormat="1" applyBorder="1" applyAlignment="1">
      <alignment vertical="center"/>
    </xf>
    <xf numFmtId="41" fontId="0" fillId="0" borderId="25" xfId="0" applyNumberFormat="1" applyBorder="1" applyAlignment="1">
      <alignment vertical="center"/>
    </xf>
    <xf numFmtId="41" fontId="0" fillId="0" borderId="18" xfId="0" applyNumberFormat="1" applyBorder="1" applyAlignment="1">
      <alignment horizontal="left" vertical="center"/>
    </xf>
    <xf numFmtId="41" fontId="0" fillId="0" borderId="41" xfId="0" applyNumberFormat="1" applyBorder="1" applyAlignment="1">
      <alignment horizontal="left" vertical="center"/>
    </xf>
    <xf numFmtId="177" fontId="1" fillId="0" borderId="42" xfId="1" applyNumberFormat="1" applyBorder="1" applyAlignment="1">
      <alignment vertical="center"/>
    </xf>
    <xf numFmtId="176" fontId="1" fillId="0" borderId="43" xfId="1" applyNumberFormat="1" applyBorder="1" applyAlignment="1">
      <alignment vertical="center"/>
    </xf>
    <xf numFmtId="177" fontId="1" fillId="0" borderId="44" xfId="1" applyNumberFormat="1" applyBorder="1" applyAlignment="1">
      <alignment vertical="center"/>
    </xf>
    <xf numFmtId="177" fontId="1" fillId="0" borderId="15" xfId="1" applyNumberFormat="1" applyBorder="1" applyAlignment="1">
      <alignment vertical="center"/>
    </xf>
    <xf numFmtId="176" fontId="1" fillId="0" borderId="4" xfId="1" applyNumberFormat="1" applyBorder="1" applyAlignment="1">
      <alignment vertical="center"/>
    </xf>
    <xf numFmtId="177" fontId="1" fillId="0" borderId="45" xfId="1" applyNumberFormat="1" applyBorder="1" applyAlignment="1">
      <alignment vertical="center"/>
    </xf>
    <xf numFmtId="176" fontId="1" fillId="0" borderId="3" xfId="1" applyNumberFormat="1" applyBorder="1" applyAlignment="1">
      <alignment vertical="center"/>
    </xf>
    <xf numFmtId="177" fontId="1" fillId="0" borderId="34" xfId="1" applyNumberFormat="1" applyBorder="1" applyAlignment="1">
      <alignment vertical="center"/>
    </xf>
    <xf numFmtId="41" fontId="0" fillId="0" borderId="17" xfId="0" applyNumberFormat="1" applyBorder="1" applyAlignment="1">
      <alignment horizontal="left" vertical="center"/>
    </xf>
    <xf numFmtId="176" fontId="1" fillId="0" borderId="31" xfId="1" applyNumberFormat="1" applyBorder="1" applyAlignment="1">
      <alignment vertical="center"/>
    </xf>
    <xf numFmtId="177" fontId="1" fillId="0" borderId="32" xfId="1" applyNumberFormat="1" applyBorder="1" applyAlignment="1">
      <alignment vertical="center"/>
    </xf>
    <xf numFmtId="176" fontId="1" fillId="0" borderId="28" xfId="1" applyNumberFormat="1" applyBorder="1" applyAlignment="1">
      <alignment vertical="center"/>
    </xf>
    <xf numFmtId="177" fontId="1" fillId="0" borderId="29" xfId="1" applyNumberFormat="1" applyBorder="1" applyAlignment="1">
      <alignment vertical="center"/>
    </xf>
    <xf numFmtId="41" fontId="8" fillId="0" borderId="32" xfId="0" applyNumberFormat="1" applyFont="1" applyBorder="1" applyAlignment="1">
      <alignment vertical="center"/>
    </xf>
    <xf numFmtId="177" fontId="0" fillId="0" borderId="32" xfId="0" applyNumberFormat="1" applyBorder="1" applyAlignment="1">
      <alignment vertical="center"/>
    </xf>
    <xf numFmtId="41" fontId="0" fillId="0" borderId="32" xfId="0" applyNumberFormat="1" applyBorder="1" applyAlignment="1">
      <alignment vertical="center"/>
    </xf>
    <xf numFmtId="41" fontId="0" fillId="0" borderId="19" xfId="0" applyNumberFormat="1" applyBorder="1" applyAlignment="1">
      <alignment horizontal="left" vertical="center"/>
    </xf>
    <xf numFmtId="177" fontId="0" fillId="0" borderId="29" xfId="0" applyNumberFormat="1" applyBorder="1" applyAlignment="1">
      <alignment vertical="center"/>
    </xf>
    <xf numFmtId="41" fontId="0" fillId="0" borderId="15" xfId="0" applyNumberFormat="1" applyBorder="1" applyAlignment="1">
      <alignment horizontal="left" vertical="center"/>
    </xf>
    <xf numFmtId="41" fontId="0" fillId="0" borderId="6" xfId="0" applyNumberFormat="1" applyBorder="1" applyAlignment="1">
      <alignment horizontal="left" vertical="center"/>
    </xf>
    <xf numFmtId="41" fontId="0" fillId="0" borderId="5" xfId="0" applyNumberFormat="1" applyBorder="1" applyAlignment="1">
      <alignment vertical="center"/>
    </xf>
    <xf numFmtId="176" fontId="1" fillId="0" borderId="14" xfId="1" applyNumberFormat="1" applyBorder="1" applyAlignment="1">
      <alignment vertical="center"/>
    </xf>
    <xf numFmtId="177" fontId="1" fillId="0" borderId="16" xfId="1" applyNumberFormat="1" applyBorder="1" applyAlignment="1">
      <alignment vertical="center"/>
    </xf>
    <xf numFmtId="41" fontId="0" fillId="0" borderId="1" xfId="0" applyNumberFormat="1" applyBorder="1" applyAlignment="1">
      <alignment horizontal="left" vertical="center"/>
    </xf>
    <xf numFmtId="41" fontId="0" fillId="0" borderId="21" xfId="0" applyNumberFormat="1" applyBorder="1" applyAlignment="1">
      <alignment vertical="center"/>
    </xf>
    <xf numFmtId="41" fontId="0" fillId="0" borderId="31" xfId="0" applyNumberFormat="1" applyBorder="1" applyAlignment="1">
      <alignment horizontal="left" vertical="center"/>
    </xf>
    <xf numFmtId="41" fontId="0" fillId="0" borderId="40" xfId="0" applyNumberFormat="1" applyBorder="1" applyAlignment="1">
      <alignment horizontal="left" vertical="center"/>
    </xf>
    <xf numFmtId="41" fontId="0" fillId="0" borderId="4" xfId="0" applyNumberFormat="1" applyBorder="1" applyAlignment="1">
      <alignment horizontal="left" vertical="center"/>
    </xf>
    <xf numFmtId="41" fontId="0" fillId="0" borderId="24" xfId="0" applyNumberFormat="1" applyBorder="1" applyAlignment="1">
      <alignment vertical="center"/>
    </xf>
    <xf numFmtId="41" fontId="0" fillId="0" borderId="3" xfId="0" applyNumberFormat="1" applyBorder="1" applyAlignment="1">
      <alignment horizontal="left" vertical="center"/>
    </xf>
    <xf numFmtId="41" fontId="0" fillId="0" borderId="4" xfId="0" applyNumberFormat="1" applyBorder="1" applyAlignment="1">
      <alignment vertical="center"/>
    </xf>
    <xf numFmtId="0" fontId="0" fillId="0" borderId="46" xfId="0" applyNumberFormat="1" applyBorder="1" applyAlignment="1">
      <alignment horizontal="centerContinuous" vertical="center"/>
    </xf>
    <xf numFmtId="0" fontId="0" fillId="0" borderId="12" xfId="0" applyNumberFormat="1" applyBorder="1" applyAlignment="1">
      <alignment horizontal="centerContinuous" vertical="center"/>
    </xf>
    <xf numFmtId="0" fontId="0" fillId="0" borderId="40" xfId="0" applyNumberFormat="1" applyFill="1" applyBorder="1" applyAlignment="1">
      <alignment horizontal="center" vertical="center"/>
    </xf>
    <xf numFmtId="0" fontId="0" fillId="0" borderId="42" xfId="0" applyNumberFormat="1" applyFill="1" applyBorder="1" applyAlignment="1">
      <alignment horizontal="center" vertical="center"/>
    </xf>
    <xf numFmtId="0" fontId="1" fillId="0" borderId="37" xfId="0" applyNumberFormat="1" applyFont="1" applyBorder="1" applyAlignment="1">
      <alignment horizontal="centerContinuous" vertical="center" wrapText="1"/>
    </xf>
    <xf numFmtId="0" fontId="0" fillId="0" borderId="16" xfId="0" applyNumberFormat="1" applyFill="1" applyBorder="1" applyAlignment="1">
      <alignment horizontal="center" vertical="center"/>
    </xf>
    <xf numFmtId="0" fontId="0" fillId="0" borderId="40" xfId="0" applyNumberFormat="1" applyBorder="1" applyAlignment="1">
      <alignment horizontal="center" vertical="center"/>
    </xf>
    <xf numFmtId="0" fontId="0" fillId="0" borderId="42" xfId="0" applyNumberFormat="1" applyBorder="1" applyAlignment="1">
      <alignment horizontal="center" vertical="center"/>
    </xf>
    <xf numFmtId="0" fontId="1" fillId="0" borderId="37" xfId="0" applyNumberFormat="1" applyFont="1" applyBorder="1" applyAlignment="1">
      <alignment horizontal="center" vertical="center" wrapText="1"/>
    </xf>
    <xf numFmtId="0" fontId="0" fillId="0" borderId="16" xfId="0" applyNumberFormat="1" applyBorder="1" applyAlignment="1">
      <alignment vertical="center"/>
    </xf>
    <xf numFmtId="41" fontId="0" fillId="0" borderId="46" xfId="0" applyNumberFormat="1" applyBorder="1" applyAlignment="1">
      <alignment horizontal="center" vertical="center"/>
    </xf>
    <xf numFmtId="176" fontId="0" fillId="0" borderId="48" xfId="0" applyNumberFormat="1" applyBorder="1" applyAlignment="1">
      <alignment vertical="center"/>
    </xf>
    <xf numFmtId="176" fontId="0" fillId="0" borderId="49" xfId="0" applyNumberFormat="1" applyBorder="1" applyAlignment="1">
      <alignment vertical="center"/>
    </xf>
    <xf numFmtId="176" fontId="0" fillId="0" borderId="50" xfId="0" applyNumberFormat="1" applyBorder="1" applyAlignment="1">
      <alignment vertical="center"/>
    </xf>
    <xf numFmtId="176" fontId="0" fillId="0" borderId="47" xfId="0" applyNumberFormat="1" applyBorder="1" applyAlignment="1">
      <alignment vertical="center"/>
    </xf>
    <xf numFmtId="176" fontId="0" fillId="0" borderId="46" xfId="0" applyNumberFormat="1" applyBorder="1" applyAlignment="1">
      <alignment vertical="center"/>
    </xf>
    <xf numFmtId="179" fontId="0" fillId="0" borderId="49" xfId="0" applyNumberFormat="1" applyBorder="1" applyAlignment="1">
      <alignment vertical="center"/>
    </xf>
    <xf numFmtId="180" fontId="0" fillId="0" borderId="49" xfId="0" applyNumberFormat="1" applyBorder="1" applyAlignment="1">
      <alignment vertical="center"/>
    </xf>
    <xf numFmtId="177" fontId="0" fillId="0" borderId="49" xfId="0" applyNumberFormat="1" applyBorder="1" applyAlignment="1">
      <alignment vertical="center"/>
    </xf>
    <xf numFmtId="177" fontId="0" fillId="0" borderId="47" xfId="0" applyNumberFormat="1" applyBorder="1" applyAlignment="1">
      <alignment vertical="center"/>
    </xf>
    <xf numFmtId="177" fontId="0" fillId="0" borderId="46" xfId="0" applyNumberFormat="1" applyBorder="1" applyAlignment="1">
      <alignment vertical="center"/>
    </xf>
    <xf numFmtId="176" fontId="1" fillId="0" borderId="47" xfId="1" applyNumberFormat="1" applyBorder="1" applyAlignment="1">
      <alignment horizontal="right" vertical="center"/>
    </xf>
    <xf numFmtId="176" fontId="1" fillId="0" borderId="47" xfId="1" applyNumberFormat="1" applyFill="1" applyBorder="1" applyAlignment="1">
      <alignment horizontal="right" vertical="center"/>
    </xf>
    <xf numFmtId="176" fontId="0" fillId="0" borderId="49" xfId="0" applyNumberFormat="1" applyFill="1" applyBorder="1" applyAlignment="1">
      <alignment vertical="center"/>
    </xf>
    <xf numFmtId="179" fontId="0" fillId="0" borderId="49" xfId="0" applyNumberFormat="1" applyFill="1" applyBorder="1" applyAlignment="1">
      <alignment vertical="center"/>
    </xf>
    <xf numFmtId="41" fontId="0" fillId="0" borderId="7" xfId="0" applyNumberFormat="1" applyBorder="1" applyAlignment="1">
      <alignment horizontal="right" vertical="center"/>
    </xf>
    <xf numFmtId="41" fontId="0" fillId="0" borderId="46" xfId="0" applyNumberFormat="1" applyBorder="1" applyAlignment="1">
      <alignment horizontal="center" vertical="center" shrinkToFit="1"/>
    </xf>
    <xf numFmtId="41" fontId="0" fillId="0" borderId="21" xfId="0" applyNumberFormat="1" applyBorder="1" applyAlignment="1">
      <alignment horizontal="left" vertical="center"/>
    </xf>
    <xf numFmtId="41" fontId="0" fillId="0" borderId="19" xfId="0" applyNumberFormat="1" applyBorder="1" applyAlignment="1">
      <alignment horizontal="right" vertical="center"/>
    </xf>
    <xf numFmtId="41" fontId="0" fillId="0" borderId="18" xfId="0" applyNumberFormat="1" applyBorder="1" applyAlignment="1">
      <alignment horizontal="right" vertical="center"/>
    </xf>
    <xf numFmtId="41" fontId="0" fillId="0" borderId="26" xfId="0" applyNumberFormat="1" applyBorder="1" applyAlignment="1">
      <alignment horizontal="right" vertical="center"/>
    </xf>
    <xf numFmtId="41" fontId="0" fillId="0" borderId="28" xfId="0" applyNumberFormat="1" applyBorder="1" applyAlignment="1">
      <alignment horizontal="left" vertical="center"/>
    </xf>
    <xf numFmtId="41" fontId="0" fillId="0" borderId="41" xfId="0" applyNumberFormat="1" applyBorder="1" applyAlignment="1">
      <alignment horizontal="right" vertical="center"/>
    </xf>
    <xf numFmtId="41" fontId="0" fillId="0" borderId="12" xfId="0" applyNumberFormat="1" applyBorder="1" applyAlignment="1">
      <alignment horizontal="left" vertical="center"/>
    </xf>
    <xf numFmtId="41" fontId="0" fillId="0" borderId="38" xfId="0" applyNumberFormat="1" applyBorder="1" applyAlignment="1">
      <alignment horizontal="left" vertical="center"/>
    </xf>
    <xf numFmtId="41" fontId="0" fillId="0" borderId="13" xfId="0" applyNumberFormat="1" applyBorder="1" applyAlignment="1">
      <alignment horizontal="right" vertical="center"/>
    </xf>
    <xf numFmtId="41" fontId="1" fillId="0" borderId="40" xfId="0" applyNumberFormat="1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41" fontId="0" fillId="0" borderId="44" xfId="0" applyNumberFormat="1" applyBorder="1" applyAlignment="1">
      <alignment horizontal="right" vertical="center"/>
    </xf>
    <xf numFmtId="41" fontId="0" fillId="0" borderId="22" xfId="0" applyNumberForma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0" fillId="0" borderId="31" xfId="0" applyNumberFormat="1" applyBorder="1" applyAlignment="1">
      <alignment vertical="center"/>
    </xf>
    <xf numFmtId="41" fontId="0" fillId="0" borderId="18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41" fontId="0" fillId="0" borderId="40" xfId="0" applyNumberFormat="1" applyBorder="1" applyAlignment="1">
      <alignment vertical="center"/>
    </xf>
    <xf numFmtId="41" fontId="0" fillId="0" borderId="41" xfId="0" applyNumberFormat="1" applyBorder="1" applyAlignment="1">
      <alignment vertical="center"/>
    </xf>
    <xf numFmtId="41" fontId="0" fillId="0" borderId="44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13" xfId="0" applyNumberFormat="1" applyBorder="1" applyAlignment="1">
      <alignment vertical="center"/>
    </xf>
    <xf numFmtId="41" fontId="0" fillId="0" borderId="5" xfId="0" applyNumberFormat="1" applyBorder="1" applyAlignment="1">
      <alignment horizontal="left" vertical="center"/>
    </xf>
    <xf numFmtId="0" fontId="15" fillId="0" borderId="5" xfId="0" applyNumberFormat="1" applyFont="1" applyFill="1" applyBorder="1" applyAlignment="1">
      <alignment vertical="center"/>
    </xf>
    <xf numFmtId="0" fontId="15" fillId="0" borderId="5" xfId="0" applyNumberFormat="1" applyFont="1" applyFill="1" applyBorder="1" applyAlignment="1">
      <alignment horizontal="distributed" vertical="center"/>
    </xf>
    <xf numFmtId="0" fontId="16" fillId="0" borderId="5" xfId="0" applyNumberFormat="1" applyFont="1" applyFill="1" applyBorder="1" applyAlignment="1">
      <alignment horizontal="distributed" vertical="center" justifyLastLine="1"/>
    </xf>
    <xf numFmtId="41" fontId="16" fillId="0" borderId="0" xfId="0" applyNumberFormat="1" applyFont="1" applyFill="1" applyBorder="1" applyAlignment="1">
      <alignment horizontal="distributed" vertical="center"/>
    </xf>
    <xf numFmtId="41" fontId="17" fillId="0" borderId="0" xfId="0" applyNumberFormat="1" applyFont="1" applyFill="1" applyAlignment="1">
      <alignment vertical="center"/>
    </xf>
    <xf numFmtId="41" fontId="17" fillId="0" borderId="0" xfId="0" applyNumberFormat="1" applyFont="1" applyFill="1" applyBorder="1" applyAlignment="1">
      <alignment vertical="center"/>
    </xf>
    <xf numFmtId="41" fontId="18" fillId="0" borderId="0" xfId="0" applyNumberFormat="1" applyFont="1" applyFill="1" applyAlignment="1">
      <alignment horizontal="left" vertical="center"/>
    </xf>
    <xf numFmtId="41" fontId="17" fillId="0" borderId="5" xfId="0" applyNumberFormat="1" applyFont="1" applyFill="1" applyBorder="1" applyAlignment="1">
      <alignment horizontal="left" vertical="center"/>
    </xf>
    <xf numFmtId="41" fontId="17" fillId="0" borderId="0" xfId="0" quotePrefix="1" applyNumberFormat="1" applyFont="1" applyFill="1" applyAlignment="1">
      <alignment horizontal="right" vertical="center"/>
    </xf>
    <xf numFmtId="0" fontId="17" fillId="0" borderId="14" xfId="0" applyNumberFormat="1" applyFont="1" applyFill="1" applyBorder="1" applyAlignment="1">
      <alignment horizontal="center" vertical="center"/>
    </xf>
    <xf numFmtId="0" fontId="17" fillId="0" borderId="15" xfId="0" applyNumberFormat="1" applyFont="1" applyFill="1" applyBorder="1" applyAlignment="1">
      <alignment horizontal="center" vertical="center"/>
    </xf>
    <xf numFmtId="0" fontId="17" fillId="0" borderId="16" xfId="0" applyNumberFormat="1" applyFont="1" applyFill="1" applyBorder="1" applyAlignment="1">
      <alignment horizontal="center" vertical="center"/>
    </xf>
    <xf numFmtId="41" fontId="17" fillId="0" borderId="1" xfId="0" applyNumberFormat="1" applyFont="1" applyFill="1" applyBorder="1" applyAlignment="1">
      <alignment horizontal="left" vertical="center"/>
    </xf>
    <xf numFmtId="41" fontId="17" fillId="0" borderId="2" xfId="0" applyNumberFormat="1" applyFont="1" applyFill="1" applyBorder="1" applyAlignment="1">
      <alignment horizontal="left" vertical="center"/>
    </xf>
    <xf numFmtId="41" fontId="17" fillId="0" borderId="7" xfId="0" applyNumberFormat="1" applyFont="1" applyFill="1" applyBorder="1" applyAlignment="1">
      <alignment horizontal="right" vertical="center"/>
    </xf>
    <xf numFmtId="176" fontId="17" fillId="0" borderId="2" xfId="1" applyNumberFormat="1" applyFont="1" applyFill="1" applyBorder="1" applyAlignment="1">
      <alignment vertical="center"/>
    </xf>
    <xf numFmtId="176" fontId="17" fillId="0" borderId="52" xfId="1" applyNumberFormat="1" applyFont="1" applyFill="1" applyBorder="1" applyAlignment="1">
      <alignment vertical="center"/>
    </xf>
    <xf numFmtId="176" fontId="17" fillId="0" borderId="37" xfId="1" applyNumberFormat="1" applyFont="1" applyFill="1" applyBorder="1" applyAlignment="1">
      <alignment vertical="center"/>
    </xf>
    <xf numFmtId="176" fontId="1" fillId="0" borderId="51" xfId="1" applyNumberFormat="1" applyFill="1" applyBorder="1" applyAlignment="1">
      <alignment vertical="center"/>
    </xf>
    <xf numFmtId="182" fontId="17" fillId="0" borderId="0" xfId="0" applyNumberFormat="1" applyFont="1" applyFill="1" applyAlignment="1">
      <alignment vertical="center"/>
    </xf>
    <xf numFmtId="41" fontId="17" fillId="0" borderId="17" xfId="0" applyNumberFormat="1" applyFont="1" applyFill="1" applyBorder="1" applyAlignment="1">
      <alignment horizontal="left" vertical="center"/>
    </xf>
    <xf numFmtId="41" fontId="17" fillId="0" borderId="18" xfId="0" applyNumberFormat="1" applyFont="1" applyFill="1" applyBorder="1" applyAlignment="1">
      <alignment horizontal="left" vertical="center"/>
    </xf>
    <xf numFmtId="41" fontId="17" fillId="0" borderId="19" xfId="0" applyNumberFormat="1" applyFont="1" applyFill="1" applyBorder="1" applyAlignment="1">
      <alignment horizontal="right" vertical="center"/>
    </xf>
    <xf numFmtId="176" fontId="17" fillId="0" borderId="18" xfId="1" applyNumberFormat="1" applyFont="1" applyFill="1" applyBorder="1" applyAlignment="1">
      <alignment vertical="center"/>
    </xf>
    <xf numFmtId="176" fontId="17" fillId="0" borderId="17" xfId="1" applyNumberFormat="1" applyFont="1" applyFill="1" applyBorder="1" applyAlignment="1">
      <alignment vertical="center"/>
    </xf>
    <xf numFmtId="176" fontId="17" fillId="0" borderId="32" xfId="1" applyNumberFormat="1" applyFont="1" applyFill="1" applyBorder="1" applyAlignment="1">
      <alignment vertical="center"/>
    </xf>
    <xf numFmtId="41" fontId="17" fillId="0" borderId="21" xfId="0" applyNumberFormat="1" applyFont="1" applyFill="1" applyBorder="1" applyAlignment="1">
      <alignment vertical="center"/>
    </xf>
    <xf numFmtId="176" fontId="17" fillId="0" borderId="32" xfId="0" quotePrefix="1" applyNumberFormat="1" applyFont="1" applyFill="1" applyBorder="1" applyAlignment="1">
      <alignment horizontal="right" vertical="center"/>
    </xf>
    <xf numFmtId="41" fontId="17" fillId="0" borderId="3" xfId="0" applyNumberFormat="1" applyFont="1" applyFill="1" applyBorder="1" applyAlignment="1">
      <alignment horizontal="left" vertical="center"/>
    </xf>
    <xf numFmtId="41" fontId="17" fillId="0" borderId="22" xfId="0" applyNumberFormat="1" applyFont="1" applyFill="1" applyBorder="1" applyAlignment="1">
      <alignment horizontal="left" vertical="center"/>
    </xf>
    <xf numFmtId="41" fontId="17" fillId="0" borderId="23" xfId="0" applyNumberFormat="1" applyFont="1" applyFill="1" applyBorder="1" applyAlignment="1">
      <alignment horizontal="right" vertical="center"/>
    </xf>
    <xf numFmtId="176" fontId="17" fillId="0" borderId="22" xfId="1" applyNumberFormat="1" applyFont="1" applyFill="1" applyBorder="1" applyAlignment="1">
      <alignment vertical="center"/>
    </xf>
    <xf numFmtId="176" fontId="17" fillId="0" borderId="53" xfId="1" applyNumberFormat="1" applyFont="1" applyFill="1" applyBorder="1" applyAlignment="1">
      <alignment vertical="center"/>
    </xf>
    <xf numFmtId="176" fontId="17" fillId="0" borderId="54" xfId="1" applyNumberFormat="1" applyFont="1" applyFill="1" applyBorder="1" applyAlignment="1">
      <alignment vertical="center"/>
    </xf>
    <xf numFmtId="176" fontId="1" fillId="0" borderId="24" xfId="1" applyNumberFormat="1" applyFill="1" applyBorder="1" applyAlignment="1">
      <alignment vertical="center"/>
    </xf>
    <xf numFmtId="41" fontId="17" fillId="0" borderId="3" xfId="0" applyNumberFormat="1" applyFont="1" applyFill="1" applyBorder="1" applyAlignment="1">
      <alignment vertical="center"/>
    </xf>
    <xf numFmtId="41" fontId="17" fillId="0" borderId="25" xfId="0" applyNumberFormat="1" applyFont="1" applyFill="1" applyBorder="1" applyAlignment="1">
      <alignment horizontal="left" vertical="center"/>
    </xf>
    <xf numFmtId="41" fontId="17" fillId="0" borderId="26" xfId="0" applyNumberFormat="1" applyFont="1" applyFill="1" applyBorder="1" applyAlignment="1">
      <alignment horizontal="left" vertical="center"/>
    </xf>
    <xf numFmtId="41" fontId="17" fillId="0" borderId="27" xfId="0" applyNumberFormat="1" applyFont="1" applyFill="1" applyBorder="1" applyAlignment="1">
      <alignment horizontal="right" vertical="center"/>
    </xf>
    <xf numFmtId="176" fontId="17" fillId="0" borderId="29" xfId="1" applyNumberFormat="1" applyFont="1" applyFill="1" applyBorder="1" applyAlignment="1">
      <alignment vertical="center"/>
    </xf>
    <xf numFmtId="176" fontId="17" fillId="0" borderId="18" xfId="0" quotePrefix="1" applyNumberFormat="1" applyFont="1" applyFill="1" applyBorder="1" applyAlignment="1">
      <alignment horizontal="right" vertical="center"/>
    </xf>
    <xf numFmtId="41" fontId="17" fillId="0" borderId="31" xfId="0" applyNumberFormat="1" applyFont="1" applyFill="1" applyBorder="1" applyAlignment="1">
      <alignment horizontal="left" vertical="center"/>
    </xf>
    <xf numFmtId="176" fontId="17" fillId="0" borderId="31" xfId="1" applyNumberFormat="1" applyFont="1" applyFill="1" applyBorder="1" applyAlignment="1">
      <alignment vertical="center"/>
    </xf>
    <xf numFmtId="176" fontId="17" fillId="0" borderId="20" xfId="1" applyNumberFormat="1" applyFont="1" applyFill="1" applyBorder="1" applyAlignment="1">
      <alignment vertical="center"/>
    </xf>
    <xf numFmtId="176" fontId="17" fillId="0" borderId="28" xfId="1" applyNumberFormat="1" applyFont="1" applyFill="1" applyBorder="1" applyAlignment="1">
      <alignment vertical="center"/>
    </xf>
    <xf numFmtId="176" fontId="17" fillId="0" borderId="30" xfId="1" applyNumberFormat="1" applyFont="1" applyFill="1" applyBorder="1" applyAlignment="1">
      <alignment vertical="center"/>
    </xf>
    <xf numFmtId="0" fontId="17" fillId="0" borderId="19" xfId="0" applyNumberFormat="1" applyFont="1" applyFill="1" applyBorder="1" applyAlignment="1">
      <alignment horizontal="center" vertical="center"/>
    </xf>
    <xf numFmtId="176" fontId="17" fillId="0" borderId="32" xfId="1" quotePrefix="1" applyNumberFormat="1" applyFont="1" applyFill="1" applyBorder="1" applyAlignment="1">
      <alignment horizontal="right" vertical="center"/>
    </xf>
    <xf numFmtId="176" fontId="0" fillId="0" borderId="20" xfId="0" quotePrefix="1" applyNumberFormat="1" applyFill="1" applyBorder="1" applyAlignment="1">
      <alignment horizontal="right" vertical="center"/>
    </xf>
    <xf numFmtId="41" fontId="17" fillId="0" borderId="4" xfId="0" applyNumberFormat="1" applyFont="1" applyFill="1" applyBorder="1" applyAlignment="1">
      <alignment horizontal="left" vertical="center"/>
    </xf>
    <xf numFmtId="0" fontId="17" fillId="0" borderId="6" xfId="0" applyNumberFormat="1" applyFont="1" applyFill="1" applyBorder="1" applyAlignment="1">
      <alignment horizontal="center" vertical="center"/>
    </xf>
    <xf numFmtId="176" fontId="17" fillId="0" borderId="16" xfId="1" quotePrefix="1" applyNumberFormat="1" applyFont="1" applyFill="1" applyBorder="1" applyAlignment="1">
      <alignment horizontal="right" vertical="center"/>
    </xf>
    <xf numFmtId="176" fontId="17" fillId="0" borderId="55" xfId="1" quotePrefix="1" applyNumberFormat="1" applyFont="1" applyFill="1" applyBorder="1" applyAlignment="1">
      <alignment horizontal="right" vertical="center"/>
    </xf>
    <xf numFmtId="176" fontId="1" fillId="0" borderId="14" xfId="1" quotePrefix="1" applyNumberFormat="1" applyFont="1" applyFill="1" applyBorder="1" applyAlignment="1">
      <alignment horizontal="right" vertical="center"/>
    </xf>
    <xf numFmtId="41" fontId="17" fillId="0" borderId="0" xfId="0" applyNumberFormat="1" applyFont="1" applyFill="1" applyBorder="1" applyAlignment="1">
      <alignment horizontal="left" vertical="center"/>
    </xf>
    <xf numFmtId="41" fontId="17" fillId="0" borderId="33" xfId="0" applyNumberFormat="1" applyFont="1" applyFill="1" applyBorder="1" applyAlignment="1">
      <alignment horizontal="right" vertical="center"/>
    </xf>
    <xf numFmtId="176" fontId="17" fillId="0" borderId="34" xfId="1" applyNumberFormat="1" applyFont="1" applyFill="1" applyBorder="1" applyAlignment="1">
      <alignment vertical="center"/>
    </xf>
    <xf numFmtId="176" fontId="17" fillId="0" borderId="36" xfId="1" applyNumberFormat="1" applyFont="1" applyFill="1" applyBorder="1" applyAlignment="1">
      <alignment vertical="center"/>
    </xf>
    <xf numFmtId="41" fontId="17" fillId="0" borderId="24" xfId="0" applyNumberFormat="1" applyFont="1" applyFill="1" applyBorder="1" applyAlignment="1">
      <alignment vertical="center"/>
    </xf>
    <xf numFmtId="41" fontId="17" fillId="0" borderId="21" xfId="0" applyNumberFormat="1" applyFont="1" applyFill="1" applyBorder="1" applyAlignment="1">
      <alignment horizontal="left" vertical="center"/>
    </xf>
    <xf numFmtId="176" fontId="17" fillId="0" borderId="25" xfId="1" applyNumberFormat="1" applyFont="1" applyFill="1" applyBorder="1" applyAlignment="1">
      <alignment vertical="center"/>
    </xf>
    <xf numFmtId="41" fontId="17" fillId="0" borderId="28" xfId="0" applyNumberFormat="1" applyFont="1" applyFill="1" applyBorder="1" applyAlignment="1">
      <alignment horizontal="left" vertical="center"/>
    </xf>
    <xf numFmtId="41" fontId="17" fillId="0" borderId="6" xfId="0" applyNumberFormat="1" applyFont="1" applyFill="1" applyBorder="1" applyAlignment="1">
      <alignment horizontal="right" vertical="center"/>
    </xf>
    <xf numFmtId="176" fontId="17" fillId="0" borderId="4" xfId="1" applyNumberFormat="1" applyFont="1" applyFill="1" applyBorder="1" applyAlignment="1">
      <alignment vertical="center"/>
    </xf>
    <xf numFmtId="176" fontId="17" fillId="0" borderId="16" xfId="1" applyNumberFormat="1" applyFont="1" applyFill="1" applyBorder="1" applyAlignment="1">
      <alignment vertical="center"/>
    </xf>
    <xf numFmtId="176" fontId="17" fillId="0" borderId="14" xfId="1" applyNumberFormat="1" applyFont="1" applyFill="1" applyBorder="1" applyAlignment="1">
      <alignment vertical="center"/>
    </xf>
    <xf numFmtId="182" fontId="17" fillId="0" borderId="0" xfId="0" applyNumberFormat="1" applyFont="1" applyFill="1" applyBorder="1" applyAlignment="1">
      <alignment vertical="center"/>
    </xf>
    <xf numFmtId="182" fontId="17" fillId="0" borderId="0" xfId="0" quotePrefix="1" applyNumberFormat="1" applyFont="1" applyFill="1" applyAlignment="1">
      <alignment horizontal="right" vertical="center"/>
    </xf>
    <xf numFmtId="182" fontId="17" fillId="0" borderId="15" xfId="0" applyNumberFormat="1" applyFont="1" applyFill="1" applyBorder="1" applyAlignment="1">
      <alignment horizontal="center" vertical="center"/>
    </xf>
    <xf numFmtId="182" fontId="17" fillId="0" borderId="6" xfId="0" applyNumberFormat="1" applyFont="1" applyFill="1" applyBorder="1" applyAlignment="1">
      <alignment horizontal="center" vertical="center"/>
    </xf>
    <xf numFmtId="182" fontId="17" fillId="0" borderId="16" xfId="0" applyNumberFormat="1" applyFont="1" applyFill="1" applyBorder="1" applyAlignment="1">
      <alignment horizontal="center" vertical="center"/>
    </xf>
    <xf numFmtId="182" fontId="17" fillId="0" borderId="0" xfId="0" applyNumberFormat="1" applyFont="1" applyFill="1" applyBorder="1" applyAlignment="1">
      <alignment horizontal="center" vertical="center"/>
    </xf>
    <xf numFmtId="41" fontId="17" fillId="0" borderId="0" xfId="0" applyNumberFormat="1" applyFont="1" applyFill="1" applyBorder="1" applyAlignment="1">
      <alignment horizontal="right" vertical="center"/>
    </xf>
    <xf numFmtId="176" fontId="17" fillId="0" borderId="0" xfId="1" applyNumberFormat="1" applyFont="1" applyFill="1" applyBorder="1" applyAlignment="1">
      <alignment vertical="center"/>
    </xf>
    <xf numFmtId="176" fontId="17" fillId="0" borderId="51" xfId="1" applyNumberFormat="1" applyFont="1" applyFill="1" applyBorder="1" applyAlignment="1">
      <alignment vertical="center"/>
    </xf>
    <xf numFmtId="176" fontId="17" fillId="0" borderId="7" xfId="1" applyNumberFormat="1" applyFont="1" applyFill="1" applyBorder="1" applyAlignment="1">
      <alignment vertical="center"/>
    </xf>
    <xf numFmtId="176" fontId="17" fillId="0" borderId="35" xfId="1" applyNumberFormat="1" applyFont="1" applyFill="1" applyBorder="1" applyAlignment="1">
      <alignment vertical="center"/>
    </xf>
    <xf numFmtId="176" fontId="17" fillId="0" borderId="0" xfId="1" quotePrefix="1" applyNumberFormat="1" applyFont="1" applyFill="1" applyBorder="1" applyAlignment="1">
      <alignment horizontal="right" vertical="center"/>
    </xf>
    <xf numFmtId="41" fontId="17" fillId="0" borderId="26" xfId="0" applyNumberFormat="1" applyFont="1" applyFill="1" applyBorder="1" applyAlignment="1">
      <alignment horizontal="right" vertical="center"/>
    </xf>
    <xf numFmtId="176" fontId="17" fillId="0" borderId="26" xfId="1" applyNumberFormat="1" applyFont="1" applyFill="1" applyBorder="1" applyAlignment="1">
      <alignment vertical="center"/>
    </xf>
    <xf numFmtId="176" fontId="17" fillId="0" borderId="27" xfId="1" applyNumberFormat="1" applyFont="1" applyFill="1" applyBorder="1" applyAlignment="1">
      <alignment vertical="center"/>
    </xf>
    <xf numFmtId="41" fontId="17" fillId="0" borderId="53" xfId="0" applyNumberFormat="1" applyFont="1" applyFill="1" applyBorder="1" applyAlignment="1">
      <alignment vertical="center"/>
    </xf>
    <xf numFmtId="41" fontId="17" fillId="0" borderId="18" xfId="0" applyNumberFormat="1" applyFont="1" applyFill="1" applyBorder="1" applyAlignment="1">
      <alignment horizontal="right" vertical="center"/>
    </xf>
    <xf numFmtId="176" fontId="17" fillId="0" borderId="19" xfId="1" applyNumberFormat="1" applyFont="1" applyFill="1" applyBorder="1" applyAlignment="1">
      <alignment vertical="center"/>
    </xf>
    <xf numFmtId="41" fontId="17" fillId="0" borderId="53" xfId="0" applyNumberFormat="1" applyFont="1" applyFill="1" applyBorder="1" applyAlignment="1">
      <alignment horizontal="left" vertical="center"/>
    </xf>
    <xf numFmtId="41" fontId="17" fillId="0" borderId="22" xfId="0" applyNumberFormat="1" applyFont="1" applyFill="1" applyBorder="1" applyAlignment="1">
      <alignment horizontal="right" vertical="center"/>
    </xf>
    <xf numFmtId="176" fontId="17" fillId="0" borderId="20" xfId="1" quotePrefix="1" applyNumberFormat="1" applyFont="1" applyFill="1" applyBorder="1" applyAlignment="1">
      <alignment horizontal="right" vertical="center"/>
    </xf>
    <xf numFmtId="176" fontId="17" fillId="0" borderId="18" xfId="1" quotePrefix="1" applyNumberFormat="1" applyFont="1" applyFill="1" applyBorder="1" applyAlignment="1">
      <alignment horizontal="right" vertical="center"/>
    </xf>
    <xf numFmtId="176" fontId="17" fillId="0" borderId="24" xfId="1" applyNumberFormat="1" applyFont="1" applyFill="1" applyBorder="1" applyAlignment="1">
      <alignment vertical="center"/>
    </xf>
    <xf numFmtId="176" fontId="17" fillId="0" borderId="33" xfId="1" applyNumberFormat="1" applyFont="1" applyFill="1" applyBorder="1" applyAlignment="1">
      <alignment vertical="center"/>
    </xf>
    <xf numFmtId="41" fontId="17" fillId="0" borderId="4" xfId="0" applyNumberFormat="1" applyFont="1" applyFill="1" applyBorder="1" applyAlignment="1">
      <alignment vertical="center"/>
    </xf>
    <xf numFmtId="41" fontId="17" fillId="0" borderId="5" xfId="0" applyNumberFormat="1" applyFont="1" applyFill="1" applyBorder="1" applyAlignment="1">
      <alignment vertical="center"/>
    </xf>
    <xf numFmtId="41" fontId="17" fillId="0" borderId="5" xfId="0" applyNumberFormat="1" applyFont="1" applyFill="1" applyBorder="1" applyAlignment="1">
      <alignment horizontal="right" vertical="center"/>
    </xf>
    <xf numFmtId="176" fontId="17" fillId="0" borderId="6" xfId="1" applyNumberFormat="1" applyFont="1" applyFill="1" applyBorder="1" applyAlignment="1">
      <alignment vertical="center"/>
    </xf>
    <xf numFmtId="176" fontId="1" fillId="0" borderId="31" xfId="1" quotePrefix="1" applyNumberFormat="1" applyFont="1" applyFill="1" applyBorder="1" applyAlignment="1">
      <alignment horizontal="right" vertical="center"/>
    </xf>
    <xf numFmtId="176" fontId="1" fillId="0" borderId="20" xfId="1" quotePrefix="1" applyNumberFormat="1" applyFont="1" applyFill="1" applyBorder="1" applyAlignment="1">
      <alignment horizontal="right" vertical="center"/>
    </xf>
    <xf numFmtId="176" fontId="1" fillId="0" borderId="4" xfId="1" quotePrefix="1" applyNumberFormat="1" applyFont="1" applyFill="1" applyBorder="1" applyAlignment="1">
      <alignment horizontal="right" vertical="center"/>
    </xf>
    <xf numFmtId="176" fontId="17" fillId="0" borderId="6" xfId="1" quotePrefix="1" applyNumberFormat="1" applyFont="1" applyFill="1" applyBorder="1" applyAlignment="1">
      <alignment horizontal="right" vertical="center"/>
    </xf>
    <xf numFmtId="176" fontId="17" fillId="0" borderId="4" xfId="1" quotePrefix="1" applyNumberFormat="1" applyFont="1" applyFill="1" applyBorder="1" applyAlignment="1">
      <alignment horizontal="right" vertical="center"/>
    </xf>
    <xf numFmtId="41" fontId="17" fillId="0" borderId="12" xfId="0" applyNumberFormat="1" applyFont="1" applyFill="1" applyBorder="1" applyAlignment="1">
      <alignment vertical="center"/>
    </xf>
    <xf numFmtId="41" fontId="17" fillId="0" borderId="38" xfId="0" applyNumberFormat="1" applyFont="1" applyFill="1" applyBorder="1" applyAlignment="1">
      <alignment vertical="center"/>
    </xf>
    <xf numFmtId="41" fontId="17" fillId="0" borderId="38" xfId="0" applyNumberFormat="1" applyFont="1" applyFill="1" applyBorder="1" applyAlignment="1">
      <alignment horizontal="right" vertical="center"/>
    </xf>
    <xf numFmtId="176" fontId="1" fillId="0" borderId="12" xfId="1" applyNumberFormat="1" applyFill="1" applyBorder="1" applyAlignment="1">
      <alignment vertical="center"/>
    </xf>
    <xf numFmtId="176" fontId="17" fillId="0" borderId="56" xfId="1" applyNumberFormat="1" applyFont="1" applyFill="1" applyBorder="1" applyAlignment="1">
      <alignment vertical="center"/>
    </xf>
    <xf numFmtId="176" fontId="1" fillId="0" borderId="57" xfId="1" applyNumberFormat="1" applyFill="1" applyBorder="1" applyAlignment="1">
      <alignment vertical="center"/>
    </xf>
    <xf numFmtId="176" fontId="17" fillId="0" borderId="13" xfId="1" applyNumberFormat="1" applyFont="1" applyFill="1" applyBorder="1" applyAlignment="1">
      <alignment vertical="center"/>
    </xf>
    <xf numFmtId="176" fontId="17" fillId="0" borderId="12" xfId="1" applyNumberFormat="1" applyFont="1" applyFill="1" applyBorder="1" applyAlignment="1">
      <alignment vertical="center"/>
    </xf>
    <xf numFmtId="176" fontId="17" fillId="0" borderId="19" xfId="1" quotePrefix="1" applyNumberFormat="1" applyFont="1" applyFill="1" applyBorder="1" applyAlignment="1">
      <alignment horizontal="right" vertical="center"/>
    </xf>
    <xf numFmtId="176" fontId="17" fillId="0" borderId="5" xfId="1" applyNumberFormat="1" applyFont="1" applyFill="1" applyBorder="1" applyAlignment="1">
      <alignment vertical="center"/>
    </xf>
    <xf numFmtId="0" fontId="2" fillId="0" borderId="5" xfId="0" applyNumberFormat="1" applyFont="1" applyBorder="1" applyAlignment="1">
      <alignment vertical="center"/>
    </xf>
    <xf numFmtId="0" fontId="2" fillId="0" borderId="5" xfId="0" applyNumberFormat="1" applyFont="1" applyBorder="1" applyAlignment="1">
      <alignment horizontal="distributed" vertical="center"/>
    </xf>
    <xf numFmtId="0" fontId="16" fillId="0" borderId="5" xfId="0" applyNumberFormat="1" applyFont="1" applyBorder="1" applyAlignment="1">
      <alignment horizontal="distributed" vertical="center" justifyLastLine="1"/>
    </xf>
    <xf numFmtId="41" fontId="25" fillId="0" borderId="0" xfId="0" applyNumberFormat="1" applyFont="1" applyBorder="1" applyAlignment="1">
      <alignment horizontal="distributed" vertical="center"/>
    </xf>
    <xf numFmtId="41" fontId="2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0" fontId="17" fillId="0" borderId="14" xfId="0" applyNumberFormat="1" applyFont="1" applyBorder="1" applyAlignment="1">
      <alignment horizontal="center" vertical="center"/>
    </xf>
    <xf numFmtId="0" fontId="17" fillId="0" borderId="15" xfId="0" applyNumberFormat="1" applyFont="1" applyBorder="1" applyAlignment="1">
      <alignment horizontal="center" vertical="center"/>
    </xf>
    <xf numFmtId="0" fontId="17" fillId="0" borderId="16" xfId="0" applyNumberFormat="1" applyFont="1" applyBorder="1" applyAlignment="1">
      <alignment horizontal="center" vertical="center"/>
    </xf>
    <xf numFmtId="41" fontId="17" fillId="0" borderId="1" xfId="0" applyNumberFormat="1" applyFont="1" applyBorder="1" applyAlignment="1">
      <alignment horizontal="left" vertical="center"/>
    </xf>
    <xf numFmtId="41" fontId="17" fillId="0" borderId="2" xfId="0" applyNumberFormat="1" applyFont="1" applyBorder="1" applyAlignment="1">
      <alignment horizontal="left" vertical="center"/>
    </xf>
    <xf numFmtId="41" fontId="17" fillId="0" borderId="7" xfId="0" applyNumberFormat="1" applyFont="1" applyBorder="1" applyAlignment="1">
      <alignment horizontal="right" vertical="center"/>
    </xf>
    <xf numFmtId="176" fontId="17" fillId="0" borderId="7" xfId="1" applyNumberFormat="1" applyFont="1" applyBorder="1" applyAlignment="1">
      <alignment vertical="center"/>
    </xf>
    <xf numFmtId="182" fontId="0" fillId="0" borderId="0" xfId="0" applyNumberFormat="1" applyAlignment="1">
      <alignment vertical="center"/>
    </xf>
    <xf numFmtId="41" fontId="17" fillId="0" borderId="0" xfId="0" applyNumberFormat="1" applyFont="1" applyBorder="1" applyAlignment="1">
      <alignment vertical="center"/>
    </xf>
    <xf numFmtId="41" fontId="17" fillId="0" borderId="17" xfId="0" applyNumberFormat="1" applyFont="1" applyBorder="1" applyAlignment="1">
      <alignment horizontal="left" vertical="center"/>
    </xf>
    <xf numFmtId="41" fontId="17" fillId="0" borderId="18" xfId="0" applyNumberFormat="1" applyFont="1" applyBorder="1" applyAlignment="1">
      <alignment horizontal="left" vertical="center"/>
    </xf>
    <xf numFmtId="41" fontId="17" fillId="0" borderId="19" xfId="0" applyNumberFormat="1" applyFont="1" applyBorder="1" applyAlignment="1">
      <alignment horizontal="right" vertical="center"/>
    </xf>
    <xf numFmtId="176" fontId="17" fillId="0" borderId="19" xfId="1" applyNumberFormat="1" applyFont="1" applyBorder="1" applyAlignment="1">
      <alignment vertical="center"/>
    </xf>
    <xf numFmtId="41" fontId="17" fillId="0" borderId="21" xfId="0" applyNumberFormat="1" applyFont="1" applyBorder="1" applyAlignment="1">
      <alignment vertical="center"/>
    </xf>
    <xf numFmtId="41" fontId="17" fillId="0" borderId="3" xfId="0" applyNumberFormat="1" applyFont="1" applyBorder="1" applyAlignment="1">
      <alignment horizontal="left" vertical="center"/>
    </xf>
    <xf numFmtId="41" fontId="17" fillId="0" borderId="22" xfId="0" applyNumberFormat="1" applyFont="1" applyBorder="1" applyAlignment="1">
      <alignment horizontal="left" vertical="center"/>
    </xf>
    <xf numFmtId="41" fontId="17" fillId="0" borderId="23" xfId="0" applyNumberFormat="1" applyFont="1" applyBorder="1" applyAlignment="1">
      <alignment horizontal="right" vertical="center"/>
    </xf>
    <xf numFmtId="176" fontId="17" fillId="0" borderId="23" xfId="1" applyNumberFormat="1" applyFont="1" applyFill="1" applyBorder="1" applyAlignment="1">
      <alignment vertical="center"/>
    </xf>
    <xf numFmtId="176" fontId="17" fillId="0" borderId="23" xfId="1" applyNumberFormat="1" applyFont="1" applyBorder="1" applyAlignment="1">
      <alignment vertical="center"/>
    </xf>
    <xf numFmtId="41" fontId="17" fillId="0" borderId="3" xfId="0" applyNumberFormat="1" applyFont="1" applyBorder="1" applyAlignment="1">
      <alignment vertical="center"/>
    </xf>
    <xf numFmtId="41" fontId="17" fillId="0" borderId="25" xfId="0" applyNumberFormat="1" applyFont="1" applyBorder="1" applyAlignment="1">
      <alignment horizontal="left" vertical="center"/>
    </xf>
    <xf numFmtId="41" fontId="17" fillId="0" borderId="26" xfId="0" applyNumberFormat="1" applyFont="1" applyBorder="1" applyAlignment="1">
      <alignment horizontal="left" vertical="center"/>
    </xf>
    <xf numFmtId="41" fontId="17" fillId="0" borderId="27" xfId="0" applyNumberFormat="1" applyFont="1" applyBorder="1" applyAlignment="1">
      <alignment horizontal="right" vertical="center"/>
    </xf>
    <xf numFmtId="176" fontId="17" fillId="0" borderId="27" xfId="1" applyNumberFormat="1" applyFont="1" applyBorder="1" applyAlignment="1">
      <alignment vertical="center"/>
    </xf>
    <xf numFmtId="41" fontId="17" fillId="0" borderId="31" xfId="0" applyNumberFormat="1" applyFont="1" applyBorder="1" applyAlignment="1">
      <alignment horizontal="left" vertical="center"/>
    </xf>
    <xf numFmtId="0" fontId="17" fillId="0" borderId="19" xfId="0" applyNumberFormat="1" applyFont="1" applyBorder="1" applyAlignment="1">
      <alignment horizontal="center" vertical="center"/>
    </xf>
    <xf numFmtId="176" fontId="17" fillId="0" borderId="19" xfId="1" quotePrefix="1" applyNumberFormat="1" applyFont="1" applyBorder="1" applyAlignment="1">
      <alignment horizontal="right" vertical="center"/>
    </xf>
    <xf numFmtId="41" fontId="17" fillId="0" borderId="4" xfId="0" applyNumberFormat="1" applyFont="1" applyBorder="1" applyAlignment="1">
      <alignment horizontal="left" vertical="center"/>
    </xf>
    <xf numFmtId="41" fontId="17" fillId="0" borderId="5" xfId="0" applyNumberFormat="1" applyFont="1" applyBorder="1" applyAlignment="1">
      <alignment horizontal="left" vertical="center"/>
    </xf>
    <xf numFmtId="0" fontId="17" fillId="0" borderId="6" xfId="0" applyNumberFormat="1" applyFont="1" applyBorder="1" applyAlignment="1">
      <alignment horizontal="center" vertical="center"/>
    </xf>
    <xf numFmtId="176" fontId="17" fillId="0" borderId="5" xfId="1" quotePrefix="1" applyNumberFormat="1" applyFont="1" applyFill="1" applyBorder="1" applyAlignment="1">
      <alignment horizontal="right" vertical="center"/>
    </xf>
    <xf numFmtId="176" fontId="17" fillId="0" borderId="55" xfId="1" quotePrefix="1" applyNumberFormat="1" applyFont="1" applyBorder="1" applyAlignment="1">
      <alignment horizontal="right" vertical="center"/>
    </xf>
    <xf numFmtId="41" fontId="17" fillId="0" borderId="0" xfId="0" applyNumberFormat="1" applyFont="1" applyBorder="1" applyAlignment="1">
      <alignment horizontal="left" vertical="center"/>
    </xf>
    <xf numFmtId="41" fontId="17" fillId="0" borderId="33" xfId="0" applyNumberFormat="1" applyFont="1" applyBorder="1" applyAlignment="1">
      <alignment horizontal="right" vertical="center"/>
    </xf>
    <xf numFmtId="176" fontId="17" fillId="0" borderId="33" xfId="1" applyNumberFormat="1" applyFont="1" applyBorder="1" applyAlignment="1">
      <alignment vertical="center"/>
    </xf>
    <xf numFmtId="41" fontId="17" fillId="0" borderId="24" xfId="0" applyNumberFormat="1" applyFont="1" applyBorder="1" applyAlignment="1">
      <alignment vertical="center"/>
    </xf>
    <xf numFmtId="41" fontId="17" fillId="0" borderId="21" xfId="0" applyNumberFormat="1" applyFont="1" applyBorder="1" applyAlignment="1">
      <alignment horizontal="left" vertical="center"/>
    </xf>
    <xf numFmtId="41" fontId="17" fillId="0" borderId="28" xfId="0" applyNumberFormat="1" applyFont="1" applyBorder="1" applyAlignment="1">
      <alignment horizontal="left" vertical="center"/>
    </xf>
    <xf numFmtId="182" fontId="0" fillId="0" borderId="0" xfId="0" applyNumberFormat="1" applyBorder="1" applyAlignment="1">
      <alignment vertical="center"/>
    </xf>
    <xf numFmtId="182" fontId="0" fillId="0" borderId="0" xfId="0" quotePrefix="1" applyNumberFormat="1" applyAlignment="1">
      <alignment horizontal="right" vertical="center"/>
    </xf>
    <xf numFmtId="182" fontId="1" fillId="0" borderId="0" xfId="0" applyNumberFormat="1" applyFont="1" applyBorder="1" applyAlignment="1">
      <alignment vertical="center"/>
    </xf>
    <xf numFmtId="0" fontId="17" fillId="0" borderId="43" xfId="0" applyNumberFormat="1" applyFont="1" applyBorder="1" applyAlignment="1">
      <alignment horizontal="center" vertical="center"/>
    </xf>
    <xf numFmtId="0" fontId="17" fillId="0" borderId="42" xfId="0" applyNumberFormat="1" applyFont="1" applyBorder="1" applyAlignment="1">
      <alignment horizontal="center" vertical="center"/>
    </xf>
    <xf numFmtId="0" fontId="17" fillId="0" borderId="43" xfId="0" applyNumberFormat="1" applyFont="1" applyFill="1" applyBorder="1" applyAlignment="1">
      <alignment horizontal="center" vertical="center"/>
    </xf>
    <xf numFmtId="0" fontId="17" fillId="0" borderId="55" xfId="0" applyNumberFormat="1" applyFont="1" applyBorder="1" applyAlignment="1">
      <alignment horizontal="center" vertical="center"/>
    </xf>
    <xf numFmtId="182" fontId="1" fillId="0" borderId="0" xfId="0" applyNumberFormat="1" applyFont="1" applyBorder="1" applyAlignment="1">
      <alignment horizontal="center" vertical="center"/>
    </xf>
    <xf numFmtId="41" fontId="17" fillId="0" borderId="0" xfId="0" applyNumberFormat="1" applyFont="1" applyBorder="1" applyAlignment="1">
      <alignment horizontal="right" vertical="center"/>
    </xf>
    <xf numFmtId="176" fontId="17" fillId="0" borderId="35" xfId="1" applyNumberFormat="1" applyFont="1" applyBorder="1" applyAlignment="1">
      <alignment vertical="center"/>
    </xf>
    <xf numFmtId="176" fontId="17" fillId="0" borderId="0" xfId="1" applyNumberFormat="1" applyFont="1" applyBorder="1" applyAlignment="1">
      <alignment vertical="center"/>
    </xf>
    <xf numFmtId="176" fontId="17" fillId="0" borderId="37" xfId="1" applyNumberFormat="1" applyFont="1" applyBorder="1" applyAlignment="1">
      <alignment vertical="center"/>
    </xf>
    <xf numFmtId="176" fontId="1" fillId="0" borderId="0" xfId="1" applyNumberFormat="1" applyBorder="1" applyAlignment="1">
      <alignment vertical="center"/>
    </xf>
    <xf numFmtId="176" fontId="1" fillId="0" borderId="0" xfId="1" quotePrefix="1" applyNumberFormat="1" applyFont="1" applyBorder="1" applyAlignment="1">
      <alignment horizontal="right" vertical="center"/>
    </xf>
    <xf numFmtId="41" fontId="17" fillId="0" borderId="26" xfId="0" applyNumberFormat="1" applyFont="1" applyBorder="1" applyAlignment="1">
      <alignment horizontal="right" vertical="center"/>
    </xf>
    <xf numFmtId="176" fontId="17" fillId="0" borderId="30" xfId="1" applyNumberFormat="1" applyFont="1" applyBorder="1" applyAlignment="1">
      <alignment vertical="center"/>
    </xf>
    <xf numFmtId="176" fontId="17" fillId="0" borderId="26" xfId="1" applyNumberFormat="1" applyFont="1" applyBorder="1" applyAlignment="1">
      <alignment vertical="center"/>
    </xf>
    <xf numFmtId="176" fontId="17" fillId="0" borderId="29" xfId="1" applyNumberFormat="1" applyFont="1" applyBorder="1" applyAlignment="1">
      <alignment vertical="center"/>
    </xf>
    <xf numFmtId="41" fontId="17" fillId="0" borderId="53" xfId="0" applyNumberFormat="1" applyFont="1" applyBorder="1" applyAlignment="1">
      <alignment vertical="center"/>
    </xf>
    <xf numFmtId="41" fontId="17" fillId="0" borderId="18" xfId="0" applyNumberFormat="1" applyFont="1" applyBorder="1" applyAlignment="1">
      <alignment horizontal="right" vertical="center"/>
    </xf>
    <xf numFmtId="176" fontId="17" fillId="0" borderId="20" xfId="1" applyNumberFormat="1" applyFont="1" applyBorder="1" applyAlignment="1">
      <alignment vertical="center"/>
    </xf>
    <xf numFmtId="176" fontId="17" fillId="0" borderId="18" xfId="1" applyNumberFormat="1" applyFont="1" applyBorder="1" applyAlignment="1">
      <alignment vertical="center"/>
    </xf>
    <xf numFmtId="176" fontId="17" fillId="0" borderId="32" xfId="1" applyNumberFormat="1" applyFont="1" applyBorder="1" applyAlignment="1">
      <alignment vertical="center"/>
    </xf>
    <xf numFmtId="41" fontId="17" fillId="0" borderId="53" xfId="0" applyNumberFormat="1" applyFont="1" applyBorder="1" applyAlignment="1">
      <alignment horizontal="left" vertical="center"/>
    </xf>
    <xf numFmtId="41" fontId="17" fillId="0" borderId="22" xfId="0" applyNumberFormat="1" applyFont="1" applyBorder="1" applyAlignment="1">
      <alignment horizontal="right" vertical="center"/>
    </xf>
    <xf numFmtId="176" fontId="17" fillId="0" borderId="18" xfId="1" quotePrefix="1" applyNumberFormat="1" applyFont="1" applyBorder="1" applyAlignment="1">
      <alignment horizontal="right" vertical="center"/>
    </xf>
    <xf numFmtId="176" fontId="17" fillId="0" borderId="24" xfId="1" applyNumberFormat="1" applyFont="1" applyBorder="1" applyAlignment="1">
      <alignment vertical="center"/>
    </xf>
    <xf numFmtId="176" fontId="17" fillId="0" borderId="22" xfId="1" applyNumberFormat="1" applyFont="1" applyBorder="1" applyAlignment="1">
      <alignment vertical="center"/>
    </xf>
    <xf numFmtId="176" fontId="17" fillId="0" borderId="54" xfId="1" applyNumberFormat="1" applyFont="1" applyBorder="1" applyAlignment="1">
      <alignment vertical="center"/>
    </xf>
    <xf numFmtId="176" fontId="17" fillId="0" borderId="34" xfId="1" applyNumberFormat="1" applyFont="1" applyBorder="1" applyAlignment="1">
      <alignment vertical="center"/>
    </xf>
    <xf numFmtId="176" fontId="17" fillId="0" borderId="15" xfId="1" applyNumberFormat="1" applyFont="1" applyFill="1" applyBorder="1" applyAlignment="1">
      <alignment vertical="center"/>
    </xf>
    <xf numFmtId="176" fontId="17" fillId="0" borderId="6" xfId="1" applyNumberFormat="1" applyFont="1" applyBorder="1" applyAlignment="1">
      <alignment vertical="center"/>
    </xf>
    <xf numFmtId="176" fontId="17" fillId="0" borderId="14" xfId="1" applyNumberFormat="1" applyFont="1" applyBorder="1" applyAlignment="1">
      <alignment vertical="center"/>
    </xf>
    <xf numFmtId="176" fontId="17" fillId="0" borderId="5" xfId="1" applyNumberFormat="1" applyFont="1" applyBorder="1" applyAlignment="1">
      <alignment vertical="center"/>
    </xf>
    <xf numFmtId="176" fontId="17" fillId="0" borderId="16" xfId="1" applyNumberFormat="1" applyFont="1" applyBorder="1" applyAlignment="1">
      <alignment vertical="center"/>
    </xf>
    <xf numFmtId="41" fontId="17" fillId="0" borderId="0" xfId="0" applyNumberFormat="1" applyFont="1" applyAlignment="1">
      <alignment vertical="center"/>
    </xf>
    <xf numFmtId="41" fontId="17" fillId="0" borderId="2" xfId="0" applyNumberFormat="1" applyFont="1" applyBorder="1" applyAlignment="1">
      <alignment vertical="center"/>
    </xf>
    <xf numFmtId="176" fontId="17" fillId="0" borderId="14" xfId="1" quotePrefix="1" applyNumberFormat="1" applyFont="1" applyFill="1" applyBorder="1" applyAlignment="1">
      <alignment horizontal="right" vertical="center"/>
    </xf>
    <xf numFmtId="176" fontId="17" fillId="0" borderId="3" xfId="1" applyNumberFormat="1" applyFont="1" applyFill="1" applyBorder="1" applyAlignment="1">
      <alignment vertical="center"/>
    </xf>
    <xf numFmtId="176" fontId="17" fillId="0" borderId="21" xfId="1" applyNumberFormat="1" applyFont="1" applyFill="1" applyBorder="1" applyAlignment="1">
      <alignment vertical="center"/>
    </xf>
    <xf numFmtId="176" fontId="17" fillId="0" borderId="30" xfId="1" applyNumberFormat="1" applyFont="1" applyFill="1" applyBorder="1" applyAlignment="1">
      <alignment vertical="center"/>
    </xf>
    <xf numFmtId="41" fontId="2" fillId="0" borderId="5" xfId="0" applyNumberFormat="1" applyFont="1" applyBorder="1" applyAlignment="1">
      <alignment horizontal="distributed" vertical="center" justifyLastLine="1"/>
    </xf>
    <xf numFmtId="0" fontId="2" fillId="0" borderId="0" xfId="0" applyNumberFormat="1" applyFont="1" applyBorder="1" applyAlignment="1">
      <alignment horizontal="distributed" vertical="center"/>
    </xf>
    <xf numFmtId="41" fontId="4" fillId="0" borderId="5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0" fillId="0" borderId="7" xfId="0" applyNumberFormat="1" applyBorder="1" applyAlignment="1">
      <alignment horizontal="centerContinuous" vertical="center"/>
    </xf>
    <xf numFmtId="41" fontId="0" fillId="0" borderId="8" xfId="0" applyNumberFormat="1" applyFont="1" applyBorder="1" applyAlignment="1">
      <alignment horizontal="center" vertical="center"/>
    </xf>
    <xf numFmtId="41" fontId="1" fillId="0" borderId="8" xfId="0" applyNumberFormat="1" applyFont="1" applyBorder="1" applyAlignment="1">
      <alignment vertical="center"/>
    </xf>
    <xf numFmtId="0" fontId="0" fillId="0" borderId="8" xfId="0" applyBorder="1" applyAlignment="1">
      <alignment horizontal="distributed" vertical="center"/>
    </xf>
    <xf numFmtId="176" fontId="1" fillId="0" borderId="8" xfId="1" applyNumberFormat="1" applyBorder="1" applyAlignment="1">
      <alignment horizontal="center" vertical="center"/>
    </xf>
    <xf numFmtId="41" fontId="0" fillId="0" borderId="8" xfId="0" applyNumberFormat="1" applyBorder="1" applyAlignment="1">
      <alignment horizontal="left" vertical="center"/>
    </xf>
    <xf numFmtId="176" fontId="1" fillId="0" borderId="8" xfId="1" applyNumberFormat="1" applyBorder="1" applyAlignment="1">
      <alignment vertical="center"/>
    </xf>
    <xf numFmtId="41" fontId="0" fillId="0" borderId="8" xfId="0" applyNumberFormat="1" applyFill="1" applyBorder="1" applyAlignment="1">
      <alignment horizontal="left" vertical="center"/>
    </xf>
    <xf numFmtId="176" fontId="1" fillId="0" borderId="8" xfId="1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41" fontId="0" fillId="0" borderId="8" xfId="0" applyNumberFormat="1" applyBorder="1" applyAlignment="1">
      <alignment vertical="center"/>
    </xf>
    <xf numFmtId="41" fontId="0" fillId="0" borderId="8" xfId="0" quotePrefix="1" applyNumberFormat="1" applyBorder="1" applyAlignment="1">
      <alignment horizontal="right" vertical="center"/>
    </xf>
    <xf numFmtId="41" fontId="0" fillId="0" borderId="8" xfId="0" applyNumberFormat="1" applyBorder="1" applyAlignment="1">
      <alignment horizontal="right" vertical="center"/>
    </xf>
    <xf numFmtId="41" fontId="1" fillId="0" borderId="0" xfId="0" applyNumberFormat="1" applyFont="1" applyAlignment="1">
      <alignment horizontal="left" vertical="center"/>
    </xf>
    <xf numFmtId="176" fontId="1" fillId="0" borderId="8" xfId="1" applyNumberFormat="1" applyBorder="1" applyAlignment="1">
      <alignment horizontal="right" vertical="center"/>
    </xf>
    <xf numFmtId="176" fontId="1" fillId="0" borderId="8" xfId="1" applyNumberFormat="1" applyFill="1" applyBorder="1" applyAlignment="1">
      <alignment horizontal="right" vertical="center"/>
    </xf>
    <xf numFmtId="176" fontId="17" fillId="0" borderId="20" xfId="0" quotePrefix="1" applyNumberFormat="1" applyFont="1" applyFill="1" applyBorder="1" applyAlignment="1">
      <alignment horizontal="right" vertical="center"/>
    </xf>
    <xf numFmtId="176" fontId="17" fillId="0" borderId="17" xfId="0" quotePrefix="1" applyNumberFormat="1" applyFont="1" applyFill="1" applyBorder="1" applyAlignment="1">
      <alignment horizontal="right" vertical="center"/>
    </xf>
    <xf numFmtId="176" fontId="17" fillId="0" borderId="24" xfId="1" applyNumberFormat="1" applyFont="1" applyFill="1" applyBorder="1" applyAlignment="1">
      <alignment vertical="center"/>
    </xf>
    <xf numFmtId="41" fontId="0" fillId="0" borderId="46" xfId="0" applyNumberFormat="1" applyFill="1" applyBorder="1" applyAlignment="1">
      <alignment horizontal="center" vertical="center"/>
    </xf>
    <xf numFmtId="176" fontId="1" fillId="0" borderId="48" xfId="1" applyNumberFormat="1" applyFill="1" applyBorder="1" applyAlignment="1">
      <alignment horizontal="right" vertical="center"/>
    </xf>
    <xf numFmtId="176" fontId="1" fillId="0" borderId="49" xfId="1" applyNumberFormat="1" applyFill="1" applyBorder="1" applyAlignment="1">
      <alignment horizontal="right" vertical="center"/>
    </xf>
    <xf numFmtId="176" fontId="1" fillId="0" borderId="50" xfId="1" applyNumberFormat="1" applyFill="1" applyBorder="1" applyAlignment="1">
      <alignment horizontal="right" vertical="center"/>
    </xf>
    <xf numFmtId="176" fontId="1" fillId="0" borderId="46" xfId="1" applyNumberFormat="1" applyFill="1" applyBorder="1" applyAlignment="1">
      <alignment horizontal="right" vertical="center"/>
    </xf>
    <xf numFmtId="176" fontId="1" fillId="0" borderId="48" xfId="1" applyNumberFormat="1" applyFill="1" applyBorder="1" applyAlignment="1">
      <alignment vertical="center"/>
    </xf>
    <xf numFmtId="180" fontId="1" fillId="0" borderId="49" xfId="1" applyNumberFormat="1" applyFill="1" applyBorder="1" applyAlignment="1">
      <alignment vertical="center"/>
    </xf>
    <xf numFmtId="177" fontId="1" fillId="0" borderId="49" xfId="1" applyNumberFormat="1" applyFill="1" applyBorder="1" applyAlignment="1">
      <alignment vertical="center"/>
    </xf>
    <xf numFmtId="177" fontId="1" fillId="0" borderId="47" xfId="1" applyNumberFormat="1" applyFill="1" applyBorder="1" applyAlignment="1">
      <alignment vertical="center"/>
    </xf>
    <xf numFmtId="177" fontId="1" fillId="0" borderId="46" xfId="1" applyNumberFormat="1" applyFill="1" applyBorder="1" applyAlignment="1">
      <alignment vertical="center"/>
    </xf>
    <xf numFmtId="176" fontId="1" fillId="0" borderId="40" xfId="1" applyNumberFormat="1" applyFill="1" applyBorder="1" applyAlignment="1">
      <alignment vertical="center"/>
    </xf>
    <xf numFmtId="176" fontId="1" fillId="0" borderId="31" xfId="1" applyNumberFormat="1" applyFont="1" applyFill="1" applyBorder="1" applyAlignment="1">
      <alignment vertical="center"/>
    </xf>
    <xf numFmtId="0" fontId="0" fillId="0" borderId="8" xfId="0" applyBorder="1" applyAlignment="1">
      <alignment horizontal="center" vertical="center" textRotation="255"/>
    </xf>
    <xf numFmtId="41" fontId="0" fillId="0" borderId="25" xfId="0" applyNumberFormat="1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41" fontId="0" fillId="0" borderId="17" xfId="0" applyNumberFormat="1" applyFill="1" applyBorder="1" applyAlignment="1">
      <alignment horizontal="left" vertical="center"/>
    </xf>
    <xf numFmtId="0" fontId="0" fillId="0" borderId="19" xfId="0" applyFill="1" applyBorder="1" applyAlignment="1">
      <alignment vertical="center"/>
    </xf>
    <xf numFmtId="181" fontId="21" fillId="0" borderId="9" xfId="1" applyNumberFormat="1" applyFont="1" applyFill="1" applyBorder="1" applyAlignment="1">
      <alignment vertical="center" textRotation="255"/>
    </xf>
    <xf numFmtId="0" fontId="23" fillId="0" borderId="10" xfId="3" applyFont="1" applyFill="1" applyBorder="1" applyAlignment="1">
      <alignment vertical="center" textRotation="255"/>
    </xf>
    <xf numFmtId="0" fontId="23" fillId="0" borderId="11" xfId="3" applyFont="1" applyFill="1" applyBorder="1" applyAlignment="1">
      <alignment vertical="center" textRotation="255"/>
    </xf>
    <xf numFmtId="0" fontId="23" fillId="0" borderId="10" xfId="3" applyFont="1" applyFill="1" applyBorder="1" applyAlignment="1">
      <alignment vertical="center"/>
    </xf>
    <xf numFmtId="0" fontId="23" fillId="0" borderId="11" xfId="3" applyFont="1" applyFill="1" applyBorder="1" applyAlignment="1">
      <alignment vertical="center"/>
    </xf>
    <xf numFmtId="181" fontId="21" fillId="0" borderId="3" xfId="1" applyNumberFormat="1" applyFont="1" applyFill="1" applyBorder="1" applyAlignment="1">
      <alignment vertical="center" textRotation="255"/>
    </xf>
    <xf numFmtId="0" fontId="23" fillId="0" borderId="3" xfId="3" applyFont="1" applyFill="1" applyBorder="1" applyAlignment="1">
      <alignment vertical="center"/>
    </xf>
    <xf numFmtId="0" fontId="23" fillId="0" borderId="4" xfId="3" applyFont="1" applyFill="1" applyBorder="1" applyAlignment="1">
      <alignment vertical="center"/>
    </xf>
    <xf numFmtId="176" fontId="17" fillId="0" borderId="29" xfId="1" applyNumberFormat="1" applyFont="1" applyFill="1" applyBorder="1" applyAlignment="1">
      <alignment vertical="center"/>
    </xf>
    <xf numFmtId="176" fontId="17" fillId="0" borderId="54" xfId="0" applyNumberFormat="1" applyFont="1" applyFill="1" applyBorder="1" applyAlignment="1">
      <alignment vertical="center"/>
    </xf>
    <xf numFmtId="176" fontId="1" fillId="0" borderId="30" xfId="1" applyNumberFormat="1" applyFill="1" applyBorder="1" applyAlignment="1">
      <alignment vertical="center"/>
    </xf>
    <xf numFmtId="176" fontId="0" fillId="0" borderId="24" xfId="0" applyNumberFormat="1" applyFill="1" applyBorder="1" applyAlignment="1">
      <alignment vertical="center"/>
    </xf>
    <xf numFmtId="182" fontId="17" fillId="0" borderId="5" xfId="0" quotePrefix="1" applyNumberFormat="1" applyFont="1" applyFill="1" applyBorder="1" applyAlignment="1">
      <alignment horizontal="left" vertical="center"/>
    </xf>
    <xf numFmtId="0" fontId="20" fillId="0" borderId="1" xfId="0" applyNumberFormat="1" applyFont="1" applyFill="1" applyBorder="1" applyAlignment="1">
      <alignment horizontal="distributed" vertical="center" justifyLastLine="1"/>
    </xf>
    <xf numFmtId="0" fontId="20" fillId="0" borderId="2" xfId="0" applyNumberFormat="1" applyFont="1" applyFill="1" applyBorder="1" applyAlignment="1">
      <alignment horizontal="distributed" vertical="center" justifyLastLine="1"/>
    </xf>
    <xf numFmtId="0" fontId="20" fillId="0" borderId="7" xfId="0" applyNumberFormat="1" applyFont="1" applyFill="1" applyBorder="1" applyAlignment="1">
      <alignment horizontal="distributed" vertical="center" justifyLastLine="1"/>
    </xf>
    <xf numFmtId="0" fontId="20" fillId="0" borderId="4" xfId="0" applyNumberFormat="1" applyFont="1" applyFill="1" applyBorder="1" applyAlignment="1">
      <alignment horizontal="distributed" vertical="center" justifyLastLine="1"/>
    </xf>
    <xf numFmtId="0" fontId="20" fillId="0" borderId="5" xfId="0" applyNumberFormat="1" applyFont="1" applyFill="1" applyBorder="1" applyAlignment="1">
      <alignment horizontal="distributed" vertical="center" justifyLastLine="1"/>
    </xf>
    <xf numFmtId="0" fontId="20" fillId="0" borderId="6" xfId="0" applyNumberFormat="1" applyFont="1" applyFill="1" applyBorder="1" applyAlignment="1">
      <alignment horizontal="distributed" vertical="center" justifyLastLine="1"/>
    </xf>
    <xf numFmtId="182" fontId="17" fillId="0" borderId="12" xfId="0" applyNumberFormat="1" applyFont="1" applyFill="1" applyBorder="1" applyAlignment="1">
      <alignment horizontal="center" vertical="center"/>
    </xf>
    <xf numFmtId="182" fontId="17" fillId="0" borderId="13" xfId="0" applyNumberFormat="1" applyFont="1" applyFill="1" applyBorder="1" applyAlignment="1">
      <alignment horizontal="center" vertical="center"/>
    </xf>
    <xf numFmtId="176" fontId="17" fillId="0" borderId="30" xfId="1" applyNumberFormat="1" applyFont="1" applyFill="1" applyBorder="1" applyAlignment="1">
      <alignment vertical="center"/>
    </xf>
    <xf numFmtId="176" fontId="17" fillId="0" borderId="24" xfId="0" applyNumberFormat="1" applyFont="1" applyFill="1" applyBorder="1" applyAlignment="1">
      <alignment vertical="center"/>
    </xf>
    <xf numFmtId="176" fontId="17" fillId="0" borderId="28" xfId="1" applyNumberFormat="1" applyFont="1" applyFill="1" applyBorder="1" applyAlignment="1">
      <alignment vertical="center"/>
    </xf>
    <xf numFmtId="176" fontId="17" fillId="0" borderId="21" xfId="0" applyNumberFormat="1" applyFont="1" applyFill="1" applyBorder="1" applyAlignment="1">
      <alignment vertical="center"/>
    </xf>
    <xf numFmtId="181" fontId="21" fillId="0" borderId="10" xfId="1" applyNumberFormat="1" applyFont="1" applyFill="1" applyBorder="1" applyAlignment="1">
      <alignment vertical="center" textRotation="255"/>
    </xf>
    <xf numFmtId="181" fontId="21" fillId="0" borderId="11" xfId="1" applyNumberFormat="1" applyFont="1" applyFill="1" applyBorder="1" applyAlignment="1">
      <alignment vertical="center" textRotation="255"/>
    </xf>
    <xf numFmtId="41" fontId="17" fillId="0" borderId="27" xfId="0" applyNumberFormat="1" applyFont="1" applyFill="1" applyBorder="1" applyAlignment="1">
      <alignment horizontal="right" vertical="center"/>
    </xf>
    <xf numFmtId="0" fontId="17" fillId="0" borderId="23" xfId="0" applyFont="1" applyFill="1" applyBorder="1" applyAlignment="1">
      <alignment horizontal="right" vertical="center"/>
    </xf>
    <xf numFmtId="41" fontId="17" fillId="0" borderId="5" xfId="0" quotePrefix="1" applyNumberFormat="1" applyFont="1" applyFill="1" applyBorder="1" applyAlignment="1">
      <alignment horizontal="left" vertical="center"/>
    </xf>
    <xf numFmtId="0" fontId="20" fillId="0" borderId="1" xfId="2" applyNumberFormat="1" applyFont="1" applyFill="1" applyBorder="1" applyAlignment="1">
      <alignment horizontal="distributed" vertical="center" justifyLastLine="1"/>
    </xf>
    <xf numFmtId="0" fontId="20" fillId="0" borderId="2" xfId="0" applyFont="1" applyFill="1" applyBorder="1" applyAlignment="1">
      <alignment horizontal="distributed" vertical="center" justifyLastLine="1"/>
    </xf>
    <xf numFmtId="0" fontId="20" fillId="0" borderId="7" xfId="0" applyFont="1" applyFill="1" applyBorder="1" applyAlignment="1">
      <alignment horizontal="distributed" vertical="center" justifyLastLine="1"/>
    </xf>
    <xf numFmtId="0" fontId="20" fillId="0" borderId="4" xfId="0" applyFont="1" applyFill="1" applyBorder="1" applyAlignment="1">
      <alignment horizontal="distributed" vertical="center" justifyLastLine="1"/>
    </xf>
    <xf numFmtId="0" fontId="20" fillId="0" borderId="5" xfId="0" applyFont="1" applyFill="1" applyBorder="1" applyAlignment="1">
      <alignment horizontal="distributed" vertical="center" justifyLastLine="1"/>
    </xf>
    <xf numFmtId="0" fontId="20" fillId="0" borderId="6" xfId="0" applyFont="1" applyFill="1" applyBorder="1" applyAlignment="1">
      <alignment horizontal="distributed" vertical="center" justifyLastLine="1"/>
    </xf>
    <xf numFmtId="0" fontId="17" fillId="0" borderId="12" xfId="0" applyNumberFormat="1" applyFont="1" applyFill="1" applyBorder="1" applyAlignment="1">
      <alignment horizontal="center" vertical="center"/>
    </xf>
    <xf numFmtId="0" fontId="17" fillId="0" borderId="13" xfId="0" applyNumberFormat="1" applyFont="1" applyFill="1" applyBorder="1" applyAlignment="1">
      <alignment horizontal="center" vertical="center"/>
    </xf>
    <xf numFmtId="41" fontId="0" fillId="0" borderId="5" xfId="0" applyNumberFormat="1" applyBorder="1" applyAlignment="1">
      <alignment vertical="center"/>
    </xf>
    <xf numFmtId="41" fontId="0" fillId="0" borderId="17" xfId="0" applyNumberForma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8" xfId="0" applyNumberFormat="1" applyBorder="1" applyAlignment="1">
      <alignment horizontal="center" vertical="center" textRotation="255"/>
    </xf>
    <xf numFmtId="0" fontId="0" fillId="0" borderId="9" xfId="0" applyNumberFormat="1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17" fillId="0" borderId="12" xfId="0" applyNumberFormat="1" applyFont="1" applyBorder="1" applyAlignment="1">
      <alignment horizontal="center" vertical="center"/>
    </xf>
    <xf numFmtId="0" fontId="17" fillId="0" borderId="13" xfId="0" applyNumberFormat="1" applyFont="1" applyBorder="1" applyAlignment="1">
      <alignment horizontal="center" vertical="center"/>
    </xf>
    <xf numFmtId="176" fontId="17" fillId="0" borderId="24" xfId="1" applyNumberFormat="1" applyFont="1" applyFill="1" applyBorder="1" applyAlignment="1">
      <alignment vertical="center"/>
    </xf>
    <xf numFmtId="176" fontId="17" fillId="0" borderId="29" xfId="1" applyNumberFormat="1" applyFont="1" applyBorder="1" applyAlignment="1">
      <alignment vertical="center"/>
    </xf>
    <xf numFmtId="176" fontId="17" fillId="0" borderId="54" xfId="1" applyNumberFormat="1" applyFont="1" applyBorder="1" applyAlignment="1">
      <alignment vertical="center"/>
    </xf>
    <xf numFmtId="176" fontId="17" fillId="0" borderId="54" xfId="1" applyNumberFormat="1" applyFont="1" applyFill="1" applyBorder="1" applyAlignment="1">
      <alignment vertical="center"/>
    </xf>
    <xf numFmtId="181" fontId="28" fillId="0" borderId="8" xfId="1" applyNumberFormat="1" applyFont="1" applyBorder="1" applyAlignment="1">
      <alignment vertical="center" textRotation="255"/>
    </xf>
    <xf numFmtId="0" fontId="9" fillId="0" borderId="8" xfId="3" applyFont="1" applyBorder="1" applyAlignment="1">
      <alignment vertical="center" textRotation="255"/>
    </xf>
    <xf numFmtId="0" fontId="9" fillId="0" borderId="8" xfId="3" applyFont="1" applyBorder="1" applyAlignment="1">
      <alignment vertical="center"/>
    </xf>
    <xf numFmtId="0" fontId="27" fillId="0" borderId="8" xfId="0" applyNumberFormat="1" applyFont="1" applyBorder="1" applyAlignment="1">
      <alignment horizontal="distributed" vertical="center" justifyLastLine="1"/>
    </xf>
    <xf numFmtId="182" fontId="17" fillId="0" borderId="12" xfId="0" applyNumberFormat="1" applyFont="1" applyBorder="1" applyAlignment="1">
      <alignment horizontal="center" vertical="center"/>
    </xf>
    <xf numFmtId="182" fontId="17" fillId="0" borderId="13" xfId="0" applyNumberFormat="1" applyFont="1" applyBorder="1" applyAlignment="1">
      <alignment horizontal="center" vertical="center"/>
    </xf>
    <xf numFmtId="182" fontId="1" fillId="0" borderId="46" xfId="0" applyNumberFormat="1" applyFont="1" applyBorder="1" applyAlignment="1">
      <alignment horizontal="center" vertical="center"/>
    </xf>
    <xf numFmtId="0" fontId="27" fillId="0" borderId="8" xfId="2" applyNumberFormat="1" applyFont="1" applyBorder="1" applyAlignment="1">
      <alignment horizontal="distributed" vertical="center" justifyLastLine="1"/>
    </xf>
    <xf numFmtId="0" fontId="27" fillId="0" borderId="8" xfId="0" applyFont="1" applyBorder="1" applyAlignment="1">
      <alignment horizontal="distributed" vertical="center" justifyLastLine="1"/>
    </xf>
    <xf numFmtId="41" fontId="17" fillId="0" borderId="27" xfId="0" applyNumberFormat="1" applyFont="1" applyBorder="1" applyAlignment="1">
      <alignment horizontal="right" vertical="center"/>
    </xf>
    <xf numFmtId="0" fontId="17" fillId="0" borderId="23" xfId="0" applyFont="1" applyBorder="1" applyAlignment="1">
      <alignment horizontal="right" vertical="center"/>
    </xf>
    <xf numFmtId="41" fontId="0" fillId="0" borderId="8" xfId="0" applyNumberFormat="1" applyBorder="1" applyAlignment="1">
      <alignment horizontal="center" vertical="center"/>
    </xf>
    <xf numFmtId="41" fontId="29" fillId="0" borderId="8" xfId="0" applyNumberFormat="1" applyFont="1" applyBorder="1" applyAlignment="1">
      <alignment horizontal="right" vertical="center"/>
    </xf>
    <xf numFmtId="41" fontId="0" fillId="0" borderId="58" xfId="0" applyNumberFormat="1" applyBorder="1" applyAlignment="1">
      <alignment horizontal="center" vertical="center"/>
    </xf>
    <xf numFmtId="41" fontId="0" fillId="0" borderId="59" xfId="0" applyNumberFormat="1" applyBorder="1" applyAlignment="1">
      <alignment horizontal="center" vertical="center"/>
    </xf>
    <xf numFmtId="41" fontId="0" fillId="0" borderId="5" xfId="0" applyNumberFormat="1" applyBorder="1" applyAlignment="1">
      <alignment horizontal="right" vertical="center"/>
    </xf>
    <xf numFmtId="41" fontId="17" fillId="0" borderId="5" xfId="0" quotePrefix="1" applyNumberFormat="1" applyFont="1" applyFill="1" applyBorder="1" applyAlignment="1">
      <alignment horizontal="right" vertical="center"/>
    </xf>
  </cellXfs>
  <cellStyles count="4">
    <cellStyle name="桁区切り" xfId="1" builtinId="6"/>
    <cellStyle name="標準" xfId="0" builtinId="0"/>
    <cellStyle name="標準_Ｈ１０決算ベース" xfId="2" xr:uid="{00000000-0005-0000-0000-000002000000}"/>
    <cellStyle name="標準_地方債公営企業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24474970-3BF2-45D3-B339-6C6D926DEDBD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043E7216-B182-4571-A408-59D7D14E487B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8"/>
  <sheetViews>
    <sheetView tabSelected="1" view="pageBreakPreview" zoomScaleNormal="100" zoomScaleSheetLayoutView="10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G4" sqref="G4"/>
    </sheetView>
  </sheetViews>
  <sheetFormatPr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11" ht="33.950000000000003" customHeight="1">
      <c r="A1" s="11" t="s">
        <v>0</v>
      </c>
      <c r="B1" s="11"/>
      <c r="C1" s="11"/>
      <c r="D1" s="11"/>
      <c r="E1" s="32" t="s">
        <v>106</v>
      </c>
      <c r="F1" s="1"/>
    </row>
    <row r="3" spans="1:11" ht="14.25">
      <c r="A3" s="9" t="s">
        <v>49</v>
      </c>
    </row>
    <row r="5" spans="1:11">
      <c r="A5" s="12" t="s">
        <v>94</v>
      </c>
      <c r="B5" s="12"/>
      <c r="C5" s="12"/>
      <c r="D5" s="12"/>
      <c r="E5" s="12"/>
    </row>
    <row r="6" spans="1:11" ht="14.25">
      <c r="A6" s="3"/>
      <c r="H6" s="489" t="s">
        <v>1</v>
      </c>
      <c r="I6" s="489"/>
    </row>
    <row r="7" spans="1:11" ht="27" customHeight="1">
      <c r="A7" s="4"/>
      <c r="B7" s="5"/>
      <c r="C7" s="5"/>
      <c r="D7" s="5"/>
      <c r="E7" s="29"/>
      <c r="F7" s="137" t="s">
        <v>107</v>
      </c>
      <c r="G7" s="137"/>
      <c r="H7" s="138" t="s">
        <v>95</v>
      </c>
      <c r="I7" s="141" t="s">
        <v>21</v>
      </c>
    </row>
    <row r="8" spans="1:11" ht="17.100000000000001" customHeight="1">
      <c r="A8" s="13"/>
      <c r="B8" s="14"/>
      <c r="C8" s="14"/>
      <c r="D8" s="14"/>
      <c r="E8" s="30"/>
      <c r="F8" s="139" t="s">
        <v>47</v>
      </c>
      <c r="G8" s="140" t="s">
        <v>2</v>
      </c>
      <c r="H8" s="139" t="s">
        <v>47</v>
      </c>
      <c r="I8" s="142"/>
    </row>
    <row r="9" spans="1:11" ht="18" customHeight="1">
      <c r="A9" s="417" t="s">
        <v>44</v>
      </c>
      <c r="B9" s="417" t="s">
        <v>46</v>
      </c>
      <c r="C9" s="33" t="s">
        <v>3</v>
      </c>
      <c r="D9" s="34"/>
      <c r="E9" s="34"/>
      <c r="F9" s="35">
        <v>87836</v>
      </c>
      <c r="G9" s="36">
        <f>F9/$F$27*100</f>
        <v>16.611192641118354</v>
      </c>
      <c r="H9" s="37">
        <v>75814</v>
      </c>
      <c r="I9" s="38">
        <f>(F9/H9-1)*100</f>
        <v>15.857229535441997</v>
      </c>
      <c r="K9" s="18"/>
    </row>
    <row r="10" spans="1:11" ht="18" customHeight="1">
      <c r="A10" s="417"/>
      <c r="B10" s="417"/>
      <c r="C10" s="39"/>
      <c r="D10" s="40" t="s">
        <v>22</v>
      </c>
      <c r="E10" s="41"/>
      <c r="F10" s="42">
        <v>23250</v>
      </c>
      <c r="G10" s="43">
        <f t="shared" ref="G10:G26" si="0">F10/$F$27*100</f>
        <v>4.3969469113575501</v>
      </c>
      <c r="H10" s="44">
        <v>21442</v>
      </c>
      <c r="I10" s="45">
        <f t="shared" ref="I10:I27" si="1">(F10/H10-1)*100</f>
        <v>8.4320492491372079</v>
      </c>
    </row>
    <row r="11" spans="1:11" ht="18" customHeight="1">
      <c r="A11" s="417"/>
      <c r="B11" s="417"/>
      <c r="C11" s="39"/>
      <c r="D11" s="46"/>
      <c r="E11" s="47" t="s">
        <v>23</v>
      </c>
      <c r="F11" s="48">
        <v>19568</v>
      </c>
      <c r="G11" s="49">
        <f t="shared" si="0"/>
        <v>3.7006218133954638</v>
      </c>
      <c r="H11" s="50">
        <v>18774</v>
      </c>
      <c r="I11" s="51">
        <f t="shared" si="1"/>
        <v>4.2292532225418178</v>
      </c>
    </row>
    <row r="12" spans="1:11" ht="18" customHeight="1">
      <c r="A12" s="417"/>
      <c r="B12" s="417"/>
      <c r="C12" s="39"/>
      <c r="D12" s="46"/>
      <c r="E12" s="47" t="s">
        <v>24</v>
      </c>
      <c r="F12" s="48">
        <v>1823</v>
      </c>
      <c r="G12" s="49">
        <f t="shared" si="0"/>
        <v>0.3447584610496694</v>
      </c>
      <c r="H12" s="50">
        <v>1014</v>
      </c>
      <c r="I12" s="51">
        <f t="shared" si="1"/>
        <v>79.783037475345168</v>
      </c>
    </row>
    <row r="13" spans="1:11" ht="18" customHeight="1">
      <c r="A13" s="417"/>
      <c r="B13" s="417"/>
      <c r="C13" s="39"/>
      <c r="D13" s="52"/>
      <c r="E13" s="47" t="s">
        <v>25</v>
      </c>
      <c r="F13" s="48">
        <v>170</v>
      </c>
      <c r="G13" s="49">
        <f t="shared" si="0"/>
        <v>3.2149719351861658E-2</v>
      </c>
      <c r="H13" s="50">
        <v>171</v>
      </c>
      <c r="I13" s="51">
        <f t="shared" si="1"/>
        <v>-0.58479532163743242</v>
      </c>
    </row>
    <row r="14" spans="1:11" ht="18" customHeight="1">
      <c r="A14" s="417"/>
      <c r="B14" s="417"/>
      <c r="C14" s="39"/>
      <c r="D14" s="53" t="s">
        <v>26</v>
      </c>
      <c r="E14" s="54"/>
      <c r="F14" s="35">
        <v>17503</v>
      </c>
      <c r="G14" s="36">
        <f t="shared" si="0"/>
        <v>3.3100972812684391</v>
      </c>
      <c r="H14" s="37">
        <v>11375</v>
      </c>
      <c r="I14" s="55">
        <f t="shared" si="1"/>
        <v>53.872527472527466</v>
      </c>
    </row>
    <row r="15" spans="1:11" ht="18" customHeight="1">
      <c r="A15" s="417"/>
      <c r="B15" s="417"/>
      <c r="C15" s="39"/>
      <c r="D15" s="46"/>
      <c r="E15" s="47" t="s">
        <v>27</v>
      </c>
      <c r="F15" s="48">
        <v>778</v>
      </c>
      <c r="G15" s="49">
        <f t="shared" si="0"/>
        <v>0.14713224503381395</v>
      </c>
      <c r="H15" s="50">
        <v>555</v>
      </c>
      <c r="I15" s="51">
        <f t="shared" si="1"/>
        <v>40.180180180180173</v>
      </c>
    </row>
    <row r="16" spans="1:11" ht="18" customHeight="1">
      <c r="A16" s="417"/>
      <c r="B16" s="417"/>
      <c r="C16" s="39"/>
      <c r="D16" s="46"/>
      <c r="E16" s="56" t="s">
        <v>28</v>
      </c>
      <c r="F16" s="42">
        <v>16725</v>
      </c>
      <c r="G16" s="43">
        <f t="shared" si="0"/>
        <v>3.1629650362346244</v>
      </c>
      <c r="H16" s="44">
        <v>10820</v>
      </c>
      <c r="I16" s="45">
        <f t="shared" si="1"/>
        <v>54.574861367837336</v>
      </c>
      <c r="K16" s="19"/>
    </row>
    <row r="17" spans="1:26" ht="18" customHeight="1">
      <c r="A17" s="417"/>
      <c r="B17" s="417"/>
      <c r="C17" s="39"/>
      <c r="D17" s="418" t="s">
        <v>29</v>
      </c>
      <c r="E17" s="419"/>
      <c r="F17" s="42">
        <v>15688</v>
      </c>
      <c r="G17" s="43">
        <f t="shared" si="0"/>
        <v>2.9668517481882688</v>
      </c>
      <c r="H17" s="44">
        <v>14932</v>
      </c>
      <c r="I17" s="45">
        <f t="shared" si="1"/>
        <v>5.0629520492901259</v>
      </c>
    </row>
    <row r="18" spans="1:26" ht="18" customHeight="1">
      <c r="A18" s="417"/>
      <c r="B18" s="417"/>
      <c r="C18" s="39"/>
      <c r="D18" s="420" t="s">
        <v>50</v>
      </c>
      <c r="E18" s="421"/>
      <c r="F18" s="48">
        <v>985</v>
      </c>
      <c r="G18" s="49">
        <f t="shared" si="0"/>
        <v>0.1862792562446102</v>
      </c>
      <c r="H18" s="50">
        <v>893</v>
      </c>
      <c r="I18" s="51">
        <f t="shared" si="1"/>
        <v>10.302351623740202</v>
      </c>
    </row>
    <row r="19" spans="1:26" ht="18" customHeight="1">
      <c r="A19" s="417"/>
      <c r="B19" s="417"/>
      <c r="C19" s="57"/>
      <c r="D19" s="420" t="s">
        <v>51</v>
      </c>
      <c r="E19" s="421"/>
      <c r="F19" s="416">
        <v>0</v>
      </c>
      <c r="G19" s="49">
        <f t="shared" si="0"/>
        <v>0</v>
      </c>
      <c r="H19" s="50">
        <v>0</v>
      </c>
      <c r="I19" s="51" t="e">
        <f t="shared" si="1"/>
        <v>#DIV/0!</v>
      </c>
      <c r="Z19" s="2" t="s">
        <v>52</v>
      </c>
    </row>
    <row r="20" spans="1:26" ht="18" customHeight="1">
      <c r="A20" s="417"/>
      <c r="B20" s="417"/>
      <c r="C20" s="58" t="s">
        <v>4</v>
      </c>
      <c r="D20" s="59"/>
      <c r="E20" s="59"/>
      <c r="F20" s="48">
        <v>14114</v>
      </c>
      <c r="G20" s="49">
        <f t="shared" si="0"/>
        <v>2.669183170189267</v>
      </c>
      <c r="H20" s="50">
        <v>8142</v>
      </c>
      <c r="I20" s="51">
        <f t="shared" si="1"/>
        <v>73.348071726848431</v>
      </c>
    </row>
    <row r="21" spans="1:26" ht="18" customHeight="1">
      <c r="A21" s="417"/>
      <c r="B21" s="417"/>
      <c r="C21" s="58" t="s">
        <v>5</v>
      </c>
      <c r="D21" s="59"/>
      <c r="E21" s="59"/>
      <c r="F21" s="48">
        <v>183859</v>
      </c>
      <c r="G21" s="49">
        <f t="shared" si="0"/>
        <v>34.770677943023131</v>
      </c>
      <c r="H21" s="50">
        <v>184375</v>
      </c>
      <c r="I21" s="51">
        <f t="shared" si="1"/>
        <v>-0.27986440677966185</v>
      </c>
    </row>
    <row r="22" spans="1:26" ht="18" customHeight="1">
      <c r="A22" s="417"/>
      <c r="B22" s="417"/>
      <c r="C22" s="58" t="s">
        <v>30</v>
      </c>
      <c r="D22" s="59"/>
      <c r="E22" s="59"/>
      <c r="F22" s="48">
        <v>5395</v>
      </c>
      <c r="G22" s="49">
        <f t="shared" si="0"/>
        <v>1.0202807994311391</v>
      </c>
      <c r="H22" s="50">
        <v>5330</v>
      </c>
      <c r="I22" s="51">
        <f t="shared" si="1"/>
        <v>1.2195121951219523</v>
      </c>
    </row>
    <row r="23" spans="1:26" ht="18" customHeight="1">
      <c r="A23" s="417"/>
      <c r="B23" s="417"/>
      <c r="C23" s="58" t="s">
        <v>6</v>
      </c>
      <c r="D23" s="59"/>
      <c r="E23" s="59"/>
      <c r="F23" s="48">
        <v>100089</v>
      </c>
      <c r="G23" s="49">
        <f t="shared" si="0"/>
        <v>18.928430942402834</v>
      </c>
      <c r="H23" s="50">
        <v>86627</v>
      </c>
      <c r="I23" s="51">
        <f t="shared" si="1"/>
        <v>15.540189548293259</v>
      </c>
    </row>
    <row r="24" spans="1:26" ht="18" customHeight="1">
      <c r="A24" s="417"/>
      <c r="B24" s="417"/>
      <c r="C24" s="58" t="s">
        <v>31</v>
      </c>
      <c r="D24" s="59"/>
      <c r="E24" s="59"/>
      <c r="F24" s="48">
        <v>1705</v>
      </c>
      <c r="G24" s="49">
        <f t="shared" si="0"/>
        <v>0.32244277349955369</v>
      </c>
      <c r="H24" s="50">
        <v>2727</v>
      </c>
      <c r="I24" s="51">
        <f t="shared" si="1"/>
        <v>-37.477081041437479</v>
      </c>
    </row>
    <row r="25" spans="1:26" ht="18" customHeight="1">
      <c r="A25" s="417"/>
      <c r="B25" s="417"/>
      <c r="C25" s="58" t="s">
        <v>7</v>
      </c>
      <c r="D25" s="59"/>
      <c r="E25" s="59"/>
      <c r="F25" s="48">
        <v>47054</v>
      </c>
      <c r="G25" s="49">
        <f t="shared" si="0"/>
        <v>8.8986640846029328</v>
      </c>
      <c r="H25" s="50">
        <v>60007</v>
      </c>
      <c r="I25" s="51">
        <f t="shared" si="1"/>
        <v>-21.585814988251371</v>
      </c>
    </row>
    <row r="26" spans="1:26" ht="18" customHeight="1">
      <c r="A26" s="417"/>
      <c r="B26" s="417"/>
      <c r="C26" s="60" t="s">
        <v>8</v>
      </c>
      <c r="D26" s="61"/>
      <c r="E26" s="61"/>
      <c r="F26" s="415">
        <v>88724</v>
      </c>
      <c r="G26" s="62">
        <f t="shared" si="0"/>
        <v>16.779127645732785</v>
      </c>
      <c r="H26" s="63">
        <v>110388</v>
      </c>
      <c r="I26" s="64">
        <f t="shared" si="1"/>
        <v>-19.62532159292677</v>
      </c>
    </row>
    <row r="27" spans="1:26" ht="18" customHeight="1">
      <c r="A27" s="417"/>
      <c r="B27" s="417"/>
      <c r="C27" s="65" t="s">
        <v>9</v>
      </c>
      <c r="D27" s="66"/>
      <c r="E27" s="66"/>
      <c r="F27" s="67">
        <f>SUM(F9,F20:F26)</f>
        <v>528776</v>
      </c>
      <c r="G27" s="68">
        <f>F27/$F$27*100</f>
        <v>100</v>
      </c>
      <c r="H27" s="67">
        <f>SUM(H9,H20:H26)</f>
        <v>533410</v>
      </c>
      <c r="I27" s="69">
        <f t="shared" si="1"/>
        <v>-0.86875011717065798</v>
      </c>
    </row>
    <row r="28" spans="1:26" ht="18" customHeight="1">
      <c r="A28" s="417"/>
      <c r="B28" s="417" t="s">
        <v>45</v>
      </c>
      <c r="C28" s="33" t="s">
        <v>10</v>
      </c>
      <c r="D28" s="34"/>
      <c r="E28" s="34"/>
      <c r="F28" s="35">
        <v>198539</v>
      </c>
      <c r="G28" s="36">
        <f>F28/$F$45*100</f>
        <v>37.546900767054481</v>
      </c>
      <c r="H28" s="35">
        <v>202405</v>
      </c>
      <c r="I28" s="70">
        <f>(F28/H28-1)*100</f>
        <v>-1.9100318668017091</v>
      </c>
    </row>
    <row r="29" spans="1:26" ht="18" customHeight="1">
      <c r="A29" s="417"/>
      <c r="B29" s="417"/>
      <c r="C29" s="39"/>
      <c r="D29" s="71" t="s">
        <v>11</v>
      </c>
      <c r="E29" s="59"/>
      <c r="F29" s="48">
        <v>118444</v>
      </c>
      <c r="G29" s="49">
        <f t="shared" ref="G29:G44" si="2">F29/$F$45*100</f>
        <v>22.399655052422954</v>
      </c>
      <c r="H29" s="48">
        <v>120400</v>
      </c>
      <c r="I29" s="72">
        <f t="shared" ref="I29:I45" si="3">(F29/H29-1)*100</f>
        <v>-1.6245847176079686</v>
      </c>
    </row>
    <row r="30" spans="1:26" ht="18" customHeight="1">
      <c r="A30" s="417"/>
      <c r="B30" s="417"/>
      <c r="C30" s="39"/>
      <c r="D30" s="71" t="s">
        <v>32</v>
      </c>
      <c r="E30" s="59"/>
      <c r="F30" s="48">
        <v>13113</v>
      </c>
      <c r="G30" s="49">
        <f t="shared" si="2"/>
        <v>2.4798780580056583</v>
      </c>
      <c r="H30" s="48">
        <v>12810</v>
      </c>
      <c r="I30" s="72">
        <f t="shared" si="3"/>
        <v>2.3653395784543285</v>
      </c>
    </row>
    <row r="31" spans="1:26" ht="18" customHeight="1">
      <c r="A31" s="417"/>
      <c r="B31" s="417"/>
      <c r="C31" s="73"/>
      <c r="D31" s="71" t="s">
        <v>12</v>
      </c>
      <c r="E31" s="59"/>
      <c r="F31" s="48">
        <v>66982</v>
      </c>
      <c r="G31" s="49">
        <f t="shared" si="2"/>
        <v>12.667367656625869</v>
      </c>
      <c r="H31" s="48">
        <v>69195</v>
      </c>
      <c r="I31" s="72">
        <f t="shared" si="3"/>
        <v>-3.1982079630031079</v>
      </c>
    </row>
    <row r="32" spans="1:26" ht="18" customHeight="1">
      <c r="A32" s="417"/>
      <c r="B32" s="417"/>
      <c r="C32" s="74" t="s">
        <v>13</v>
      </c>
      <c r="D32" s="54"/>
      <c r="E32" s="54"/>
      <c r="F32" s="35">
        <v>223475</v>
      </c>
      <c r="G32" s="36">
        <f t="shared" si="2"/>
        <v>42.262697247984022</v>
      </c>
      <c r="H32" s="35">
        <v>228875</v>
      </c>
      <c r="I32" s="70">
        <f t="shared" si="3"/>
        <v>-2.3593664664117941</v>
      </c>
    </row>
    <row r="33" spans="1:9" ht="18" customHeight="1">
      <c r="A33" s="417"/>
      <c r="B33" s="417"/>
      <c r="C33" s="39"/>
      <c r="D33" s="71" t="s">
        <v>14</v>
      </c>
      <c r="E33" s="59"/>
      <c r="F33" s="48">
        <v>25540</v>
      </c>
      <c r="G33" s="49">
        <f t="shared" si="2"/>
        <v>4.8300225426267458</v>
      </c>
      <c r="H33" s="48">
        <v>23494</v>
      </c>
      <c r="I33" s="72">
        <f t="shared" si="3"/>
        <v>8.7086064527113205</v>
      </c>
    </row>
    <row r="34" spans="1:9" ht="18" customHeight="1">
      <c r="A34" s="417"/>
      <c r="B34" s="417"/>
      <c r="C34" s="39"/>
      <c r="D34" s="71" t="s">
        <v>33</v>
      </c>
      <c r="E34" s="59"/>
      <c r="F34" s="48">
        <v>10742</v>
      </c>
      <c r="G34" s="49">
        <f t="shared" si="2"/>
        <v>2.0314840310452822</v>
      </c>
      <c r="H34" s="48">
        <v>10941</v>
      </c>
      <c r="I34" s="72">
        <f t="shared" si="3"/>
        <v>-1.8188465405356014</v>
      </c>
    </row>
    <row r="35" spans="1:9" ht="18" customHeight="1">
      <c r="A35" s="417"/>
      <c r="B35" s="417"/>
      <c r="C35" s="39"/>
      <c r="D35" s="71" t="s">
        <v>34</v>
      </c>
      <c r="E35" s="59"/>
      <c r="F35" s="48">
        <v>113818</v>
      </c>
      <c r="G35" s="49">
        <f t="shared" si="2"/>
        <v>21.524804454059943</v>
      </c>
      <c r="H35" s="48">
        <v>101273</v>
      </c>
      <c r="I35" s="72">
        <f t="shared" si="3"/>
        <v>12.387309549435678</v>
      </c>
    </row>
    <row r="36" spans="1:9" ht="18" customHeight="1">
      <c r="A36" s="417"/>
      <c r="B36" s="417"/>
      <c r="C36" s="39"/>
      <c r="D36" s="71" t="s">
        <v>35</v>
      </c>
      <c r="E36" s="59"/>
      <c r="F36" s="48">
        <v>3756</v>
      </c>
      <c r="G36" s="49">
        <f t="shared" si="2"/>
        <v>0.71031968167995529</v>
      </c>
      <c r="H36" s="48">
        <v>3793</v>
      </c>
      <c r="I36" s="72">
        <f t="shared" si="3"/>
        <v>-0.9754811494858906</v>
      </c>
    </row>
    <row r="37" spans="1:9" ht="18" customHeight="1">
      <c r="A37" s="417"/>
      <c r="B37" s="417"/>
      <c r="C37" s="39"/>
      <c r="D37" s="71" t="s">
        <v>15</v>
      </c>
      <c r="E37" s="59"/>
      <c r="F37" s="48">
        <v>2878</v>
      </c>
      <c r="G37" s="49">
        <f t="shared" si="2"/>
        <v>0.54427583702739912</v>
      </c>
      <c r="H37" s="48">
        <v>3601</v>
      </c>
      <c r="I37" s="72">
        <f t="shared" si="3"/>
        <v>-20.077756178839213</v>
      </c>
    </row>
    <row r="38" spans="1:9" ht="18" customHeight="1">
      <c r="A38" s="417"/>
      <c r="B38" s="417"/>
      <c r="C38" s="73"/>
      <c r="D38" s="71" t="s">
        <v>36</v>
      </c>
      <c r="E38" s="59"/>
      <c r="F38" s="48">
        <v>66441</v>
      </c>
      <c r="G38" s="49">
        <f t="shared" si="2"/>
        <v>12.565055902688474</v>
      </c>
      <c r="H38" s="48">
        <v>85473</v>
      </c>
      <c r="I38" s="72">
        <f t="shared" si="3"/>
        <v>-22.266680706187913</v>
      </c>
    </row>
    <row r="39" spans="1:9" ht="18" customHeight="1">
      <c r="A39" s="417"/>
      <c r="B39" s="417"/>
      <c r="C39" s="74" t="s">
        <v>16</v>
      </c>
      <c r="D39" s="54"/>
      <c r="E39" s="54"/>
      <c r="F39" s="35">
        <v>106762</v>
      </c>
      <c r="G39" s="36">
        <f t="shared" si="2"/>
        <v>20.190401984961497</v>
      </c>
      <c r="H39" s="35">
        <v>102130</v>
      </c>
      <c r="I39" s="70">
        <f t="shared" si="3"/>
        <v>4.5353960638402135</v>
      </c>
    </row>
    <row r="40" spans="1:9" ht="18" customHeight="1">
      <c r="A40" s="417"/>
      <c r="B40" s="417"/>
      <c r="C40" s="39"/>
      <c r="D40" s="40" t="s">
        <v>17</v>
      </c>
      <c r="E40" s="41"/>
      <c r="F40" s="42">
        <v>94514</v>
      </c>
      <c r="G40" s="43">
        <f t="shared" si="2"/>
        <v>17.87410926365796</v>
      </c>
      <c r="H40" s="42">
        <v>93586</v>
      </c>
      <c r="I40" s="75">
        <f t="shared" si="3"/>
        <v>0.99160130788793488</v>
      </c>
    </row>
    <row r="41" spans="1:9" ht="18" customHeight="1">
      <c r="A41" s="417"/>
      <c r="B41" s="417"/>
      <c r="C41" s="39"/>
      <c r="D41" s="46"/>
      <c r="E41" s="76" t="s">
        <v>48</v>
      </c>
      <c r="F41" s="48">
        <v>64797</v>
      </c>
      <c r="G41" s="49">
        <f t="shared" si="2"/>
        <v>12.254149204956352</v>
      </c>
      <c r="H41" s="48">
        <v>66140</v>
      </c>
      <c r="I41" s="77">
        <f t="shared" si="3"/>
        <v>-2.0305412760810437</v>
      </c>
    </row>
    <row r="42" spans="1:9" ht="18" customHeight="1">
      <c r="A42" s="417"/>
      <c r="B42" s="417"/>
      <c r="C42" s="39"/>
      <c r="D42" s="52"/>
      <c r="E42" s="78" t="s">
        <v>37</v>
      </c>
      <c r="F42" s="48">
        <v>29717</v>
      </c>
      <c r="G42" s="49">
        <f t="shared" si="2"/>
        <v>5.6199600587016052</v>
      </c>
      <c r="H42" s="48">
        <v>27446</v>
      </c>
      <c r="I42" s="77">
        <f t="shared" si="3"/>
        <v>8.2744297894046461</v>
      </c>
    </row>
    <row r="43" spans="1:9" ht="18" customHeight="1">
      <c r="A43" s="417"/>
      <c r="B43" s="417"/>
      <c r="C43" s="39"/>
      <c r="D43" s="71" t="s">
        <v>38</v>
      </c>
      <c r="E43" s="79"/>
      <c r="F43" s="48">
        <v>12248</v>
      </c>
      <c r="G43" s="49">
        <f t="shared" si="2"/>
        <v>2.3162927213035389</v>
      </c>
      <c r="H43" s="48">
        <v>8544</v>
      </c>
      <c r="I43" s="77">
        <f t="shared" si="3"/>
        <v>43.352059925093634</v>
      </c>
    </row>
    <row r="44" spans="1:9" ht="18" customHeight="1">
      <c r="A44" s="417"/>
      <c r="B44" s="417"/>
      <c r="C44" s="80"/>
      <c r="D44" s="81" t="s">
        <v>39</v>
      </c>
      <c r="E44" s="82"/>
      <c r="F44" s="67">
        <v>0</v>
      </c>
      <c r="G44" s="68">
        <f t="shared" si="2"/>
        <v>0</v>
      </c>
      <c r="H44" s="63">
        <v>0</v>
      </c>
      <c r="I44" s="64" t="e">
        <f t="shared" si="3"/>
        <v>#DIV/0!</v>
      </c>
    </row>
    <row r="45" spans="1:9" ht="18" customHeight="1">
      <c r="A45" s="417"/>
      <c r="B45" s="417"/>
      <c r="C45" s="80" t="s">
        <v>18</v>
      </c>
      <c r="D45" s="83"/>
      <c r="E45" s="83"/>
      <c r="F45" s="84">
        <f>SUM(F28,F32,F39)</f>
        <v>528776</v>
      </c>
      <c r="G45" s="69">
        <f>F45/$F$45*100</f>
        <v>100</v>
      </c>
      <c r="H45" s="84">
        <f>SUM(H28,H32,H39)</f>
        <v>533410</v>
      </c>
      <c r="I45" s="69">
        <f t="shared" si="3"/>
        <v>-0.86875011717065798</v>
      </c>
    </row>
    <row r="46" spans="1:9">
      <c r="A46" s="16" t="s">
        <v>19</v>
      </c>
    </row>
    <row r="47" spans="1:9">
      <c r="A47" s="17" t="s">
        <v>20</v>
      </c>
    </row>
    <row r="48" spans="1:9">
      <c r="A48" s="17"/>
    </row>
    <row r="57" spans="9:9">
      <c r="I57" s="7"/>
    </row>
    <row r="58" spans="9:9">
      <c r="I58" s="7"/>
    </row>
  </sheetData>
  <mergeCells count="7">
    <mergeCell ref="H6:I6"/>
    <mergeCell ref="A9:A45"/>
    <mergeCell ref="B9:B27"/>
    <mergeCell ref="B28:B45"/>
    <mergeCell ref="D17:E17"/>
    <mergeCell ref="D18:E18"/>
    <mergeCell ref="D19:E19"/>
  </mergeCells>
  <phoneticPr fontId="7"/>
  <printOptions horizontalCentered="1" verticalCentered="1" gridLinesSet="0"/>
  <pageMargins left="0" right="0" top="0.2" bottom="0.19685039370078741" header="0.2" footer="0.31"/>
  <pageSetup paperSize="9" orientation="portrait" r:id="rId1"/>
  <headerFooter alignWithMargins="0">
    <oddHeader>&amp;R&amp;"明朝,斜体"&amp;9都道府県－&amp;P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50"/>
  <sheetViews>
    <sheetView view="pageBreakPreview" zoomScaleNormal="100" zoomScaleSheetLayoutView="100" workbookViewId="0">
      <pane xSplit="5" ySplit="7" topLeftCell="F23" activePane="bottomRight" state="frozen"/>
      <selection activeCell="L8" sqref="L8"/>
      <selection pane="topRight" activeCell="L8" sqref="L8"/>
      <selection pane="bottomLeft" activeCell="L8" sqref="L8"/>
      <selection pane="bottomRight" activeCell="L25" sqref="L25:L26"/>
    </sheetView>
  </sheetViews>
  <sheetFormatPr defaultRowHeight="13.5"/>
  <cols>
    <col min="1" max="1" width="3.625" style="191" customWidth="1"/>
    <col min="2" max="3" width="1.625" style="191" customWidth="1"/>
    <col min="4" max="4" width="22.625" style="191" customWidth="1"/>
    <col min="5" max="5" width="10.625" style="191" customWidth="1"/>
    <col min="6" max="11" width="13.625" style="191" customWidth="1"/>
    <col min="12" max="12" width="13.625" style="192" customWidth="1"/>
    <col min="13" max="21" width="13.625" style="191" customWidth="1"/>
    <col min="22" max="25" width="12" style="191" customWidth="1"/>
    <col min="26" max="16384" width="9" style="191"/>
  </cols>
  <sheetData>
    <row r="1" spans="1:25" ht="33.950000000000003" customHeight="1">
      <c r="A1" s="187" t="s">
        <v>0</v>
      </c>
      <c r="B1" s="188"/>
      <c r="C1" s="188"/>
      <c r="D1" s="189" t="s">
        <v>106</v>
      </c>
      <c r="E1" s="190"/>
      <c r="F1" s="190"/>
      <c r="G1" s="190"/>
    </row>
    <row r="2" spans="1:25" ht="15" customHeight="1"/>
    <row r="3" spans="1:25" ht="15" customHeight="1">
      <c r="A3" s="193" t="s">
        <v>110</v>
      </c>
      <c r="B3" s="193"/>
      <c r="C3" s="193"/>
      <c r="D3" s="193"/>
    </row>
    <row r="4" spans="1:25" ht="15" customHeight="1">
      <c r="A4" s="193"/>
      <c r="B4" s="193"/>
      <c r="C4" s="193"/>
      <c r="D4" s="193"/>
    </row>
    <row r="5" spans="1:25" ht="15.95" customHeight="1">
      <c r="A5" s="194" t="s">
        <v>111</v>
      </c>
      <c r="B5" s="194"/>
      <c r="C5" s="194"/>
      <c r="D5" s="194"/>
      <c r="K5" s="195"/>
      <c r="P5" s="490" t="s">
        <v>112</v>
      </c>
      <c r="Q5" s="490"/>
    </row>
    <row r="6" spans="1:25" ht="15.95" customHeight="1">
      <c r="A6" s="452" t="s">
        <v>113</v>
      </c>
      <c r="B6" s="453"/>
      <c r="C6" s="453"/>
      <c r="D6" s="453"/>
      <c r="E6" s="454"/>
      <c r="F6" s="458" t="s">
        <v>115</v>
      </c>
      <c r="G6" s="459"/>
      <c r="H6" s="458" t="s">
        <v>117</v>
      </c>
      <c r="I6" s="459"/>
      <c r="J6" s="458" t="s">
        <v>119</v>
      </c>
      <c r="K6" s="459"/>
      <c r="L6" s="458" t="s">
        <v>121</v>
      </c>
      <c r="M6" s="459"/>
      <c r="N6" s="458" t="s">
        <v>123</v>
      </c>
      <c r="O6" s="459"/>
      <c r="P6" s="458" t="s">
        <v>125</v>
      </c>
      <c r="Q6" s="459"/>
    </row>
    <row r="7" spans="1:25" ht="15.95" customHeight="1">
      <c r="A7" s="455"/>
      <c r="B7" s="456"/>
      <c r="C7" s="456"/>
      <c r="D7" s="456"/>
      <c r="E7" s="457"/>
      <c r="F7" s="196" t="s">
        <v>126</v>
      </c>
      <c r="G7" s="197" t="s">
        <v>95</v>
      </c>
      <c r="H7" s="196" t="s">
        <v>126</v>
      </c>
      <c r="I7" s="197" t="s">
        <v>95</v>
      </c>
      <c r="J7" s="196" t="s">
        <v>126</v>
      </c>
      <c r="K7" s="197" t="s">
        <v>95</v>
      </c>
      <c r="L7" s="196" t="s">
        <v>126</v>
      </c>
      <c r="M7" s="197" t="s">
        <v>95</v>
      </c>
      <c r="N7" s="196" t="s">
        <v>126</v>
      </c>
      <c r="O7" s="198" t="s">
        <v>95</v>
      </c>
      <c r="P7" s="196" t="s">
        <v>126</v>
      </c>
      <c r="Q7" s="198" t="s">
        <v>95</v>
      </c>
    </row>
    <row r="8" spans="1:25" ht="15.95" customHeight="1">
      <c r="A8" s="422" t="s">
        <v>127</v>
      </c>
      <c r="B8" s="199" t="s">
        <v>128</v>
      </c>
      <c r="C8" s="200"/>
      <c r="D8" s="200"/>
      <c r="E8" s="201" t="s">
        <v>129</v>
      </c>
      <c r="F8" s="261">
        <v>2078</v>
      </c>
      <c r="G8" s="202">
        <v>2082</v>
      </c>
      <c r="H8" s="261">
        <v>227</v>
      </c>
      <c r="I8" s="203">
        <v>230</v>
      </c>
      <c r="J8" s="261">
        <v>3814</v>
      </c>
      <c r="K8" s="204">
        <v>3758</v>
      </c>
      <c r="L8" s="261">
        <v>344</v>
      </c>
      <c r="M8" s="204">
        <v>217</v>
      </c>
      <c r="N8" s="261">
        <v>22605</v>
      </c>
      <c r="O8" s="204">
        <v>22240</v>
      </c>
      <c r="P8" s="205">
        <v>4522</v>
      </c>
      <c r="Q8" s="204">
        <v>4658</v>
      </c>
      <c r="R8" s="206"/>
      <c r="S8" s="206"/>
      <c r="T8" s="206"/>
      <c r="U8" s="206"/>
      <c r="V8" s="206"/>
      <c r="W8" s="206"/>
      <c r="X8" s="206"/>
      <c r="Y8" s="206"/>
    </row>
    <row r="9" spans="1:25" ht="15.95" customHeight="1">
      <c r="A9" s="447"/>
      <c r="B9" s="192"/>
      <c r="C9" s="207" t="s">
        <v>130</v>
      </c>
      <c r="D9" s="208"/>
      <c r="E9" s="209" t="s">
        <v>40</v>
      </c>
      <c r="F9" s="230">
        <v>2078</v>
      </c>
      <c r="G9" s="210">
        <v>2082</v>
      </c>
      <c r="H9" s="230">
        <v>227</v>
      </c>
      <c r="I9" s="211">
        <v>228</v>
      </c>
      <c r="J9" s="230">
        <v>3814</v>
      </c>
      <c r="K9" s="212">
        <v>3758</v>
      </c>
      <c r="L9" s="230">
        <v>344</v>
      </c>
      <c r="M9" s="212">
        <v>217</v>
      </c>
      <c r="N9" s="230">
        <v>22536</v>
      </c>
      <c r="O9" s="212">
        <v>22159</v>
      </c>
      <c r="P9" s="50">
        <v>4522</v>
      </c>
      <c r="Q9" s="212">
        <v>4542</v>
      </c>
      <c r="R9" s="206"/>
      <c r="S9" s="206"/>
      <c r="T9" s="206"/>
      <c r="U9" s="206"/>
      <c r="V9" s="206"/>
      <c r="W9" s="206"/>
      <c r="X9" s="206"/>
      <c r="Y9" s="206"/>
    </row>
    <row r="10" spans="1:25" ht="15.95" customHeight="1">
      <c r="A10" s="447"/>
      <c r="B10" s="213"/>
      <c r="C10" s="207" t="s">
        <v>131</v>
      </c>
      <c r="D10" s="208"/>
      <c r="E10" s="209" t="s">
        <v>41</v>
      </c>
      <c r="F10" s="230">
        <v>0</v>
      </c>
      <c r="G10" s="210">
        <v>0</v>
      </c>
      <c r="H10" s="230">
        <v>0</v>
      </c>
      <c r="I10" s="211">
        <v>2</v>
      </c>
      <c r="J10" s="230">
        <v>0</v>
      </c>
      <c r="K10" s="214">
        <v>0</v>
      </c>
      <c r="L10" s="230">
        <v>0</v>
      </c>
      <c r="M10" s="212">
        <v>0</v>
      </c>
      <c r="N10" s="230">
        <v>69</v>
      </c>
      <c r="O10" s="212">
        <v>81</v>
      </c>
      <c r="P10" s="50">
        <v>0</v>
      </c>
      <c r="Q10" s="212">
        <v>116</v>
      </c>
      <c r="R10" s="206"/>
      <c r="S10" s="206"/>
      <c r="T10" s="206"/>
      <c r="U10" s="206"/>
      <c r="V10" s="206"/>
      <c r="W10" s="206"/>
      <c r="X10" s="206"/>
      <c r="Y10" s="206"/>
    </row>
    <row r="11" spans="1:25" ht="15.95" customHeight="1">
      <c r="A11" s="447"/>
      <c r="B11" s="215" t="s">
        <v>132</v>
      </c>
      <c r="C11" s="216"/>
      <c r="D11" s="216"/>
      <c r="E11" s="217" t="s">
        <v>42</v>
      </c>
      <c r="F11" s="275">
        <v>2132</v>
      </c>
      <c r="G11" s="218">
        <v>2195</v>
      </c>
      <c r="H11" s="275">
        <v>225</v>
      </c>
      <c r="I11" s="219">
        <v>229</v>
      </c>
      <c r="J11" s="275">
        <v>2853</v>
      </c>
      <c r="K11" s="220">
        <v>2700</v>
      </c>
      <c r="L11" s="275">
        <v>329</v>
      </c>
      <c r="M11" s="220">
        <v>241</v>
      </c>
      <c r="N11" s="275">
        <v>22625</v>
      </c>
      <c r="O11" s="220">
        <v>22547</v>
      </c>
      <c r="P11" s="221">
        <v>4482</v>
      </c>
      <c r="Q11" s="220">
        <v>4640</v>
      </c>
      <c r="R11" s="206"/>
      <c r="S11" s="206"/>
      <c r="T11" s="206"/>
      <c r="U11" s="206"/>
      <c r="V11" s="206"/>
      <c r="W11" s="206"/>
      <c r="X11" s="206"/>
      <c r="Y11" s="206"/>
    </row>
    <row r="12" spans="1:25" ht="15.95" customHeight="1">
      <c r="A12" s="447"/>
      <c r="B12" s="222"/>
      <c r="C12" s="207" t="s">
        <v>133</v>
      </c>
      <c r="D12" s="208"/>
      <c r="E12" s="209" t="s">
        <v>43</v>
      </c>
      <c r="F12" s="230">
        <v>2132</v>
      </c>
      <c r="G12" s="210">
        <v>2185</v>
      </c>
      <c r="H12" s="230">
        <v>225</v>
      </c>
      <c r="I12" s="211">
        <v>226</v>
      </c>
      <c r="J12" s="230">
        <v>2853</v>
      </c>
      <c r="K12" s="212">
        <v>2700</v>
      </c>
      <c r="L12" s="230">
        <v>329</v>
      </c>
      <c r="M12" s="212">
        <v>241</v>
      </c>
      <c r="N12" s="230">
        <v>22604</v>
      </c>
      <c r="O12" s="212">
        <v>22513</v>
      </c>
      <c r="P12" s="50">
        <v>4480</v>
      </c>
      <c r="Q12" s="212">
        <v>4638</v>
      </c>
      <c r="R12" s="206"/>
      <c r="S12" s="206"/>
      <c r="T12" s="206"/>
      <c r="U12" s="206"/>
      <c r="V12" s="206"/>
      <c r="W12" s="206"/>
      <c r="X12" s="206"/>
      <c r="Y12" s="206"/>
    </row>
    <row r="13" spans="1:25" ht="15.95" customHeight="1">
      <c r="A13" s="447"/>
      <c r="B13" s="192"/>
      <c r="C13" s="223" t="s">
        <v>134</v>
      </c>
      <c r="D13" s="224"/>
      <c r="E13" s="225" t="s">
        <v>135</v>
      </c>
      <c r="F13" s="231">
        <v>0</v>
      </c>
      <c r="G13" s="226">
        <v>10</v>
      </c>
      <c r="H13" s="231">
        <v>0</v>
      </c>
      <c r="I13" s="227">
        <v>3</v>
      </c>
      <c r="J13" s="232">
        <v>0</v>
      </c>
      <c r="K13" s="214">
        <v>0</v>
      </c>
      <c r="L13" s="232">
        <v>0</v>
      </c>
      <c r="M13" s="226">
        <v>0</v>
      </c>
      <c r="N13" s="232">
        <v>21</v>
      </c>
      <c r="O13" s="226">
        <v>21</v>
      </c>
      <c r="P13" s="44">
        <v>0</v>
      </c>
      <c r="Q13" s="226"/>
      <c r="R13" s="206"/>
      <c r="S13" s="206"/>
      <c r="T13" s="206"/>
      <c r="U13" s="206"/>
      <c r="V13" s="206"/>
      <c r="W13" s="206"/>
      <c r="X13" s="206"/>
      <c r="Y13" s="206"/>
    </row>
    <row r="14" spans="1:25" ht="15.95" customHeight="1">
      <c r="A14" s="447"/>
      <c r="B14" s="228" t="s">
        <v>136</v>
      </c>
      <c r="C14" s="208"/>
      <c r="D14" s="208"/>
      <c r="E14" s="209" t="s">
        <v>137</v>
      </c>
      <c r="F14" s="229">
        <f t="shared" ref="F14:Q15" si="0">F9-F12</f>
        <v>-54</v>
      </c>
      <c r="G14" s="212">
        <f t="shared" si="0"/>
        <v>-103</v>
      </c>
      <c r="H14" s="229">
        <f t="shared" si="0"/>
        <v>2</v>
      </c>
      <c r="I14" s="212">
        <f t="shared" si="0"/>
        <v>2</v>
      </c>
      <c r="J14" s="230">
        <f t="shared" si="0"/>
        <v>961</v>
      </c>
      <c r="K14" s="212">
        <f t="shared" si="0"/>
        <v>1058</v>
      </c>
      <c r="L14" s="230">
        <f t="shared" si="0"/>
        <v>15</v>
      </c>
      <c r="M14" s="212">
        <f t="shared" si="0"/>
        <v>-24</v>
      </c>
      <c r="N14" s="230">
        <f t="shared" si="0"/>
        <v>-68</v>
      </c>
      <c r="O14" s="212">
        <f t="shared" si="0"/>
        <v>-354</v>
      </c>
      <c r="P14" s="50">
        <f t="shared" si="0"/>
        <v>42</v>
      </c>
      <c r="Q14" s="212">
        <f t="shared" si="0"/>
        <v>-96</v>
      </c>
      <c r="R14" s="206"/>
      <c r="S14" s="206"/>
      <c r="T14" s="206"/>
      <c r="U14" s="206"/>
      <c r="V14" s="206"/>
      <c r="W14" s="206"/>
      <c r="X14" s="206"/>
      <c r="Y14" s="206"/>
    </row>
    <row r="15" spans="1:25" ht="15.95" customHeight="1">
      <c r="A15" s="447"/>
      <c r="B15" s="228" t="s">
        <v>138</v>
      </c>
      <c r="C15" s="208"/>
      <c r="D15" s="208"/>
      <c r="E15" s="209" t="s">
        <v>139</v>
      </c>
      <c r="F15" s="229">
        <f t="shared" si="0"/>
        <v>0</v>
      </c>
      <c r="G15" s="212">
        <f t="shared" si="0"/>
        <v>-10</v>
      </c>
      <c r="H15" s="229">
        <f t="shared" si="0"/>
        <v>0</v>
      </c>
      <c r="I15" s="212">
        <f t="shared" si="0"/>
        <v>-1</v>
      </c>
      <c r="J15" s="230">
        <f t="shared" si="0"/>
        <v>0</v>
      </c>
      <c r="K15" s="212">
        <f t="shared" si="0"/>
        <v>0</v>
      </c>
      <c r="L15" s="230">
        <f t="shared" si="0"/>
        <v>0</v>
      </c>
      <c r="M15" s="212">
        <f t="shared" si="0"/>
        <v>0</v>
      </c>
      <c r="N15" s="230">
        <f t="shared" si="0"/>
        <v>48</v>
      </c>
      <c r="O15" s="212">
        <f t="shared" si="0"/>
        <v>60</v>
      </c>
      <c r="P15" s="50">
        <f t="shared" si="0"/>
        <v>0</v>
      </c>
      <c r="Q15" s="212">
        <f t="shared" si="0"/>
        <v>116</v>
      </c>
      <c r="R15" s="206"/>
      <c r="S15" s="206"/>
      <c r="T15" s="206"/>
      <c r="U15" s="206"/>
      <c r="V15" s="206"/>
      <c r="W15" s="206"/>
      <c r="X15" s="206"/>
      <c r="Y15" s="206"/>
    </row>
    <row r="16" spans="1:25" ht="15.95" customHeight="1">
      <c r="A16" s="447"/>
      <c r="B16" s="228" t="s">
        <v>140</v>
      </c>
      <c r="C16" s="208"/>
      <c r="D16" s="208"/>
      <c r="E16" s="209" t="s">
        <v>141</v>
      </c>
      <c r="F16" s="231">
        <f t="shared" ref="F16:Q16" si="1">F8-F11</f>
        <v>-54</v>
      </c>
      <c r="G16" s="226">
        <f t="shared" si="1"/>
        <v>-113</v>
      </c>
      <c r="H16" s="231">
        <f t="shared" si="1"/>
        <v>2</v>
      </c>
      <c r="I16" s="226">
        <f t="shared" si="1"/>
        <v>1</v>
      </c>
      <c r="J16" s="232">
        <f t="shared" si="1"/>
        <v>961</v>
      </c>
      <c r="K16" s="226">
        <f t="shared" si="1"/>
        <v>1058</v>
      </c>
      <c r="L16" s="232">
        <f t="shared" si="1"/>
        <v>15</v>
      </c>
      <c r="M16" s="226">
        <f t="shared" si="1"/>
        <v>-24</v>
      </c>
      <c r="N16" s="232">
        <f t="shared" si="1"/>
        <v>-20</v>
      </c>
      <c r="O16" s="226">
        <f t="shared" si="1"/>
        <v>-307</v>
      </c>
      <c r="P16" s="44">
        <f t="shared" si="1"/>
        <v>40</v>
      </c>
      <c r="Q16" s="226">
        <f t="shared" si="1"/>
        <v>18</v>
      </c>
      <c r="R16" s="206"/>
      <c r="S16" s="206"/>
      <c r="T16" s="206"/>
      <c r="U16" s="206"/>
      <c r="V16" s="206"/>
      <c r="W16" s="206"/>
      <c r="X16" s="206"/>
      <c r="Y16" s="206"/>
    </row>
    <row r="17" spans="1:25" ht="15.95" customHeight="1">
      <c r="A17" s="447"/>
      <c r="B17" s="228" t="s">
        <v>142</v>
      </c>
      <c r="C17" s="208"/>
      <c r="D17" s="208"/>
      <c r="E17" s="233"/>
      <c r="F17" s="229">
        <v>0</v>
      </c>
      <c r="G17" s="212">
        <v>0</v>
      </c>
      <c r="H17" s="230">
        <v>0</v>
      </c>
      <c r="I17" s="214">
        <v>0</v>
      </c>
      <c r="J17" s="230">
        <v>0</v>
      </c>
      <c r="K17" s="212">
        <v>0</v>
      </c>
      <c r="L17" s="230">
        <v>0</v>
      </c>
      <c r="M17" s="212">
        <v>0</v>
      </c>
      <c r="N17" s="230">
        <v>986</v>
      </c>
      <c r="O17" s="234">
        <v>27104</v>
      </c>
      <c r="P17" s="235">
        <v>0</v>
      </c>
      <c r="Q17" s="234">
        <v>0</v>
      </c>
      <c r="R17" s="206"/>
      <c r="S17" s="206"/>
      <c r="T17" s="206"/>
      <c r="U17" s="206"/>
      <c r="V17" s="206"/>
      <c r="W17" s="206"/>
      <c r="X17" s="206"/>
      <c r="Y17" s="206"/>
    </row>
    <row r="18" spans="1:25" ht="15.95" customHeight="1">
      <c r="A18" s="448"/>
      <c r="B18" s="236" t="s">
        <v>143</v>
      </c>
      <c r="C18" s="194"/>
      <c r="D18" s="194"/>
      <c r="E18" s="237"/>
      <c r="F18" s="285">
        <v>0</v>
      </c>
      <c r="G18" s="238">
        <v>0</v>
      </c>
      <c r="H18" s="377">
        <v>0</v>
      </c>
      <c r="I18" s="238">
        <v>0</v>
      </c>
      <c r="J18" s="377">
        <v>0</v>
      </c>
      <c r="K18" s="238">
        <v>0</v>
      </c>
      <c r="L18" s="377">
        <v>0</v>
      </c>
      <c r="M18" s="238">
        <v>0</v>
      </c>
      <c r="N18" s="377">
        <v>0</v>
      </c>
      <c r="O18" s="239" t="s">
        <v>144</v>
      </c>
      <c r="P18" s="240">
        <v>0</v>
      </c>
      <c r="Q18" s="239">
        <v>0</v>
      </c>
      <c r="R18" s="206"/>
      <c r="S18" s="206"/>
      <c r="T18" s="206"/>
      <c r="U18" s="206"/>
      <c r="V18" s="206"/>
      <c r="W18" s="206"/>
      <c r="X18" s="206"/>
      <c r="Y18" s="206"/>
    </row>
    <row r="19" spans="1:25" ht="15.95" customHeight="1">
      <c r="A19" s="447" t="s">
        <v>145</v>
      </c>
      <c r="B19" s="215" t="s">
        <v>146</v>
      </c>
      <c r="C19" s="241"/>
      <c r="D19" s="241"/>
      <c r="E19" s="242"/>
      <c r="F19" s="378">
        <v>425</v>
      </c>
      <c r="G19" s="243">
        <v>203</v>
      </c>
      <c r="H19" s="378">
        <v>196</v>
      </c>
      <c r="I19" s="244">
        <v>136</v>
      </c>
      <c r="J19" s="263">
        <v>2407</v>
      </c>
      <c r="K19" s="243">
        <v>1767</v>
      </c>
      <c r="L19" s="263">
        <v>203</v>
      </c>
      <c r="M19" s="243">
        <v>175</v>
      </c>
      <c r="N19" s="263">
        <v>3631</v>
      </c>
      <c r="O19" s="243">
        <v>3615</v>
      </c>
      <c r="P19" s="37">
        <v>2727</v>
      </c>
      <c r="Q19" s="243">
        <v>2689</v>
      </c>
      <c r="R19" s="206"/>
      <c r="S19" s="206"/>
      <c r="T19" s="206"/>
      <c r="U19" s="206"/>
      <c r="V19" s="206"/>
      <c r="W19" s="206"/>
      <c r="X19" s="206"/>
      <c r="Y19" s="206"/>
    </row>
    <row r="20" spans="1:25" ht="15.95" customHeight="1">
      <c r="A20" s="447"/>
      <c r="B20" s="245"/>
      <c r="C20" s="207" t="s">
        <v>147</v>
      </c>
      <c r="D20" s="208"/>
      <c r="E20" s="209"/>
      <c r="F20" s="229">
        <v>353</v>
      </c>
      <c r="G20" s="212">
        <v>184</v>
      </c>
      <c r="H20" s="229">
        <v>157</v>
      </c>
      <c r="I20" s="211">
        <v>104</v>
      </c>
      <c r="J20" s="230">
        <v>2403</v>
      </c>
      <c r="K20" s="214">
        <v>1756</v>
      </c>
      <c r="L20" s="230">
        <v>48</v>
      </c>
      <c r="M20" s="212">
        <v>0</v>
      </c>
      <c r="N20" s="230">
        <v>1806</v>
      </c>
      <c r="O20" s="212">
        <v>1232</v>
      </c>
      <c r="P20" s="50">
        <v>914</v>
      </c>
      <c r="Q20" s="212">
        <v>834</v>
      </c>
      <c r="R20" s="206"/>
      <c r="S20" s="206"/>
      <c r="T20" s="206"/>
      <c r="U20" s="206"/>
      <c r="V20" s="206"/>
      <c r="W20" s="206"/>
      <c r="X20" s="206"/>
      <c r="Y20" s="206"/>
    </row>
    <row r="21" spans="1:25" ht="15.95" customHeight="1">
      <c r="A21" s="447"/>
      <c r="B21" s="246" t="s">
        <v>148</v>
      </c>
      <c r="C21" s="216"/>
      <c r="D21" s="216"/>
      <c r="E21" s="217" t="s">
        <v>149</v>
      </c>
      <c r="F21" s="379">
        <v>425</v>
      </c>
      <c r="G21" s="220">
        <v>203</v>
      </c>
      <c r="H21" s="379">
        <v>196</v>
      </c>
      <c r="I21" s="219">
        <v>136</v>
      </c>
      <c r="J21" s="275">
        <v>2407</v>
      </c>
      <c r="K21" s="220">
        <v>1767</v>
      </c>
      <c r="L21" s="275">
        <v>203</v>
      </c>
      <c r="M21" s="220">
        <v>175</v>
      </c>
      <c r="N21" s="275">
        <v>3631</v>
      </c>
      <c r="O21" s="220">
        <v>3615</v>
      </c>
      <c r="P21" s="221">
        <v>2727</v>
      </c>
      <c r="Q21" s="220">
        <v>2689</v>
      </c>
      <c r="R21" s="206"/>
      <c r="S21" s="206"/>
      <c r="T21" s="206"/>
      <c r="U21" s="206"/>
      <c r="V21" s="206"/>
      <c r="W21" s="206"/>
      <c r="X21" s="206"/>
      <c r="Y21" s="206"/>
    </row>
    <row r="22" spans="1:25" ht="15.95" customHeight="1">
      <c r="A22" s="447"/>
      <c r="B22" s="215" t="s">
        <v>150</v>
      </c>
      <c r="C22" s="241"/>
      <c r="D22" s="241"/>
      <c r="E22" s="242" t="s">
        <v>151</v>
      </c>
      <c r="F22" s="378">
        <v>1140</v>
      </c>
      <c r="G22" s="243">
        <v>994</v>
      </c>
      <c r="H22" s="378">
        <v>255</v>
      </c>
      <c r="I22" s="244">
        <v>194</v>
      </c>
      <c r="J22" s="263">
        <v>4048</v>
      </c>
      <c r="K22" s="243">
        <v>3296</v>
      </c>
      <c r="L22" s="263">
        <v>203</v>
      </c>
      <c r="M22" s="243">
        <v>181</v>
      </c>
      <c r="N22" s="263">
        <v>4597</v>
      </c>
      <c r="O22" s="243">
        <v>4613</v>
      </c>
      <c r="P22" s="37">
        <v>3003</v>
      </c>
      <c r="Q22" s="243">
        <v>3026</v>
      </c>
      <c r="R22" s="206"/>
      <c r="S22" s="206"/>
      <c r="T22" s="206"/>
      <c r="U22" s="206"/>
      <c r="V22" s="206"/>
      <c r="W22" s="206"/>
      <c r="X22" s="206"/>
      <c r="Y22" s="206"/>
    </row>
    <row r="23" spans="1:25" ht="15.95" customHeight="1">
      <c r="A23" s="447"/>
      <c r="B23" s="222" t="s">
        <v>152</v>
      </c>
      <c r="C23" s="223" t="s">
        <v>153</v>
      </c>
      <c r="D23" s="224"/>
      <c r="E23" s="225"/>
      <c r="F23" s="231">
        <v>612</v>
      </c>
      <c r="G23" s="226">
        <v>596</v>
      </c>
      <c r="H23" s="231">
        <v>60</v>
      </c>
      <c r="I23" s="247">
        <v>62</v>
      </c>
      <c r="J23" s="232">
        <v>1099</v>
      </c>
      <c r="K23" s="226">
        <v>1016</v>
      </c>
      <c r="L23" s="232">
        <v>155</v>
      </c>
      <c r="M23" s="226">
        <v>171</v>
      </c>
      <c r="N23" s="232">
        <v>2787</v>
      </c>
      <c r="O23" s="226">
        <v>2726</v>
      </c>
      <c r="P23" s="44">
        <v>675</v>
      </c>
      <c r="Q23" s="226">
        <v>520</v>
      </c>
      <c r="R23" s="206"/>
      <c r="S23" s="206"/>
      <c r="T23" s="206"/>
      <c r="U23" s="206"/>
      <c r="V23" s="206"/>
      <c r="W23" s="206"/>
      <c r="X23" s="206"/>
      <c r="Y23" s="206"/>
    </row>
    <row r="24" spans="1:25" ht="15.95" customHeight="1">
      <c r="A24" s="447"/>
      <c r="B24" s="228" t="s">
        <v>154</v>
      </c>
      <c r="C24" s="208"/>
      <c r="D24" s="208"/>
      <c r="E24" s="209" t="s">
        <v>155</v>
      </c>
      <c r="F24" s="229">
        <f t="shared" ref="F24:Q24" si="2">F21-F22</f>
        <v>-715</v>
      </c>
      <c r="G24" s="212">
        <f t="shared" si="2"/>
        <v>-791</v>
      </c>
      <c r="H24" s="229">
        <f t="shared" si="2"/>
        <v>-59</v>
      </c>
      <c r="I24" s="212">
        <f t="shared" si="2"/>
        <v>-58</v>
      </c>
      <c r="J24" s="230">
        <f t="shared" si="2"/>
        <v>-1641</v>
      </c>
      <c r="K24" s="212">
        <f t="shared" si="2"/>
        <v>-1529</v>
      </c>
      <c r="L24" s="230">
        <f t="shared" si="2"/>
        <v>0</v>
      </c>
      <c r="M24" s="212">
        <f t="shared" si="2"/>
        <v>-6</v>
      </c>
      <c r="N24" s="230">
        <f t="shared" si="2"/>
        <v>-966</v>
      </c>
      <c r="O24" s="212">
        <f t="shared" si="2"/>
        <v>-998</v>
      </c>
      <c r="P24" s="50">
        <f t="shared" si="2"/>
        <v>-276</v>
      </c>
      <c r="Q24" s="212">
        <f t="shared" si="2"/>
        <v>-337</v>
      </c>
      <c r="R24" s="206"/>
      <c r="S24" s="206"/>
      <c r="T24" s="206"/>
      <c r="U24" s="206"/>
      <c r="V24" s="206"/>
      <c r="W24" s="206"/>
      <c r="X24" s="206"/>
      <c r="Y24" s="206"/>
    </row>
    <row r="25" spans="1:25" ht="15.95" customHeight="1">
      <c r="A25" s="447"/>
      <c r="B25" s="248" t="s">
        <v>156</v>
      </c>
      <c r="C25" s="224"/>
      <c r="D25" s="224"/>
      <c r="E25" s="449" t="s">
        <v>157</v>
      </c>
      <c r="F25" s="445">
        <v>715</v>
      </c>
      <c r="G25" s="430">
        <v>791</v>
      </c>
      <c r="H25" s="445">
        <v>59</v>
      </c>
      <c r="I25" s="430">
        <v>58</v>
      </c>
      <c r="J25" s="443">
        <v>1641</v>
      </c>
      <c r="K25" s="430">
        <v>1529</v>
      </c>
      <c r="L25" s="443">
        <v>0</v>
      </c>
      <c r="M25" s="430">
        <v>6</v>
      </c>
      <c r="N25" s="443">
        <v>966</v>
      </c>
      <c r="O25" s="430">
        <v>998</v>
      </c>
      <c r="P25" s="432">
        <v>276</v>
      </c>
      <c r="Q25" s="430">
        <v>337</v>
      </c>
      <c r="R25" s="206"/>
      <c r="S25" s="206"/>
      <c r="T25" s="206"/>
      <c r="U25" s="206"/>
      <c r="V25" s="206"/>
      <c r="W25" s="206"/>
      <c r="X25" s="206"/>
      <c r="Y25" s="206"/>
    </row>
    <row r="26" spans="1:25" ht="15.95" customHeight="1">
      <c r="A26" s="447"/>
      <c r="B26" s="246" t="s">
        <v>158</v>
      </c>
      <c r="C26" s="216"/>
      <c r="D26" s="216"/>
      <c r="E26" s="450"/>
      <c r="F26" s="446"/>
      <c r="G26" s="431"/>
      <c r="H26" s="446"/>
      <c r="I26" s="431"/>
      <c r="J26" s="444"/>
      <c r="K26" s="431"/>
      <c r="L26" s="444"/>
      <c r="M26" s="431"/>
      <c r="N26" s="444"/>
      <c r="O26" s="431"/>
      <c r="P26" s="433"/>
      <c r="Q26" s="431"/>
      <c r="R26" s="206"/>
      <c r="S26" s="206"/>
      <c r="T26" s="206"/>
      <c r="U26" s="206"/>
      <c r="V26" s="206"/>
      <c r="W26" s="206"/>
      <c r="X26" s="206"/>
      <c r="Y26" s="206"/>
    </row>
    <row r="27" spans="1:25" ht="15.95" customHeight="1">
      <c r="A27" s="448"/>
      <c r="B27" s="236" t="s">
        <v>159</v>
      </c>
      <c r="C27" s="194"/>
      <c r="D27" s="194"/>
      <c r="E27" s="249" t="s">
        <v>160</v>
      </c>
      <c r="F27" s="250">
        <f>F24+F25</f>
        <v>0</v>
      </c>
      <c r="G27" s="251">
        <f t="shared" ref="G27:Q27" si="3">G24+G25</f>
        <v>0</v>
      </c>
      <c r="H27" s="250">
        <f>H24+H25</f>
        <v>0</v>
      </c>
      <c r="I27" s="251">
        <f t="shared" si="3"/>
        <v>0</v>
      </c>
      <c r="J27" s="252">
        <f>J24+J25</f>
        <v>0</v>
      </c>
      <c r="K27" s="251">
        <f t="shared" si="3"/>
        <v>0</v>
      </c>
      <c r="L27" s="252">
        <f>L24+L25</f>
        <v>0</v>
      </c>
      <c r="M27" s="251">
        <f t="shared" si="3"/>
        <v>0</v>
      </c>
      <c r="N27" s="252">
        <f>N24+N25</f>
        <v>0</v>
      </c>
      <c r="O27" s="251">
        <f t="shared" si="3"/>
        <v>0</v>
      </c>
      <c r="P27" s="84">
        <f t="shared" si="3"/>
        <v>0</v>
      </c>
      <c r="Q27" s="251">
        <f t="shared" si="3"/>
        <v>0</v>
      </c>
      <c r="R27" s="206"/>
      <c r="S27" s="206"/>
      <c r="T27" s="206"/>
      <c r="U27" s="206"/>
      <c r="V27" s="206"/>
      <c r="W27" s="206"/>
      <c r="X27" s="206"/>
      <c r="Y27" s="206"/>
    </row>
    <row r="28" spans="1:25" ht="15.95" customHeight="1">
      <c r="F28" s="206"/>
      <c r="G28" s="206"/>
      <c r="H28" s="206"/>
      <c r="I28" s="206"/>
      <c r="J28" s="206"/>
      <c r="K28" s="206"/>
      <c r="L28" s="253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</row>
    <row r="29" spans="1:25" ht="15.95" customHeight="1">
      <c r="A29" s="194"/>
      <c r="F29" s="206"/>
      <c r="G29" s="206"/>
      <c r="H29" s="206"/>
      <c r="I29" s="206"/>
      <c r="J29" s="254"/>
      <c r="K29" s="254"/>
      <c r="L29" s="253"/>
      <c r="M29" s="206"/>
      <c r="N29" s="434" t="s">
        <v>161</v>
      </c>
      <c r="O29" s="434"/>
      <c r="P29" s="206"/>
      <c r="Q29" s="206"/>
      <c r="R29" s="206"/>
      <c r="S29" s="206"/>
      <c r="T29" s="206"/>
      <c r="U29" s="206"/>
      <c r="V29" s="206"/>
      <c r="W29" s="206"/>
      <c r="X29" s="206"/>
      <c r="Y29" s="254"/>
    </row>
    <row r="30" spans="1:25" ht="15.95" customHeight="1">
      <c r="A30" s="435" t="s">
        <v>162</v>
      </c>
      <c r="B30" s="436"/>
      <c r="C30" s="436"/>
      <c r="D30" s="436"/>
      <c r="E30" s="437"/>
      <c r="F30" s="441" t="s">
        <v>164</v>
      </c>
      <c r="G30" s="442"/>
      <c r="H30" s="441" t="s">
        <v>121</v>
      </c>
      <c r="I30" s="442"/>
      <c r="J30" s="441"/>
      <c r="K30" s="442"/>
      <c r="L30" s="441"/>
      <c r="M30" s="442"/>
      <c r="N30" s="441"/>
      <c r="O30" s="442"/>
      <c r="P30" s="253"/>
      <c r="Q30" s="253"/>
      <c r="R30" s="253"/>
      <c r="S30" s="253"/>
      <c r="T30" s="253"/>
      <c r="U30" s="253"/>
      <c r="V30" s="253"/>
      <c r="W30" s="253"/>
      <c r="X30" s="253"/>
      <c r="Y30" s="253"/>
    </row>
    <row r="31" spans="1:25" ht="15.95" customHeight="1">
      <c r="A31" s="438"/>
      <c r="B31" s="439"/>
      <c r="C31" s="439"/>
      <c r="D31" s="439"/>
      <c r="E31" s="440"/>
      <c r="F31" s="196" t="s">
        <v>126</v>
      </c>
      <c r="G31" s="255" t="s">
        <v>95</v>
      </c>
      <c r="H31" s="196" t="s">
        <v>126</v>
      </c>
      <c r="I31" s="255" t="s">
        <v>95</v>
      </c>
      <c r="J31" s="196" t="s">
        <v>126</v>
      </c>
      <c r="K31" s="256" t="s">
        <v>95</v>
      </c>
      <c r="L31" s="196" t="s">
        <v>126</v>
      </c>
      <c r="M31" s="255" t="s">
        <v>95</v>
      </c>
      <c r="N31" s="196" t="s">
        <v>126</v>
      </c>
      <c r="O31" s="257" t="s">
        <v>95</v>
      </c>
      <c r="P31" s="258"/>
      <c r="Q31" s="258"/>
      <c r="R31" s="258"/>
      <c r="S31" s="258"/>
      <c r="T31" s="258"/>
      <c r="U31" s="258"/>
      <c r="V31" s="258"/>
      <c r="W31" s="258"/>
      <c r="X31" s="258"/>
      <c r="Y31" s="258"/>
    </row>
    <row r="32" spans="1:25" ht="15.95" customHeight="1">
      <c r="A32" s="422" t="s">
        <v>165</v>
      </c>
      <c r="B32" s="199" t="s">
        <v>128</v>
      </c>
      <c r="C32" s="200"/>
      <c r="D32" s="200"/>
      <c r="E32" s="259" t="s">
        <v>129</v>
      </c>
      <c r="F32" s="37">
        <v>311</v>
      </c>
      <c r="G32" s="260">
        <v>322</v>
      </c>
      <c r="H32" s="37">
        <v>33</v>
      </c>
      <c r="I32" s="203">
        <v>37</v>
      </c>
      <c r="J32" s="261"/>
      <c r="K32" s="262"/>
      <c r="L32" s="263"/>
      <c r="M32" s="260"/>
      <c r="N32" s="261"/>
      <c r="O32" s="204"/>
      <c r="P32" s="260"/>
      <c r="Q32" s="260"/>
      <c r="R32" s="260"/>
      <c r="S32" s="260"/>
      <c r="T32" s="264"/>
      <c r="U32" s="264"/>
      <c r="V32" s="260"/>
      <c r="W32" s="260"/>
      <c r="X32" s="264"/>
      <c r="Y32" s="264"/>
    </row>
    <row r="33" spans="1:25" ht="15.95" customHeight="1">
      <c r="A33" s="423"/>
      <c r="B33" s="192"/>
      <c r="C33" s="223" t="s">
        <v>166</v>
      </c>
      <c r="D33" s="224"/>
      <c r="E33" s="265"/>
      <c r="F33" s="44">
        <v>235</v>
      </c>
      <c r="G33" s="266">
        <v>242</v>
      </c>
      <c r="H33" s="44">
        <v>33</v>
      </c>
      <c r="I33" s="266">
        <v>37</v>
      </c>
      <c r="J33" s="232"/>
      <c r="K33" s="267"/>
      <c r="L33" s="232"/>
      <c r="M33" s="266"/>
      <c r="N33" s="232"/>
      <c r="O33" s="226"/>
      <c r="P33" s="260"/>
      <c r="Q33" s="260"/>
      <c r="R33" s="260"/>
      <c r="S33" s="260"/>
      <c r="T33" s="264"/>
      <c r="U33" s="264"/>
      <c r="V33" s="260"/>
      <c r="W33" s="260"/>
      <c r="X33" s="264"/>
      <c r="Y33" s="264"/>
    </row>
    <row r="34" spans="1:25" ht="15.95" customHeight="1">
      <c r="A34" s="423"/>
      <c r="B34" s="192"/>
      <c r="C34" s="268"/>
      <c r="D34" s="207" t="s">
        <v>167</v>
      </c>
      <c r="E34" s="269"/>
      <c r="F34" s="50">
        <v>235</v>
      </c>
      <c r="G34" s="210">
        <v>242</v>
      </c>
      <c r="H34" s="50">
        <v>0</v>
      </c>
      <c r="I34" s="210">
        <v>0</v>
      </c>
      <c r="J34" s="230"/>
      <c r="K34" s="270"/>
      <c r="L34" s="230"/>
      <c r="M34" s="210"/>
      <c r="N34" s="230"/>
      <c r="O34" s="212"/>
      <c r="P34" s="260"/>
      <c r="Q34" s="260"/>
      <c r="R34" s="260"/>
      <c r="S34" s="260"/>
      <c r="T34" s="264"/>
      <c r="U34" s="264"/>
      <c r="V34" s="260"/>
      <c r="W34" s="260"/>
      <c r="X34" s="264"/>
      <c r="Y34" s="264"/>
    </row>
    <row r="35" spans="1:25" ht="15.95" customHeight="1">
      <c r="A35" s="423"/>
      <c r="B35" s="213"/>
      <c r="C35" s="271" t="s">
        <v>168</v>
      </c>
      <c r="D35" s="216"/>
      <c r="E35" s="272"/>
      <c r="F35" s="221">
        <v>76</v>
      </c>
      <c r="G35" s="218">
        <v>80</v>
      </c>
      <c r="H35" s="221">
        <v>0</v>
      </c>
      <c r="I35" s="218">
        <v>0</v>
      </c>
      <c r="J35" s="273"/>
      <c r="K35" s="274"/>
      <c r="L35" s="275"/>
      <c r="M35" s="218"/>
      <c r="N35" s="275"/>
      <c r="O35" s="220"/>
      <c r="P35" s="260"/>
      <c r="Q35" s="260"/>
      <c r="R35" s="260"/>
      <c r="S35" s="260"/>
      <c r="T35" s="264"/>
      <c r="U35" s="264"/>
      <c r="V35" s="260"/>
      <c r="W35" s="260"/>
      <c r="X35" s="264"/>
      <c r="Y35" s="264"/>
    </row>
    <row r="36" spans="1:25" ht="15.95" customHeight="1">
      <c r="A36" s="423"/>
      <c r="B36" s="215" t="s">
        <v>132</v>
      </c>
      <c r="C36" s="241"/>
      <c r="D36" s="241"/>
      <c r="E36" s="259" t="s">
        <v>40</v>
      </c>
      <c r="F36" s="35">
        <v>295</v>
      </c>
      <c r="G36" s="226">
        <v>304</v>
      </c>
      <c r="H36" s="37">
        <v>1</v>
      </c>
      <c r="I36" s="260">
        <v>2</v>
      </c>
      <c r="J36" s="263"/>
      <c r="K36" s="276"/>
      <c r="L36" s="263"/>
      <c r="M36" s="260"/>
      <c r="N36" s="263"/>
      <c r="O36" s="243"/>
      <c r="P36" s="260"/>
      <c r="Q36" s="260"/>
      <c r="R36" s="260"/>
      <c r="S36" s="260"/>
      <c r="T36" s="260"/>
      <c r="U36" s="260"/>
      <c r="V36" s="260"/>
      <c r="W36" s="260"/>
      <c r="X36" s="264"/>
      <c r="Y36" s="264"/>
    </row>
    <row r="37" spans="1:25" ht="15.95" customHeight="1">
      <c r="A37" s="423"/>
      <c r="B37" s="192"/>
      <c r="C37" s="207" t="s">
        <v>169</v>
      </c>
      <c r="D37" s="208"/>
      <c r="E37" s="269"/>
      <c r="F37" s="48">
        <v>257</v>
      </c>
      <c r="G37" s="212">
        <v>270</v>
      </c>
      <c r="H37" s="50">
        <v>0</v>
      </c>
      <c r="I37" s="210">
        <v>0</v>
      </c>
      <c r="J37" s="230"/>
      <c r="K37" s="270"/>
      <c r="L37" s="230"/>
      <c r="M37" s="210"/>
      <c r="N37" s="230"/>
      <c r="O37" s="212"/>
      <c r="P37" s="260"/>
      <c r="Q37" s="260"/>
      <c r="R37" s="260"/>
      <c r="S37" s="260"/>
      <c r="T37" s="260"/>
      <c r="U37" s="260"/>
      <c r="V37" s="260"/>
      <c r="W37" s="260"/>
      <c r="X37" s="264"/>
      <c r="Y37" s="264"/>
    </row>
    <row r="38" spans="1:25" ht="15.95" customHeight="1">
      <c r="A38" s="423"/>
      <c r="B38" s="213"/>
      <c r="C38" s="207" t="s">
        <v>170</v>
      </c>
      <c r="D38" s="208"/>
      <c r="E38" s="269"/>
      <c r="F38" s="48">
        <v>38</v>
      </c>
      <c r="G38" s="212">
        <v>35</v>
      </c>
      <c r="H38" s="50">
        <v>1</v>
      </c>
      <c r="I38" s="210">
        <v>2</v>
      </c>
      <c r="J38" s="230"/>
      <c r="K38" s="274"/>
      <c r="L38" s="230"/>
      <c r="M38" s="210"/>
      <c r="N38" s="230"/>
      <c r="O38" s="212"/>
      <c r="P38" s="260"/>
      <c r="Q38" s="260"/>
      <c r="R38" s="264"/>
      <c r="S38" s="264"/>
      <c r="T38" s="260"/>
      <c r="U38" s="260"/>
      <c r="V38" s="260"/>
      <c r="W38" s="260"/>
      <c r="X38" s="264"/>
      <c r="Y38" s="264"/>
    </row>
    <row r="39" spans="1:25" ht="15.95" customHeight="1">
      <c r="A39" s="424"/>
      <c r="B39" s="277" t="s">
        <v>171</v>
      </c>
      <c r="C39" s="278"/>
      <c r="D39" s="278"/>
      <c r="E39" s="279" t="s">
        <v>172</v>
      </c>
      <c r="F39" s="67">
        <f>F32-F36</f>
        <v>16</v>
      </c>
      <c r="G39" s="251">
        <f>G32-G36</f>
        <v>18</v>
      </c>
      <c r="H39" s="84">
        <f t="shared" ref="H39:O39" si="4">H32-H36</f>
        <v>32</v>
      </c>
      <c r="I39" s="280">
        <f t="shared" si="4"/>
        <v>35</v>
      </c>
      <c r="J39" s="250">
        <f t="shared" si="4"/>
        <v>0</v>
      </c>
      <c r="K39" s="251">
        <f t="shared" si="4"/>
        <v>0</v>
      </c>
      <c r="L39" s="250">
        <f t="shared" si="4"/>
        <v>0</v>
      </c>
      <c r="M39" s="251">
        <f t="shared" si="4"/>
        <v>0</v>
      </c>
      <c r="N39" s="250">
        <f t="shared" si="4"/>
        <v>0</v>
      </c>
      <c r="O39" s="251">
        <f t="shared" si="4"/>
        <v>0</v>
      </c>
      <c r="P39" s="260"/>
      <c r="Q39" s="260"/>
      <c r="R39" s="260"/>
      <c r="S39" s="260"/>
      <c r="T39" s="260"/>
      <c r="U39" s="260"/>
      <c r="V39" s="260"/>
      <c r="W39" s="260"/>
      <c r="X39" s="264"/>
      <c r="Y39" s="264"/>
    </row>
    <row r="40" spans="1:25" ht="15.95" customHeight="1">
      <c r="A40" s="422" t="s">
        <v>173</v>
      </c>
      <c r="B40" s="215" t="s">
        <v>174</v>
      </c>
      <c r="C40" s="241"/>
      <c r="D40" s="241"/>
      <c r="E40" s="259" t="s">
        <v>42</v>
      </c>
      <c r="F40" s="35">
        <v>1129</v>
      </c>
      <c r="G40" s="243">
        <v>542</v>
      </c>
      <c r="H40" s="37">
        <v>14</v>
      </c>
      <c r="I40" s="260">
        <v>10</v>
      </c>
      <c r="J40" s="263"/>
      <c r="K40" s="276"/>
      <c r="L40" s="263"/>
      <c r="M40" s="260"/>
      <c r="N40" s="263"/>
      <c r="O40" s="243"/>
      <c r="P40" s="260"/>
      <c r="Q40" s="260"/>
      <c r="R40" s="260"/>
      <c r="S40" s="260"/>
      <c r="T40" s="264"/>
      <c r="U40" s="264"/>
      <c r="V40" s="264"/>
      <c r="W40" s="264"/>
      <c r="X40" s="260"/>
      <c r="Y40" s="260"/>
    </row>
    <row r="41" spans="1:25" ht="15.95" customHeight="1">
      <c r="A41" s="425"/>
      <c r="B41" s="213"/>
      <c r="C41" s="207" t="s">
        <v>175</v>
      </c>
      <c r="D41" s="208"/>
      <c r="E41" s="269"/>
      <c r="F41" s="281">
        <v>623</v>
      </c>
      <c r="G41" s="234">
        <v>235</v>
      </c>
      <c r="H41" s="282">
        <v>0</v>
      </c>
      <c r="I41" s="274">
        <v>0</v>
      </c>
      <c r="J41" s="230"/>
      <c r="K41" s="270"/>
      <c r="L41" s="230"/>
      <c r="M41" s="210"/>
      <c r="N41" s="230"/>
      <c r="O41" s="212"/>
      <c r="P41" s="264"/>
      <c r="Q41" s="264"/>
      <c r="R41" s="264"/>
      <c r="S41" s="264"/>
      <c r="T41" s="264"/>
      <c r="U41" s="264"/>
      <c r="V41" s="264"/>
      <c r="W41" s="264"/>
      <c r="X41" s="260"/>
      <c r="Y41" s="260"/>
    </row>
    <row r="42" spans="1:25" ht="15.95" customHeight="1">
      <c r="A42" s="425"/>
      <c r="B42" s="215" t="s">
        <v>150</v>
      </c>
      <c r="C42" s="241"/>
      <c r="D42" s="241"/>
      <c r="E42" s="259" t="s">
        <v>43</v>
      </c>
      <c r="F42" s="35">
        <v>1145</v>
      </c>
      <c r="G42" s="243">
        <v>560</v>
      </c>
      <c r="H42" s="37">
        <v>46</v>
      </c>
      <c r="I42" s="260">
        <v>45</v>
      </c>
      <c r="J42" s="263"/>
      <c r="K42" s="276"/>
      <c r="L42" s="263"/>
      <c r="M42" s="260"/>
      <c r="N42" s="263"/>
      <c r="O42" s="243"/>
      <c r="P42" s="260"/>
      <c r="Q42" s="260"/>
      <c r="R42" s="260"/>
      <c r="S42" s="260"/>
      <c r="T42" s="264"/>
      <c r="U42" s="264"/>
      <c r="V42" s="260"/>
      <c r="W42" s="260"/>
      <c r="X42" s="260"/>
      <c r="Y42" s="260"/>
    </row>
    <row r="43" spans="1:25" ht="15.95" customHeight="1">
      <c r="A43" s="425"/>
      <c r="B43" s="213"/>
      <c r="C43" s="207" t="s">
        <v>176</v>
      </c>
      <c r="D43" s="208"/>
      <c r="E43" s="269"/>
      <c r="F43" s="48">
        <v>488</v>
      </c>
      <c r="G43" s="212">
        <v>280</v>
      </c>
      <c r="H43" s="50">
        <v>46</v>
      </c>
      <c r="I43" s="210">
        <v>45</v>
      </c>
      <c r="J43" s="273"/>
      <c r="K43" s="274"/>
      <c r="L43" s="230"/>
      <c r="M43" s="210"/>
      <c r="N43" s="230"/>
      <c r="O43" s="212"/>
      <c r="P43" s="260"/>
      <c r="Q43" s="260"/>
      <c r="R43" s="264"/>
      <c r="S43" s="260"/>
      <c r="T43" s="264"/>
      <c r="U43" s="264"/>
      <c r="V43" s="260"/>
      <c r="W43" s="260"/>
      <c r="X43" s="264"/>
      <c r="Y43" s="264"/>
    </row>
    <row r="44" spans="1:25" ht="15.95" customHeight="1">
      <c r="A44" s="426"/>
      <c r="B44" s="236" t="s">
        <v>171</v>
      </c>
      <c r="C44" s="194"/>
      <c r="D44" s="194"/>
      <c r="E44" s="279" t="s">
        <v>177</v>
      </c>
      <c r="F44" s="283">
        <f>F40-F42</f>
        <v>-16</v>
      </c>
      <c r="G44" s="238">
        <f>G40-G42</f>
        <v>-18</v>
      </c>
      <c r="H44" s="240">
        <f t="shared" ref="H44:O44" si="5">H40-H42</f>
        <v>-32</v>
      </c>
      <c r="I44" s="284">
        <f t="shared" si="5"/>
        <v>-35</v>
      </c>
      <c r="J44" s="285">
        <f t="shared" si="5"/>
        <v>0</v>
      </c>
      <c r="K44" s="238">
        <f t="shared" si="5"/>
        <v>0</v>
      </c>
      <c r="L44" s="285">
        <f t="shared" si="5"/>
        <v>0</v>
      </c>
      <c r="M44" s="238">
        <f t="shared" si="5"/>
        <v>0</v>
      </c>
      <c r="N44" s="285">
        <f t="shared" si="5"/>
        <v>0</v>
      </c>
      <c r="O44" s="238">
        <f t="shared" si="5"/>
        <v>0</v>
      </c>
      <c r="P44" s="264"/>
      <c r="Q44" s="264"/>
      <c r="R44" s="260"/>
      <c r="S44" s="260"/>
      <c r="T44" s="264"/>
      <c r="U44" s="264"/>
      <c r="V44" s="260"/>
      <c r="W44" s="260"/>
      <c r="X44" s="260"/>
      <c r="Y44" s="260"/>
    </row>
    <row r="45" spans="1:25" ht="15.95" customHeight="1">
      <c r="A45" s="427" t="s">
        <v>178</v>
      </c>
      <c r="B45" s="286" t="s">
        <v>179</v>
      </c>
      <c r="C45" s="287"/>
      <c r="D45" s="287"/>
      <c r="E45" s="288" t="s">
        <v>180</v>
      </c>
      <c r="F45" s="289">
        <f>F39+F44</f>
        <v>0</v>
      </c>
      <c r="G45" s="290">
        <f>G39+G44</f>
        <v>0</v>
      </c>
      <c r="H45" s="291">
        <f t="shared" ref="H45:O45" si="6">H39+H44</f>
        <v>0</v>
      </c>
      <c r="I45" s="292">
        <f t="shared" si="6"/>
        <v>0</v>
      </c>
      <c r="J45" s="293">
        <f t="shared" si="6"/>
        <v>0</v>
      </c>
      <c r="K45" s="290">
        <f t="shared" si="6"/>
        <v>0</v>
      </c>
      <c r="L45" s="293">
        <f t="shared" si="6"/>
        <v>0</v>
      </c>
      <c r="M45" s="290">
        <f t="shared" si="6"/>
        <v>0</v>
      </c>
      <c r="N45" s="293">
        <f t="shared" si="6"/>
        <v>0</v>
      </c>
      <c r="O45" s="290">
        <f t="shared" si="6"/>
        <v>0</v>
      </c>
      <c r="P45" s="260"/>
      <c r="Q45" s="260"/>
      <c r="R45" s="260"/>
      <c r="S45" s="260"/>
      <c r="T45" s="260"/>
      <c r="U45" s="260"/>
      <c r="V45" s="260"/>
      <c r="W45" s="260"/>
      <c r="X45" s="260"/>
      <c r="Y45" s="260"/>
    </row>
    <row r="46" spans="1:25" ht="15.95" customHeight="1">
      <c r="A46" s="428"/>
      <c r="B46" s="228" t="s">
        <v>181</v>
      </c>
      <c r="C46" s="208"/>
      <c r="D46" s="208"/>
      <c r="E46" s="208"/>
      <c r="F46" s="281">
        <v>0</v>
      </c>
      <c r="G46" s="234">
        <v>0</v>
      </c>
      <c r="H46" s="282">
        <v>0</v>
      </c>
      <c r="I46" s="274">
        <v>0</v>
      </c>
      <c r="J46" s="273"/>
      <c r="K46" s="274"/>
      <c r="L46" s="230"/>
      <c r="M46" s="210"/>
      <c r="N46" s="273"/>
      <c r="O46" s="294"/>
      <c r="P46" s="264"/>
      <c r="Q46" s="264"/>
      <c r="R46" s="264"/>
      <c r="S46" s="264"/>
      <c r="T46" s="264"/>
      <c r="U46" s="264"/>
      <c r="V46" s="264"/>
      <c r="W46" s="264"/>
      <c r="X46" s="264"/>
      <c r="Y46" s="264"/>
    </row>
    <row r="47" spans="1:25" ht="15.95" customHeight="1">
      <c r="A47" s="428"/>
      <c r="B47" s="228" t="s">
        <v>182</v>
      </c>
      <c r="C47" s="208"/>
      <c r="D47" s="208"/>
      <c r="E47" s="208"/>
      <c r="F47" s="48">
        <v>0</v>
      </c>
      <c r="G47" s="212">
        <v>0</v>
      </c>
      <c r="H47" s="50">
        <v>0</v>
      </c>
      <c r="I47" s="210">
        <v>0</v>
      </c>
      <c r="J47" s="230"/>
      <c r="K47" s="270"/>
      <c r="L47" s="230"/>
      <c r="M47" s="210"/>
      <c r="N47" s="230"/>
      <c r="O47" s="212"/>
      <c r="P47" s="260"/>
      <c r="Q47" s="260"/>
      <c r="R47" s="260"/>
      <c r="S47" s="260"/>
      <c r="T47" s="260"/>
      <c r="U47" s="260"/>
      <c r="V47" s="260"/>
      <c r="W47" s="260"/>
      <c r="X47" s="260"/>
      <c r="Y47" s="260"/>
    </row>
    <row r="48" spans="1:25" ht="15.95" customHeight="1">
      <c r="A48" s="429"/>
      <c r="B48" s="236" t="s">
        <v>183</v>
      </c>
      <c r="C48" s="194"/>
      <c r="D48" s="194"/>
      <c r="E48" s="194"/>
      <c r="F48" s="84">
        <v>0</v>
      </c>
      <c r="G48" s="295">
        <v>0</v>
      </c>
      <c r="H48" s="84">
        <v>0</v>
      </c>
      <c r="I48" s="295">
        <v>0</v>
      </c>
      <c r="J48" s="252"/>
      <c r="K48" s="280"/>
      <c r="L48" s="252"/>
      <c r="M48" s="295"/>
      <c r="N48" s="252"/>
      <c r="O48" s="251"/>
      <c r="P48" s="260"/>
      <c r="Q48" s="260"/>
      <c r="R48" s="260"/>
      <c r="S48" s="260"/>
      <c r="T48" s="260"/>
      <c r="U48" s="260"/>
      <c r="V48" s="260"/>
      <c r="W48" s="260"/>
      <c r="X48" s="260"/>
      <c r="Y48" s="260"/>
    </row>
    <row r="49" spans="1:16" ht="15.95" customHeight="1">
      <c r="A49" s="191" t="s">
        <v>53</v>
      </c>
      <c r="O49" s="192"/>
      <c r="P49" s="192"/>
    </row>
    <row r="50" spans="1:16" ht="15.95" customHeight="1">
      <c r="O50" s="192"/>
      <c r="P50" s="192"/>
    </row>
  </sheetData>
  <mergeCells count="33">
    <mergeCell ref="P5:Q5"/>
    <mergeCell ref="A6:E7"/>
    <mergeCell ref="F6:G6"/>
    <mergeCell ref="H6:I6"/>
    <mergeCell ref="J6:K6"/>
    <mergeCell ref="L6:M6"/>
    <mergeCell ref="N6:O6"/>
    <mergeCell ref="P6:Q6"/>
    <mergeCell ref="A8:A18"/>
    <mergeCell ref="A19:A27"/>
    <mergeCell ref="E25:E26"/>
    <mergeCell ref="F25:F26"/>
    <mergeCell ref="G25:G26"/>
    <mergeCell ref="Q25:Q26"/>
    <mergeCell ref="N29:O29"/>
    <mergeCell ref="A30:E31"/>
    <mergeCell ref="F30:G30"/>
    <mergeCell ref="H30:I30"/>
    <mergeCell ref="J30:K30"/>
    <mergeCell ref="L30:M30"/>
    <mergeCell ref="N30:O30"/>
    <mergeCell ref="I25:I26"/>
    <mergeCell ref="J25:J26"/>
    <mergeCell ref="K25:K26"/>
    <mergeCell ref="L25:L26"/>
    <mergeCell ref="M25:M26"/>
    <mergeCell ref="N25:N26"/>
    <mergeCell ref="H25:H26"/>
    <mergeCell ref="A32:A39"/>
    <mergeCell ref="A40:A44"/>
    <mergeCell ref="A45:A48"/>
    <mergeCell ref="O25:O26"/>
    <mergeCell ref="P25:P26"/>
  </mergeCells>
  <phoneticPr fontId="10"/>
  <printOptions horizontalCentered="1" gridLinesSet="0"/>
  <pageMargins left="0.78740157480314965" right="0.27" top="0.38" bottom="0.34" header="0.19685039370078741" footer="0.19685039370078741"/>
  <pageSetup paperSize="9" scale="68" orientation="landscape" r:id="rId1"/>
  <headerFooter alignWithMargins="0">
    <oddHeader>&amp;R&amp;"明朝,斜体"&amp;9都道府県－2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8"/>
  <sheetViews>
    <sheetView view="pageBreakPreview" zoomScaleNormal="100" zoomScaleSheetLayoutView="100" workbookViewId="0">
      <pane xSplit="5" ySplit="8" topLeftCell="F27" activePane="bottomRight" state="frozen"/>
      <selection activeCell="L8" sqref="L8"/>
      <selection pane="topRight" activeCell="L8" sqref="L8"/>
      <selection pane="bottomLeft" activeCell="L8" sqref="L8"/>
      <selection pane="bottomRight" activeCell="P14" sqref="P14"/>
    </sheetView>
  </sheetViews>
  <sheetFormatPr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9" ht="33.950000000000003" customHeight="1">
      <c r="A1" s="11" t="s">
        <v>0</v>
      </c>
      <c r="B1" s="11"/>
      <c r="C1" s="11"/>
      <c r="D1" s="11"/>
      <c r="E1" s="15" t="s">
        <v>109</v>
      </c>
      <c r="F1" s="1"/>
    </row>
    <row r="3" spans="1:9" ht="14.25">
      <c r="A3" s="9" t="s">
        <v>54</v>
      </c>
    </row>
    <row r="5" spans="1:9">
      <c r="A5" s="12" t="s">
        <v>96</v>
      </c>
      <c r="B5" s="12"/>
      <c r="C5" s="12"/>
      <c r="D5" s="12"/>
      <c r="E5" s="12"/>
    </row>
    <row r="6" spans="1:9" ht="14.25">
      <c r="A6" s="3"/>
      <c r="H6" s="460" t="s">
        <v>1</v>
      </c>
      <c r="I6" s="460"/>
    </row>
    <row r="7" spans="1:9" ht="27" customHeight="1">
      <c r="A7" s="4"/>
      <c r="B7" s="5"/>
      <c r="C7" s="5"/>
      <c r="D7" s="5"/>
      <c r="E7" s="29"/>
      <c r="F7" s="137" t="s">
        <v>97</v>
      </c>
      <c r="G7" s="137"/>
      <c r="H7" s="138" t="s">
        <v>98</v>
      </c>
      <c r="I7" s="145" t="s">
        <v>21</v>
      </c>
    </row>
    <row r="8" spans="1:9" ht="17.100000000000001" customHeight="1">
      <c r="A8" s="13"/>
      <c r="B8" s="14"/>
      <c r="C8" s="14"/>
      <c r="D8" s="14"/>
      <c r="E8" s="30"/>
      <c r="F8" s="143" t="s">
        <v>108</v>
      </c>
      <c r="G8" s="144" t="s">
        <v>2</v>
      </c>
      <c r="H8" s="143" t="s">
        <v>105</v>
      </c>
      <c r="I8" s="146"/>
    </row>
    <row r="9" spans="1:9" ht="18" customHeight="1">
      <c r="A9" s="417" t="s">
        <v>44</v>
      </c>
      <c r="B9" s="417" t="s">
        <v>46</v>
      </c>
      <c r="C9" s="129" t="s">
        <v>3</v>
      </c>
      <c r="D9" s="85"/>
      <c r="E9" s="85"/>
      <c r="F9" s="35">
        <v>84462</v>
      </c>
      <c r="G9" s="86">
        <f>F9/$F$27*100</f>
        <v>15.365667297336632</v>
      </c>
      <c r="H9" s="87">
        <v>82303</v>
      </c>
      <c r="I9" s="88">
        <f t="shared" ref="I9:I45" si="0">(F9/H9-1)*100</f>
        <v>2.6232336609844031</v>
      </c>
    </row>
    <row r="10" spans="1:9" ht="18" customHeight="1">
      <c r="A10" s="417"/>
      <c r="B10" s="417"/>
      <c r="C10" s="6"/>
      <c r="D10" s="89" t="s">
        <v>22</v>
      </c>
      <c r="E10" s="90"/>
      <c r="F10" s="42">
        <v>23327</v>
      </c>
      <c r="G10" s="91">
        <f t="shared" ref="G10:G27" si="1">F10/$F$27*100</f>
        <v>4.2437418134187164</v>
      </c>
      <c r="H10" s="92">
        <v>23736</v>
      </c>
      <c r="I10" s="93">
        <f t="shared" si="0"/>
        <v>-1.7231209976407147</v>
      </c>
    </row>
    <row r="11" spans="1:9" ht="18" customHeight="1">
      <c r="A11" s="417"/>
      <c r="B11" s="417"/>
      <c r="C11" s="6"/>
      <c r="D11" s="94"/>
      <c r="E11" s="95" t="s">
        <v>23</v>
      </c>
      <c r="F11" s="48">
        <v>19624</v>
      </c>
      <c r="G11" s="96">
        <f t="shared" si="1"/>
        <v>3.5700771357880945</v>
      </c>
      <c r="H11" s="97">
        <v>19318</v>
      </c>
      <c r="I11" s="98">
        <f t="shared" si="0"/>
        <v>1.5840149083756083</v>
      </c>
    </row>
    <row r="12" spans="1:9" ht="18" customHeight="1">
      <c r="A12" s="417"/>
      <c r="B12" s="417"/>
      <c r="C12" s="6"/>
      <c r="D12" s="94"/>
      <c r="E12" s="95" t="s">
        <v>24</v>
      </c>
      <c r="F12" s="48">
        <v>2011</v>
      </c>
      <c r="G12" s="96">
        <f t="shared" si="1"/>
        <v>0.36584922136515791</v>
      </c>
      <c r="H12" s="97">
        <v>2033</v>
      </c>
      <c r="I12" s="98">
        <f t="shared" si="0"/>
        <v>-1.0821446138711277</v>
      </c>
    </row>
    <row r="13" spans="1:9" ht="18" customHeight="1">
      <c r="A13" s="417"/>
      <c r="B13" s="417"/>
      <c r="C13" s="6"/>
      <c r="D13" s="99"/>
      <c r="E13" s="95" t="s">
        <v>25</v>
      </c>
      <c r="F13" s="48">
        <v>182</v>
      </c>
      <c r="G13" s="96">
        <f t="shared" si="1"/>
        <v>3.3110173191675162E-2</v>
      </c>
      <c r="H13" s="97">
        <v>164</v>
      </c>
      <c r="I13" s="98">
        <f t="shared" si="0"/>
        <v>10.975609756097571</v>
      </c>
    </row>
    <row r="14" spans="1:9" ht="18" customHeight="1">
      <c r="A14" s="417"/>
      <c r="B14" s="417"/>
      <c r="C14" s="6"/>
      <c r="D14" s="100" t="s">
        <v>26</v>
      </c>
      <c r="E14" s="101"/>
      <c r="F14" s="35">
        <v>15512</v>
      </c>
      <c r="G14" s="86">
        <f t="shared" si="1"/>
        <v>2.822005530490467</v>
      </c>
      <c r="H14" s="87">
        <v>16875</v>
      </c>
      <c r="I14" s="102">
        <f t="shared" si="0"/>
        <v>-8.0770370370370372</v>
      </c>
    </row>
    <row r="15" spans="1:9" ht="18" customHeight="1">
      <c r="A15" s="417"/>
      <c r="B15" s="417"/>
      <c r="C15" s="6"/>
      <c r="D15" s="94"/>
      <c r="E15" s="95" t="s">
        <v>27</v>
      </c>
      <c r="F15" s="48">
        <v>692</v>
      </c>
      <c r="G15" s="96">
        <f t="shared" si="1"/>
        <v>0.12589142773977588</v>
      </c>
      <c r="H15" s="97">
        <v>668</v>
      </c>
      <c r="I15" s="98">
        <f t="shared" si="0"/>
        <v>3.5928143712574911</v>
      </c>
    </row>
    <row r="16" spans="1:9" ht="18" customHeight="1">
      <c r="A16" s="417"/>
      <c r="B16" s="417"/>
      <c r="C16" s="6"/>
      <c r="D16" s="94"/>
      <c r="E16" s="103" t="s">
        <v>28</v>
      </c>
      <c r="F16" s="42">
        <v>14820</v>
      </c>
      <c r="G16" s="91">
        <f t="shared" si="1"/>
        <v>2.6961141027506916</v>
      </c>
      <c r="H16" s="92">
        <v>16207</v>
      </c>
      <c r="I16" s="93">
        <f t="shared" si="0"/>
        <v>-8.5580304806565088</v>
      </c>
    </row>
    <row r="17" spans="1:9" ht="18" customHeight="1">
      <c r="A17" s="417"/>
      <c r="B17" s="417"/>
      <c r="C17" s="6"/>
      <c r="D17" s="461" t="s">
        <v>29</v>
      </c>
      <c r="E17" s="462"/>
      <c r="F17" s="42">
        <v>14745</v>
      </c>
      <c r="G17" s="91">
        <f t="shared" si="1"/>
        <v>2.6824698006112646</v>
      </c>
      <c r="H17" s="92">
        <v>12174</v>
      </c>
      <c r="I17" s="93">
        <f t="shared" si="0"/>
        <v>21.118777723016269</v>
      </c>
    </row>
    <row r="18" spans="1:9" ht="18" customHeight="1">
      <c r="A18" s="417"/>
      <c r="B18" s="417"/>
      <c r="C18" s="6"/>
      <c r="D18" s="461" t="s">
        <v>50</v>
      </c>
      <c r="E18" s="463"/>
      <c r="F18" s="48">
        <v>1043</v>
      </c>
      <c r="G18" s="96">
        <f t="shared" si="1"/>
        <v>0.18974676175229224</v>
      </c>
      <c r="H18" s="97">
        <v>1303</v>
      </c>
      <c r="I18" s="98">
        <f t="shared" si="0"/>
        <v>-19.953952417498076</v>
      </c>
    </row>
    <row r="19" spans="1:9" ht="18" customHeight="1">
      <c r="A19" s="417"/>
      <c r="B19" s="417"/>
      <c r="C19" s="130"/>
      <c r="D19" s="461" t="s">
        <v>51</v>
      </c>
      <c r="E19" s="463"/>
      <c r="F19" s="48">
        <v>0</v>
      </c>
      <c r="G19" s="96">
        <f t="shared" si="1"/>
        <v>0</v>
      </c>
      <c r="H19" s="97">
        <v>0</v>
      </c>
      <c r="I19" s="98" t="e">
        <f t="shared" si="0"/>
        <v>#DIV/0!</v>
      </c>
    </row>
    <row r="20" spans="1:9" ht="18" customHeight="1">
      <c r="A20" s="417"/>
      <c r="B20" s="417"/>
      <c r="C20" s="131" t="s">
        <v>4</v>
      </c>
      <c r="D20" s="104"/>
      <c r="E20" s="104"/>
      <c r="F20" s="48">
        <v>12264</v>
      </c>
      <c r="G20" s="96">
        <f t="shared" si="1"/>
        <v>2.2311162858390339</v>
      </c>
      <c r="H20" s="97">
        <v>13576</v>
      </c>
      <c r="I20" s="98">
        <f t="shared" si="0"/>
        <v>-9.664113140836772</v>
      </c>
    </row>
    <row r="21" spans="1:9" ht="18" customHeight="1">
      <c r="A21" s="417"/>
      <c r="B21" s="417"/>
      <c r="C21" s="131" t="s">
        <v>5</v>
      </c>
      <c r="D21" s="104"/>
      <c r="E21" s="104"/>
      <c r="F21" s="48">
        <v>186348</v>
      </c>
      <c r="G21" s="96">
        <f t="shared" si="1"/>
        <v>33.901178867704843</v>
      </c>
      <c r="H21" s="97">
        <v>182258</v>
      </c>
      <c r="I21" s="98">
        <f t="shared" si="0"/>
        <v>2.2440715908218056</v>
      </c>
    </row>
    <row r="22" spans="1:9" ht="18" customHeight="1">
      <c r="A22" s="417"/>
      <c r="B22" s="417"/>
      <c r="C22" s="131" t="s">
        <v>30</v>
      </c>
      <c r="D22" s="104"/>
      <c r="E22" s="104"/>
      <c r="F22" s="48">
        <v>4993</v>
      </c>
      <c r="G22" s="96">
        <f t="shared" si="1"/>
        <v>0.90834667442875849</v>
      </c>
      <c r="H22" s="97">
        <v>5462</v>
      </c>
      <c r="I22" s="98">
        <f t="shared" si="0"/>
        <v>-8.5865983156352961</v>
      </c>
    </row>
    <row r="23" spans="1:9" ht="18" customHeight="1">
      <c r="A23" s="417"/>
      <c r="B23" s="417"/>
      <c r="C23" s="131" t="s">
        <v>6</v>
      </c>
      <c r="D23" s="104"/>
      <c r="E23" s="104"/>
      <c r="F23" s="48">
        <v>114440</v>
      </c>
      <c r="G23" s="96">
        <f t="shared" si="1"/>
        <v>20.819385824479696</v>
      </c>
      <c r="H23" s="97">
        <v>75304</v>
      </c>
      <c r="I23" s="98">
        <f t="shared" si="0"/>
        <v>51.970678848401143</v>
      </c>
    </row>
    <row r="24" spans="1:9" ht="18" customHeight="1">
      <c r="A24" s="417"/>
      <c r="B24" s="417"/>
      <c r="C24" s="131" t="s">
        <v>31</v>
      </c>
      <c r="D24" s="104"/>
      <c r="E24" s="104"/>
      <c r="F24" s="48">
        <v>1792</v>
      </c>
      <c r="G24" s="96">
        <f t="shared" si="1"/>
        <v>0.32600785911803232</v>
      </c>
      <c r="H24" s="97">
        <v>2130</v>
      </c>
      <c r="I24" s="98">
        <f t="shared" si="0"/>
        <v>-15.868544600938971</v>
      </c>
    </row>
    <row r="25" spans="1:9" ht="18" customHeight="1">
      <c r="A25" s="417"/>
      <c r="B25" s="417"/>
      <c r="C25" s="131" t="s">
        <v>7</v>
      </c>
      <c r="D25" s="104"/>
      <c r="E25" s="104"/>
      <c r="F25" s="48">
        <v>62954</v>
      </c>
      <c r="G25" s="96">
        <f t="shared" si="1"/>
        <v>11.452845291806142</v>
      </c>
      <c r="H25" s="97">
        <v>60154</v>
      </c>
      <c r="I25" s="98">
        <f t="shared" si="0"/>
        <v>4.6547195531469132</v>
      </c>
    </row>
    <row r="26" spans="1:9" ht="18" customHeight="1">
      <c r="A26" s="417"/>
      <c r="B26" s="417"/>
      <c r="C26" s="132" t="s">
        <v>8</v>
      </c>
      <c r="D26" s="105"/>
      <c r="E26" s="105"/>
      <c r="F26" s="415">
        <v>82427</v>
      </c>
      <c r="G26" s="106">
        <f t="shared" si="1"/>
        <v>14.995451899286858</v>
      </c>
      <c r="H26" s="107">
        <v>66002</v>
      </c>
      <c r="I26" s="108">
        <f t="shared" si="0"/>
        <v>24.88560952698402</v>
      </c>
    </row>
    <row r="27" spans="1:9" ht="18" customHeight="1">
      <c r="A27" s="417"/>
      <c r="B27" s="417"/>
      <c r="C27" s="133" t="s">
        <v>9</v>
      </c>
      <c r="D27" s="10"/>
      <c r="E27" s="10"/>
      <c r="F27" s="67">
        <f>SUM(F9,F20:F26)</f>
        <v>549680</v>
      </c>
      <c r="G27" s="109">
        <f t="shared" si="1"/>
        <v>100</v>
      </c>
      <c r="H27" s="110">
        <f>SUM(H9,H20:H26)</f>
        <v>487189</v>
      </c>
      <c r="I27" s="111">
        <f t="shared" si="0"/>
        <v>12.826849538885309</v>
      </c>
    </row>
    <row r="28" spans="1:9" ht="18" customHeight="1">
      <c r="A28" s="417"/>
      <c r="B28" s="417" t="s">
        <v>45</v>
      </c>
      <c r="C28" s="129" t="s">
        <v>10</v>
      </c>
      <c r="D28" s="85"/>
      <c r="E28" s="85"/>
      <c r="F28" s="35">
        <v>205505</v>
      </c>
      <c r="G28" s="86">
        <f t="shared" ref="G28:G45" si="2">F28/$F$45*100</f>
        <v>39.477222868954179</v>
      </c>
      <c r="H28" s="112">
        <v>209528</v>
      </c>
      <c r="I28" s="113">
        <f t="shared" si="0"/>
        <v>-1.9200297812225542</v>
      </c>
    </row>
    <row r="29" spans="1:9" ht="18" customHeight="1">
      <c r="A29" s="417"/>
      <c r="B29" s="417"/>
      <c r="C29" s="6"/>
      <c r="D29" s="114" t="s">
        <v>11</v>
      </c>
      <c r="E29" s="104"/>
      <c r="F29" s="48">
        <v>118315</v>
      </c>
      <c r="G29" s="96">
        <f t="shared" si="2"/>
        <v>22.728145902728951</v>
      </c>
      <c r="H29" s="115">
        <v>117981</v>
      </c>
      <c r="I29" s="116">
        <f t="shared" si="0"/>
        <v>0.28309643078123781</v>
      </c>
    </row>
    <row r="30" spans="1:9" ht="18" customHeight="1">
      <c r="A30" s="417"/>
      <c r="B30" s="417"/>
      <c r="C30" s="6"/>
      <c r="D30" s="114" t="s">
        <v>32</v>
      </c>
      <c r="E30" s="104"/>
      <c r="F30" s="48">
        <v>11725</v>
      </c>
      <c r="G30" s="96">
        <f t="shared" si="2"/>
        <v>2.2523560893335333</v>
      </c>
      <c r="H30" s="115">
        <v>11407</v>
      </c>
      <c r="I30" s="116">
        <f t="shared" si="0"/>
        <v>2.78776190058736</v>
      </c>
    </row>
    <row r="31" spans="1:9" ht="18" customHeight="1">
      <c r="A31" s="417"/>
      <c r="B31" s="417"/>
      <c r="C31" s="134"/>
      <c r="D31" s="114" t="s">
        <v>12</v>
      </c>
      <c r="E31" s="104"/>
      <c r="F31" s="48">
        <v>75465</v>
      </c>
      <c r="G31" s="96">
        <f t="shared" si="2"/>
        <v>14.496720876891692</v>
      </c>
      <c r="H31" s="115">
        <v>80140</v>
      </c>
      <c r="I31" s="116">
        <f t="shared" si="0"/>
        <v>-5.833541302720235</v>
      </c>
    </row>
    <row r="32" spans="1:9" ht="18" customHeight="1">
      <c r="A32" s="417"/>
      <c r="B32" s="417"/>
      <c r="C32" s="135" t="s">
        <v>13</v>
      </c>
      <c r="D32" s="101"/>
      <c r="E32" s="101"/>
      <c r="F32" s="35">
        <v>199574</v>
      </c>
      <c r="G32" s="86">
        <f t="shared" si="2"/>
        <v>38.337886070162092</v>
      </c>
      <c r="H32" s="112">
        <v>147435</v>
      </c>
      <c r="I32" s="113">
        <f t="shared" si="0"/>
        <v>35.364058737748834</v>
      </c>
    </row>
    <row r="33" spans="1:9" ht="18" customHeight="1">
      <c r="A33" s="417"/>
      <c r="B33" s="417"/>
      <c r="C33" s="6"/>
      <c r="D33" s="114" t="s">
        <v>14</v>
      </c>
      <c r="E33" s="104"/>
      <c r="F33" s="48">
        <v>20497</v>
      </c>
      <c r="G33" s="96">
        <f t="shared" si="2"/>
        <v>3.9374450117756443</v>
      </c>
      <c r="H33" s="115">
        <v>19301</v>
      </c>
      <c r="I33" s="116">
        <f t="shared" si="0"/>
        <v>6.1965701259002026</v>
      </c>
    </row>
    <row r="34" spans="1:9" ht="18" customHeight="1">
      <c r="A34" s="417"/>
      <c r="B34" s="417"/>
      <c r="C34" s="6"/>
      <c r="D34" s="114" t="s">
        <v>33</v>
      </c>
      <c r="E34" s="104"/>
      <c r="F34" s="48">
        <v>10730</v>
      </c>
      <c r="G34" s="96">
        <f t="shared" si="2"/>
        <v>2.0612179819657834</v>
      </c>
      <c r="H34" s="115">
        <v>9234</v>
      </c>
      <c r="I34" s="116">
        <f t="shared" si="0"/>
        <v>16.200996317955372</v>
      </c>
    </row>
    <row r="35" spans="1:9" ht="18" customHeight="1">
      <c r="A35" s="417"/>
      <c r="B35" s="417"/>
      <c r="C35" s="6"/>
      <c r="D35" s="114" t="s">
        <v>34</v>
      </c>
      <c r="E35" s="104"/>
      <c r="F35" s="48">
        <v>111925</v>
      </c>
      <c r="G35" s="96">
        <f t="shared" si="2"/>
        <v>21.500635846367221</v>
      </c>
      <c r="H35" s="115">
        <v>84570</v>
      </c>
      <c r="I35" s="116">
        <f t="shared" si="0"/>
        <v>32.345985574080636</v>
      </c>
    </row>
    <row r="36" spans="1:9" ht="18" customHeight="1">
      <c r="A36" s="417"/>
      <c r="B36" s="417"/>
      <c r="C36" s="6"/>
      <c r="D36" s="114" t="s">
        <v>35</v>
      </c>
      <c r="E36" s="104"/>
      <c r="F36" s="48">
        <v>3724</v>
      </c>
      <c r="G36" s="96">
        <f t="shared" si="2"/>
        <v>0.71537518777638187</v>
      </c>
      <c r="H36" s="115">
        <v>48178</v>
      </c>
      <c r="I36" s="116">
        <f t="shared" si="0"/>
        <v>-92.270330856407483</v>
      </c>
    </row>
    <row r="37" spans="1:9" ht="18" customHeight="1">
      <c r="A37" s="417"/>
      <c r="B37" s="417"/>
      <c r="C37" s="6"/>
      <c r="D37" s="114" t="s">
        <v>15</v>
      </c>
      <c r="E37" s="104"/>
      <c r="F37" s="48">
        <v>11179</v>
      </c>
      <c r="G37" s="96">
        <f t="shared" si="2"/>
        <v>2.1474702535317327</v>
      </c>
      <c r="H37" s="115">
        <v>5283</v>
      </c>
      <c r="I37" s="116">
        <f t="shared" si="0"/>
        <v>111.60325572591331</v>
      </c>
    </row>
    <row r="38" spans="1:9" ht="18" customHeight="1">
      <c r="A38" s="417"/>
      <c r="B38" s="417"/>
      <c r="C38" s="134"/>
      <c r="D38" s="114" t="s">
        <v>36</v>
      </c>
      <c r="E38" s="104"/>
      <c r="F38" s="48">
        <v>41519</v>
      </c>
      <c r="G38" s="96">
        <f t="shared" si="2"/>
        <v>7.9757417887453279</v>
      </c>
      <c r="H38" s="115">
        <v>24229</v>
      </c>
      <c r="I38" s="116">
        <f t="shared" si="0"/>
        <v>71.360766024185878</v>
      </c>
    </row>
    <row r="39" spans="1:9" ht="18" customHeight="1">
      <c r="A39" s="417"/>
      <c r="B39" s="417"/>
      <c r="C39" s="135" t="s">
        <v>16</v>
      </c>
      <c r="D39" s="101"/>
      <c r="E39" s="101"/>
      <c r="F39" s="35">
        <v>115487</v>
      </c>
      <c r="G39" s="86">
        <f t="shared" si="2"/>
        <v>22.184891060883729</v>
      </c>
      <c r="H39" s="112">
        <v>107538</v>
      </c>
      <c r="I39" s="113">
        <f t="shared" si="0"/>
        <v>7.3918056872919413</v>
      </c>
    </row>
    <row r="40" spans="1:9" ht="18" customHeight="1">
      <c r="A40" s="417"/>
      <c r="B40" s="417"/>
      <c r="C40" s="6"/>
      <c r="D40" s="89" t="s">
        <v>17</v>
      </c>
      <c r="E40" s="90"/>
      <c r="F40" s="42">
        <v>113223</v>
      </c>
      <c r="G40" s="91">
        <f t="shared" si="2"/>
        <v>21.749979829646961</v>
      </c>
      <c r="H40" s="117">
        <v>103763</v>
      </c>
      <c r="I40" s="118">
        <f t="shared" si="0"/>
        <v>9.116929926852535</v>
      </c>
    </row>
    <row r="41" spans="1:9" ht="18" customHeight="1">
      <c r="A41" s="417"/>
      <c r="B41" s="417"/>
      <c r="C41" s="6"/>
      <c r="D41" s="94"/>
      <c r="E41" s="119" t="s">
        <v>48</v>
      </c>
      <c r="F41" s="48">
        <v>87509</v>
      </c>
      <c r="G41" s="96">
        <f t="shared" si="2"/>
        <v>16.810356419743126</v>
      </c>
      <c r="H41" s="115">
        <v>82433</v>
      </c>
      <c r="I41" s="120">
        <f t="shared" si="0"/>
        <v>6.1577280943311496</v>
      </c>
    </row>
    <row r="42" spans="1:9" ht="18" customHeight="1">
      <c r="A42" s="417"/>
      <c r="B42" s="417"/>
      <c r="C42" s="6"/>
      <c r="D42" s="99"/>
      <c r="E42" s="121" t="s">
        <v>37</v>
      </c>
      <c r="F42" s="48">
        <v>25714</v>
      </c>
      <c r="G42" s="96">
        <f t="shared" si="2"/>
        <v>4.9396234099038354</v>
      </c>
      <c r="H42" s="115">
        <v>21330</v>
      </c>
      <c r="I42" s="120">
        <f t="shared" si="0"/>
        <v>20.553211439287388</v>
      </c>
    </row>
    <row r="43" spans="1:9" ht="18" customHeight="1">
      <c r="A43" s="417"/>
      <c r="B43" s="417"/>
      <c r="C43" s="6"/>
      <c r="D43" s="114" t="s">
        <v>38</v>
      </c>
      <c r="E43" s="122"/>
      <c r="F43" s="48">
        <v>2264</v>
      </c>
      <c r="G43" s="96">
        <f t="shared" si="2"/>
        <v>0.43491123123676922</v>
      </c>
      <c r="H43" s="117">
        <v>3775</v>
      </c>
      <c r="I43" s="123">
        <f t="shared" si="0"/>
        <v>-40.026490066225165</v>
      </c>
    </row>
    <row r="44" spans="1:9" ht="18" customHeight="1">
      <c r="A44" s="417"/>
      <c r="B44" s="417"/>
      <c r="C44" s="136"/>
      <c r="D44" s="124" t="s">
        <v>39</v>
      </c>
      <c r="E44" s="125"/>
      <c r="F44" s="67">
        <v>0</v>
      </c>
      <c r="G44" s="109">
        <f t="shared" si="2"/>
        <v>0</v>
      </c>
      <c r="H44" s="107">
        <v>0</v>
      </c>
      <c r="I44" s="108" t="e">
        <f t="shared" si="0"/>
        <v>#DIV/0!</v>
      </c>
    </row>
    <row r="45" spans="1:9" ht="18" customHeight="1">
      <c r="A45" s="417"/>
      <c r="B45" s="417"/>
      <c r="C45" s="136" t="s">
        <v>18</v>
      </c>
      <c r="D45" s="126"/>
      <c r="E45" s="126"/>
      <c r="F45" s="127">
        <f>SUM(F28,F32,F39)</f>
        <v>520566</v>
      </c>
      <c r="G45" s="109">
        <f t="shared" si="2"/>
        <v>100</v>
      </c>
      <c r="H45" s="127">
        <f>SUM(H28,H32,H39)</f>
        <v>464501</v>
      </c>
      <c r="I45" s="128">
        <f t="shared" si="0"/>
        <v>12.069941722407496</v>
      </c>
    </row>
    <row r="46" spans="1:9">
      <c r="A46" s="16" t="s">
        <v>19</v>
      </c>
    </row>
    <row r="47" spans="1:9">
      <c r="A47" s="17" t="s">
        <v>20</v>
      </c>
    </row>
    <row r="57" spans="9:9">
      <c r="I57" s="7"/>
    </row>
    <row r="58" spans="9:9">
      <c r="I58" s="7"/>
    </row>
  </sheetData>
  <mergeCells count="7">
    <mergeCell ref="H6:I6"/>
    <mergeCell ref="A9:A45"/>
    <mergeCell ref="B9:B27"/>
    <mergeCell ref="D17:E17"/>
    <mergeCell ref="D18:E18"/>
    <mergeCell ref="D19:E19"/>
    <mergeCell ref="B28:B45"/>
  </mergeCells>
  <phoneticPr fontId="7"/>
  <printOptions horizontalCentered="1" verticalCentered="1" gridLinesSet="0"/>
  <pageMargins left="0" right="0" top="0.19685039370078741" bottom="0.19685039370078741" header="0.19685039370078741" footer="0.31496062992125984"/>
  <pageSetup paperSize="9" orientation="portrait" r:id="rId1"/>
  <headerFooter alignWithMargins="0">
    <oddHeader>&amp;R&amp;"明朝,斜体"&amp;9都道府県－3-1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36"/>
  <sheetViews>
    <sheetView view="pageBreakPreview" zoomScale="85" zoomScaleNormal="100" zoomScaleSheetLayoutView="85" workbookViewId="0">
      <pane xSplit="4" ySplit="6" topLeftCell="E22" activePane="bottomRight" state="frozen"/>
      <selection activeCell="L8" sqref="L8"/>
      <selection pane="topRight" activeCell="L8" sqref="L8"/>
      <selection pane="bottomLeft" activeCell="L8" sqref="L8"/>
      <selection pane="bottomRight" activeCell="N30" sqref="N30"/>
    </sheetView>
  </sheetViews>
  <sheetFormatPr defaultRowHeight="13.5"/>
  <cols>
    <col min="1" max="1" width="5.375" style="2" customWidth="1"/>
    <col min="2" max="2" width="3.125" style="2" customWidth="1"/>
    <col min="3" max="3" width="34.75" style="2" customWidth="1"/>
    <col min="4" max="9" width="11.875" style="2" customWidth="1"/>
    <col min="10" max="16384" width="9" style="2"/>
  </cols>
  <sheetData>
    <row r="1" spans="1:9" ht="33.950000000000003" customHeight="1">
      <c r="A1" s="20" t="s">
        <v>0</v>
      </c>
      <c r="B1" s="20"/>
      <c r="C1" s="15" t="s">
        <v>109</v>
      </c>
      <c r="D1" s="21"/>
      <c r="E1" s="21"/>
    </row>
    <row r="4" spans="1:9">
      <c r="A4" s="22" t="s">
        <v>55</v>
      </c>
    </row>
    <row r="5" spans="1:9">
      <c r="H5" s="460" t="s">
        <v>56</v>
      </c>
      <c r="I5" s="460"/>
    </row>
    <row r="6" spans="1:9" s="24" customFormat="1" ht="29.25" customHeight="1">
      <c r="A6" s="28" t="s">
        <v>57</v>
      </c>
      <c r="B6" s="31"/>
      <c r="C6" s="31"/>
      <c r="D6" s="31"/>
      <c r="E6" s="23" t="s">
        <v>100</v>
      </c>
      <c r="F6" s="23" t="s">
        <v>101</v>
      </c>
      <c r="G6" s="23" t="s">
        <v>102</v>
      </c>
      <c r="H6" s="23" t="s">
        <v>103</v>
      </c>
      <c r="I6" s="23" t="s">
        <v>104</v>
      </c>
    </row>
    <row r="7" spans="1:9" ht="27" customHeight="1">
      <c r="A7" s="464" t="s">
        <v>58</v>
      </c>
      <c r="B7" s="129" t="s">
        <v>59</v>
      </c>
      <c r="C7" s="85"/>
      <c r="D7" s="162" t="s">
        <v>60</v>
      </c>
      <c r="E7" s="163">
        <v>505632</v>
      </c>
      <c r="F7" s="147">
        <v>493233</v>
      </c>
      <c r="G7" s="147">
        <v>484038</v>
      </c>
      <c r="H7" s="147">
        <v>487189</v>
      </c>
      <c r="I7" s="405">
        <v>549680</v>
      </c>
    </row>
    <row r="8" spans="1:9" ht="27" customHeight="1">
      <c r="A8" s="417"/>
      <c r="B8" s="164"/>
      <c r="C8" s="114" t="s">
        <v>61</v>
      </c>
      <c r="D8" s="165" t="s">
        <v>40</v>
      </c>
      <c r="E8" s="148">
        <v>276681</v>
      </c>
      <c r="F8" s="148">
        <v>276799</v>
      </c>
      <c r="G8" s="148">
        <v>277275</v>
      </c>
      <c r="H8" s="148">
        <v>279036</v>
      </c>
      <c r="I8" s="406">
        <v>283673</v>
      </c>
    </row>
    <row r="9" spans="1:9" ht="27" customHeight="1">
      <c r="A9" s="417"/>
      <c r="B9" s="131" t="s">
        <v>62</v>
      </c>
      <c r="C9" s="104"/>
      <c r="D9" s="166"/>
      <c r="E9" s="149">
        <v>485721</v>
      </c>
      <c r="F9" s="149">
        <v>473608</v>
      </c>
      <c r="G9" s="149">
        <v>463360</v>
      </c>
      <c r="H9" s="149">
        <v>464501</v>
      </c>
      <c r="I9" s="407">
        <v>520566</v>
      </c>
    </row>
    <row r="10" spans="1:9" ht="27" customHeight="1">
      <c r="A10" s="417"/>
      <c r="B10" s="131" t="s">
        <v>63</v>
      </c>
      <c r="C10" s="104"/>
      <c r="D10" s="166"/>
      <c r="E10" s="149">
        <v>19910</v>
      </c>
      <c r="F10" s="149">
        <v>19625</v>
      </c>
      <c r="G10" s="149">
        <v>20678</v>
      </c>
      <c r="H10" s="149">
        <v>22688</v>
      </c>
      <c r="I10" s="407">
        <v>29114</v>
      </c>
    </row>
    <row r="11" spans="1:9" ht="27" customHeight="1">
      <c r="A11" s="417"/>
      <c r="B11" s="131" t="s">
        <v>64</v>
      </c>
      <c r="C11" s="104"/>
      <c r="D11" s="166"/>
      <c r="E11" s="149">
        <v>11963</v>
      </c>
      <c r="F11" s="149">
        <v>11139</v>
      </c>
      <c r="G11" s="149">
        <v>12750</v>
      </c>
      <c r="H11" s="149">
        <v>13209</v>
      </c>
      <c r="I11" s="407">
        <v>15348</v>
      </c>
    </row>
    <row r="12" spans="1:9" ht="27" customHeight="1">
      <c r="A12" s="417"/>
      <c r="B12" s="131" t="s">
        <v>65</v>
      </c>
      <c r="C12" s="104"/>
      <c r="D12" s="166"/>
      <c r="E12" s="149">
        <v>7947</v>
      </c>
      <c r="F12" s="149">
        <v>8486</v>
      </c>
      <c r="G12" s="149">
        <v>7928</v>
      </c>
      <c r="H12" s="149">
        <v>9479</v>
      </c>
      <c r="I12" s="407">
        <v>13766</v>
      </c>
    </row>
    <row r="13" spans="1:9" ht="27" customHeight="1">
      <c r="A13" s="417"/>
      <c r="B13" s="131" t="s">
        <v>66</v>
      </c>
      <c r="C13" s="104"/>
      <c r="D13" s="167"/>
      <c r="E13" s="150">
        <v>-440</v>
      </c>
      <c r="F13" s="150">
        <v>539</v>
      </c>
      <c r="G13" s="150">
        <v>-558</v>
      </c>
      <c r="H13" s="150">
        <v>1551</v>
      </c>
      <c r="I13" s="408">
        <v>4287</v>
      </c>
    </row>
    <row r="14" spans="1:9" ht="27" customHeight="1">
      <c r="A14" s="417"/>
      <c r="B14" s="168" t="s">
        <v>67</v>
      </c>
      <c r="C14" s="90"/>
      <c r="D14" s="167"/>
      <c r="E14" s="150">
        <v>2141</v>
      </c>
      <c r="F14" s="150">
        <v>5872</v>
      </c>
      <c r="G14" s="150">
        <v>4747</v>
      </c>
      <c r="H14" s="150">
        <v>5232</v>
      </c>
      <c r="I14" s="408">
        <v>4609</v>
      </c>
    </row>
    <row r="15" spans="1:9" ht="27" customHeight="1">
      <c r="A15" s="417"/>
      <c r="B15" s="132" t="s">
        <v>68</v>
      </c>
      <c r="C15" s="105"/>
      <c r="D15" s="169"/>
      <c r="E15" s="151">
        <v>6759</v>
      </c>
      <c r="F15" s="151">
        <v>6491</v>
      </c>
      <c r="G15" s="151">
        <v>4769</v>
      </c>
      <c r="H15" s="151">
        <v>7769</v>
      </c>
      <c r="I15" s="159">
        <v>8928</v>
      </c>
    </row>
    <row r="16" spans="1:9" ht="27" customHeight="1">
      <c r="A16" s="417"/>
      <c r="B16" s="170" t="s">
        <v>69</v>
      </c>
      <c r="C16" s="171"/>
      <c r="D16" s="172" t="s">
        <v>41</v>
      </c>
      <c r="E16" s="152">
        <v>57612</v>
      </c>
      <c r="F16" s="152">
        <v>53098</v>
      </c>
      <c r="G16" s="152">
        <v>49433</v>
      </c>
      <c r="H16" s="152">
        <v>42271</v>
      </c>
      <c r="I16" s="409">
        <v>42965</v>
      </c>
    </row>
    <row r="17" spans="1:9" ht="27" customHeight="1">
      <c r="A17" s="417"/>
      <c r="B17" s="131" t="s">
        <v>70</v>
      </c>
      <c r="C17" s="104"/>
      <c r="D17" s="165" t="s">
        <v>42</v>
      </c>
      <c r="E17" s="149">
        <v>73271</v>
      </c>
      <c r="F17" s="149">
        <v>69539</v>
      </c>
      <c r="G17" s="149">
        <v>68438</v>
      </c>
      <c r="H17" s="149">
        <v>63843</v>
      </c>
      <c r="I17" s="407">
        <v>65963</v>
      </c>
    </row>
    <row r="18" spans="1:9" ht="27" customHeight="1">
      <c r="A18" s="417"/>
      <c r="B18" s="131" t="s">
        <v>71</v>
      </c>
      <c r="C18" s="104"/>
      <c r="D18" s="165" t="s">
        <v>43</v>
      </c>
      <c r="E18" s="149">
        <v>977401</v>
      </c>
      <c r="F18" s="149">
        <v>955381</v>
      </c>
      <c r="G18" s="149">
        <v>940198</v>
      </c>
      <c r="H18" s="149">
        <v>926198</v>
      </c>
      <c r="I18" s="407">
        <v>918857</v>
      </c>
    </row>
    <row r="19" spans="1:9" ht="27" customHeight="1">
      <c r="A19" s="417"/>
      <c r="B19" s="131" t="s">
        <v>72</v>
      </c>
      <c r="C19" s="104"/>
      <c r="D19" s="165" t="s">
        <v>73</v>
      </c>
      <c r="E19" s="149">
        <f>E17+E18-E16</f>
        <v>993060</v>
      </c>
      <c r="F19" s="149">
        <f>F17+F18-F16</f>
        <v>971822</v>
      </c>
      <c r="G19" s="149">
        <f>G17+G18-G16</f>
        <v>959203</v>
      </c>
      <c r="H19" s="149">
        <f>H17+H18-H16</f>
        <v>947770</v>
      </c>
      <c r="I19" s="160">
        <f>I17+I18-I16</f>
        <v>941855</v>
      </c>
    </row>
    <row r="20" spans="1:9" ht="27" customHeight="1">
      <c r="A20" s="417"/>
      <c r="B20" s="131" t="s">
        <v>74</v>
      </c>
      <c r="C20" s="104"/>
      <c r="D20" s="166" t="s">
        <v>75</v>
      </c>
      <c r="E20" s="153">
        <f>E18/E8</f>
        <v>3.5325916850090899</v>
      </c>
      <c r="F20" s="153">
        <f>F18/F8</f>
        <v>3.4515334231698813</v>
      </c>
      <c r="G20" s="153">
        <f>G18/G8</f>
        <v>3.390850238932468</v>
      </c>
      <c r="H20" s="153">
        <f>H18/H8</f>
        <v>3.3192777992803797</v>
      </c>
      <c r="I20" s="161">
        <f>I18/I8</f>
        <v>3.2391415467809765</v>
      </c>
    </row>
    <row r="21" spans="1:9" ht="27" customHeight="1">
      <c r="A21" s="417"/>
      <c r="B21" s="131" t="s">
        <v>76</v>
      </c>
      <c r="C21" s="104"/>
      <c r="D21" s="166" t="s">
        <v>77</v>
      </c>
      <c r="E21" s="153">
        <f>E19/E8</f>
        <v>3.5891875481149773</v>
      </c>
      <c r="F21" s="153">
        <f>F19/F8</f>
        <v>3.5109303140546029</v>
      </c>
      <c r="G21" s="153">
        <f>G19/G8</f>
        <v>3.4593923000631142</v>
      </c>
      <c r="H21" s="153">
        <f>H19/H8</f>
        <v>3.3965868203385945</v>
      </c>
      <c r="I21" s="161">
        <f>I19/I8</f>
        <v>3.3202137672601904</v>
      </c>
    </row>
    <row r="22" spans="1:9" ht="27" customHeight="1">
      <c r="A22" s="417"/>
      <c r="B22" s="131" t="s">
        <v>78</v>
      </c>
      <c r="C22" s="104"/>
      <c r="D22" s="166" t="s">
        <v>79</v>
      </c>
      <c r="E22" s="149">
        <f>E18/E24*1000000</f>
        <v>1407977.3778861058</v>
      </c>
      <c r="F22" s="149">
        <f>F18/F24*1000000</f>
        <v>1376256.8641347876</v>
      </c>
      <c r="G22" s="149">
        <f>G18/G24*1000000</f>
        <v>1354385.2673915424</v>
      </c>
      <c r="H22" s="149">
        <f>H18/H24*1000000</f>
        <v>1334217.8199565536</v>
      </c>
      <c r="I22" s="160">
        <f>I18/I24*1000000</f>
        <v>1369127.4067760748</v>
      </c>
    </row>
    <row r="23" spans="1:9" ht="27" customHeight="1">
      <c r="A23" s="417"/>
      <c r="B23" s="131" t="s">
        <v>80</v>
      </c>
      <c r="C23" s="104"/>
      <c r="D23" s="166" t="s">
        <v>81</v>
      </c>
      <c r="E23" s="149">
        <f>E19/E24*1000000</f>
        <v>1430534.6678421407</v>
      </c>
      <c r="F23" s="149">
        <f>F19/F24*1000000</f>
        <v>1399940.6500832627</v>
      </c>
      <c r="G23" s="149">
        <f>G19/G24*1000000</f>
        <v>1381762.5772845396</v>
      </c>
      <c r="H23" s="149">
        <f>H19/H24*1000000</f>
        <v>1365292.9753899521</v>
      </c>
      <c r="I23" s="160">
        <f>I19/I24*1000000</f>
        <v>1403395.1895769199</v>
      </c>
    </row>
    <row r="24" spans="1:9" ht="27" customHeight="1">
      <c r="A24" s="417"/>
      <c r="B24" s="173" t="s">
        <v>82</v>
      </c>
      <c r="C24" s="174"/>
      <c r="D24" s="175" t="s">
        <v>83</v>
      </c>
      <c r="E24" s="151">
        <v>694188</v>
      </c>
      <c r="F24" s="151">
        <f>E24</f>
        <v>694188</v>
      </c>
      <c r="G24" s="151">
        <f>F24</f>
        <v>694188</v>
      </c>
      <c r="H24" s="158">
        <f>G24</f>
        <v>694188</v>
      </c>
      <c r="I24" s="159">
        <v>671126</v>
      </c>
    </row>
    <row r="25" spans="1:9" ht="27" customHeight="1">
      <c r="A25" s="417"/>
      <c r="B25" s="130" t="s">
        <v>84</v>
      </c>
      <c r="C25" s="176"/>
      <c r="D25" s="177"/>
      <c r="E25" s="148">
        <v>283771</v>
      </c>
      <c r="F25" s="148">
        <v>279070</v>
      </c>
      <c r="G25" s="148">
        <v>276921</v>
      </c>
      <c r="H25" s="148">
        <v>274325</v>
      </c>
      <c r="I25" s="410">
        <v>279440</v>
      </c>
    </row>
    <row r="26" spans="1:9" ht="27" customHeight="1">
      <c r="A26" s="417"/>
      <c r="B26" s="178" t="s">
        <v>85</v>
      </c>
      <c r="C26" s="179"/>
      <c r="D26" s="180"/>
      <c r="E26" s="154">
        <v>0.25198999999999999</v>
      </c>
      <c r="F26" s="154">
        <v>0.25957000000000002</v>
      </c>
      <c r="G26" s="154">
        <v>0.26024000000000003</v>
      </c>
      <c r="H26" s="154">
        <v>0.26200000000000001</v>
      </c>
      <c r="I26" s="411">
        <v>0.26569999999999999</v>
      </c>
    </row>
    <row r="27" spans="1:9" ht="27" customHeight="1">
      <c r="A27" s="417"/>
      <c r="B27" s="178" t="s">
        <v>86</v>
      </c>
      <c r="C27" s="179"/>
      <c r="D27" s="180"/>
      <c r="E27" s="155">
        <v>2.8</v>
      </c>
      <c r="F27" s="155">
        <v>3</v>
      </c>
      <c r="G27" s="155">
        <v>2.9</v>
      </c>
      <c r="H27" s="155">
        <v>3.5</v>
      </c>
      <c r="I27" s="412">
        <v>4.9262811336959631</v>
      </c>
    </row>
    <row r="28" spans="1:9" ht="27" customHeight="1">
      <c r="A28" s="417"/>
      <c r="B28" s="178" t="s">
        <v>87</v>
      </c>
      <c r="C28" s="179"/>
      <c r="D28" s="180"/>
      <c r="E28" s="155">
        <v>87.3</v>
      </c>
      <c r="F28" s="155">
        <v>91</v>
      </c>
      <c r="G28" s="155">
        <v>90.3</v>
      </c>
      <c r="H28" s="155">
        <v>90.7</v>
      </c>
      <c r="I28" s="412">
        <v>90</v>
      </c>
    </row>
    <row r="29" spans="1:9" ht="27" customHeight="1">
      <c r="A29" s="417"/>
      <c r="B29" s="181" t="s">
        <v>88</v>
      </c>
      <c r="C29" s="182"/>
      <c r="D29" s="183"/>
      <c r="E29" s="156">
        <v>34.6</v>
      </c>
      <c r="F29" s="156">
        <v>34.200000000000003</v>
      </c>
      <c r="G29" s="156">
        <v>32.6</v>
      </c>
      <c r="H29" s="156">
        <v>31.8</v>
      </c>
      <c r="I29" s="413">
        <v>31.5</v>
      </c>
    </row>
    <row r="30" spans="1:9" ht="27" customHeight="1">
      <c r="A30" s="417"/>
      <c r="B30" s="465" t="s">
        <v>89</v>
      </c>
      <c r="C30" s="184" t="s">
        <v>90</v>
      </c>
      <c r="D30" s="185"/>
      <c r="E30" s="157">
        <v>0</v>
      </c>
      <c r="F30" s="157">
        <v>0</v>
      </c>
      <c r="G30" s="157">
        <v>0</v>
      </c>
      <c r="H30" s="157">
        <v>0</v>
      </c>
      <c r="I30" s="414">
        <v>0</v>
      </c>
    </row>
    <row r="31" spans="1:9" ht="27" customHeight="1">
      <c r="A31" s="417"/>
      <c r="B31" s="466"/>
      <c r="C31" s="178" t="s">
        <v>91</v>
      </c>
      <c r="D31" s="180"/>
      <c r="E31" s="155">
        <v>0</v>
      </c>
      <c r="F31" s="155">
        <v>0</v>
      </c>
      <c r="G31" s="155">
        <v>0</v>
      </c>
      <c r="H31" s="155">
        <v>0</v>
      </c>
      <c r="I31" s="412">
        <v>0</v>
      </c>
    </row>
    <row r="32" spans="1:9" ht="27" customHeight="1">
      <c r="A32" s="417"/>
      <c r="B32" s="466"/>
      <c r="C32" s="178" t="s">
        <v>92</v>
      </c>
      <c r="D32" s="180"/>
      <c r="E32" s="155">
        <v>7.6</v>
      </c>
      <c r="F32" s="155">
        <v>6.2</v>
      </c>
      <c r="G32" s="155">
        <v>6.1</v>
      </c>
      <c r="H32" s="155">
        <v>6.3</v>
      </c>
      <c r="I32" s="412">
        <v>5.5</v>
      </c>
    </row>
    <row r="33" spans="1:9" ht="27" customHeight="1">
      <c r="A33" s="417"/>
      <c r="B33" s="467"/>
      <c r="C33" s="181" t="s">
        <v>93</v>
      </c>
      <c r="D33" s="183"/>
      <c r="E33" s="156">
        <v>174.4</v>
      </c>
      <c r="F33" s="156">
        <v>178.8</v>
      </c>
      <c r="G33" s="156">
        <v>179.2</v>
      </c>
      <c r="H33" s="156">
        <v>186.4</v>
      </c>
      <c r="I33" s="413">
        <v>176.8</v>
      </c>
    </row>
    <row r="34" spans="1:9" ht="27" customHeight="1">
      <c r="A34" s="2" t="s">
        <v>99</v>
      </c>
      <c r="B34" s="7"/>
      <c r="C34" s="7"/>
      <c r="D34" s="7"/>
      <c r="E34" s="25"/>
      <c r="F34" s="25"/>
      <c r="G34" s="25"/>
      <c r="H34" s="25"/>
      <c r="I34" s="26"/>
    </row>
    <row r="35" spans="1:9" ht="27" customHeight="1">
      <c r="A35" s="8" t="s">
        <v>53</v>
      </c>
    </row>
    <row r="36" spans="1:9">
      <c r="A36" s="27"/>
    </row>
  </sheetData>
  <mergeCells count="3">
    <mergeCell ref="A7:A33"/>
    <mergeCell ref="B30:B33"/>
    <mergeCell ref="H5:I5"/>
  </mergeCells>
  <phoneticPr fontId="11"/>
  <pageMargins left="0.31496062992125984" right="0.19685039370078741" top="0.98425196850393704" bottom="0.98425196850393704" header="0.51181102362204722" footer="0.51181102362204722"/>
  <pageSetup paperSize="9" scale="85" orientation="portrait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Y50"/>
  <sheetViews>
    <sheetView view="pageBreakPreview" zoomScaleNormal="100" zoomScaleSheetLayoutView="100" workbookViewId="0">
      <pane xSplit="5" ySplit="7" topLeftCell="F32" activePane="bottomRight" state="frozen"/>
      <selection activeCell="L8" sqref="L8"/>
      <selection pane="topRight" activeCell="L8" sqref="L8"/>
      <selection pane="bottomLeft" activeCell="L8" sqref="L8"/>
      <selection pane="bottomRight" activeCell="J27" sqref="J27"/>
    </sheetView>
  </sheetViews>
  <sheetFormatPr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11" width="13.625" style="2" customWidth="1"/>
    <col min="12" max="12" width="13.625" style="7" customWidth="1"/>
    <col min="13" max="21" width="13.625" style="2" customWidth="1"/>
    <col min="22" max="25" width="12" style="2" customWidth="1"/>
    <col min="26" max="16384" width="9" style="2"/>
  </cols>
  <sheetData>
    <row r="1" spans="1:25" ht="33.950000000000003" customHeight="1">
      <c r="A1" s="296" t="s">
        <v>0</v>
      </c>
      <c r="B1" s="297"/>
      <c r="C1" s="297"/>
      <c r="D1" s="298" t="s">
        <v>184</v>
      </c>
      <c r="E1" s="299"/>
      <c r="F1" s="299"/>
      <c r="G1" s="299"/>
    </row>
    <row r="2" spans="1:25" ht="15" customHeight="1"/>
    <row r="3" spans="1:25" ht="15" customHeight="1">
      <c r="A3" s="300" t="s">
        <v>185</v>
      </c>
      <c r="B3" s="300"/>
      <c r="C3" s="300"/>
      <c r="D3" s="300"/>
    </row>
    <row r="4" spans="1:25" ht="15" customHeight="1">
      <c r="A4" s="300"/>
      <c r="B4" s="300"/>
      <c r="C4" s="300"/>
      <c r="D4" s="300"/>
    </row>
    <row r="5" spans="1:25" ht="15.95" customHeight="1">
      <c r="A5" s="186" t="s">
        <v>186</v>
      </c>
      <c r="B5" s="186"/>
      <c r="C5" s="186"/>
      <c r="D5" s="186"/>
      <c r="K5" s="301"/>
      <c r="N5" s="451"/>
      <c r="O5" s="451"/>
      <c r="P5" s="451" t="s">
        <v>112</v>
      </c>
      <c r="Q5" s="451"/>
    </row>
    <row r="6" spans="1:25" ht="15.95" customHeight="1">
      <c r="A6" s="481" t="s">
        <v>113</v>
      </c>
      <c r="B6" s="482"/>
      <c r="C6" s="482"/>
      <c r="D6" s="482"/>
      <c r="E6" s="482"/>
      <c r="F6" s="468" t="s">
        <v>114</v>
      </c>
      <c r="G6" s="469"/>
      <c r="H6" s="468" t="s">
        <v>116</v>
      </c>
      <c r="I6" s="469"/>
      <c r="J6" s="468" t="s">
        <v>118</v>
      </c>
      <c r="K6" s="469"/>
      <c r="L6" s="468" t="s">
        <v>120</v>
      </c>
      <c r="M6" s="469"/>
      <c r="N6" s="468" t="s">
        <v>122</v>
      </c>
      <c r="O6" s="469"/>
      <c r="P6" s="468" t="s">
        <v>124</v>
      </c>
      <c r="Q6" s="469"/>
    </row>
    <row r="7" spans="1:25" ht="15.95" customHeight="1">
      <c r="A7" s="482"/>
      <c r="B7" s="482"/>
      <c r="C7" s="482"/>
      <c r="D7" s="482"/>
      <c r="E7" s="482"/>
      <c r="F7" s="302" t="s">
        <v>97</v>
      </c>
      <c r="G7" s="303" t="s">
        <v>187</v>
      </c>
      <c r="H7" s="302" t="s">
        <v>97</v>
      </c>
      <c r="I7" s="303" t="s">
        <v>188</v>
      </c>
      <c r="J7" s="302" t="s">
        <v>97</v>
      </c>
      <c r="K7" s="303" t="s">
        <v>188</v>
      </c>
      <c r="L7" s="302" t="s">
        <v>97</v>
      </c>
      <c r="M7" s="303" t="s">
        <v>188</v>
      </c>
      <c r="N7" s="196" t="s">
        <v>97</v>
      </c>
      <c r="O7" s="304" t="s">
        <v>188</v>
      </c>
      <c r="P7" s="196" t="s">
        <v>97</v>
      </c>
      <c r="Q7" s="304" t="s">
        <v>188</v>
      </c>
    </row>
    <row r="8" spans="1:25" ht="15.95" customHeight="1">
      <c r="A8" s="474" t="s">
        <v>127</v>
      </c>
      <c r="B8" s="305" t="s">
        <v>128</v>
      </c>
      <c r="C8" s="306"/>
      <c r="D8" s="306"/>
      <c r="E8" s="307" t="s">
        <v>129</v>
      </c>
      <c r="F8" s="261">
        <v>1949</v>
      </c>
      <c r="G8" s="202">
        <v>1972</v>
      </c>
      <c r="H8" s="261">
        <v>204</v>
      </c>
      <c r="I8" s="203">
        <v>206</v>
      </c>
      <c r="J8" s="261">
        <v>2355</v>
      </c>
      <c r="K8" s="262">
        <v>1955</v>
      </c>
      <c r="L8" s="261">
        <v>362</v>
      </c>
      <c r="M8" s="203">
        <v>35</v>
      </c>
      <c r="N8" s="261">
        <v>22793</v>
      </c>
      <c r="O8" s="308">
        <v>21806</v>
      </c>
      <c r="P8" s="261">
        <v>4483</v>
      </c>
      <c r="Q8" s="308">
        <v>0</v>
      </c>
      <c r="R8" s="309"/>
      <c r="S8" s="309"/>
      <c r="T8" s="309"/>
      <c r="U8" s="309"/>
      <c r="V8" s="309"/>
      <c r="W8" s="309"/>
      <c r="X8" s="309"/>
      <c r="Y8" s="309"/>
    </row>
    <row r="9" spans="1:25" ht="15.95" customHeight="1">
      <c r="A9" s="474"/>
      <c r="B9" s="310"/>
      <c r="C9" s="311" t="s">
        <v>130</v>
      </c>
      <c r="D9" s="312"/>
      <c r="E9" s="313" t="s">
        <v>40</v>
      </c>
      <c r="F9" s="230">
        <v>1946</v>
      </c>
      <c r="G9" s="210">
        <v>1972</v>
      </c>
      <c r="H9" s="230">
        <v>204</v>
      </c>
      <c r="I9" s="211">
        <v>206</v>
      </c>
      <c r="J9" s="230">
        <v>2268</v>
      </c>
      <c r="K9" s="270">
        <v>1944</v>
      </c>
      <c r="L9" s="230">
        <v>362</v>
      </c>
      <c r="M9" s="211">
        <v>35</v>
      </c>
      <c r="N9" s="230">
        <v>22385</v>
      </c>
      <c r="O9" s="314">
        <v>21693</v>
      </c>
      <c r="P9" s="230">
        <v>4483</v>
      </c>
      <c r="Q9" s="314">
        <v>0</v>
      </c>
      <c r="R9" s="309"/>
      <c r="S9" s="309"/>
      <c r="T9" s="309"/>
      <c r="U9" s="309"/>
      <c r="V9" s="309"/>
      <c r="W9" s="309"/>
      <c r="X9" s="309"/>
      <c r="Y9" s="309"/>
    </row>
    <row r="10" spans="1:25" ht="15.95" customHeight="1">
      <c r="A10" s="474"/>
      <c r="B10" s="315"/>
      <c r="C10" s="311" t="s">
        <v>131</v>
      </c>
      <c r="D10" s="312"/>
      <c r="E10" s="313" t="s">
        <v>41</v>
      </c>
      <c r="F10" s="230">
        <v>3</v>
      </c>
      <c r="G10" s="210">
        <v>0</v>
      </c>
      <c r="H10" s="230">
        <v>0</v>
      </c>
      <c r="I10" s="211">
        <v>0</v>
      </c>
      <c r="J10" s="402">
        <v>88</v>
      </c>
      <c r="K10" s="227">
        <v>11</v>
      </c>
      <c r="L10" s="230">
        <v>0</v>
      </c>
      <c r="M10" s="211">
        <v>0</v>
      </c>
      <c r="N10" s="230">
        <v>408</v>
      </c>
      <c r="O10" s="314">
        <v>113</v>
      </c>
      <c r="P10" s="230">
        <v>0</v>
      </c>
      <c r="Q10" s="314">
        <v>0</v>
      </c>
      <c r="R10" s="309"/>
      <c r="S10" s="309"/>
      <c r="T10" s="309"/>
      <c r="U10" s="309"/>
      <c r="V10" s="309"/>
      <c r="W10" s="309"/>
      <c r="X10" s="309"/>
      <c r="Y10" s="309"/>
    </row>
    <row r="11" spans="1:25" ht="15.95" customHeight="1">
      <c r="A11" s="474"/>
      <c r="B11" s="316" t="s">
        <v>132</v>
      </c>
      <c r="C11" s="317"/>
      <c r="D11" s="317"/>
      <c r="E11" s="318" t="s">
        <v>42</v>
      </c>
      <c r="F11" s="275">
        <v>1945</v>
      </c>
      <c r="G11" s="218">
        <v>1905</v>
      </c>
      <c r="H11" s="275">
        <v>185</v>
      </c>
      <c r="I11" s="219">
        <v>197</v>
      </c>
      <c r="J11" s="275">
        <v>2776</v>
      </c>
      <c r="K11" s="319">
        <v>2739</v>
      </c>
      <c r="L11" s="275">
        <v>661</v>
      </c>
      <c r="M11" s="219">
        <v>49</v>
      </c>
      <c r="N11" s="275">
        <v>22679</v>
      </c>
      <c r="O11" s="320">
        <v>22292</v>
      </c>
      <c r="P11" s="404">
        <v>4298</v>
      </c>
      <c r="Q11" s="320">
        <v>0</v>
      </c>
      <c r="R11" s="309"/>
      <c r="S11" s="309"/>
      <c r="T11" s="309"/>
      <c r="U11" s="309"/>
      <c r="V11" s="309"/>
      <c r="W11" s="309"/>
      <c r="X11" s="309"/>
      <c r="Y11" s="309"/>
    </row>
    <row r="12" spans="1:25" ht="15.95" customHeight="1">
      <c r="A12" s="474"/>
      <c r="B12" s="321"/>
      <c r="C12" s="311" t="s">
        <v>133</v>
      </c>
      <c r="D12" s="312"/>
      <c r="E12" s="313" t="s">
        <v>43</v>
      </c>
      <c r="F12" s="230">
        <v>1936</v>
      </c>
      <c r="G12" s="210">
        <v>1905</v>
      </c>
      <c r="H12" s="275">
        <v>185</v>
      </c>
      <c r="I12" s="211">
        <v>197</v>
      </c>
      <c r="J12" s="275">
        <v>2638</v>
      </c>
      <c r="K12" s="270">
        <v>2731</v>
      </c>
      <c r="L12" s="230">
        <v>661</v>
      </c>
      <c r="M12" s="211">
        <v>49</v>
      </c>
      <c r="N12" s="230">
        <v>22156</v>
      </c>
      <c r="O12" s="314">
        <v>22250</v>
      </c>
      <c r="P12" s="230">
        <v>4241</v>
      </c>
      <c r="Q12" s="314">
        <v>0</v>
      </c>
      <c r="R12" s="309"/>
      <c r="S12" s="309"/>
      <c r="T12" s="309"/>
      <c r="U12" s="309"/>
      <c r="V12" s="309"/>
      <c r="W12" s="309"/>
      <c r="X12" s="309"/>
      <c r="Y12" s="309"/>
    </row>
    <row r="13" spans="1:25" ht="15.95" customHeight="1">
      <c r="A13" s="474"/>
      <c r="B13" s="310"/>
      <c r="C13" s="322" t="s">
        <v>134</v>
      </c>
      <c r="D13" s="323"/>
      <c r="E13" s="324" t="s">
        <v>135</v>
      </c>
      <c r="F13" s="232">
        <v>9</v>
      </c>
      <c r="G13" s="266">
        <v>0</v>
      </c>
      <c r="H13" s="402">
        <v>0</v>
      </c>
      <c r="I13" s="227">
        <v>0</v>
      </c>
      <c r="J13" s="402">
        <v>139</v>
      </c>
      <c r="K13" s="227">
        <v>8</v>
      </c>
      <c r="L13" s="232">
        <v>0</v>
      </c>
      <c r="M13" s="247">
        <v>0</v>
      </c>
      <c r="N13" s="232">
        <v>523</v>
      </c>
      <c r="O13" s="325">
        <v>42</v>
      </c>
      <c r="P13" s="380">
        <v>57</v>
      </c>
      <c r="Q13" s="325">
        <v>0</v>
      </c>
      <c r="R13" s="309"/>
      <c r="S13" s="309"/>
      <c r="T13" s="309"/>
      <c r="U13" s="309"/>
      <c r="V13" s="309"/>
      <c r="W13" s="309"/>
      <c r="X13" s="309"/>
      <c r="Y13" s="309"/>
    </row>
    <row r="14" spans="1:25" ht="15.95" customHeight="1">
      <c r="A14" s="474"/>
      <c r="B14" s="228" t="s">
        <v>136</v>
      </c>
      <c r="C14" s="208"/>
      <c r="D14" s="208"/>
      <c r="E14" s="209" t="s">
        <v>137</v>
      </c>
      <c r="F14" s="229">
        <f t="shared" ref="F14:G15" si="0">F9-F12</f>
        <v>10</v>
      </c>
      <c r="G14" s="212">
        <f>G9-G12</f>
        <v>67</v>
      </c>
      <c r="H14" s="229">
        <f t="shared" ref="H14:N15" si="1">H9-H12</f>
        <v>19</v>
      </c>
      <c r="I14" s="212">
        <f t="shared" si="1"/>
        <v>9</v>
      </c>
      <c r="J14" s="229">
        <f t="shared" si="1"/>
        <v>-370</v>
      </c>
      <c r="K14" s="212">
        <f t="shared" si="1"/>
        <v>-787</v>
      </c>
      <c r="L14" s="229">
        <f t="shared" si="1"/>
        <v>-299</v>
      </c>
      <c r="M14" s="212">
        <f t="shared" si="1"/>
        <v>-14</v>
      </c>
      <c r="N14" s="229">
        <f t="shared" si="1"/>
        <v>229</v>
      </c>
      <c r="O14" s="212">
        <f>O9-O12</f>
        <v>-557</v>
      </c>
      <c r="P14" s="229">
        <f t="shared" ref="P14" si="2">P9-P12</f>
        <v>242</v>
      </c>
      <c r="Q14" s="212">
        <f>Q9-Q12</f>
        <v>0</v>
      </c>
      <c r="R14" s="309"/>
      <c r="S14" s="309"/>
      <c r="T14" s="309"/>
      <c r="U14" s="309"/>
      <c r="V14" s="309"/>
      <c r="W14" s="309"/>
      <c r="X14" s="309"/>
      <c r="Y14" s="309"/>
    </row>
    <row r="15" spans="1:25" ht="15.95" customHeight="1">
      <c r="A15" s="474"/>
      <c r="B15" s="228" t="s">
        <v>138</v>
      </c>
      <c r="C15" s="208"/>
      <c r="D15" s="208"/>
      <c r="E15" s="209" t="s">
        <v>139</v>
      </c>
      <c r="F15" s="229">
        <f t="shared" si="0"/>
        <v>-6</v>
      </c>
      <c r="G15" s="212">
        <f t="shared" si="0"/>
        <v>0</v>
      </c>
      <c r="H15" s="229">
        <f t="shared" si="1"/>
        <v>0</v>
      </c>
      <c r="I15" s="212">
        <f t="shared" si="1"/>
        <v>0</v>
      </c>
      <c r="J15" s="229">
        <f t="shared" si="1"/>
        <v>-51</v>
      </c>
      <c r="K15" s="212">
        <f t="shared" si="1"/>
        <v>3</v>
      </c>
      <c r="L15" s="229">
        <f t="shared" si="1"/>
        <v>0</v>
      </c>
      <c r="M15" s="212">
        <f t="shared" si="1"/>
        <v>0</v>
      </c>
      <c r="N15" s="229">
        <f t="shared" si="1"/>
        <v>-115</v>
      </c>
      <c r="O15" s="212">
        <f>O10-O13</f>
        <v>71</v>
      </c>
      <c r="P15" s="229">
        <f t="shared" ref="P15" si="3">P10-P13</f>
        <v>-57</v>
      </c>
      <c r="Q15" s="212">
        <f>Q10-Q13</f>
        <v>0</v>
      </c>
      <c r="R15" s="309"/>
      <c r="S15" s="309"/>
      <c r="T15" s="309"/>
      <c r="U15" s="309"/>
      <c r="V15" s="309"/>
      <c r="W15" s="309"/>
      <c r="X15" s="309"/>
      <c r="Y15" s="309"/>
    </row>
    <row r="16" spans="1:25" ht="15.95" customHeight="1">
      <c r="A16" s="474"/>
      <c r="B16" s="228" t="s">
        <v>140</v>
      </c>
      <c r="C16" s="208"/>
      <c r="D16" s="208"/>
      <c r="E16" s="209" t="s">
        <v>141</v>
      </c>
      <c r="F16" s="229">
        <f t="shared" ref="F16:N16" si="4">F8-F11</f>
        <v>4</v>
      </c>
      <c r="G16" s="212">
        <f t="shared" si="4"/>
        <v>67</v>
      </c>
      <c r="H16" s="229">
        <f t="shared" si="4"/>
        <v>19</v>
      </c>
      <c r="I16" s="212">
        <f t="shared" si="4"/>
        <v>9</v>
      </c>
      <c r="J16" s="229">
        <f t="shared" si="4"/>
        <v>-421</v>
      </c>
      <c r="K16" s="212">
        <f t="shared" si="4"/>
        <v>-784</v>
      </c>
      <c r="L16" s="229">
        <f t="shared" si="4"/>
        <v>-299</v>
      </c>
      <c r="M16" s="212">
        <f t="shared" si="4"/>
        <v>-14</v>
      </c>
      <c r="N16" s="229">
        <f t="shared" si="4"/>
        <v>114</v>
      </c>
      <c r="O16" s="212">
        <f>O8-O11</f>
        <v>-486</v>
      </c>
      <c r="P16" s="229">
        <f t="shared" ref="P16" si="5">P8-P11</f>
        <v>185</v>
      </c>
      <c r="Q16" s="212">
        <f>Q8-Q11</f>
        <v>0</v>
      </c>
      <c r="R16" s="309"/>
      <c r="S16" s="309"/>
      <c r="T16" s="309"/>
      <c r="U16" s="309"/>
      <c r="V16" s="309"/>
      <c r="W16" s="309"/>
      <c r="X16" s="309"/>
      <c r="Y16" s="309"/>
    </row>
    <row r="17" spans="1:25" ht="15.95" customHeight="1">
      <c r="A17" s="474"/>
      <c r="B17" s="326" t="s">
        <v>142</v>
      </c>
      <c r="C17" s="312"/>
      <c r="D17" s="312"/>
      <c r="E17" s="327"/>
      <c r="F17" s="403">
        <v>392</v>
      </c>
      <c r="G17" s="214">
        <v>396</v>
      </c>
      <c r="H17" s="402">
        <v>1298</v>
      </c>
      <c r="I17" s="227">
        <v>1318</v>
      </c>
      <c r="J17" s="230">
        <v>405</v>
      </c>
      <c r="K17" s="270">
        <v>0</v>
      </c>
      <c r="L17" s="230">
        <v>286</v>
      </c>
      <c r="M17" s="211">
        <v>0</v>
      </c>
      <c r="N17" s="402">
        <v>25341</v>
      </c>
      <c r="O17" s="328">
        <v>25456</v>
      </c>
      <c r="P17" s="402">
        <v>0</v>
      </c>
      <c r="Q17" s="328">
        <v>0</v>
      </c>
      <c r="R17" s="309"/>
      <c r="S17" s="309"/>
      <c r="T17" s="309"/>
      <c r="U17" s="309"/>
      <c r="V17" s="309"/>
      <c r="W17" s="309"/>
      <c r="X17" s="309"/>
      <c r="Y17" s="309"/>
    </row>
    <row r="18" spans="1:25" ht="15.95" customHeight="1">
      <c r="A18" s="474"/>
      <c r="B18" s="329" t="s">
        <v>143</v>
      </c>
      <c r="C18" s="330"/>
      <c r="D18" s="330"/>
      <c r="E18" s="331"/>
      <c r="F18" s="285">
        <v>0</v>
      </c>
      <c r="G18" s="238">
        <v>0</v>
      </c>
      <c r="H18" s="377">
        <v>0</v>
      </c>
      <c r="I18" s="332">
        <v>0</v>
      </c>
      <c r="J18" s="377">
        <v>0</v>
      </c>
      <c r="K18" s="332">
        <v>0</v>
      </c>
      <c r="L18" s="377">
        <v>0</v>
      </c>
      <c r="M18" s="332">
        <v>0</v>
      </c>
      <c r="N18" s="377">
        <v>0</v>
      </c>
      <c r="O18" s="333" t="s">
        <v>144</v>
      </c>
      <c r="P18" s="377">
        <v>0</v>
      </c>
      <c r="Q18" s="333">
        <v>0</v>
      </c>
      <c r="R18" s="309"/>
      <c r="S18" s="309"/>
      <c r="T18" s="309"/>
      <c r="U18" s="309"/>
      <c r="V18" s="309"/>
      <c r="W18" s="309"/>
      <c r="X18" s="309"/>
      <c r="Y18" s="309"/>
    </row>
    <row r="19" spans="1:25" ht="15.95" customHeight="1">
      <c r="A19" s="474" t="s">
        <v>145</v>
      </c>
      <c r="B19" s="316" t="s">
        <v>146</v>
      </c>
      <c r="C19" s="334"/>
      <c r="D19" s="334"/>
      <c r="E19" s="335"/>
      <c r="F19" s="378">
        <v>31</v>
      </c>
      <c r="G19" s="243">
        <v>156</v>
      </c>
      <c r="H19" s="263">
        <v>336</v>
      </c>
      <c r="I19" s="244">
        <v>240</v>
      </c>
      <c r="J19" s="263">
        <v>4762</v>
      </c>
      <c r="K19" s="276">
        <v>4296</v>
      </c>
      <c r="L19" s="263">
        <v>1036</v>
      </c>
      <c r="M19" s="244">
        <v>70</v>
      </c>
      <c r="N19" s="263">
        <v>2669</v>
      </c>
      <c r="O19" s="336">
        <v>3000</v>
      </c>
      <c r="P19" s="263">
        <v>2255</v>
      </c>
      <c r="Q19" s="336">
        <v>0</v>
      </c>
      <c r="R19" s="309"/>
      <c r="S19" s="309"/>
      <c r="T19" s="309"/>
      <c r="U19" s="309"/>
      <c r="V19" s="309"/>
      <c r="W19" s="309"/>
      <c r="X19" s="309"/>
      <c r="Y19" s="309"/>
    </row>
    <row r="20" spans="1:25" ht="15.95" customHeight="1">
      <c r="A20" s="474"/>
      <c r="B20" s="337"/>
      <c r="C20" s="311" t="s">
        <v>147</v>
      </c>
      <c r="D20" s="312"/>
      <c r="E20" s="313"/>
      <c r="F20" s="229">
        <v>31</v>
      </c>
      <c r="G20" s="212">
        <v>122</v>
      </c>
      <c r="H20" s="230">
        <v>273</v>
      </c>
      <c r="I20" s="211">
        <v>167</v>
      </c>
      <c r="J20" s="230">
        <v>4737</v>
      </c>
      <c r="K20" s="227">
        <v>4230</v>
      </c>
      <c r="L20" s="230">
        <v>999</v>
      </c>
      <c r="M20" s="211">
        <v>70</v>
      </c>
      <c r="N20" s="230">
        <v>614</v>
      </c>
      <c r="O20" s="314">
        <v>1274</v>
      </c>
      <c r="P20" s="230">
        <v>623</v>
      </c>
      <c r="Q20" s="314">
        <v>0</v>
      </c>
      <c r="R20" s="309"/>
      <c r="S20" s="309"/>
      <c r="T20" s="309"/>
      <c r="U20" s="309"/>
      <c r="V20" s="309"/>
      <c r="W20" s="309"/>
      <c r="X20" s="309"/>
      <c r="Y20" s="309"/>
    </row>
    <row r="21" spans="1:25" ht="15.95" customHeight="1">
      <c r="A21" s="474"/>
      <c r="B21" s="338" t="s">
        <v>148</v>
      </c>
      <c r="C21" s="317"/>
      <c r="D21" s="317"/>
      <c r="E21" s="318" t="s">
        <v>149</v>
      </c>
      <c r="F21" s="379">
        <v>31</v>
      </c>
      <c r="G21" s="220">
        <v>156</v>
      </c>
      <c r="H21" s="275">
        <v>336</v>
      </c>
      <c r="I21" s="219">
        <v>240</v>
      </c>
      <c r="J21" s="275">
        <v>4762</v>
      </c>
      <c r="K21" s="319">
        <v>4296</v>
      </c>
      <c r="L21" s="275">
        <v>1036</v>
      </c>
      <c r="M21" s="219">
        <v>70</v>
      </c>
      <c r="N21" s="275">
        <v>2669</v>
      </c>
      <c r="O21" s="320">
        <v>3000</v>
      </c>
      <c r="P21" s="404">
        <v>2045</v>
      </c>
      <c r="Q21" s="320">
        <v>0</v>
      </c>
      <c r="R21" s="309"/>
      <c r="S21" s="309"/>
      <c r="T21" s="309"/>
      <c r="U21" s="309"/>
      <c r="V21" s="309"/>
      <c r="W21" s="309"/>
      <c r="X21" s="309"/>
      <c r="Y21" s="309"/>
    </row>
    <row r="22" spans="1:25" ht="15.95" customHeight="1">
      <c r="A22" s="474"/>
      <c r="B22" s="316" t="s">
        <v>150</v>
      </c>
      <c r="C22" s="334"/>
      <c r="D22" s="334"/>
      <c r="E22" s="335" t="s">
        <v>151</v>
      </c>
      <c r="F22" s="378">
        <v>787</v>
      </c>
      <c r="G22" s="243">
        <v>938</v>
      </c>
      <c r="H22" s="263">
        <v>429</v>
      </c>
      <c r="I22" s="244">
        <v>290</v>
      </c>
      <c r="J22" s="263">
        <v>6310</v>
      </c>
      <c r="K22" s="276">
        <v>5701</v>
      </c>
      <c r="L22" s="263">
        <v>1039</v>
      </c>
      <c r="M22" s="244">
        <v>87</v>
      </c>
      <c r="N22" s="263">
        <v>3643</v>
      </c>
      <c r="O22" s="336">
        <v>3945</v>
      </c>
      <c r="P22" s="263">
        <v>2862</v>
      </c>
      <c r="Q22" s="336">
        <v>0</v>
      </c>
      <c r="R22" s="309"/>
      <c r="S22" s="309"/>
      <c r="T22" s="309"/>
      <c r="U22" s="309"/>
      <c r="V22" s="309"/>
      <c r="W22" s="309"/>
      <c r="X22" s="309"/>
      <c r="Y22" s="309"/>
    </row>
    <row r="23" spans="1:25" ht="15.95" customHeight="1">
      <c r="A23" s="474"/>
      <c r="B23" s="321" t="s">
        <v>152</v>
      </c>
      <c r="C23" s="322" t="s">
        <v>153</v>
      </c>
      <c r="D23" s="323"/>
      <c r="E23" s="324"/>
      <c r="F23" s="231">
        <v>599</v>
      </c>
      <c r="G23" s="226">
        <v>622</v>
      </c>
      <c r="H23" s="232">
        <v>66</v>
      </c>
      <c r="I23" s="247">
        <v>63</v>
      </c>
      <c r="J23" s="232">
        <v>757</v>
      </c>
      <c r="K23" s="267">
        <v>563</v>
      </c>
      <c r="L23" s="232">
        <v>37</v>
      </c>
      <c r="M23" s="247">
        <v>0</v>
      </c>
      <c r="N23" s="232">
        <v>2634</v>
      </c>
      <c r="O23" s="325">
        <v>2574</v>
      </c>
      <c r="P23" s="380">
        <v>771</v>
      </c>
      <c r="Q23" s="325">
        <v>0</v>
      </c>
      <c r="R23" s="309"/>
      <c r="S23" s="309"/>
      <c r="T23" s="309"/>
      <c r="U23" s="309"/>
      <c r="V23" s="309"/>
      <c r="W23" s="309"/>
      <c r="X23" s="309"/>
      <c r="Y23" s="309"/>
    </row>
    <row r="24" spans="1:25" ht="15.95" customHeight="1">
      <c r="A24" s="474"/>
      <c r="B24" s="228" t="s">
        <v>154</v>
      </c>
      <c r="C24" s="208"/>
      <c r="D24" s="208"/>
      <c r="E24" s="209" t="s">
        <v>155</v>
      </c>
      <c r="F24" s="229">
        <f t="shared" ref="F24:O24" si="6">F21-F22</f>
        <v>-756</v>
      </c>
      <c r="G24" s="212">
        <f t="shared" si="6"/>
        <v>-782</v>
      </c>
      <c r="H24" s="229">
        <f t="shared" si="6"/>
        <v>-93</v>
      </c>
      <c r="I24" s="212">
        <f t="shared" si="6"/>
        <v>-50</v>
      </c>
      <c r="J24" s="229">
        <f t="shared" si="6"/>
        <v>-1548</v>
      </c>
      <c r="K24" s="212">
        <f t="shared" si="6"/>
        <v>-1405</v>
      </c>
      <c r="L24" s="229">
        <f t="shared" si="6"/>
        <v>-3</v>
      </c>
      <c r="M24" s="212">
        <f t="shared" si="6"/>
        <v>-17</v>
      </c>
      <c r="N24" s="229">
        <f t="shared" si="6"/>
        <v>-974</v>
      </c>
      <c r="O24" s="212">
        <f t="shared" si="6"/>
        <v>-945</v>
      </c>
      <c r="P24" s="229">
        <f t="shared" ref="P24:Q24" si="7">P21-P22</f>
        <v>-817</v>
      </c>
      <c r="Q24" s="212">
        <f t="shared" si="7"/>
        <v>0</v>
      </c>
      <c r="R24" s="309"/>
      <c r="S24" s="309"/>
      <c r="T24" s="309"/>
      <c r="U24" s="309"/>
      <c r="V24" s="309"/>
      <c r="W24" s="309"/>
      <c r="X24" s="309"/>
      <c r="Y24" s="309"/>
    </row>
    <row r="25" spans="1:25" ht="15.95" customHeight="1">
      <c r="A25" s="474"/>
      <c r="B25" s="339" t="s">
        <v>156</v>
      </c>
      <c r="C25" s="323"/>
      <c r="D25" s="323"/>
      <c r="E25" s="483" t="s">
        <v>157</v>
      </c>
      <c r="F25" s="445">
        <v>756</v>
      </c>
      <c r="G25" s="430">
        <v>782</v>
      </c>
      <c r="H25" s="443">
        <v>93</v>
      </c>
      <c r="I25" s="430">
        <v>50</v>
      </c>
      <c r="J25" s="443">
        <v>1548</v>
      </c>
      <c r="K25" s="430">
        <v>1405</v>
      </c>
      <c r="L25" s="443">
        <v>3</v>
      </c>
      <c r="M25" s="430">
        <v>17</v>
      </c>
      <c r="N25" s="443">
        <v>974</v>
      </c>
      <c r="O25" s="471">
        <v>945</v>
      </c>
      <c r="P25" s="443">
        <v>817</v>
      </c>
      <c r="Q25" s="471">
        <v>0</v>
      </c>
      <c r="R25" s="309"/>
      <c r="S25" s="309"/>
      <c r="T25" s="309"/>
      <c r="U25" s="309"/>
      <c r="V25" s="309"/>
      <c r="W25" s="309"/>
      <c r="X25" s="309"/>
      <c r="Y25" s="309"/>
    </row>
    <row r="26" spans="1:25" ht="15.95" customHeight="1">
      <c r="A26" s="474"/>
      <c r="B26" s="338" t="s">
        <v>158</v>
      </c>
      <c r="C26" s="317"/>
      <c r="D26" s="317"/>
      <c r="E26" s="484"/>
      <c r="F26" s="446"/>
      <c r="G26" s="473"/>
      <c r="H26" s="470"/>
      <c r="I26" s="473"/>
      <c r="J26" s="470"/>
      <c r="K26" s="473"/>
      <c r="L26" s="470"/>
      <c r="M26" s="473"/>
      <c r="N26" s="470"/>
      <c r="O26" s="472"/>
      <c r="P26" s="470"/>
      <c r="Q26" s="472"/>
      <c r="R26" s="309"/>
      <c r="S26" s="309"/>
      <c r="T26" s="309"/>
      <c r="U26" s="309"/>
      <c r="V26" s="309"/>
      <c r="W26" s="309"/>
      <c r="X26" s="309"/>
      <c r="Y26" s="309"/>
    </row>
    <row r="27" spans="1:25" ht="15.95" customHeight="1">
      <c r="A27" s="474"/>
      <c r="B27" s="236" t="s">
        <v>159</v>
      </c>
      <c r="C27" s="194"/>
      <c r="D27" s="194"/>
      <c r="E27" s="249" t="s">
        <v>160</v>
      </c>
      <c r="F27" s="250">
        <f t="shared" ref="F27:O27" si="8">F24+F25</f>
        <v>0</v>
      </c>
      <c r="G27" s="251">
        <f t="shared" si="8"/>
        <v>0</v>
      </c>
      <c r="H27" s="250">
        <f t="shared" si="8"/>
        <v>0</v>
      </c>
      <c r="I27" s="251">
        <f t="shared" si="8"/>
        <v>0</v>
      </c>
      <c r="J27" s="250">
        <f t="shared" si="8"/>
        <v>0</v>
      </c>
      <c r="K27" s="251">
        <f t="shared" si="8"/>
        <v>0</v>
      </c>
      <c r="L27" s="250">
        <f t="shared" si="8"/>
        <v>0</v>
      </c>
      <c r="M27" s="251">
        <f t="shared" si="8"/>
        <v>0</v>
      </c>
      <c r="N27" s="250">
        <f t="shared" si="8"/>
        <v>0</v>
      </c>
      <c r="O27" s="251">
        <f t="shared" si="8"/>
        <v>0</v>
      </c>
      <c r="P27" s="250">
        <f t="shared" ref="P27:Q27" si="9">P24+P25</f>
        <v>0</v>
      </c>
      <c r="Q27" s="251">
        <f t="shared" si="9"/>
        <v>0</v>
      </c>
      <c r="R27" s="309"/>
      <c r="S27" s="309"/>
      <c r="T27" s="309"/>
      <c r="U27" s="309"/>
      <c r="V27" s="309"/>
      <c r="W27" s="309"/>
      <c r="X27" s="309"/>
      <c r="Y27" s="309"/>
    </row>
    <row r="28" spans="1:25" ht="15.95" customHeight="1">
      <c r="A28" s="8"/>
      <c r="F28" s="309"/>
      <c r="G28" s="309"/>
      <c r="H28" s="309"/>
      <c r="I28" s="309"/>
      <c r="J28" s="309"/>
      <c r="K28" s="309"/>
      <c r="L28" s="340"/>
      <c r="M28" s="309"/>
      <c r="N28" s="309"/>
      <c r="O28" s="309"/>
      <c r="P28" s="309"/>
      <c r="Q28" s="309"/>
      <c r="R28" s="309"/>
      <c r="S28" s="309"/>
      <c r="T28" s="309"/>
      <c r="U28" s="309"/>
      <c r="V28" s="309"/>
      <c r="W28" s="309"/>
      <c r="X28" s="309"/>
      <c r="Y28" s="309"/>
    </row>
    <row r="29" spans="1:25" ht="15.95" customHeight="1">
      <c r="A29" s="186"/>
      <c r="F29" s="309"/>
      <c r="G29" s="309"/>
      <c r="H29" s="309"/>
      <c r="I29" s="309"/>
      <c r="J29" s="341"/>
      <c r="K29" s="341"/>
      <c r="L29" s="340"/>
      <c r="M29" s="309"/>
      <c r="N29" s="451" t="s">
        <v>112</v>
      </c>
      <c r="O29" s="451"/>
      <c r="P29" s="309"/>
      <c r="Q29" s="309"/>
      <c r="R29" s="309"/>
      <c r="S29" s="309"/>
      <c r="T29" s="309"/>
      <c r="U29" s="309"/>
      <c r="V29" s="309"/>
      <c r="W29" s="309"/>
      <c r="X29" s="309"/>
      <c r="Y29" s="341"/>
    </row>
    <row r="30" spans="1:25" ht="15.95" customHeight="1">
      <c r="A30" s="477" t="s">
        <v>162</v>
      </c>
      <c r="B30" s="477"/>
      <c r="C30" s="477"/>
      <c r="D30" s="477"/>
      <c r="E30" s="477"/>
      <c r="F30" s="478" t="s">
        <v>163</v>
      </c>
      <c r="G30" s="479"/>
      <c r="H30" s="441" t="s">
        <v>121</v>
      </c>
      <c r="I30" s="442"/>
      <c r="J30" s="478" t="s">
        <v>124</v>
      </c>
      <c r="K30" s="479"/>
      <c r="L30" s="480"/>
      <c r="M30" s="480"/>
      <c r="N30" s="480"/>
      <c r="O30" s="480"/>
      <c r="P30" s="342"/>
      <c r="Q30" s="340"/>
      <c r="R30" s="342"/>
      <c r="S30" s="340"/>
      <c r="T30" s="342"/>
      <c r="U30" s="340"/>
      <c r="V30" s="342"/>
      <c r="W30" s="340"/>
      <c r="X30" s="342"/>
      <c r="Y30" s="340"/>
    </row>
    <row r="31" spans="1:25" ht="15.95" customHeight="1">
      <c r="A31" s="477"/>
      <c r="B31" s="477"/>
      <c r="C31" s="477"/>
      <c r="D31" s="477"/>
      <c r="E31" s="477"/>
      <c r="F31" s="302" t="s">
        <v>97</v>
      </c>
      <c r="G31" s="303" t="s">
        <v>188</v>
      </c>
      <c r="H31" s="302" t="s">
        <v>97</v>
      </c>
      <c r="I31" s="303" t="s">
        <v>188</v>
      </c>
      <c r="J31" s="302" t="s">
        <v>97</v>
      </c>
      <c r="K31" s="303" t="s">
        <v>188</v>
      </c>
      <c r="L31" s="343" t="s">
        <v>97</v>
      </c>
      <c r="M31" s="344" t="s">
        <v>188</v>
      </c>
      <c r="N31" s="345" t="s">
        <v>97</v>
      </c>
      <c r="O31" s="346" t="s">
        <v>188</v>
      </c>
      <c r="P31" s="347"/>
      <c r="Q31" s="347"/>
      <c r="R31" s="347"/>
      <c r="S31" s="347"/>
      <c r="T31" s="347"/>
      <c r="U31" s="347"/>
      <c r="V31" s="347"/>
      <c r="W31" s="347"/>
      <c r="X31" s="347"/>
      <c r="Y31" s="347"/>
    </row>
    <row r="32" spans="1:25" ht="15.95" customHeight="1">
      <c r="A32" s="474" t="s">
        <v>165</v>
      </c>
      <c r="B32" s="305" t="s">
        <v>128</v>
      </c>
      <c r="C32" s="306"/>
      <c r="D32" s="306"/>
      <c r="E32" s="348" t="s">
        <v>129</v>
      </c>
      <c r="F32" s="37">
        <v>341</v>
      </c>
      <c r="G32" s="260">
        <v>659</v>
      </c>
      <c r="H32" s="205">
        <v>43</v>
      </c>
      <c r="I32" s="203">
        <v>36</v>
      </c>
      <c r="J32" s="205">
        <v>0</v>
      </c>
      <c r="K32" s="308">
        <v>1937</v>
      </c>
      <c r="L32" s="349"/>
      <c r="M32" s="350"/>
      <c r="N32" s="261"/>
      <c r="O32" s="351"/>
      <c r="P32" s="352"/>
      <c r="Q32" s="352"/>
      <c r="R32" s="352"/>
      <c r="S32" s="352"/>
      <c r="T32" s="353"/>
      <c r="U32" s="353"/>
      <c r="V32" s="352"/>
      <c r="W32" s="352"/>
      <c r="X32" s="353"/>
      <c r="Y32" s="353"/>
    </row>
    <row r="33" spans="1:25" ht="15.95" customHeight="1">
      <c r="A33" s="475"/>
      <c r="B33" s="310"/>
      <c r="C33" s="322" t="s">
        <v>166</v>
      </c>
      <c r="D33" s="323"/>
      <c r="E33" s="354"/>
      <c r="F33" s="44">
        <v>253</v>
      </c>
      <c r="G33" s="266">
        <v>241</v>
      </c>
      <c r="H33" s="44">
        <v>43</v>
      </c>
      <c r="I33" s="247">
        <v>36</v>
      </c>
      <c r="J33" s="44">
        <v>0</v>
      </c>
      <c r="K33" s="325">
        <v>1791</v>
      </c>
      <c r="L33" s="355"/>
      <c r="M33" s="356"/>
      <c r="N33" s="232"/>
      <c r="O33" s="357"/>
      <c r="P33" s="352"/>
      <c r="Q33" s="352"/>
      <c r="R33" s="352"/>
      <c r="S33" s="352"/>
      <c r="T33" s="353"/>
      <c r="U33" s="353"/>
      <c r="V33" s="352"/>
      <c r="W33" s="352"/>
      <c r="X33" s="353"/>
      <c r="Y33" s="353"/>
    </row>
    <row r="34" spans="1:25" ht="15.95" customHeight="1">
      <c r="A34" s="475"/>
      <c r="B34" s="310"/>
      <c r="C34" s="358"/>
      <c r="D34" s="311" t="s">
        <v>167</v>
      </c>
      <c r="E34" s="359"/>
      <c r="F34" s="50">
        <v>253</v>
      </c>
      <c r="G34" s="210">
        <v>241</v>
      </c>
      <c r="H34" s="50">
        <v>0</v>
      </c>
      <c r="I34" s="211">
        <v>0</v>
      </c>
      <c r="J34" s="50">
        <v>0</v>
      </c>
      <c r="K34" s="314">
        <v>0</v>
      </c>
      <c r="L34" s="360"/>
      <c r="M34" s="361"/>
      <c r="N34" s="230"/>
      <c r="O34" s="362"/>
      <c r="P34" s="352"/>
      <c r="Q34" s="352"/>
      <c r="R34" s="352"/>
      <c r="S34" s="352"/>
      <c r="T34" s="353"/>
      <c r="U34" s="353"/>
      <c r="V34" s="352"/>
      <c r="W34" s="352"/>
      <c r="X34" s="353"/>
      <c r="Y34" s="353"/>
    </row>
    <row r="35" spans="1:25" ht="15.95" customHeight="1">
      <c r="A35" s="475"/>
      <c r="B35" s="315"/>
      <c r="C35" s="363" t="s">
        <v>168</v>
      </c>
      <c r="D35" s="317"/>
      <c r="E35" s="364"/>
      <c r="F35" s="221">
        <v>88</v>
      </c>
      <c r="G35" s="218">
        <v>418</v>
      </c>
      <c r="H35" s="221">
        <v>0</v>
      </c>
      <c r="I35" s="219">
        <v>0</v>
      </c>
      <c r="J35" s="50">
        <v>0</v>
      </c>
      <c r="K35" s="365">
        <v>146</v>
      </c>
      <c r="L35" s="366"/>
      <c r="M35" s="367"/>
      <c r="N35" s="275"/>
      <c r="O35" s="368"/>
      <c r="P35" s="352"/>
      <c r="Q35" s="352"/>
      <c r="R35" s="352"/>
      <c r="S35" s="352"/>
      <c r="T35" s="353"/>
      <c r="U35" s="353"/>
      <c r="V35" s="352"/>
      <c r="W35" s="352"/>
      <c r="X35" s="353"/>
      <c r="Y35" s="353"/>
    </row>
    <row r="36" spans="1:25" ht="15.95" customHeight="1">
      <c r="A36" s="475"/>
      <c r="B36" s="316" t="s">
        <v>132</v>
      </c>
      <c r="C36" s="334"/>
      <c r="D36" s="334"/>
      <c r="E36" s="348" t="s">
        <v>40</v>
      </c>
      <c r="F36" s="37">
        <v>274</v>
      </c>
      <c r="G36" s="260">
        <v>297</v>
      </c>
      <c r="H36" s="37">
        <v>2</v>
      </c>
      <c r="I36" s="244">
        <v>2</v>
      </c>
      <c r="J36" s="37">
        <v>0</v>
      </c>
      <c r="K36" s="336">
        <v>1647</v>
      </c>
      <c r="L36" s="349"/>
      <c r="M36" s="350"/>
      <c r="N36" s="263"/>
      <c r="O36" s="369"/>
      <c r="P36" s="352"/>
      <c r="Q36" s="352"/>
      <c r="R36" s="352"/>
      <c r="S36" s="352"/>
      <c r="T36" s="352"/>
      <c r="U36" s="352"/>
      <c r="V36" s="352"/>
      <c r="W36" s="352"/>
      <c r="X36" s="353"/>
      <c r="Y36" s="353"/>
    </row>
    <row r="37" spans="1:25" ht="15.95" customHeight="1">
      <c r="A37" s="475"/>
      <c r="B37" s="310"/>
      <c r="C37" s="311" t="s">
        <v>169</v>
      </c>
      <c r="D37" s="312"/>
      <c r="E37" s="359"/>
      <c r="F37" s="50">
        <v>248</v>
      </c>
      <c r="G37" s="210">
        <v>266</v>
      </c>
      <c r="H37" s="50">
        <v>0</v>
      </c>
      <c r="I37" s="211">
        <v>0</v>
      </c>
      <c r="J37" s="50">
        <v>0</v>
      </c>
      <c r="K37" s="314">
        <v>1559</v>
      </c>
      <c r="L37" s="360"/>
      <c r="M37" s="361"/>
      <c r="N37" s="230"/>
      <c r="O37" s="362"/>
      <c r="P37" s="352"/>
      <c r="Q37" s="352"/>
      <c r="R37" s="352"/>
      <c r="S37" s="352"/>
      <c r="T37" s="352"/>
      <c r="U37" s="352"/>
      <c r="V37" s="352"/>
      <c r="W37" s="352"/>
      <c r="X37" s="353"/>
      <c r="Y37" s="353"/>
    </row>
    <row r="38" spans="1:25" ht="15.95" customHeight="1">
      <c r="A38" s="475"/>
      <c r="B38" s="315"/>
      <c r="C38" s="311" t="s">
        <v>170</v>
      </c>
      <c r="D38" s="312"/>
      <c r="E38" s="359"/>
      <c r="F38" s="48">
        <v>26</v>
      </c>
      <c r="G38" s="212">
        <v>32</v>
      </c>
      <c r="H38" s="50">
        <v>2</v>
      </c>
      <c r="I38" s="211">
        <v>2</v>
      </c>
      <c r="J38" s="50">
        <v>0</v>
      </c>
      <c r="K38" s="365">
        <v>88</v>
      </c>
      <c r="L38" s="360"/>
      <c r="M38" s="361"/>
      <c r="N38" s="230"/>
      <c r="O38" s="362"/>
      <c r="P38" s="352"/>
      <c r="Q38" s="352"/>
      <c r="R38" s="353"/>
      <c r="S38" s="353"/>
      <c r="T38" s="352"/>
      <c r="U38" s="352"/>
      <c r="V38" s="352"/>
      <c r="W38" s="352"/>
      <c r="X38" s="353"/>
      <c r="Y38" s="353"/>
    </row>
    <row r="39" spans="1:25" ht="15.95" customHeight="1">
      <c r="A39" s="475"/>
      <c r="B39" s="277" t="s">
        <v>171</v>
      </c>
      <c r="C39" s="278"/>
      <c r="D39" s="278"/>
      <c r="E39" s="279" t="s">
        <v>172</v>
      </c>
      <c r="F39" s="67">
        <f t="shared" ref="F39:O39" si="10">F32-F36</f>
        <v>67</v>
      </c>
      <c r="G39" s="251">
        <f t="shared" si="10"/>
        <v>362</v>
      </c>
      <c r="H39" s="67">
        <f t="shared" si="10"/>
        <v>41</v>
      </c>
      <c r="I39" s="251">
        <f t="shared" si="10"/>
        <v>34</v>
      </c>
      <c r="J39" s="67">
        <f t="shared" si="10"/>
        <v>0</v>
      </c>
      <c r="K39" s="251">
        <f t="shared" si="10"/>
        <v>290</v>
      </c>
      <c r="L39" s="250">
        <f t="shared" si="10"/>
        <v>0</v>
      </c>
      <c r="M39" s="251">
        <f t="shared" si="10"/>
        <v>0</v>
      </c>
      <c r="N39" s="250">
        <f t="shared" si="10"/>
        <v>0</v>
      </c>
      <c r="O39" s="251">
        <f t="shared" si="10"/>
        <v>0</v>
      </c>
      <c r="P39" s="352"/>
      <c r="Q39" s="352"/>
      <c r="R39" s="352"/>
      <c r="S39" s="352"/>
      <c r="T39" s="352"/>
      <c r="U39" s="352"/>
      <c r="V39" s="352"/>
      <c r="W39" s="352"/>
      <c r="X39" s="353"/>
      <c r="Y39" s="353"/>
    </row>
    <row r="40" spans="1:25" ht="15.95" customHeight="1">
      <c r="A40" s="474" t="s">
        <v>173</v>
      </c>
      <c r="B40" s="316" t="s">
        <v>174</v>
      </c>
      <c r="C40" s="334"/>
      <c r="D40" s="334"/>
      <c r="E40" s="348" t="s">
        <v>42</v>
      </c>
      <c r="F40" s="35">
        <v>415</v>
      </c>
      <c r="G40" s="243">
        <v>457</v>
      </c>
      <c r="H40" s="37">
        <v>2</v>
      </c>
      <c r="I40" s="244">
        <v>0</v>
      </c>
      <c r="J40" s="37">
        <v>0</v>
      </c>
      <c r="K40" s="336">
        <v>1516</v>
      </c>
      <c r="L40" s="349"/>
      <c r="M40" s="350"/>
      <c r="N40" s="263"/>
      <c r="O40" s="369"/>
      <c r="P40" s="352"/>
      <c r="Q40" s="352"/>
      <c r="R40" s="352"/>
      <c r="S40" s="352"/>
      <c r="T40" s="353"/>
      <c r="U40" s="353"/>
      <c r="V40" s="353"/>
      <c r="W40" s="353"/>
      <c r="X40" s="352"/>
      <c r="Y40" s="352"/>
    </row>
    <row r="41" spans="1:25" ht="15.95" customHeight="1">
      <c r="A41" s="476"/>
      <c r="B41" s="315"/>
      <c r="C41" s="311" t="s">
        <v>175</v>
      </c>
      <c r="D41" s="312"/>
      <c r="E41" s="359"/>
      <c r="F41" s="281">
        <v>197</v>
      </c>
      <c r="G41" s="234">
        <v>237</v>
      </c>
      <c r="H41" s="282">
        <v>0</v>
      </c>
      <c r="I41" s="274">
        <v>0</v>
      </c>
      <c r="J41" s="282">
        <v>0</v>
      </c>
      <c r="K41" s="314">
        <v>580</v>
      </c>
      <c r="L41" s="360"/>
      <c r="M41" s="361"/>
      <c r="N41" s="230"/>
      <c r="O41" s="362"/>
      <c r="P41" s="353"/>
      <c r="Q41" s="353"/>
      <c r="R41" s="353"/>
      <c r="S41" s="353"/>
      <c r="T41" s="353"/>
      <c r="U41" s="353"/>
      <c r="V41" s="353"/>
      <c r="W41" s="353"/>
      <c r="X41" s="352"/>
      <c r="Y41" s="352"/>
    </row>
    <row r="42" spans="1:25" ht="15.95" customHeight="1">
      <c r="A42" s="476"/>
      <c r="B42" s="316" t="s">
        <v>150</v>
      </c>
      <c r="C42" s="334"/>
      <c r="D42" s="334"/>
      <c r="E42" s="348" t="s">
        <v>43</v>
      </c>
      <c r="F42" s="35">
        <v>482</v>
      </c>
      <c r="G42" s="243">
        <v>819</v>
      </c>
      <c r="H42" s="37">
        <v>43</v>
      </c>
      <c r="I42" s="244">
        <v>34</v>
      </c>
      <c r="J42" s="37">
        <v>0</v>
      </c>
      <c r="K42" s="336">
        <v>1503</v>
      </c>
      <c r="L42" s="349"/>
      <c r="M42" s="350"/>
      <c r="N42" s="263"/>
      <c r="O42" s="369"/>
      <c r="P42" s="352"/>
      <c r="Q42" s="352"/>
      <c r="R42" s="352"/>
      <c r="S42" s="352"/>
      <c r="T42" s="353"/>
      <c r="U42" s="353"/>
      <c r="V42" s="352"/>
      <c r="W42" s="352"/>
      <c r="X42" s="352"/>
      <c r="Y42" s="352"/>
    </row>
    <row r="43" spans="1:25" ht="15.95" customHeight="1">
      <c r="A43" s="476"/>
      <c r="B43" s="315"/>
      <c r="C43" s="311" t="s">
        <v>176</v>
      </c>
      <c r="D43" s="312"/>
      <c r="E43" s="359"/>
      <c r="F43" s="48">
        <v>456</v>
      </c>
      <c r="G43" s="212">
        <v>512</v>
      </c>
      <c r="H43" s="50">
        <v>43</v>
      </c>
      <c r="I43" s="211">
        <v>34</v>
      </c>
      <c r="J43" s="50">
        <v>0</v>
      </c>
      <c r="K43" s="365">
        <v>803</v>
      </c>
      <c r="L43" s="360"/>
      <c r="M43" s="361"/>
      <c r="N43" s="230"/>
      <c r="O43" s="362"/>
      <c r="P43" s="352"/>
      <c r="Q43" s="352"/>
      <c r="R43" s="353"/>
      <c r="S43" s="352"/>
      <c r="T43" s="353"/>
      <c r="U43" s="353"/>
      <c r="V43" s="352"/>
      <c r="W43" s="352"/>
      <c r="X43" s="353"/>
      <c r="Y43" s="353"/>
    </row>
    <row r="44" spans="1:25" ht="15.95" customHeight="1">
      <c r="A44" s="476"/>
      <c r="B44" s="236" t="s">
        <v>171</v>
      </c>
      <c r="C44" s="194"/>
      <c r="D44" s="194"/>
      <c r="E44" s="279" t="s">
        <v>177</v>
      </c>
      <c r="F44" s="283">
        <f t="shared" ref="F44:O44" si="11">F40-F42</f>
        <v>-67</v>
      </c>
      <c r="G44" s="238">
        <f t="shared" si="11"/>
        <v>-362</v>
      </c>
      <c r="H44" s="283">
        <f t="shared" si="11"/>
        <v>-41</v>
      </c>
      <c r="I44" s="238">
        <f t="shared" si="11"/>
        <v>-34</v>
      </c>
      <c r="J44" s="283">
        <f t="shared" si="11"/>
        <v>0</v>
      </c>
      <c r="K44" s="238">
        <f t="shared" si="11"/>
        <v>13</v>
      </c>
      <c r="L44" s="285">
        <f t="shared" si="11"/>
        <v>0</v>
      </c>
      <c r="M44" s="238">
        <f t="shared" si="11"/>
        <v>0</v>
      </c>
      <c r="N44" s="285">
        <f t="shared" si="11"/>
        <v>0</v>
      </c>
      <c r="O44" s="238">
        <f t="shared" si="11"/>
        <v>0</v>
      </c>
      <c r="P44" s="353"/>
      <c r="Q44" s="353"/>
      <c r="R44" s="352"/>
      <c r="S44" s="352"/>
      <c r="T44" s="353"/>
      <c r="U44" s="353"/>
      <c r="V44" s="352"/>
      <c r="W44" s="352"/>
      <c r="X44" s="352"/>
      <c r="Y44" s="352"/>
    </row>
    <row r="45" spans="1:25" ht="15.95" customHeight="1">
      <c r="A45" s="474" t="s">
        <v>178</v>
      </c>
      <c r="B45" s="286" t="s">
        <v>179</v>
      </c>
      <c r="C45" s="287"/>
      <c r="D45" s="287"/>
      <c r="E45" s="288" t="s">
        <v>180</v>
      </c>
      <c r="F45" s="289">
        <f t="shared" ref="F45:O45" si="12">F39+F44</f>
        <v>0</v>
      </c>
      <c r="G45" s="290">
        <f t="shared" si="12"/>
        <v>0</v>
      </c>
      <c r="H45" s="289">
        <f t="shared" si="12"/>
        <v>0</v>
      </c>
      <c r="I45" s="290">
        <f t="shared" si="12"/>
        <v>0</v>
      </c>
      <c r="J45" s="289">
        <f t="shared" si="12"/>
        <v>0</v>
      </c>
      <c r="K45" s="290">
        <f t="shared" si="12"/>
        <v>303</v>
      </c>
      <c r="L45" s="293">
        <f t="shared" si="12"/>
        <v>0</v>
      </c>
      <c r="M45" s="290">
        <f t="shared" si="12"/>
        <v>0</v>
      </c>
      <c r="N45" s="293">
        <f t="shared" si="12"/>
        <v>0</v>
      </c>
      <c r="O45" s="290">
        <f t="shared" si="12"/>
        <v>0</v>
      </c>
      <c r="P45" s="352"/>
      <c r="Q45" s="352"/>
      <c r="R45" s="352"/>
      <c r="S45" s="352"/>
      <c r="T45" s="352"/>
      <c r="U45" s="352"/>
      <c r="V45" s="352"/>
      <c r="W45" s="352"/>
      <c r="X45" s="352"/>
      <c r="Y45" s="352"/>
    </row>
    <row r="46" spans="1:25" ht="15.95" customHeight="1">
      <c r="A46" s="476"/>
      <c r="B46" s="326" t="s">
        <v>181</v>
      </c>
      <c r="C46" s="312"/>
      <c r="D46" s="312"/>
      <c r="E46" s="312"/>
      <c r="F46" s="281">
        <v>0</v>
      </c>
      <c r="G46" s="234">
        <v>0</v>
      </c>
      <c r="H46" s="282">
        <v>0</v>
      </c>
      <c r="I46" s="274">
        <v>0</v>
      </c>
      <c r="J46" s="282">
        <v>0</v>
      </c>
      <c r="K46" s="365">
        <v>0</v>
      </c>
      <c r="L46" s="360"/>
      <c r="M46" s="361"/>
      <c r="N46" s="273"/>
      <c r="O46" s="328"/>
      <c r="P46" s="353"/>
      <c r="Q46" s="353"/>
      <c r="R46" s="353"/>
      <c r="S46" s="353"/>
      <c r="T46" s="353"/>
      <c r="U46" s="353"/>
      <c r="V46" s="353"/>
      <c r="W46" s="353"/>
      <c r="X46" s="353"/>
      <c r="Y46" s="353"/>
    </row>
    <row r="47" spans="1:25" ht="15.95" customHeight="1">
      <c r="A47" s="476"/>
      <c r="B47" s="326" t="s">
        <v>182</v>
      </c>
      <c r="C47" s="312"/>
      <c r="D47" s="312"/>
      <c r="E47" s="312"/>
      <c r="F47" s="50">
        <v>0</v>
      </c>
      <c r="G47" s="210">
        <v>0</v>
      </c>
      <c r="H47" s="50">
        <v>0</v>
      </c>
      <c r="I47" s="211">
        <v>0</v>
      </c>
      <c r="J47" s="50">
        <v>0</v>
      </c>
      <c r="K47" s="314">
        <v>911</v>
      </c>
      <c r="L47" s="360"/>
      <c r="M47" s="361"/>
      <c r="N47" s="230"/>
      <c r="O47" s="362"/>
      <c r="P47" s="352"/>
      <c r="Q47" s="352"/>
      <c r="R47" s="352"/>
      <c r="S47" s="352"/>
      <c r="T47" s="352"/>
      <c r="U47" s="352"/>
      <c r="V47" s="352"/>
      <c r="W47" s="352"/>
      <c r="X47" s="352"/>
      <c r="Y47" s="352"/>
    </row>
    <row r="48" spans="1:25" ht="15.95" customHeight="1">
      <c r="A48" s="476"/>
      <c r="B48" s="329" t="s">
        <v>183</v>
      </c>
      <c r="C48" s="330"/>
      <c r="D48" s="330"/>
      <c r="E48" s="330"/>
      <c r="F48" s="84">
        <v>0</v>
      </c>
      <c r="G48" s="295">
        <v>0</v>
      </c>
      <c r="H48" s="84">
        <v>0</v>
      </c>
      <c r="I48" s="370">
        <v>0</v>
      </c>
      <c r="J48" s="84">
        <v>0</v>
      </c>
      <c r="K48" s="371">
        <v>0</v>
      </c>
      <c r="L48" s="372"/>
      <c r="M48" s="373"/>
      <c r="N48" s="252"/>
      <c r="O48" s="374"/>
      <c r="P48" s="352"/>
      <c r="Q48" s="352"/>
      <c r="R48" s="352"/>
      <c r="S48" s="352"/>
      <c r="T48" s="352"/>
      <c r="U48" s="352"/>
      <c r="V48" s="352"/>
      <c r="W48" s="352"/>
      <c r="X48" s="352"/>
      <c r="Y48" s="352"/>
    </row>
    <row r="49" spans="1:15" ht="15.95" customHeight="1">
      <c r="A49" s="8" t="s">
        <v>53</v>
      </c>
      <c r="B49" s="375"/>
      <c r="C49" s="375"/>
      <c r="D49" s="375"/>
      <c r="E49" s="375"/>
      <c r="F49" s="375"/>
      <c r="G49" s="375"/>
      <c r="H49" s="375"/>
      <c r="I49" s="375"/>
      <c r="J49" s="375"/>
      <c r="K49" s="375"/>
      <c r="L49" s="310"/>
      <c r="M49" s="375"/>
      <c r="N49" s="191"/>
      <c r="O49" s="376"/>
    </row>
    <row r="50" spans="1:15" ht="15.95" customHeight="1">
      <c r="A50" s="8"/>
      <c r="O50" s="7"/>
    </row>
  </sheetData>
  <mergeCells count="34">
    <mergeCell ref="L25:L26"/>
    <mergeCell ref="A8:A18"/>
    <mergeCell ref="A19:A27"/>
    <mergeCell ref="E25:E26"/>
    <mergeCell ref="F25:F26"/>
    <mergeCell ref="G25:G26"/>
    <mergeCell ref="A6:E7"/>
    <mergeCell ref="F6:G6"/>
    <mergeCell ref="H6:I6"/>
    <mergeCell ref="J6:K6"/>
    <mergeCell ref="L6:M6"/>
    <mergeCell ref="M25:M26"/>
    <mergeCell ref="N25:N26"/>
    <mergeCell ref="A32:A39"/>
    <mergeCell ref="A40:A44"/>
    <mergeCell ref="A45:A48"/>
    <mergeCell ref="N29:O29"/>
    <mergeCell ref="A30:E31"/>
    <mergeCell ref="F30:G30"/>
    <mergeCell ref="H30:I30"/>
    <mergeCell ref="J30:K30"/>
    <mergeCell ref="L30:M30"/>
    <mergeCell ref="N30:O30"/>
    <mergeCell ref="I25:I26"/>
    <mergeCell ref="H25:H26"/>
    <mergeCell ref="J25:J26"/>
    <mergeCell ref="K25:K26"/>
    <mergeCell ref="P5:Q5"/>
    <mergeCell ref="P6:Q6"/>
    <mergeCell ref="P25:P26"/>
    <mergeCell ref="Q25:Q26"/>
    <mergeCell ref="O25:O26"/>
    <mergeCell ref="N5:O5"/>
    <mergeCell ref="N6:O6"/>
  </mergeCells>
  <phoneticPr fontId="10"/>
  <printOptions horizontalCentered="1" gridLinesSet="0"/>
  <pageMargins left="0.78740157480314965" right="0.27559055118110237" top="0.39370078740157483" bottom="0.35433070866141736" header="0.19685039370078741" footer="0.19685039370078741"/>
  <pageSetup paperSize="9" scale="67" orientation="landscape" cellComments="asDisplayed" r:id="rId1"/>
  <headerFooter alignWithMargins="0">
    <oddHeader>&amp;R&amp;"明朝,斜体"&amp;9都道府県－4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47"/>
  <sheetViews>
    <sheetView view="pageBreakPreview" zoomScale="110" zoomScaleNormal="100" zoomScaleSheetLayoutView="110" workbookViewId="0">
      <selection activeCell="G49" sqref="G49"/>
    </sheetView>
  </sheetViews>
  <sheetFormatPr defaultRowHeight="13.5"/>
  <cols>
    <col min="1" max="2" width="3.625" style="2" customWidth="1"/>
    <col min="3" max="3" width="21.375" style="2" customWidth="1"/>
    <col min="4" max="4" width="20" style="2" customWidth="1"/>
    <col min="5" max="14" width="12.625" style="2" customWidth="1"/>
    <col min="15" max="16384" width="9" style="2"/>
  </cols>
  <sheetData>
    <row r="1" spans="1:14" ht="33.950000000000003" customHeight="1">
      <c r="A1" s="20" t="s">
        <v>0</v>
      </c>
      <c r="B1" s="20"/>
      <c r="C1" s="381" t="s">
        <v>184</v>
      </c>
      <c r="D1" s="382"/>
    </row>
    <row r="3" spans="1:14" ht="15" customHeight="1">
      <c r="A3" s="300" t="s">
        <v>189</v>
      </c>
      <c r="B3" s="300"/>
      <c r="C3" s="300"/>
      <c r="D3" s="300"/>
      <c r="E3" s="300"/>
      <c r="F3" s="300"/>
      <c r="I3" s="300"/>
      <c r="J3" s="300"/>
    </row>
    <row r="4" spans="1:14" ht="15" customHeight="1">
      <c r="A4" s="300"/>
      <c r="B4" s="300"/>
      <c r="C4" s="300"/>
      <c r="D4" s="300"/>
      <c r="E4" s="300"/>
      <c r="F4" s="300"/>
      <c r="I4" s="300"/>
      <c r="J4" s="300"/>
    </row>
    <row r="5" spans="1:14" ht="15" customHeight="1">
      <c r="A5" s="383"/>
      <c r="B5" s="383" t="s">
        <v>190</v>
      </c>
      <c r="C5" s="383"/>
      <c r="D5" s="383"/>
      <c r="H5" s="301"/>
      <c r="L5" s="301"/>
      <c r="N5" s="301" t="s">
        <v>191</v>
      </c>
    </row>
    <row r="6" spans="1:14" ht="15" customHeight="1">
      <c r="A6" s="384"/>
      <c r="B6" s="385"/>
      <c r="C6" s="385"/>
      <c r="D6" s="386"/>
      <c r="E6" s="485" t="s">
        <v>254</v>
      </c>
      <c r="F6" s="485"/>
      <c r="G6" s="485" t="s">
        <v>255</v>
      </c>
      <c r="H6" s="485"/>
      <c r="I6" s="487"/>
      <c r="J6" s="488"/>
      <c r="K6" s="485"/>
      <c r="L6" s="485"/>
      <c r="M6" s="485"/>
      <c r="N6" s="485"/>
    </row>
    <row r="7" spans="1:14" ht="15" customHeight="1">
      <c r="A7" s="13"/>
      <c r="B7" s="14"/>
      <c r="C7" s="14"/>
      <c r="D7" s="30"/>
      <c r="E7" s="23" t="s">
        <v>97</v>
      </c>
      <c r="F7" s="387" t="s">
        <v>188</v>
      </c>
      <c r="G7" s="23" t="s">
        <v>97</v>
      </c>
      <c r="H7" s="23" t="s">
        <v>188</v>
      </c>
      <c r="I7" s="23" t="s">
        <v>97</v>
      </c>
      <c r="J7" s="23" t="s">
        <v>188</v>
      </c>
      <c r="K7" s="23" t="s">
        <v>97</v>
      </c>
      <c r="L7" s="23" t="s">
        <v>188</v>
      </c>
      <c r="M7" s="23" t="s">
        <v>97</v>
      </c>
      <c r="N7" s="23" t="s">
        <v>188</v>
      </c>
    </row>
    <row r="8" spans="1:14" ht="18" customHeight="1">
      <c r="A8" s="417" t="s">
        <v>192</v>
      </c>
      <c r="B8" s="388" t="s">
        <v>193</v>
      </c>
      <c r="C8" s="389"/>
      <c r="D8" s="389"/>
      <c r="E8" s="390">
        <v>1</v>
      </c>
      <c r="F8" s="390">
        <v>1</v>
      </c>
      <c r="G8" s="390">
        <v>1</v>
      </c>
      <c r="H8" s="390">
        <v>1</v>
      </c>
      <c r="I8" s="390"/>
      <c r="J8" s="390"/>
      <c r="K8" s="390"/>
      <c r="L8" s="390"/>
      <c r="M8" s="390"/>
      <c r="N8" s="390"/>
    </row>
    <row r="9" spans="1:14" ht="18" customHeight="1">
      <c r="A9" s="417"/>
      <c r="B9" s="417" t="s">
        <v>194</v>
      </c>
      <c r="C9" s="391" t="s">
        <v>195</v>
      </c>
      <c r="D9" s="391"/>
      <c r="E9" s="390">
        <v>30</v>
      </c>
      <c r="F9" s="390">
        <v>30</v>
      </c>
      <c r="G9" s="390">
        <v>10</v>
      </c>
      <c r="H9" s="390">
        <v>10</v>
      </c>
      <c r="I9" s="390"/>
      <c r="J9" s="390"/>
      <c r="K9" s="390"/>
      <c r="L9" s="390"/>
      <c r="M9" s="390"/>
      <c r="N9" s="390"/>
    </row>
    <row r="10" spans="1:14" ht="18" customHeight="1">
      <c r="A10" s="417"/>
      <c r="B10" s="417"/>
      <c r="C10" s="391" t="s">
        <v>196</v>
      </c>
      <c r="D10" s="391"/>
      <c r="E10" s="390">
        <v>30</v>
      </c>
      <c r="F10" s="390">
        <v>30</v>
      </c>
      <c r="G10" s="390">
        <v>10</v>
      </c>
      <c r="H10" s="390">
        <v>10</v>
      </c>
      <c r="I10" s="390"/>
      <c r="J10" s="390"/>
      <c r="K10" s="390"/>
      <c r="L10" s="390"/>
      <c r="M10" s="390"/>
      <c r="N10" s="390"/>
    </row>
    <row r="11" spans="1:14" ht="18" customHeight="1">
      <c r="A11" s="417"/>
      <c r="B11" s="417"/>
      <c r="C11" s="391" t="s">
        <v>197</v>
      </c>
      <c r="D11" s="391"/>
      <c r="E11" s="400" t="s">
        <v>256</v>
      </c>
      <c r="F11" s="400" t="s">
        <v>256</v>
      </c>
      <c r="G11" s="390">
        <v>0</v>
      </c>
      <c r="H11" s="390">
        <v>0</v>
      </c>
      <c r="I11" s="390"/>
      <c r="J11" s="390"/>
      <c r="K11" s="390"/>
      <c r="L11" s="390"/>
      <c r="M11" s="390"/>
      <c r="N11" s="390"/>
    </row>
    <row r="12" spans="1:14" ht="18" customHeight="1">
      <c r="A12" s="417"/>
      <c r="B12" s="417"/>
      <c r="C12" s="391" t="s">
        <v>198</v>
      </c>
      <c r="D12" s="391"/>
      <c r="E12" s="400" t="s">
        <v>256</v>
      </c>
      <c r="F12" s="400" t="s">
        <v>256</v>
      </c>
      <c r="G12" s="390">
        <v>0</v>
      </c>
      <c r="H12" s="390">
        <v>0</v>
      </c>
      <c r="I12" s="390"/>
      <c r="J12" s="390"/>
      <c r="K12" s="390"/>
      <c r="L12" s="390"/>
      <c r="M12" s="390"/>
      <c r="N12" s="390"/>
    </row>
    <row r="13" spans="1:14" ht="18" customHeight="1">
      <c r="A13" s="417"/>
      <c r="B13" s="417"/>
      <c r="C13" s="391" t="s">
        <v>199</v>
      </c>
      <c r="D13" s="391"/>
      <c r="E13" s="400" t="s">
        <v>256</v>
      </c>
      <c r="F13" s="400" t="s">
        <v>256</v>
      </c>
      <c r="G13" s="390">
        <v>0</v>
      </c>
      <c r="H13" s="390">
        <v>0</v>
      </c>
      <c r="I13" s="390"/>
      <c r="J13" s="390"/>
      <c r="K13" s="390"/>
      <c r="L13" s="390"/>
      <c r="M13" s="390"/>
      <c r="N13" s="390"/>
    </row>
    <row r="14" spans="1:14" ht="18" customHeight="1">
      <c r="A14" s="417"/>
      <c r="B14" s="417"/>
      <c r="C14" s="391" t="s">
        <v>200</v>
      </c>
      <c r="D14" s="391"/>
      <c r="E14" s="400" t="s">
        <v>256</v>
      </c>
      <c r="F14" s="400" t="s">
        <v>256</v>
      </c>
      <c r="G14" s="390">
        <v>0</v>
      </c>
      <c r="H14" s="390">
        <v>0</v>
      </c>
      <c r="I14" s="390"/>
      <c r="J14" s="390"/>
      <c r="K14" s="390"/>
      <c r="L14" s="390"/>
      <c r="M14" s="390"/>
      <c r="N14" s="390"/>
    </row>
    <row r="15" spans="1:14" ht="18" customHeight="1">
      <c r="A15" s="464" t="s">
        <v>201</v>
      </c>
      <c r="B15" s="417" t="s">
        <v>202</v>
      </c>
      <c r="C15" s="391" t="s">
        <v>203</v>
      </c>
      <c r="D15" s="391"/>
      <c r="E15" s="392">
        <v>11589</v>
      </c>
      <c r="F15" s="392">
        <v>11319</v>
      </c>
      <c r="G15" s="392">
        <v>979</v>
      </c>
      <c r="H15" s="392">
        <v>1173</v>
      </c>
      <c r="I15" s="392"/>
      <c r="J15" s="392"/>
      <c r="K15" s="392"/>
      <c r="L15" s="392"/>
      <c r="M15" s="392"/>
      <c r="N15" s="392"/>
    </row>
    <row r="16" spans="1:14" ht="18" customHeight="1">
      <c r="A16" s="417"/>
      <c r="B16" s="417"/>
      <c r="C16" s="391" t="s">
        <v>204</v>
      </c>
      <c r="D16" s="391"/>
      <c r="E16" s="392">
        <v>1898</v>
      </c>
      <c r="F16" s="392">
        <v>1899</v>
      </c>
      <c r="G16" s="392">
        <v>7267</v>
      </c>
      <c r="H16" s="392">
        <v>7693</v>
      </c>
      <c r="I16" s="392"/>
      <c r="J16" s="392"/>
      <c r="K16" s="392"/>
      <c r="L16" s="392"/>
      <c r="M16" s="392"/>
      <c r="N16" s="392"/>
    </row>
    <row r="17" spans="1:15" ht="18" customHeight="1">
      <c r="A17" s="417"/>
      <c r="B17" s="417"/>
      <c r="C17" s="391" t="s">
        <v>205</v>
      </c>
      <c r="D17" s="391"/>
      <c r="E17" s="400" t="s">
        <v>256</v>
      </c>
      <c r="F17" s="400" t="s">
        <v>256</v>
      </c>
      <c r="G17" s="400" t="s">
        <v>256</v>
      </c>
      <c r="H17" s="400" t="s">
        <v>256</v>
      </c>
      <c r="I17" s="392"/>
      <c r="J17" s="392"/>
      <c r="K17" s="392"/>
      <c r="L17" s="392"/>
      <c r="M17" s="392"/>
      <c r="N17" s="392"/>
    </row>
    <row r="18" spans="1:15" ht="18" customHeight="1">
      <c r="A18" s="417"/>
      <c r="B18" s="417"/>
      <c r="C18" s="391" t="s">
        <v>206</v>
      </c>
      <c r="D18" s="391"/>
      <c r="E18" s="392">
        <v>13487</v>
      </c>
      <c r="F18" s="392">
        <v>13218</v>
      </c>
      <c r="G18" s="392">
        <v>8246</v>
      </c>
      <c r="H18" s="392">
        <v>8866</v>
      </c>
      <c r="I18" s="392"/>
      <c r="J18" s="392"/>
      <c r="K18" s="392"/>
      <c r="L18" s="392"/>
      <c r="M18" s="392"/>
      <c r="N18" s="392"/>
    </row>
    <row r="19" spans="1:15" ht="18" customHeight="1">
      <c r="A19" s="417"/>
      <c r="B19" s="417" t="s">
        <v>207</v>
      </c>
      <c r="C19" s="391" t="s">
        <v>208</v>
      </c>
      <c r="D19" s="391"/>
      <c r="E19" s="392">
        <v>8846</v>
      </c>
      <c r="F19" s="392">
        <v>5375</v>
      </c>
      <c r="G19" s="392">
        <v>414</v>
      </c>
      <c r="H19" s="392">
        <v>547</v>
      </c>
      <c r="I19" s="392"/>
      <c r="J19" s="392"/>
      <c r="K19" s="392"/>
      <c r="L19" s="392"/>
      <c r="M19" s="392"/>
      <c r="N19" s="392"/>
    </row>
    <row r="20" spans="1:15" ht="18" customHeight="1">
      <c r="A20" s="417"/>
      <c r="B20" s="417"/>
      <c r="C20" s="391" t="s">
        <v>209</v>
      </c>
      <c r="D20" s="391"/>
      <c r="E20" s="392">
        <v>1983</v>
      </c>
      <c r="F20" s="392">
        <v>5211</v>
      </c>
      <c r="G20" s="392">
        <v>3727</v>
      </c>
      <c r="H20" s="392">
        <v>4252</v>
      </c>
      <c r="I20" s="392"/>
      <c r="J20" s="392"/>
      <c r="K20" s="392"/>
      <c r="L20" s="392"/>
      <c r="M20" s="392"/>
      <c r="N20" s="392"/>
    </row>
    <row r="21" spans="1:15" s="395" customFormat="1" ht="18" customHeight="1">
      <c r="A21" s="417"/>
      <c r="B21" s="417"/>
      <c r="C21" s="393" t="s">
        <v>210</v>
      </c>
      <c r="D21" s="393"/>
      <c r="E21" s="401" t="s">
        <v>256</v>
      </c>
      <c r="F21" s="401" t="s">
        <v>256</v>
      </c>
      <c r="G21" s="401" t="s">
        <v>256</v>
      </c>
      <c r="H21" s="401" t="s">
        <v>256</v>
      </c>
      <c r="I21" s="394"/>
      <c r="J21" s="394"/>
      <c r="K21" s="394"/>
      <c r="L21" s="394"/>
      <c r="M21" s="394"/>
      <c r="N21" s="394"/>
    </row>
    <row r="22" spans="1:15" ht="18" customHeight="1">
      <c r="A22" s="417"/>
      <c r="B22" s="417"/>
      <c r="C22" s="396" t="s">
        <v>211</v>
      </c>
      <c r="D22" s="396"/>
      <c r="E22" s="392">
        <v>10829</v>
      </c>
      <c r="F22" s="392">
        <v>10586</v>
      </c>
      <c r="G22" s="392">
        <v>4141</v>
      </c>
      <c r="H22" s="392">
        <v>4799</v>
      </c>
      <c r="I22" s="392"/>
      <c r="J22" s="392"/>
      <c r="K22" s="392"/>
      <c r="L22" s="392"/>
      <c r="M22" s="392"/>
      <c r="N22" s="392"/>
    </row>
    <row r="23" spans="1:15" ht="18" customHeight="1">
      <c r="A23" s="417"/>
      <c r="B23" s="417" t="s">
        <v>212</v>
      </c>
      <c r="C23" s="391" t="s">
        <v>213</v>
      </c>
      <c r="D23" s="391"/>
      <c r="E23" s="392">
        <v>30</v>
      </c>
      <c r="F23" s="392">
        <v>30</v>
      </c>
      <c r="G23" s="392">
        <v>10</v>
      </c>
      <c r="H23" s="392">
        <v>10</v>
      </c>
      <c r="I23" s="392"/>
      <c r="J23" s="392"/>
      <c r="K23" s="392"/>
      <c r="L23" s="392"/>
      <c r="M23" s="392"/>
      <c r="N23" s="392"/>
    </row>
    <row r="24" spans="1:15" ht="18" customHeight="1">
      <c r="A24" s="417"/>
      <c r="B24" s="417"/>
      <c r="C24" s="391" t="s">
        <v>214</v>
      </c>
      <c r="D24" s="391"/>
      <c r="E24" s="400" t="s">
        <v>256</v>
      </c>
      <c r="F24" s="400" t="s">
        <v>256</v>
      </c>
      <c r="G24" s="392">
        <v>4095</v>
      </c>
      <c r="H24" s="392">
        <v>4057</v>
      </c>
      <c r="I24" s="392"/>
      <c r="J24" s="392"/>
      <c r="K24" s="392"/>
      <c r="L24" s="392"/>
      <c r="M24" s="392"/>
      <c r="N24" s="392"/>
    </row>
    <row r="25" spans="1:15" ht="18" customHeight="1">
      <c r="A25" s="417"/>
      <c r="B25" s="417"/>
      <c r="C25" s="391" t="s">
        <v>215</v>
      </c>
      <c r="D25" s="391"/>
      <c r="E25" s="392">
        <v>2628</v>
      </c>
      <c r="F25" s="392">
        <v>2602</v>
      </c>
      <c r="G25" s="392">
        <v>0</v>
      </c>
      <c r="H25" s="392">
        <v>0</v>
      </c>
      <c r="I25" s="392"/>
      <c r="J25" s="392"/>
      <c r="K25" s="392"/>
      <c r="L25" s="392"/>
      <c r="M25" s="392"/>
      <c r="N25" s="392"/>
    </row>
    <row r="26" spans="1:15" ht="18" customHeight="1">
      <c r="A26" s="417"/>
      <c r="B26" s="417"/>
      <c r="C26" s="391" t="s">
        <v>216</v>
      </c>
      <c r="D26" s="391"/>
      <c r="E26" s="392">
        <v>2658</v>
      </c>
      <c r="F26" s="392">
        <v>2632</v>
      </c>
      <c r="G26" s="392">
        <v>4105</v>
      </c>
      <c r="H26" s="392">
        <v>4067</v>
      </c>
      <c r="I26" s="392"/>
      <c r="J26" s="392"/>
      <c r="K26" s="392"/>
      <c r="L26" s="392"/>
      <c r="M26" s="392"/>
      <c r="N26" s="392"/>
    </row>
    <row r="27" spans="1:15" ht="18" customHeight="1">
      <c r="A27" s="417"/>
      <c r="B27" s="391" t="s">
        <v>217</v>
      </c>
      <c r="C27" s="391"/>
      <c r="D27" s="391"/>
      <c r="E27" s="392">
        <v>13487</v>
      </c>
      <c r="F27" s="392">
        <v>13218</v>
      </c>
      <c r="G27" s="392">
        <v>8246</v>
      </c>
      <c r="H27" s="392">
        <v>8866</v>
      </c>
      <c r="I27" s="392"/>
      <c r="J27" s="392"/>
      <c r="K27" s="392"/>
      <c r="L27" s="392"/>
      <c r="M27" s="392"/>
      <c r="N27" s="392"/>
    </row>
    <row r="28" spans="1:15" ht="18" customHeight="1">
      <c r="A28" s="417" t="s">
        <v>218</v>
      </c>
      <c r="B28" s="417" t="s">
        <v>219</v>
      </c>
      <c r="C28" s="391" t="s">
        <v>220</v>
      </c>
      <c r="D28" s="397" t="s">
        <v>129</v>
      </c>
      <c r="E28" s="392">
        <v>986</v>
      </c>
      <c r="F28" s="392">
        <v>925</v>
      </c>
      <c r="G28" s="392">
        <v>1623</v>
      </c>
      <c r="H28" s="392">
        <v>1636</v>
      </c>
      <c r="I28" s="392"/>
      <c r="J28" s="392"/>
      <c r="K28" s="392"/>
      <c r="L28" s="392"/>
      <c r="M28" s="392"/>
      <c r="N28" s="392"/>
    </row>
    <row r="29" spans="1:15" ht="18" customHeight="1">
      <c r="A29" s="417"/>
      <c r="B29" s="417"/>
      <c r="C29" s="391" t="s">
        <v>221</v>
      </c>
      <c r="D29" s="397" t="s">
        <v>40</v>
      </c>
      <c r="E29" s="392">
        <v>921</v>
      </c>
      <c r="F29" s="392">
        <v>826</v>
      </c>
      <c r="G29" s="392">
        <v>1570</v>
      </c>
      <c r="H29" s="392">
        <v>1592</v>
      </c>
      <c r="I29" s="392"/>
      <c r="J29" s="392"/>
      <c r="K29" s="392"/>
      <c r="L29" s="392"/>
      <c r="M29" s="392"/>
      <c r="N29" s="392"/>
    </row>
    <row r="30" spans="1:15" ht="18" customHeight="1">
      <c r="A30" s="417"/>
      <c r="B30" s="417"/>
      <c r="C30" s="391" t="s">
        <v>222</v>
      </c>
      <c r="D30" s="397" t="s">
        <v>223</v>
      </c>
      <c r="E30" s="392">
        <v>87</v>
      </c>
      <c r="F30" s="392">
        <v>112</v>
      </c>
      <c r="G30" s="392">
        <v>49</v>
      </c>
      <c r="H30" s="392">
        <v>43</v>
      </c>
      <c r="I30" s="392"/>
      <c r="J30" s="392"/>
      <c r="K30" s="392"/>
      <c r="L30" s="392"/>
      <c r="M30" s="392"/>
      <c r="N30" s="392"/>
    </row>
    <row r="31" spans="1:15" ht="18" customHeight="1">
      <c r="A31" s="417"/>
      <c r="B31" s="417"/>
      <c r="C31" s="396" t="s">
        <v>224</v>
      </c>
      <c r="D31" s="397" t="s">
        <v>225</v>
      </c>
      <c r="E31" s="392">
        <f t="shared" ref="E31:N31" si="0">E28-E29-E30</f>
        <v>-22</v>
      </c>
      <c r="F31" s="392">
        <f t="shared" si="0"/>
        <v>-13</v>
      </c>
      <c r="G31" s="392">
        <f t="shared" si="0"/>
        <v>4</v>
      </c>
      <c r="H31" s="392">
        <f t="shared" si="0"/>
        <v>1</v>
      </c>
      <c r="I31" s="392">
        <f t="shared" si="0"/>
        <v>0</v>
      </c>
      <c r="J31" s="392">
        <f t="shared" si="0"/>
        <v>0</v>
      </c>
      <c r="K31" s="392">
        <f t="shared" si="0"/>
        <v>0</v>
      </c>
      <c r="L31" s="392">
        <f t="shared" si="0"/>
        <v>0</v>
      </c>
      <c r="M31" s="392">
        <f t="shared" si="0"/>
        <v>0</v>
      </c>
      <c r="N31" s="392">
        <f t="shared" si="0"/>
        <v>0</v>
      </c>
      <c r="O31" s="6"/>
    </row>
    <row r="32" spans="1:15" ht="18" customHeight="1">
      <c r="A32" s="417"/>
      <c r="B32" s="417"/>
      <c r="C32" s="391" t="s">
        <v>226</v>
      </c>
      <c r="D32" s="397" t="s">
        <v>227</v>
      </c>
      <c r="E32" s="392">
        <v>47</v>
      </c>
      <c r="F32" s="392">
        <v>50</v>
      </c>
      <c r="G32" s="392">
        <v>70</v>
      </c>
      <c r="H32" s="392">
        <v>36</v>
      </c>
      <c r="I32" s="392"/>
      <c r="J32" s="392"/>
      <c r="K32" s="392"/>
      <c r="L32" s="392"/>
      <c r="M32" s="392"/>
      <c r="N32" s="392"/>
    </row>
    <row r="33" spans="1:14" ht="18" customHeight="1">
      <c r="A33" s="417"/>
      <c r="B33" s="417"/>
      <c r="C33" s="391" t="s">
        <v>228</v>
      </c>
      <c r="D33" s="397" t="s">
        <v>229</v>
      </c>
      <c r="E33" s="392">
        <v>0</v>
      </c>
      <c r="F33" s="392">
        <v>0</v>
      </c>
      <c r="G33" s="392">
        <v>36</v>
      </c>
      <c r="H33" s="392">
        <v>22</v>
      </c>
      <c r="I33" s="392"/>
      <c r="J33" s="392"/>
      <c r="K33" s="392"/>
      <c r="L33" s="392"/>
      <c r="M33" s="392"/>
      <c r="N33" s="392"/>
    </row>
    <row r="34" spans="1:14" ht="18" customHeight="1">
      <c r="A34" s="417"/>
      <c r="B34" s="417"/>
      <c r="C34" s="396" t="s">
        <v>230</v>
      </c>
      <c r="D34" s="397" t="s">
        <v>231</v>
      </c>
      <c r="E34" s="392">
        <f t="shared" ref="E34:N34" si="1">E31+E32-E33</f>
        <v>25</v>
      </c>
      <c r="F34" s="392">
        <f t="shared" si="1"/>
        <v>37</v>
      </c>
      <c r="G34" s="392">
        <f>G31+G32-G33</f>
        <v>38</v>
      </c>
      <c r="H34" s="392">
        <f t="shared" si="1"/>
        <v>15</v>
      </c>
      <c r="I34" s="392">
        <f t="shared" si="1"/>
        <v>0</v>
      </c>
      <c r="J34" s="392">
        <f t="shared" si="1"/>
        <v>0</v>
      </c>
      <c r="K34" s="392">
        <f t="shared" si="1"/>
        <v>0</v>
      </c>
      <c r="L34" s="392">
        <f t="shared" si="1"/>
        <v>0</v>
      </c>
      <c r="M34" s="392">
        <f t="shared" si="1"/>
        <v>0</v>
      </c>
      <c r="N34" s="392">
        <f t="shared" si="1"/>
        <v>0</v>
      </c>
    </row>
    <row r="35" spans="1:14" ht="18" customHeight="1">
      <c r="A35" s="417"/>
      <c r="B35" s="417" t="s">
        <v>232</v>
      </c>
      <c r="C35" s="391" t="s">
        <v>233</v>
      </c>
      <c r="D35" s="397" t="s">
        <v>234</v>
      </c>
      <c r="E35" s="392">
        <v>0</v>
      </c>
      <c r="F35" s="392">
        <v>0</v>
      </c>
      <c r="G35" s="392"/>
      <c r="H35" s="392">
        <v>0</v>
      </c>
      <c r="I35" s="392"/>
      <c r="J35" s="392"/>
      <c r="K35" s="392"/>
      <c r="L35" s="392"/>
      <c r="M35" s="392"/>
      <c r="N35" s="392"/>
    </row>
    <row r="36" spans="1:14" ht="18" customHeight="1">
      <c r="A36" s="417"/>
      <c r="B36" s="417"/>
      <c r="C36" s="391" t="s">
        <v>235</v>
      </c>
      <c r="D36" s="397" t="s">
        <v>236</v>
      </c>
      <c r="E36" s="392">
        <v>0</v>
      </c>
      <c r="F36" s="392">
        <v>0</v>
      </c>
      <c r="G36" s="392"/>
      <c r="H36" s="392">
        <v>0</v>
      </c>
      <c r="I36" s="392"/>
      <c r="J36" s="392"/>
      <c r="K36" s="392"/>
      <c r="L36" s="392"/>
      <c r="M36" s="392"/>
      <c r="N36" s="392"/>
    </row>
    <row r="37" spans="1:14" ht="18" customHeight="1">
      <c r="A37" s="417"/>
      <c r="B37" s="417"/>
      <c r="C37" s="391" t="s">
        <v>237</v>
      </c>
      <c r="D37" s="397" t="s">
        <v>238</v>
      </c>
      <c r="E37" s="392">
        <f t="shared" ref="E37:N37" si="2">E34+E35-E36</f>
        <v>25</v>
      </c>
      <c r="F37" s="392">
        <f t="shared" si="2"/>
        <v>37</v>
      </c>
      <c r="G37" s="392">
        <f t="shared" si="2"/>
        <v>38</v>
      </c>
      <c r="H37" s="392">
        <f t="shared" si="2"/>
        <v>15</v>
      </c>
      <c r="I37" s="392">
        <f t="shared" si="2"/>
        <v>0</v>
      </c>
      <c r="J37" s="392">
        <f t="shared" si="2"/>
        <v>0</v>
      </c>
      <c r="K37" s="392">
        <f t="shared" si="2"/>
        <v>0</v>
      </c>
      <c r="L37" s="392">
        <f t="shared" si="2"/>
        <v>0</v>
      </c>
      <c r="M37" s="392">
        <f t="shared" si="2"/>
        <v>0</v>
      </c>
      <c r="N37" s="392">
        <f t="shared" si="2"/>
        <v>0</v>
      </c>
    </row>
    <row r="38" spans="1:14" ht="18" customHeight="1">
      <c r="A38" s="417"/>
      <c r="B38" s="417"/>
      <c r="C38" s="391" t="s">
        <v>239</v>
      </c>
      <c r="D38" s="397" t="s">
        <v>240</v>
      </c>
      <c r="E38" s="392">
        <v>0</v>
      </c>
      <c r="F38" s="392">
        <v>0</v>
      </c>
      <c r="G38" s="392"/>
      <c r="H38" s="392">
        <v>0</v>
      </c>
      <c r="I38" s="392"/>
      <c r="J38" s="392"/>
      <c r="K38" s="392"/>
      <c r="L38" s="392"/>
      <c r="M38" s="392"/>
      <c r="N38" s="392"/>
    </row>
    <row r="39" spans="1:14" ht="18" customHeight="1">
      <c r="A39" s="417"/>
      <c r="B39" s="417"/>
      <c r="C39" s="391" t="s">
        <v>241</v>
      </c>
      <c r="D39" s="397" t="s">
        <v>242</v>
      </c>
      <c r="E39" s="392">
        <v>0</v>
      </c>
      <c r="F39" s="392">
        <v>0</v>
      </c>
      <c r="G39" s="392"/>
      <c r="H39" s="392">
        <v>0</v>
      </c>
      <c r="I39" s="392"/>
      <c r="J39" s="392"/>
      <c r="K39" s="392"/>
      <c r="L39" s="392"/>
      <c r="M39" s="392"/>
      <c r="N39" s="392"/>
    </row>
    <row r="40" spans="1:14" ht="18" customHeight="1">
      <c r="A40" s="417"/>
      <c r="B40" s="417"/>
      <c r="C40" s="391" t="s">
        <v>243</v>
      </c>
      <c r="D40" s="397" t="s">
        <v>244</v>
      </c>
      <c r="E40" s="392">
        <v>0</v>
      </c>
      <c r="F40" s="392">
        <v>0</v>
      </c>
      <c r="G40" s="392"/>
      <c r="H40" s="392">
        <v>0</v>
      </c>
      <c r="I40" s="392"/>
      <c r="J40" s="392"/>
      <c r="K40" s="392"/>
      <c r="L40" s="392"/>
      <c r="M40" s="392"/>
      <c r="N40" s="392"/>
    </row>
    <row r="41" spans="1:14" ht="18" customHeight="1">
      <c r="A41" s="417"/>
      <c r="B41" s="417"/>
      <c r="C41" s="396" t="s">
        <v>245</v>
      </c>
      <c r="D41" s="397" t="s">
        <v>246</v>
      </c>
      <c r="E41" s="392">
        <f t="shared" ref="E41:N41" si="3">E34+E35-E36-E40</f>
        <v>25</v>
      </c>
      <c r="F41" s="392">
        <f t="shared" si="3"/>
        <v>37</v>
      </c>
      <c r="G41" s="392">
        <f t="shared" si="3"/>
        <v>38</v>
      </c>
      <c r="H41" s="392">
        <f t="shared" si="3"/>
        <v>15</v>
      </c>
      <c r="I41" s="392">
        <f t="shared" si="3"/>
        <v>0</v>
      </c>
      <c r="J41" s="392">
        <f t="shared" si="3"/>
        <v>0</v>
      </c>
      <c r="K41" s="392">
        <f t="shared" si="3"/>
        <v>0</v>
      </c>
      <c r="L41" s="392">
        <f t="shared" si="3"/>
        <v>0</v>
      </c>
      <c r="M41" s="392">
        <f t="shared" si="3"/>
        <v>0</v>
      </c>
      <c r="N41" s="392">
        <f t="shared" si="3"/>
        <v>0</v>
      </c>
    </row>
    <row r="42" spans="1:14" ht="18" customHeight="1">
      <c r="A42" s="417"/>
      <c r="B42" s="417"/>
      <c r="C42" s="486" t="s">
        <v>247</v>
      </c>
      <c r="D42" s="486"/>
      <c r="E42" s="392">
        <f t="shared" ref="E42:N42" si="4">E37+E38-E39-E40</f>
        <v>25</v>
      </c>
      <c r="F42" s="392">
        <f t="shared" si="4"/>
        <v>37</v>
      </c>
      <c r="G42" s="392">
        <f t="shared" si="4"/>
        <v>38</v>
      </c>
      <c r="H42" s="392">
        <f t="shared" si="4"/>
        <v>15</v>
      </c>
      <c r="I42" s="392">
        <f t="shared" si="4"/>
        <v>0</v>
      </c>
      <c r="J42" s="392">
        <f t="shared" si="4"/>
        <v>0</v>
      </c>
      <c r="K42" s="392">
        <f t="shared" si="4"/>
        <v>0</v>
      </c>
      <c r="L42" s="392">
        <f t="shared" si="4"/>
        <v>0</v>
      </c>
      <c r="M42" s="392">
        <f t="shared" si="4"/>
        <v>0</v>
      </c>
      <c r="N42" s="392">
        <f t="shared" si="4"/>
        <v>0</v>
      </c>
    </row>
    <row r="43" spans="1:14" ht="18" customHeight="1">
      <c r="A43" s="417"/>
      <c r="B43" s="417"/>
      <c r="C43" s="391" t="s">
        <v>248</v>
      </c>
      <c r="D43" s="397" t="s">
        <v>249</v>
      </c>
      <c r="E43" s="392">
        <v>0</v>
      </c>
      <c r="F43" s="392">
        <v>0</v>
      </c>
      <c r="G43" s="392"/>
      <c r="H43" s="392">
        <v>0</v>
      </c>
      <c r="I43" s="392"/>
      <c r="J43" s="392"/>
      <c r="K43" s="392"/>
      <c r="L43" s="392"/>
      <c r="M43" s="392"/>
      <c r="N43" s="392"/>
    </row>
    <row r="44" spans="1:14" ht="18" customHeight="1">
      <c r="A44" s="417"/>
      <c r="B44" s="417"/>
      <c r="C44" s="396" t="s">
        <v>250</v>
      </c>
      <c r="D44" s="398" t="s">
        <v>251</v>
      </c>
      <c r="E44" s="392">
        <f t="shared" ref="E44:N44" si="5">E41+E43</f>
        <v>25</v>
      </c>
      <c r="F44" s="392">
        <f t="shared" si="5"/>
        <v>37</v>
      </c>
      <c r="G44" s="392">
        <f t="shared" si="5"/>
        <v>38</v>
      </c>
      <c r="H44" s="392">
        <f t="shared" si="5"/>
        <v>15</v>
      </c>
      <c r="I44" s="392">
        <f t="shared" si="5"/>
        <v>0</v>
      </c>
      <c r="J44" s="392">
        <f t="shared" si="5"/>
        <v>0</v>
      </c>
      <c r="K44" s="392">
        <f t="shared" si="5"/>
        <v>0</v>
      </c>
      <c r="L44" s="392">
        <f t="shared" si="5"/>
        <v>0</v>
      </c>
      <c r="M44" s="392">
        <f t="shared" si="5"/>
        <v>0</v>
      </c>
      <c r="N44" s="392">
        <f t="shared" si="5"/>
        <v>0</v>
      </c>
    </row>
    <row r="45" spans="1:14" ht="14.1" customHeight="1">
      <c r="A45" s="8" t="s">
        <v>252</v>
      </c>
    </row>
    <row r="46" spans="1:14" ht="14.1" customHeight="1">
      <c r="A46" s="8" t="s">
        <v>253</v>
      </c>
    </row>
    <row r="47" spans="1:14">
      <c r="A47" s="399"/>
    </row>
  </sheetData>
  <mergeCells count="15">
    <mergeCell ref="K6:L6"/>
    <mergeCell ref="M6:N6"/>
    <mergeCell ref="C42:D42"/>
    <mergeCell ref="A15:A27"/>
    <mergeCell ref="B15:B18"/>
    <mergeCell ref="B19:B22"/>
    <mergeCell ref="B23:B26"/>
    <mergeCell ref="A28:A44"/>
    <mergeCell ref="B28:B34"/>
    <mergeCell ref="B35:B44"/>
    <mergeCell ref="A8:A14"/>
    <mergeCell ref="B9:B14"/>
    <mergeCell ref="E6:F6"/>
    <mergeCell ref="G6:H6"/>
    <mergeCell ref="I6:J6"/>
  </mergeCells>
  <phoneticPr fontId="10"/>
  <pageMargins left="0.70866141732283472" right="0.23622047244094491" top="0.19685039370078741" bottom="0.23622047244094491" header="0.19685039370078741" footer="0.19685039370078741"/>
  <pageSetup paperSize="9" scale="76" orientation="landscape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1.普通会計予算(R3-4年度)</vt:lpstr>
      <vt:lpstr>2.公営企業会計予算(R3-4年度)</vt:lpstr>
      <vt:lpstr>3.(1)普通会計決算（R元-2年度)</vt:lpstr>
      <vt:lpstr>3.(2)財政指標等（H28‐R2年度）</vt:lpstr>
      <vt:lpstr>4.公営企業会計決算（R元-2年度）</vt:lpstr>
      <vt:lpstr>5.三セク決算（R元-2年度）</vt:lpstr>
      <vt:lpstr>'1.普通会計予算(R3-4年度)'!Print_Area</vt:lpstr>
      <vt:lpstr>'2.公営企業会計予算(R3-4年度)'!Print_Area</vt:lpstr>
      <vt:lpstr>'3.(1)普通会計決算（R元-2年度)'!Print_Area</vt:lpstr>
      <vt:lpstr>'3.(2)財政指標等（H28‐R2年度）'!Print_Area</vt:lpstr>
      <vt:lpstr>'4.公営企業会計決算（R元-2年度）'!Print_Area</vt:lpstr>
      <vt:lpstr>'5.三セク決算（R元-2年度）'!Print_Area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調査統計係</dc:creator>
  <cp:lastModifiedBy>kishimoto</cp:lastModifiedBy>
  <cp:lastPrinted>2022-08-22T00:43:42Z</cp:lastPrinted>
  <dcterms:created xsi:type="dcterms:W3CDTF">1999-07-06T05:17:05Z</dcterms:created>
  <dcterms:modified xsi:type="dcterms:W3CDTF">2022-09-20T09:49:02Z</dcterms:modified>
</cp:coreProperties>
</file>