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8D53DED2-4F3C-4E17-9E40-914BEE34DEBB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'2.公営企業会計予算(R3-4年度)'!$A$1:$Q$49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K44" i="7"/>
  <c r="J44" i="7"/>
  <c r="K39" i="7"/>
  <c r="K45" i="7" s="1"/>
  <c r="J39" i="7"/>
  <c r="I44" i="7"/>
  <c r="H44" i="7"/>
  <c r="I39" i="7"/>
  <c r="I45" i="7" s="1"/>
  <c r="H39" i="7"/>
  <c r="H45" i="7" s="1"/>
  <c r="G44" i="7"/>
  <c r="F44" i="7"/>
  <c r="G39" i="7"/>
  <c r="G45" i="7" s="1"/>
  <c r="F39" i="7"/>
  <c r="F45" i="7" s="1"/>
  <c r="J45" i="7" l="1"/>
  <c r="N44" i="7"/>
  <c r="O44" i="7"/>
  <c r="N39" i="7"/>
  <c r="N45" i="7" s="1"/>
  <c r="O39" i="7"/>
  <c r="O45" i="7" s="1"/>
  <c r="Q24" i="7"/>
  <c r="Q27" i="7" s="1"/>
  <c r="P24" i="7"/>
  <c r="P27" i="7" s="1"/>
  <c r="Q16" i="7"/>
  <c r="P16" i="7"/>
  <c r="Q15" i="7"/>
  <c r="P15" i="7"/>
  <c r="Q14" i="7"/>
  <c r="P14" i="7"/>
  <c r="O24" i="7"/>
  <c r="O27" i="7" s="1"/>
  <c r="N24" i="7"/>
  <c r="N27" i="7" s="1"/>
  <c r="O16" i="7"/>
  <c r="N16" i="7"/>
  <c r="O15" i="7"/>
  <c r="N15" i="7"/>
  <c r="O14" i="7"/>
  <c r="N14" i="7"/>
  <c r="M24" i="7"/>
  <c r="M27" i="7" s="1"/>
  <c r="L24" i="7"/>
  <c r="L27" i="7" s="1"/>
  <c r="M16" i="7"/>
  <c r="L16" i="7"/>
  <c r="M15" i="7"/>
  <c r="L15" i="7"/>
  <c r="M14" i="7"/>
  <c r="L14" i="7"/>
  <c r="K24" i="7"/>
  <c r="K27" i="7" s="1"/>
  <c r="J24" i="7"/>
  <c r="J27" i="7" s="1"/>
  <c r="K16" i="7"/>
  <c r="J16" i="7"/>
  <c r="K15" i="7"/>
  <c r="J15" i="7"/>
  <c r="K14" i="7"/>
  <c r="J14" i="7"/>
  <c r="I24" i="7"/>
  <c r="I27" i="7" s="1"/>
  <c r="H24" i="7"/>
  <c r="H27" i="7" s="1"/>
  <c r="I16" i="7"/>
  <c r="H16" i="7"/>
  <c r="I15" i="7"/>
  <c r="H15" i="7"/>
  <c r="I14" i="7"/>
  <c r="H14" i="7"/>
  <c r="G24" i="7"/>
  <c r="G27" i="7" s="1"/>
  <c r="F24" i="7"/>
  <c r="F27" i="7" s="1"/>
  <c r="G16" i="7"/>
  <c r="F16" i="7"/>
  <c r="G15" i="7"/>
  <c r="F15" i="7"/>
  <c r="G14" i="7"/>
  <c r="F14" i="7"/>
  <c r="F34" i="8"/>
  <c r="F37" i="8" s="1"/>
  <c r="F42" i="8" s="1"/>
  <c r="F31" i="8"/>
  <c r="G31" i="8"/>
  <c r="G34" i="8" s="1"/>
  <c r="H31" i="8"/>
  <c r="H34" i="8" s="1"/>
  <c r="I31" i="8"/>
  <c r="I34" i="8" s="1"/>
  <c r="J31" i="8"/>
  <c r="J34" i="8" s="1"/>
  <c r="E31" i="8"/>
  <c r="E34" i="8" s="1"/>
  <c r="F19" i="6"/>
  <c r="G19" i="6"/>
  <c r="H19" i="6"/>
  <c r="I19" i="6"/>
  <c r="E19" i="6"/>
  <c r="G44" i="4"/>
  <c r="H44" i="4"/>
  <c r="I44" i="4"/>
  <c r="F44" i="4"/>
  <c r="N44" i="4"/>
  <c r="O44" i="4"/>
  <c r="N39" i="4"/>
  <c r="N45" i="4" s="1"/>
  <c r="O39" i="4"/>
  <c r="O45" i="4" s="1"/>
  <c r="G39" i="4"/>
  <c r="G45" i="4" s="1"/>
  <c r="H39" i="4"/>
  <c r="H45" i="4" s="1"/>
  <c r="I39" i="4"/>
  <c r="I45" i="4" s="1"/>
  <c r="F39" i="4"/>
  <c r="F45" i="4" s="1"/>
  <c r="G37" i="8" l="1"/>
  <c r="G42" i="8" s="1"/>
  <c r="G41" i="8"/>
  <c r="G44" i="8" s="1"/>
  <c r="J41" i="8"/>
  <c r="J44" i="8" s="1"/>
  <c r="J37" i="8"/>
  <c r="J42" i="8" s="1"/>
  <c r="E37" i="8"/>
  <c r="E42" i="8" s="1"/>
  <c r="E41" i="8"/>
  <c r="E44" i="8" s="1"/>
  <c r="I41" i="8"/>
  <c r="I44" i="8" s="1"/>
  <c r="I37" i="8"/>
  <c r="I42" i="8" s="1"/>
  <c r="H37" i="8"/>
  <c r="H42" i="8" s="1"/>
  <c r="H41" i="8"/>
  <c r="H44" i="8" s="1"/>
  <c r="F41" i="8"/>
  <c r="F44" i="8" s="1"/>
  <c r="O24" i="4"/>
  <c r="O27" i="4" s="1"/>
  <c r="N24" i="4"/>
  <c r="N27" i="4" s="1"/>
  <c r="O16" i="4"/>
  <c r="N16" i="4"/>
  <c r="O15" i="4"/>
  <c r="N15" i="4"/>
  <c r="O14" i="4"/>
  <c r="N14" i="4"/>
  <c r="M24" i="4"/>
  <c r="M27" i="4" s="1"/>
  <c r="L24" i="4"/>
  <c r="L27" i="4" s="1"/>
  <c r="M16" i="4"/>
  <c r="L16" i="4"/>
  <c r="M15" i="4"/>
  <c r="L15" i="4"/>
  <c r="M14" i="4"/>
  <c r="L14" i="4"/>
  <c r="K24" i="4"/>
  <c r="K27" i="4" s="1"/>
  <c r="J24" i="4"/>
  <c r="J27" i="4" s="1"/>
  <c r="K16" i="4"/>
  <c r="J16" i="4"/>
  <c r="K15" i="4"/>
  <c r="J15" i="4"/>
  <c r="K14" i="4"/>
  <c r="J14" i="4"/>
  <c r="I24" i="4"/>
  <c r="I27" i="4" s="1"/>
  <c r="H24" i="4"/>
  <c r="H27" i="4" s="1"/>
  <c r="I16" i="4"/>
  <c r="H16" i="4"/>
  <c r="I15" i="4"/>
  <c r="H15" i="4"/>
  <c r="I14" i="4"/>
  <c r="H14" i="4"/>
  <c r="Q24" i="4"/>
  <c r="Q27" i="4" s="1"/>
  <c r="P24" i="4"/>
  <c r="P27" i="4" s="1"/>
  <c r="Q16" i="4"/>
  <c r="P16" i="4"/>
  <c r="Q15" i="4"/>
  <c r="P15" i="4"/>
  <c r="Q14" i="4"/>
  <c r="P14" i="4"/>
  <c r="G24" i="4"/>
  <c r="G27" i="4" s="1"/>
  <c r="F24" i="4"/>
  <c r="F27" i="4" s="1"/>
  <c r="G16" i="4"/>
  <c r="F16" i="4"/>
  <c r="G15" i="4"/>
  <c r="F15" i="4"/>
  <c r="G14" i="4"/>
  <c r="F14" i="4"/>
  <c r="F20" i="6" l="1"/>
  <c r="F21" i="6"/>
  <c r="E21" i="6"/>
  <c r="E20" i="6"/>
  <c r="E22" i="6"/>
  <c r="E23" i="6"/>
  <c r="I9" i="2" l="1"/>
  <c r="G45" i="2"/>
  <c r="G27" i="2"/>
  <c r="F24" i="6"/>
  <c r="F22" i="6" s="1"/>
  <c r="I45" i="5"/>
  <c r="G44" i="5"/>
  <c r="G19" i="5"/>
  <c r="G18" i="2"/>
  <c r="G28" i="2"/>
  <c r="N31" i="8"/>
  <c r="N34" i="8" s="1"/>
  <c r="M31" i="8"/>
  <c r="M34" i="8" s="1"/>
  <c r="L31" i="8"/>
  <c r="L34" i="8" s="1"/>
  <c r="L37" i="8" s="1"/>
  <c r="L42" i="8" s="1"/>
  <c r="K31" i="8"/>
  <c r="K34" i="8" s="1"/>
  <c r="Q44" i="7"/>
  <c r="Q45" i="7" s="1"/>
  <c r="P44" i="7"/>
  <c r="M44" i="7"/>
  <c r="L44" i="7"/>
  <c r="Q39" i="7"/>
  <c r="P39" i="7"/>
  <c r="M39" i="7"/>
  <c r="L39" i="7"/>
  <c r="I20" i="6"/>
  <c r="H20" i="6"/>
  <c r="G20" i="6"/>
  <c r="I21" i="6"/>
  <c r="H21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43" i="2"/>
  <c r="I42" i="2"/>
  <c r="I41" i="2"/>
  <c r="I38" i="2"/>
  <c r="I36" i="2"/>
  <c r="I30" i="2"/>
  <c r="I24" i="2"/>
  <c r="Q39" i="4"/>
  <c r="Q44" i="4"/>
  <c r="P39" i="4"/>
  <c r="P44" i="4"/>
  <c r="M39" i="4"/>
  <c r="M45" i="4" s="1"/>
  <c r="M44" i="4"/>
  <c r="L39" i="4"/>
  <c r="L45" i="4" s="1"/>
  <c r="L44" i="4"/>
  <c r="K39" i="4"/>
  <c r="K44" i="4"/>
  <c r="K45" i="4"/>
  <c r="J39" i="4"/>
  <c r="J45" i="4" s="1"/>
  <c r="J44" i="4"/>
  <c r="G14" i="2"/>
  <c r="G16" i="2"/>
  <c r="G29" i="5"/>
  <c r="G35" i="5"/>
  <c r="G41" i="5"/>
  <c r="G9" i="2"/>
  <c r="G41" i="2"/>
  <c r="G31" i="5"/>
  <c r="G33" i="5"/>
  <c r="G37" i="5"/>
  <c r="G39" i="5"/>
  <c r="G43" i="5"/>
  <c r="G21" i="2"/>
  <c r="G29" i="2"/>
  <c r="G45" i="5"/>
  <c r="G28" i="5"/>
  <c r="G30" i="5"/>
  <c r="G32" i="5"/>
  <c r="G34" i="5"/>
  <c r="G36" i="5"/>
  <c r="G38" i="5"/>
  <c r="G40" i="5"/>
  <c r="G42" i="5"/>
  <c r="P45" i="4" l="1"/>
  <c r="Q45" i="4"/>
  <c r="M45" i="7"/>
  <c r="G24" i="6"/>
  <c r="H24" i="6" s="1"/>
  <c r="I23" i="6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F23" i="6"/>
  <c r="G26" i="2"/>
  <c r="G32" i="2"/>
  <c r="G13" i="2"/>
  <c r="G40" i="2"/>
  <c r="G20" i="2"/>
  <c r="G17" i="2"/>
  <c r="G10" i="2"/>
  <c r="G31" i="2"/>
  <c r="P45" i="7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G42" i="2"/>
  <c r="I45" i="2"/>
  <c r="G18" i="5"/>
  <c r="G21" i="6"/>
  <c r="G35" i="2"/>
  <c r="G25" i="5"/>
  <c r="G16" i="5"/>
  <c r="G13" i="5"/>
  <c r="G14" i="5"/>
  <c r="G23" i="6" l="1"/>
  <c r="H23" i="6"/>
  <c r="H22" i="6"/>
  <c r="G22" i="6"/>
  <c r="I2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徳島県</author>
  </authors>
  <commentList>
    <comment ref="I24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資産と一致するよう、繰上げ</t>
        </r>
      </text>
    </comment>
    <comment ref="I40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当期利益にあうよう、
繰上げ</t>
        </r>
      </text>
    </comment>
  </commentList>
</comments>
</file>

<file path=xl/sharedStrings.xml><?xml version="1.0" encoding="utf-8"?>
<sst xmlns="http://schemas.openxmlformats.org/spreadsheetml/2006/main" count="438" uniqueCount="275">
  <si>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</si>
  <si>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</si>
  <si>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</si>
  <si>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</si>
  <si>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</si>
  <si>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</si>
  <si>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</si>
  <si>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</si>
  <si>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</si>
  <si>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</si>
  <si>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</si>
  <si>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</si>
  <si>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</si>
  <si>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</si>
  <si>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</si>
  <si>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</si>
  <si>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</si>
  <si>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</si>
  <si>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</si>
  <si>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</si>
  <si>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</si>
  <si>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</si>
  <si>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</si>
  <si>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</si>
  <si>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</si>
  <si>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</si>
  <si>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</si>
  <si>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</si>
  <si>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</si>
  <si>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</si>
  <si>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</si>
  <si>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</si>
  <si>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</si>
  <si>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</si>
  <si>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</si>
  <si>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</si>
  <si>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</si>
  <si>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</si>
  <si>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</si>
  <si>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</si>
  <si>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</si>
  <si>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</si>
  <si>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</si>
  <si>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</si>
  <si>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</si>
  <si>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</si>
  <si>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</si>
  <si>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</si>
  <si>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</si>
  <si>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</si>
  <si>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</si>
  <si>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</si>
  <si>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</si>
  <si>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</si>
  <si>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</si>
  <si>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</si>
  <si>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</si>
  <si>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</si>
  <si>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</si>
  <si>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</si>
  <si>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</si>
  <si>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</si>
  <si>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</si>
  <si>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</si>
  <si>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</si>
  <si>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</si>
  <si>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</si>
  <si>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</si>
  <si>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</si>
  <si>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</si>
  <si>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</si>
  <si>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</si>
  <si>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</si>
  <si>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</si>
  <si>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</si>
  <si>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</si>
  <si>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</si>
  <si>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</si>
  <si>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</si>
  <si>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</si>
  <si>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</si>
  <si>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</si>
  <si>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</si>
  <si>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</si>
  <si>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</si>
  <si>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</si>
  <si>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</si>
  <si>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</si>
  <si>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</si>
  <si>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</si>
  <si>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</si>
  <si>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</si>
  <si>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</si>
  <si>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</si>
  <si>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</si>
  <si>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</si>
  <si>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</si>
  <si>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</si>
  <si>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</si>
  <si>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</si>
  <si>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</si>
  <si>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</si>
  <si>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</si>
  <si>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</si>
  <si>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</si>
  <si>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</si>
  <si>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</si>
  <si>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</si>
  <si>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</si>
  <si>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</si>
  <si>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</si>
  <si>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</si>
  <si>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</si>
  <si>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</si>
  <si>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</si>
  <si>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</si>
  <si>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</si>
  <si>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</si>
  <si>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</si>
  <si>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</si>
  <si>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</si>
  <si>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</si>
  <si>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</si>
  <si>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</si>
  <si>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</si>
  <si>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</si>
  <si>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</si>
  <si>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</si>
  <si>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</si>
  <si>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</si>
  <si>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</si>
  <si>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</si>
  <si>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</si>
  <si>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</si>
  <si>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</si>
  <si>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</si>
  <si>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</si>
  <si>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</si>
  <si>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</si>
  <si>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</si>
  <si>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</si>
  <si>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</si>
  <si>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</si>
  <si>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</si>
  <si>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</si>
  <si>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</si>
  <si>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</si>
  <si>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</si>
  <si>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</si>
  <si>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</si>
  <si>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</si>
  <si>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</si>
  <si>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</si>
  <si>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</si>
  <si>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</si>
  <si>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</si>
  <si>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</si>
  <si>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</si>
  <si>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</si>
  <si>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</si>
  <si>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</si>
  <si>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</si>
  <si>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</si>
  <si>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</si>
  <si>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</si>
  <si>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</si>
  <si>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</si>
  <si>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</si>
  <si>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</si>
  <si>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</si>
  <si>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</si>
  <si>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</si>
  <si>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</si>
  <si>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</si>
  <si>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</si>
  <si>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</si>
  <si>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</si>
  <si>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</si>
  <si>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</si>
  <si>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</si>
  <si>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</si>
  <si>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</si>
  <si>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</si>
  <si>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</si>
  <si>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</si>
  <si>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</si>
  <si>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</si>
  <si>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</si>
  <si>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</si>
  <si>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</si>
  <si>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</si>
  <si>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</si>
  <si>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</si>
  <si>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</si>
  <si>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</si>
  <si>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</si>
  <si>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</si>
  <si>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</si>
  <si>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</si>
  <si>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</si>
  <si>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</si>
  <si>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</si>
  <si>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</si>
  <si>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</si>
  <si>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</si>
  <si>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</si>
  <si>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</si>
  <si>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</si>
  <si>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</si>
  <si>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</si>
  <si>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</si>
  <si>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</si>
  <si>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</si>
  <si>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</si>
  <si>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</si>
  <si>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</si>
  <si>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</si>
  <si>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</si>
  <si>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</si>
  <si>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</si>
  <si>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</si>
  <si>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</si>
  <si>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</si>
  <si>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</si>
  <si>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</si>
  <si>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</si>
  <si>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</si>
  <si>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</si>
  <si>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</si>
  <si>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</si>
  <si>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</si>
  <si>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</si>
  <si>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</si>
  <si>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</si>
  <si>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</si>
  <si>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</si>
  <si>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</si>
  <si>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</si>
  <si>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</si>
  <si>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</si>
  <si>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</si>
  <si>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</si>
  <si>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</si>
  <si>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</si>
  <si>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</si>
  <si>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</si>
  <si>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</si>
  <si>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</si>
  <si>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</si>
  <si>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</si>
  <si>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</si>
  <si>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徳島県</t>
    <rPh sb="0" eb="3">
      <t>トクシマケン</t>
    </rPh>
    <phoneticPr fontId="9"/>
  </si>
  <si>
    <t>徳島県</t>
    <rPh sb="0" eb="3">
      <t>トクシマケン</t>
    </rPh>
    <phoneticPr fontId="16"/>
  </si>
  <si>
    <t>流域下水道事業会計</t>
    <phoneticPr fontId="9"/>
  </si>
  <si>
    <t>港湾整備事業</t>
    <phoneticPr fontId="9"/>
  </si>
  <si>
    <t>宅地造成事業（臨海土地造成）</t>
    <phoneticPr fontId="9"/>
  </si>
  <si>
    <t>徳島県土地開発公社</t>
    <phoneticPr fontId="16"/>
  </si>
  <si>
    <t>徳島県住宅供給公社</t>
    <phoneticPr fontId="16"/>
  </si>
  <si>
    <t>電気事業会計</t>
    <phoneticPr fontId="9"/>
  </si>
  <si>
    <t>病院事業会計</t>
    <phoneticPr fontId="9"/>
  </si>
  <si>
    <t>工業用水道事業会計</t>
    <phoneticPr fontId="9"/>
  </si>
  <si>
    <t>土地造成事業会計</t>
    <phoneticPr fontId="9"/>
  </si>
  <si>
    <t>駐車場事業会計</t>
    <phoneticPr fontId="9"/>
  </si>
  <si>
    <t>株式会社コート・ベール徳島</t>
    <phoneticPr fontId="16"/>
  </si>
  <si>
    <t>病院事業</t>
    <phoneticPr fontId="16"/>
  </si>
  <si>
    <t>電気事業</t>
    <phoneticPr fontId="16"/>
  </si>
  <si>
    <t>工業用水道事業</t>
    <phoneticPr fontId="16"/>
  </si>
  <si>
    <t>宅地造成事業</t>
    <phoneticPr fontId="16"/>
  </si>
  <si>
    <t>令和２年度</t>
    <phoneticPr fontId="16"/>
  </si>
  <si>
    <t>令和元年度</t>
    <rPh sb="0" eb="2">
      <t>レイワ</t>
    </rPh>
    <rPh sb="2" eb="5">
      <t>ガンネンド</t>
    </rPh>
    <phoneticPr fontId="16"/>
  </si>
  <si>
    <t>駐車場事業</t>
    <phoneticPr fontId="16"/>
  </si>
  <si>
    <t>流域下水道事業</t>
    <phoneticPr fontId="16"/>
  </si>
  <si>
    <t>港湾整備事業</t>
    <phoneticPr fontId="16"/>
  </si>
  <si>
    <t>宅地造成事業（臨海土地造成）</t>
    <phoneticPr fontId="16"/>
  </si>
  <si>
    <t>流域下水道事業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</si>
</sst>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4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vertical="center"/>
    </xf>
    <xf numFmtId="177" fontId="0" fillId="0" borderId="10" xfId="1" applyNumberFormat="1" applyFont="1" applyFill="1" applyBorder="1" applyAlignment="1">
      <alignment horizontal="right" vertical="center"/>
    </xf>
    <xf numFmtId="177" fontId="0" fillId="0" borderId="10" xfId="0" quotePrefix="1" applyNumberFormat="1" applyFill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77" fontId="2" fillId="0" borderId="11" xfId="1" applyNumberFormat="1" applyFill="1" applyBorder="1" applyAlignment="1">
      <alignment vertical="center"/>
    </xf>
    <xf numFmtId="177" fontId="2" fillId="0" borderId="13" xfId="1" applyNumberFormat="1" applyFill="1" applyBorder="1" applyAlignment="1">
      <alignment vertical="center"/>
    </xf>
    <xf numFmtId="177" fontId="2" fillId="0" borderId="11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0" fontId="0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17" sqref="D17:E17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251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232</v>
      </c>
      <c r="G7" s="51"/>
      <c r="H7" s="51" t="s">
        <v>233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249</v>
      </c>
      <c r="I8" s="55"/>
    </row>
    <row r="9" spans="1:11" ht="18" customHeight="1">
      <c r="A9" s="103" t="s">
        <v>87</v>
      </c>
      <c r="B9" s="103" t="s">
        <v>89</v>
      </c>
      <c r="C9" s="64" t="s">
        <v>3</v>
      </c>
      <c r="D9" s="56"/>
      <c r="E9" s="56"/>
      <c r="F9" s="57">
        <v>97881</v>
      </c>
      <c r="G9" s="58">
        <f>F9/$F$27*100</f>
        <v>18.968230282970239</v>
      </c>
      <c r="H9" s="57">
        <v>90477</v>
      </c>
      <c r="I9" s="58">
        <f>(F9/H9-1)*100</f>
        <v>8.1832952020955538</v>
      </c>
      <c r="K9" s="26"/>
    </row>
    <row r="10" spans="1:11" ht="18" customHeight="1">
      <c r="A10" s="103"/>
      <c r="B10" s="103"/>
      <c r="C10" s="66"/>
      <c r="D10" s="68" t="s">
        <v>22</v>
      </c>
      <c r="E10" s="56"/>
      <c r="F10" s="57">
        <v>27440</v>
      </c>
      <c r="G10" s="58">
        <f t="shared" ref="G10:G26" si="0">F10/$F$27*100</f>
        <v>5.3175615182180742</v>
      </c>
      <c r="H10" s="57">
        <v>25848</v>
      </c>
      <c r="I10" s="58">
        <f t="shared" ref="I10:I27" si="1">(F10/H10-1)*100</f>
        <v>6.159083874961313</v>
      </c>
    </row>
    <row r="11" spans="1:11" ht="18" customHeight="1">
      <c r="A11" s="103"/>
      <c r="B11" s="103"/>
      <c r="C11" s="66"/>
      <c r="D11" s="66"/>
      <c r="E11" s="50" t="s">
        <v>23</v>
      </c>
      <c r="F11" s="57">
        <v>21738</v>
      </c>
      <c r="G11" s="58">
        <f t="shared" si="0"/>
        <v>4.2125784359702809</v>
      </c>
      <c r="H11" s="57">
        <v>21125</v>
      </c>
      <c r="I11" s="58">
        <f t="shared" si="1"/>
        <v>2.9017751479289977</v>
      </c>
    </row>
    <row r="12" spans="1:11" ht="18" customHeight="1">
      <c r="A12" s="103"/>
      <c r="B12" s="103"/>
      <c r="C12" s="66"/>
      <c r="D12" s="66"/>
      <c r="E12" s="50" t="s">
        <v>24</v>
      </c>
      <c r="F12" s="57">
        <v>1229</v>
      </c>
      <c r="G12" s="58">
        <f t="shared" si="0"/>
        <v>0.23816629394642908</v>
      </c>
      <c r="H12" s="57">
        <v>838</v>
      </c>
      <c r="I12" s="58">
        <f t="shared" si="1"/>
        <v>46.658711217183765</v>
      </c>
    </row>
    <row r="13" spans="1:11" ht="18" customHeight="1">
      <c r="A13" s="103"/>
      <c r="B13" s="103"/>
      <c r="C13" s="66"/>
      <c r="D13" s="67"/>
      <c r="E13" s="50" t="s">
        <v>25</v>
      </c>
      <c r="F13" s="57">
        <v>124</v>
      </c>
      <c r="G13" s="58">
        <f t="shared" si="0"/>
        <v>2.4029796948215786E-2</v>
      </c>
      <c r="H13" s="57">
        <v>140</v>
      </c>
      <c r="I13" s="58">
        <f t="shared" si="1"/>
        <v>-11.428571428571432</v>
      </c>
    </row>
    <row r="14" spans="1:11" ht="18" customHeight="1">
      <c r="A14" s="103"/>
      <c r="B14" s="103"/>
      <c r="C14" s="66"/>
      <c r="D14" s="64" t="s">
        <v>26</v>
      </c>
      <c r="E14" s="56"/>
      <c r="F14" s="57">
        <v>19653</v>
      </c>
      <c r="G14" s="58">
        <f t="shared" si="0"/>
        <v>3.8085290276071362</v>
      </c>
      <c r="H14" s="57">
        <v>15510</v>
      </c>
      <c r="I14" s="58">
        <f t="shared" si="1"/>
        <v>26.711798839458424</v>
      </c>
    </row>
    <row r="15" spans="1:11" ht="18" customHeight="1">
      <c r="A15" s="103"/>
      <c r="B15" s="103"/>
      <c r="C15" s="66"/>
      <c r="D15" s="66"/>
      <c r="E15" s="50" t="s">
        <v>27</v>
      </c>
      <c r="F15" s="57">
        <v>597</v>
      </c>
      <c r="G15" s="58">
        <f t="shared" si="0"/>
        <v>0.11569184498455504</v>
      </c>
      <c r="H15" s="57">
        <v>534</v>
      </c>
      <c r="I15" s="58">
        <f t="shared" si="1"/>
        <v>11.79775280898876</v>
      </c>
    </row>
    <row r="16" spans="1:11" ht="18" customHeight="1">
      <c r="A16" s="103"/>
      <c r="B16" s="103"/>
      <c r="C16" s="66"/>
      <c r="D16" s="67"/>
      <c r="E16" s="50" t="s">
        <v>28</v>
      </c>
      <c r="F16" s="57">
        <v>19056</v>
      </c>
      <c r="G16" s="58">
        <f t="shared" si="0"/>
        <v>3.692837182622581</v>
      </c>
      <c r="H16" s="57">
        <v>14976</v>
      </c>
      <c r="I16" s="58">
        <f t="shared" si="1"/>
        <v>27.243589743589737</v>
      </c>
      <c r="K16" s="27"/>
    </row>
    <row r="17" spans="1:26" ht="18" customHeight="1">
      <c r="A17" s="103"/>
      <c r="B17" s="103"/>
      <c r="C17" s="66"/>
      <c r="D17" s="104" t="s">
        <v>29</v>
      </c>
      <c r="E17" s="105"/>
      <c r="F17" s="57">
        <v>32216</v>
      </c>
      <c r="G17" s="58">
        <f t="shared" si="0"/>
        <v>6.243096278094515</v>
      </c>
      <c r="H17" s="57">
        <v>30970</v>
      </c>
      <c r="I17" s="58">
        <f t="shared" si="1"/>
        <v>4.0232483048111112</v>
      </c>
    </row>
    <row r="18" spans="1:26" ht="18" customHeight="1">
      <c r="A18" s="103"/>
      <c r="B18" s="103"/>
      <c r="C18" s="66"/>
      <c r="D18" s="104" t="s">
        <v>93</v>
      </c>
      <c r="E18" s="106"/>
      <c r="F18" s="57">
        <v>1464</v>
      </c>
      <c r="G18" s="58">
        <f t="shared" si="0"/>
        <v>0.28370663493699932</v>
      </c>
      <c r="H18" s="57">
        <v>1441</v>
      </c>
      <c r="I18" s="58">
        <f t="shared" si="1"/>
        <v>1.5961138098542715</v>
      </c>
    </row>
    <row r="19" spans="1:26" ht="18" customHeight="1">
      <c r="A19" s="103"/>
      <c r="B19" s="103"/>
      <c r="C19" s="65"/>
      <c r="D19" s="104" t="s">
        <v>94</v>
      </c>
      <c r="E19" s="106"/>
      <c r="F19" s="59">
        <v>0</v>
      </c>
      <c r="G19" s="58">
        <f t="shared" si="0"/>
        <v>0</v>
      </c>
      <c r="H19" s="57">
        <v>0</v>
      </c>
      <c r="I19" s="58">
        <v>0</v>
      </c>
      <c r="Z19" s="2" t="s">
        <v>95</v>
      </c>
    </row>
    <row r="20" spans="1:26" ht="18" customHeight="1">
      <c r="A20" s="103"/>
      <c r="B20" s="103"/>
      <c r="C20" s="56" t="s">
        <v>4</v>
      </c>
      <c r="D20" s="56"/>
      <c r="E20" s="56"/>
      <c r="F20" s="57">
        <v>15173</v>
      </c>
      <c r="G20" s="58">
        <f t="shared" si="0"/>
        <v>2.9403557185103075</v>
      </c>
      <c r="H20" s="57">
        <v>7980</v>
      </c>
      <c r="I20" s="58">
        <f>(F20/H20-1)*100</f>
        <v>90.137844611528834</v>
      </c>
    </row>
    <row r="21" spans="1:26" ht="18" customHeight="1">
      <c r="A21" s="103"/>
      <c r="B21" s="103"/>
      <c r="C21" s="56" t="s">
        <v>5</v>
      </c>
      <c r="D21" s="56"/>
      <c r="E21" s="56"/>
      <c r="F21" s="57">
        <v>154000</v>
      </c>
      <c r="G21" s="58">
        <f t="shared" si="0"/>
        <v>29.843457500203481</v>
      </c>
      <c r="H21" s="57">
        <v>154000</v>
      </c>
      <c r="I21" s="58">
        <f t="shared" si="1"/>
        <v>0</v>
      </c>
    </row>
    <row r="22" spans="1:26" ht="18" customHeight="1">
      <c r="A22" s="103"/>
      <c r="B22" s="103"/>
      <c r="C22" s="56" t="s">
        <v>30</v>
      </c>
      <c r="D22" s="56"/>
      <c r="E22" s="56"/>
      <c r="F22" s="57">
        <v>5835</v>
      </c>
      <c r="G22" s="58">
        <f t="shared" si="0"/>
        <v>1.1307569773616057</v>
      </c>
      <c r="H22" s="57">
        <v>5903</v>
      </c>
      <c r="I22" s="58">
        <f t="shared" si="1"/>
        <v>-1.1519566322209074</v>
      </c>
    </row>
    <row r="23" spans="1:26" ht="18" customHeight="1">
      <c r="A23" s="103"/>
      <c r="B23" s="103"/>
      <c r="C23" s="56" t="s">
        <v>6</v>
      </c>
      <c r="D23" s="56"/>
      <c r="E23" s="56"/>
      <c r="F23" s="57">
        <v>84504</v>
      </c>
      <c r="G23" s="58">
        <f t="shared" si="0"/>
        <v>16.375919042838927</v>
      </c>
      <c r="H23" s="57">
        <v>79940</v>
      </c>
      <c r="I23" s="58">
        <f t="shared" si="1"/>
        <v>5.7092819614711132</v>
      </c>
    </row>
    <row r="24" spans="1:26" ht="18" customHeight="1">
      <c r="A24" s="103"/>
      <c r="B24" s="103"/>
      <c r="C24" s="56" t="s">
        <v>31</v>
      </c>
      <c r="D24" s="56"/>
      <c r="E24" s="56"/>
      <c r="F24" s="57">
        <v>2707</v>
      </c>
      <c r="G24" s="58">
        <f t="shared" si="0"/>
        <v>0.52458597047435596</v>
      </c>
      <c r="H24" s="57">
        <v>2733</v>
      </c>
      <c r="I24" s="58">
        <f t="shared" si="1"/>
        <v>-0.95133552872301852</v>
      </c>
    </row>
    <row r="25" spans="1:26" ht="18" customHeight="1">
      <c r="A25" s="103"/>
      <c r="B25" s="103"/>
      <c r="C25" s="56" t="s">
        <v>7</v>
      </c>
      <c r="D25" s="56"/>
      <c r="E25" s="56"/>
      <c r="F25" s="57">
        <v>45945</v>
      </c>
      <c r="G25" s="58">
        <f t="shared" si="0"/>
        <v>8.9036211353691481</v>
      </c>
      <c r="H25" s="57">
        <v>58013</v>
      </c>
      <c r="I25" s="58">
        <f t="shared" si="1"/>
        <v>-20.802233982038508</v>
      </c>
    </row>
    <row r="26" spans="1:26" ht="18" customHeight="1">
      <c r="A26" s="103"/>
      <c r="B26" s="103"/>
      <c r="C26" s="56" t="s">
        <v>8</v>
      </c>
      <c r="D26" s="56"/>
      <c r="E26" s="56"/>
      <c r="F26" s="57">
        <v>109981</v>
      </c>
      <c r="G26" s="58">
        <f t="shared" si="0"/>
        <v>21.313073372271941</v>
      </c>
      <c r="H26" s="57">
        <v>108873</v>
      </c>
      <c r="I26" s="58">
        <f t="shared" si="1"/>
        <v>1.0176995214607798</v>
      </c>
    </row>
    <row r="27" spans="1:26" ht="18" customHeight="1">
      <c r="A27" s="103"/>
      <c r="B27" s="103"/>
      <c r="C27" s="56" t="s">
        <v>9</v>
      </c>
      <c r="D27" s="56"/>
      <c r="E27" s="56"/>
      <c r="F27" s="57">
        <v>516026</v>
      </c>
      <c r="G27" s="58">
        <f>F27/$F$27*100</f>
        <v>100</v>
      </c>
      <c r="H27" s="57">
        <v>507919</v>
      </c>
      <c r="I27" s="58">
        <f t="shared" si="1"/>
        <v>1.5961206412833606</v>
      </c>
    </row>
    <row r="28" spans="1:26" ht="18" customHeight="1">
      <c r="A28" s="103"/>
      <c r="B28" s="103" t="s">
        <v>88</v>
      </c>
      <c r="C28" s="64" t="s">
        <v>10</v>
      </c>
      <c r="D28" s="56"/>
      <c r="E28" s="56"/>
      <c r="F28" s="57">
        <v>195765</v>
      </c>
      <c r="G28" s="58">
        <f>F28/$F$45*100</f>
        <v>37.937041931995672</v>
      </c>
      <c r="H28" s="57">
        <v>198068</v>
      </c>
      <c r="I28" s="58">
        <f>(F28/H28-1)*100</f>
        <v>-1.1627319910333833</v>
      </c>
    </row>
    <row r="29" spans="1:26" ht="18" customHeight="1">
      <c r="A29" s="103"/>
      <c r="B29" s="103"/>
      <c r="C29" s="66"/>
      <c r="D29" s="56" t="s">
        <v>11</v>
      </c>
      <c r="E29" s="56"/>
      <c r="F29" s="57">
        <v>112472</v>
      </c>
      <c r="G29" s="58">
        <f t="shared" ref="G29:G44" si="2">F29/$F$45*100</f>
        <v>21.795800986771987</v>
      </c>
      <c r="H29" s="57">
        <v>114093</v>
      </c>
      <c r="I29" s="58">
        <f t="shared" ref="I29:I45" si="3">(F29/H29-1)*100</f>
        <v>-1.4207707747188714</v>
      </c>
    </row>
    <row r="30" spans="1:26" ht="18" customHeight="1">
      <c r="A30" s="103"/>
      <c r="B30" s="103"/>
      <c r="C30" s="66"/>
      <c r="D30" s="56" t="s">
        <v>32</v>
      </c>
      <c r="E30" s="56"/>
      <c r="F30" s="57">
        <v>12993</v>
      </c>
      <c r="G30" s="58">
        <f t="shared" si="2"/>
        <v>2.5178963850658689</v>
      </c>
      <c r="H30" s="57">
        <v>13153</v>
      </c>
      <c r="I30" s="58">
        <f t="shared" si="3"/>
        <v>-1.2164525203375631</v>
      </c>
    </row>
    <row r="31" spans="1:26" ht="18" customHeight="1">
      <c r="A31" s="103"/>
      <c r="B31" s="103"/>
      <c r="C31" s="65"/>
      <c r="D31" s="56" t="s">
        <v>12</v>
      </c>
      <c r="E31" s="56"/>
      <c r="F31" s="57">
        <v>70300</v>
      </c>
      <c r="G31" s="58">
        <f t="shared" si="2"/>
        <v>13.623344560157822</v>
      </c>
      <c r="H31" s="57">
        <v>70822</v>
      </c>
      <c r="I31" s="58">
        <f t="shared" si="3"/>
        <v>-0.73705910592753998</v>
      </c>
    </row>
    <row r="32" spans="1:26" ht="18" customHeight="1">
      <c r="A32" s="103"/>
      <c r="B32" s="103"/>
      <c r="C32" s="64" t="s">
        <v>13</v>
      </c>
      <c r="D32" s="56"/>
      <c r="E32" s="56"/>
      <c r="F32" s="57">
        <v>232640</v>
      </c>
      <c r="G32" s="58">
        <f t="shared" si="2"/>
        <v>45.082999693813882</v>
      </c>
      <c r="H32" s="57">
        <v>225970</v>
      </c>
      <c r="I32" s="58">
        <f t="shared" si="3"/>
        <v>2.9517192547683369</v>
      </c>
    </row>
    <row r="33" spans="1:9" ht="18" customHeight="1">
      <c r="A33" s="103"/>
      <c r="B33" s="103"/>
      <c r="C33" s="66"/>
      <c r="D33" s="56" t="s">
        <v>14</v>
      </c>
      <c r="E33" s="56"/>
      <c r="F33" s="57">
        <v>23252</v>
      </c>
      <c r="G33" s="58">
        <f t="shared" si="2"/>
        <v>4.5059745051605926</v>
      </c>
      <c r="H33" s="57">
        <v>21411</v>
      </c>
      <c r="I33" s="58">
        <f t="shared" si="3"/>
        <v>8.5983840082200835</v>
      </c>
    </row>
    <row r="34" spans="1:9" ht="18" customHeight="1">
      <c r="A34" s="103"/>
      <c r="B34" s="103"/>
      <c r="C34" s="66"/>
      <c r="D34" s="56" t="s">
        <v>33</v>
      </c>
      <c r="E34" s="56"/>
      <c r="F34" s="57">
        <v>9959</v>
      </c>
      <c r="G34" s="58">
        <f t="shared" si="2"/>
        <v>1.9299415145748469</v>
      </c>
      <c r="H34" s="57">
        <v>8800</v>
      </c>
      <c r="I34" s="58">
        <f t="shared" si="3"/>
        <v>13.170454545454536</v>
      </c>
    </row>
    <row r="35" spans="1:9" ht="18" customHeight="1">
      <c r="A35" s="103"/>
      <c r="B35" s="103"/>
      <c r="C35" s="66"/>
      <c r="D35" s="56" t="s">
        <v>34</v>
      </c>
      <c r="E35" s="56"/>
      <c r="F35" s="57">
        <v>110756</v>
      </c>
      <c r="G35" s="58">
        <f t="shared" si="2"/>
        <v>21.463259603198289</v>
      </c>
      <c r="H35" s="57">
        <v>105963</v>
      </c>
      <c r="I35" s="58">
        <f t="shared" si="3"/>
        <v>4.5232769929126171</v>
      </c>
    </row>
    <row r="36" spans="1:9" ht="18" customHeight="1">
      <c r="A36" s="103"/>
      <c r="B36" s="103"/>
      <c r="C36" s="66"/>
      <c r="D36" s="56" t="s">
        <v>35</v>
      </c>
      <c r="E36" s="56"/>
      <c r="F36" s="57">
        <v>6177</v>
      </c>
      <c r="G36" s="58">
        <f t="shared" si="2"/>
        <v>1.1970327076542655</v>
      </c>
      <c r="H36" s="57">
        <v>6224</v>
      </c>
      <c r="I36" s="58">
        <f t="shared" si="3"/>
        <v>-0.75514138817480703</v>
      </c>
    </row>
    <row r="37" spans="1:9" ht="18" customHeight="1">
      <c r="A37" s="103"/>
      <c r="B37" s="103"/>
      <c r="C37" s="66"/>
      <c r="D37" s="56" t="s">
        <v>15</v>
      </c>
      <c r="E37" s="56"/>
      <c r="F37" s="57">
        <v>5929</v>
      </c>
      <c r="G37" s="58">
        <f t="shared" si="2"/>
        <v>1.1489731137578338</v>
      </c>
      <c r="H37" s="57">
        <v>6526</v>
      </c>
      <c r="I37" s="58">
        <f t="shared" si="3"/>
        <v>-9.1480232914495918</v>
      </c>
    </row>
    <row r="38" spans="1:9" ht="18" customHeight="1">
      <c r="A38" s="103"/>
      <c r="B38" s="103"/>
      <c r="C38" s="65"/>
      <c r="D38" s="56" t="s">
        <v>36</v>
      </c>
      <c r="E38" s="56"/>
      <c r="F38" s="57">
        <v>76417</v>
      </c>
      <c r="G38" s="58">
        <f t="shared" si="2"/>
        <v>14.808749946708112</v>
      </c>
      <c r="H38" s="57">
        <v>76896</v>
      </c>
      <c r="I38" s="58">
        <f t="shared" si="3"/>
        <v>-0.6229192675821893</v>
      </c>
    </row>
    <row r="39" spans="1:9" ht="18" customHeight="1">
      <c r="A39" s="103"/>
      <c r="B39" s="103"/>
      <c r="C39" s="64" t="s">
        <v>16</v>
      </c>
      <c r="D39" s="56"/>
      <c r="E39" s="56"/>
      <c r="F39" s="57">
        <v>87621</v>
      </c>
      <c r="G39" s="58">
        <f t="shared" si="2"/>
        <v>16.979958374190449</v>
      </c>
      <c r="H39" s="57">
        <v>83881</v>
      </c>
      <c r="I39" s="58">
        <f t="shared" si="3"/>
        <v>4.4586974404215551</v>
      </c>
    </row>
    <row r="40" spans="1:9" ht="18" customHeight="1">
      <c r="A40" s="103"/>
      <c r="B40" s="103"/>
      <c r="C40" s="66"/>
      <c r="D40" s="64" t="s">
        <v>17</v>
      </c>
      <c r="E40" s="56"/>
      <c r="F40" s="57">
        <v>77072</v>
      </c>
      <c r="G40" s="58">
        <f t="shared" si="2"/>
        <v>14.935681535426509</v>
      </c>
      <c r="H40" s="57">
        <v>72447</v>
      </c>
      <c r="I40" s="58">
        <f t="shared" si="3"/>
        <v>6.3839772523361926</v>
      </c>
    </row>
    <row r="41" spans="1:9" ht="18" customHeight="1">
      <c r="A41" s="103"/>
      <c r="B41" s="103"/>
      <c r="C41" s="66"/>
      <c r="D41" s="66"/>
      <c r="E41" s="60" t="s">
        <v>91</v>
      </c>
      <c r="F41" s="57">
        <v>55003</v>
      </c>
      <c r="G41" s="58">
        <f t="shared" si="2"/>
        <v>10.658959044699298</v>
      </c>
      <c r="H41" s="57">
        <v>50189</v>
      </c>
      <c r="I41" s="61">
        <f t="shared" si="3"/>
        <v>9.5917432106636937</v>
      </c>
    </row>
    <row r="42" spans="1:9" ht="18" customHeight="1">
      <c r="A42" s="103"/>
      <c r="B42" s="103"/>
      <c r="C42" s="66"/>
      <c r="D42" s="65"/>
      <c r="E42" s="50" t="s">
        <v>37</v>
      </c>
      <c r="F42" s="57">
        <v>22069</v>
      </c>
      <c r="G42" s="58">
        <f t="shared" si="2"/>
        <v>4.2767224907272112</v>
      </c>
      <c r="H42" s="57">
        <v>22258</v>
      </c>
      <c r="I42" s="61">
        <f t="shared" si="3"/>
        <v>-0.84913289603737452</v>
      </c>
    </row>
    <row r="43" spans="1:9" ht="18" customHeight="1">
      <c r="A43" s="103"/>
      <c r="B43" s="103"/>
      <c r="C43" s="66"/>
      <c r="D43" s="56" t="s">
        <v>38</v>
      </c>
      <c r="E43" s="56"/>
      <c r="F43" s="57">
        <v>10549</v>
      </c>
      <c r="G43" s="58">
        <f t="shared" si="2"/>
        <v>2.0442768387639383</v>
      </c>
      <c r="H43" s="57">
        <v>11434</v>
      </c>
      <c r="I43" s="61">
        <f t="shared" si="3"/>
        <v>-7.7400734651040803</v>
      </c>
    </row>
    <row r="44" spans="1:9" ht="18" customHeight="1">
      <c r="A44" s="103"/>
      <c r="B44" s="103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3"/>
      <c r="B45" s="103"/>
      <c r="C45" s="50" t="s">
        <v>18</v>
      </c>
      <c r="D45" s="50"/>
      <c r="E45" s="50"/>
      <c r="F45" s="57">
        <v>516026</v>
      </c>
      <c r="G45" s="58">
        <f>F45/$F$45*100</f>
        <v>100</v>
      </c>
      <c r="H45" s="57">
        <v>507919</v>
      </c>
      <c r="I45" s="58">
        <f t="shared" si="3"/>
        <v>1.5961206412833606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view="pageBreakPreview" zoomScale="94" zoomScaleNormal="100" zoomScaleSheetLayoutView="94" workbookViewId="0">
      <pane xSplit="5" ySplit="7" topLeftCell="F38" activePane="bottomRight" state="frozen"/>
      <selection activeCell="L8" sqref="L8"/>
      <selection pane="topRight" activeCell="L8" sqref="L8"/>
      <selection pane="bottomLeft" activeCell="L8" sqref="L8"/>
      <selection pane="bottomRight" activeCell="D2" sqref="D2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3" width="13.625" style="2" customWidth="1"/>
    <col min="24" max="27" width="12" style="2" customWidth="1"/>
    <col min="28" max="16384" width="9" style="2"/>
  </cols>
  <sheetData>
    <row r="1" spans="1:27" ht="33.950000000000003" customHeight="1">
      <c r="A1" s="21" t="s">
        <v>0</v>
      </c>
      <c r="B1" s="12"/>
      <c r="C1" s="12"/>
      <c r="D1" s="23" t="s">
        <v>251</v>
      </c>
      <c r="E1" s="14"/>
      <c r="F1" s="14"/>
      <c r="G1" s="14"/>
    </row>
    <row r="2" spans="1:27" ht="15" customHeight="1"/>
    <row r="3" spans="1:27" ht="15" customHeight="1">
      <c r="A3" s="15" t="s">
        <v>46</v>
      </c>
      <c r="B3" s="15"/>
      <c r="C3" s="15"/>
      <c r="D3" s="15"/>
    </row>
    <row r="4" spans="1:27" ht="15" customHeight="1">
      <c r="A4" s="15"/>
      <c r="B4" s="15"/>
      <c r="C4" s="15"/>
      <c r="D4" s="15"/>
    </row>
    <row r="5" spans="1:27" ht="15.95" customHeight="1">
      <c r="A5" s="13" t="s">
        <v>235</v>
      </c>
      <c r="B5" s="13"/>
      <c r="C5" s="13"/>
      <c r="D5" s="13"/>
      <c r="K5" s="16"/>
      <c r="Q5" s="16" t="s">
        <v>47</v>
      </c>
    </row>
    <row r="6" spans="1:27" ht="15.95" customHeight="1">
      <c r="A6" s="119" t="s">
        <v>48</v>
      </c>
      <c r="B6" s="120"/>
      <c r="C6" s="120"/>
      <c r="D6" s="120"/>
      <c r="E6" s="120"/>
      <c r="F6" s="107" t="s">
        <v>259</v>
      </c>
      <c r="G6" s="108"/>
      <c r="H6" s="107" t="s">
        <v>258</v>
      </c>
      <c r="I6" s="108"/>
      <c r="J6" s="107" t="s">
        <v>260</v>
      </c>
      <c r="K6" s="108"/>
      <c r="L6" s="107" t="s">
        <v>261</v>
      </c>
      <c r="M6" s="108"/>
      <c r="N6" s="107" t="s">
        <v>262</v>
      </c>
      <c r="O6" s="108"/>
      <c r="P6" s="107" t="s">
        <v>253</v>
      </c>
      <c r="Q6" s="108"/>
    </row>
    <row r="7" spans="1:27" ht="15.95" customHeight="1">
      <c r="A7" s="120"/>
      <c r="B7" s="120"/>
      <c r="C7" s="120"/>
      <c r="D7" s="120"/>
      <c r="E7" s="120"/>
      <c r="F7" s="54" t="s">
        <v>234</v>
      </c>
      <c r="G7" s="69" t="s">
        <v>233</v>
      </c>
      <c r="H7" s="54" t="s">
        <v>234</v>
      </c>
      <c r="I7" s="69" t="s">
        <v>233</v>
      </c>
      <c r="J7" s="54" t="s">
        <v>234</v>
      </c>
      <c r="K7" s="69" t="s">
        <v>233</v>
      </c>
      <c r="L7" s="54" t="s">
        <v>234</v>
      </c>
      <c r="M7" s="69" t="s">
        <v>233</v>
      </c>
      <c r="N7" s="54" t="s">
        <v>234</v>
      </c>
      <c r="O7" s="69" t="s">
        <v>233</v>
      </c>
      <c r="P7" s="54" t="s">
        <v>234</v>
      </c>
      <c r="Q7" s="69" t="s">
        <v>233</v>
      </c>
    </row>
    <row r="8" spans="1:27" ht="15.95" customHeight="1">
      <c r="A8" s="117" t="s">
        <v>82</v>
      </c>
      <c r="B8" s="64" t="s">
        <v>49</v>
      </c>
      <c r="C8" s="56"/>
      <c r="D8" s="56"/>
      <c r="E8" s="70" t="s">
        <v>40</v>
      </c>
      <c r="F8" s="92">
        <v>25542</v>
      </c>
      <c r="G8" s="92">
        <v>24664</v>
      </c>
      <c r="H8" s="92">
        <v>3739</v>
      </c>
      <c r="I8" s="92">
        <v>3999</v>
      </c>
      <c r="J8" s="92">
        <v>1251</v>
      </c>
      <c r="K8" s="92">
        <v>1276</v>
      </c>
      <c r="L8" s="92">
        <v>8</v>
      </c>
      <c r="M8" s="92">
        <v>8</v>
      </c>
      <c r="N8" s="92">
        <v>76</v>
      </c>
      <c r="O8" s="92">
        <v>76</v>
      </c>
      <c r="P8" s="96">
        <v>982</v>
      </c>
      <c r="Q8" s="96">
        <v>983</v>
      </c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5.95" customHeight="1">
      <c r="A9" s="117"/>
      <c r="B9" s="66"/>
      <c r="C9" s="56" t="s">
        <v>50</v>
      </c>
      <c r="D9" s="56"/>
      <c r="E9" s="70" t="s">
        <v>41</v>
      </c>
      <c r="F9" s="92">
        <v>25542</v>
      </c>
      <c r="G9" s="92">
        <v>24664</v>
      </c>
      <c r="H9" s="92">
        <v>3739</v>
      </c>
      <c r="I9" s="92">
        <v>3999</v>
      </c>
      <c r="J9" s="92">
        <v>1251</v>
      </c>
      <c r="K9" s="92">
        <v>1276</v>
      </c>
      <c r="L9" s="92">
        <v>8</v>
      </c>
      <c r="M9" s="92">
        <v>8</v>
      </c>
      <c r="N9" s="92">
        <v>76</v>
      </c>
      <c r="O9" s="92">
        <v>76</v>
      </c>
      <c r="P9" s="96">
        <v>982</v>
      </c>
      <c r="Q9" s="96">
        <v>983</v>
      </c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5.95" customHeight="1">
      <c r="A10" s="117"/>
      <c r="B10" s="65"/>
      <c r="C10" s="56" t="s">
        <v>51</v>
      </c>
      <c r="D10" s="56"/>
      <c r="E10" s="70" t="s">
        <v>42</v>
      </c>
      <c r="F10" s="100">
        <v>0</v>
      </c>
      <c r="G10" s="92">
        <v>0</v>
      </c>
      <c r="H10" s="92">
        <v>0</v>
      </c>
      <c r="I10" s="92">
        <v>0</v>
      </c>
      <c r="J10" s="101">
        <v>0</v>
      </c>
      <c r="K10" s="101">
        <v>0</v>
      </c>
      <c r="L10" s="92">
        <v>0</v>
      </c>
      <c r="M10" s="92">
        <v>0</v>
      </c>
      <c r="N10" s="92">
        <v>0</v>
      </c>
      <c r="O10" s="92">
        <v>0</v>
      </c>
      <c r="P10" s="96">
        <v>0</v>
      </c>
      <c r="Q10" s="96">
        <v>0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15.95" customHeight="1">
      <c r="A11" s="117"/>
      <c r="B11" s="64" t="s">
        <v>52</v>
      </c>
      <c r="C11" s="56"/>
      <c r="D11" s="56"/>
      <c r="E11" s="70" t="s">
        <v>43</v>
      </c>
      <c r="F11" s="92">
        <v>26526</v>
      </c>
      <c r="G11" s="92">
        <v>25584</v>
      </c>
      <c r="H11" s="92">
        <v>3556</v>
      </c>
      <c r="I11" s="92">
        <v>3811</v>
      </c>
      <c r="J11" s="92">
        <v>1202</v>
      </c>
      <c r="K11" s="92">
        <v>1225</v>
      </c>
      <c r="L11" s="92">
        <v>1</v>
      </c>
      <c r="M11" s="92">
        <v>2</v>
      </c>
      <c r="N11" s="92">
        <v>74</v>
      </c>
      <c r="O11" s="92">
        <v>68</v>
      </c>
      <c r="P11" s="96">
        <v>982</v>
      </c>
      <c r="Q11" s="96">
        <v>983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15.95" customHeight="1">
      <c r="A12" s="117"/>
      <c r="B12" s="66"/>
      <c r="C12" s="56" t="s">
        <v>53</v>
      </c>
      <c r="D12" s="56"/>
      <c r="E12" s="70" t="s">
        <v>44</v>
      </c>
      <c r="F12" s="92">
        <v>26526</v>
      </c>
      <c r="G12" s="92">
        <v>25584</v>
      </c>
      <c r="H12" s="92">
        <v>3554</v>
      </c>
      <c r="I12" s="92">
        <v>3809</v>
      </c>
      <c r="J12" s="92">
        <v>1202</v>
      </c>
      <c r="K12" s="92">
        <v>1225</v>
      </c>
      <c r="L12" s="92">
        <v>1</v>
      </c>
      <c r="M12" s="92">
        <v>2</v>
      </c>
      <c r="N12" s="92">
        <v>74</v>
      </c>
      <c r="O12" s="92">
        <v>68</v>
      </c>
      <c r="P12" s="96">
        <v>982</v>
      </c>
      <c r="Q12" s="96">
        <v>983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15.95" customHeight="1">
      <c r="A13" s="117"/>
      <c r="B13" s="65"/>
      <c r="C13" s="56" t="s">
        <v>54</v>
      </c>
      <c r="D13" s="56"/>
      <c r="E13" s="70" t="s">
        <v>45</v>
      </c>
      <c r="F13" s="100">
        <v>0</v>
      </c>
      <c r="G13" s="92">
        <v>0</v>
      </c>
      <c r="H13" s="101">
        <v>2</v>
      </c>
      <c r="I13" s="101">
        <v>2</v>
      </c>
      <c r="J13" s="101">
        <v>0</v>
      </c>
      <c r="K13" s="101">
        <v>0</v>
      </c>
      <c r="L13" s="92">
        <v>0</v>
      </c>
      <c r="M13" s="92">
        <v>0</v>
      </c>
      <c r="N13" s="92">
        <v>0</v>
      </c>
      <c r="O13" s="92">
        <v>0</v>
      </c>
      <c r="P13" s="96">
        <v>0</v>
      </c>
      <c r="Q13" s="96">
        <v>0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15.95" customHeight="1">
      <c r="A14" s="117"/>
      <c r="B14" s="56" t="s">
        <v>55</v>
      </c>
      <c r="C14" s="56"/>
      <c r="D14" s="56"/>
      <c r="E14" s="70" t="s">
        <v>96</v>
      </c>
      <c r="F14" s="92">
        <f t="shared" ref="F14:G14" si="0">F9-F12</f>
        <v>-984</v>
      </c>
      <c r="G14" s="92">
        <f t="shared" si="0"/>
        <v>-920</v>
      </c>
      <c r="H14" s="92">
        <f>H9-H12</f>
        <v>185</v>
      </c>
      <c r="I14" s="92">
        <f t="shared" ref="I14:O15" si="1">I9-I12</f>
        <v>190</v>
      </c>
      <c r="J14" s="92">
        <f t="shared" si="1"/>
        <v>49</v>
      </c>
      <c r="K14" s="92">
        <f t="shared" si="1"/>
        <v>51</v>
      </c>
      <c r="L14" s="92">
        <f t="shared" si="1"/>
        <v>7</v>
      </c>
      <c r="M14" s="92">
        <f t="shared" si="1"/>
        <v>6</v>
      </c>
      <c r="N14" s="92">
        <f t="shared" si="1"/>
        <v>2</v>
      </c>
      <c r="O14" s="92">
        <f t="shared" si="1"/>
        <v>8</v>
      </c>
      <c r="P14" s="96">
        <f t="shared" ref="P14:Q15" si="2">P9-P12</f>
        <v>0</v>
      </c>
      <c r="Q14" s="96">
        <f t="shared" si="2"/>
        <v>0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15.95" customHeight="1">
      <c r="A15" s="117"/>
      <c r="B15" s="56" t="s">
        <v>56</v>
      </c>
      <c r="C15" s="56"/>
      <c r="D15" s="56"/>
      <c r="E15" s="70" t="s">
        <v>97</v>
      </c>
      <c r="F15" s="92">
        <f t="shared" ref="F15" si="3">F10-F13</f>
        <v>0</v>
      </c>
      <c r="G15" s="92">
        <f>G10-G13</f>
        <v>0</v>
      </c>
      <c r="H15" s="92">
        <f t="shared" ref="H15:I15" si="4">H10-H13</f>
        <v>-2</v>
      </c>
      <c r="I15" s="92">
        <f t="shared" si="4"/>
        <v>-2</v>
      </c>
      <c r="J15" s="92">
        <f t="shared" si="1"/>
        <v>0</v>
      </c>
      <c r="K15" s="92">
        <f t="shared" si="1"/>
        <v>0</v>
      </c>
      <c r="L15" s="92">
        <f t="shared" si="1"/>
        <v>0</v>
      </c>
      <c r="M15" s="92">
        <f t="shared" si="1"/>
        <v>0</v>
      </c>
      <c r="N15" s="92">
        <f t="shared" si="1"/>
        <v>0</v>
      </c>
      <c r="O15" s="92">
        <f t="shared" si="1"/>
        <v>0</v>
      </c>
      <c r="P15" s="96">
        <f t="shared" si="2"/>
        <v>0</v>
      </c>
      <c r="Q15" s="96">
        <f t="shared" si="2"/>
        <v>0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15.95" customHeight="1">
      <c r="A16" s="117"/>
      <c r="B16" s="56" t="s">
        <v>57</v>
      </c>
      <c r="C16" s="56"/>
      <c r="D16" s="56"/>
      <c r="E16" s="70" t="s">
        <v>98</v>
      </c>
      <c r="F16" s="92">
        <f t="shared" ref="F16:O16" si="5">F8-F11</f>
        <v>-984</v>
      </c>
      <c r="G16" s="92">
        <f t="shared" si="5"/>
        <v>-920</v>
      </c>
      <c r="H16" s="92">
        <f t="shared" si="5"/>
        <v>183</v>
      </c>
      <c r="I16" s="92">
        <f t="shared" si="5"/>
        <v>188</v>
      </c>
      <c r="J16" s="92">
        <f t="shared" si="5"/>
        <v>49</v>
      </c>
      <c r="K16" s="92">
        <f t="shared" si="5"/>
        <v>51</v>
      </c>
      <c r="L16" s="92">
        <f t="shared" si="5"/>
        <v>7</v>
      </c>
      <c r="M16" s="92">
        <f t="shared" si="5"/>
        <v>6</v>
      </c>
      <c r="N16" s="92">
        <f t="shared" si="5"/>
        <v>2</v>
      </c>
      <c r="O16" s="92">
        <f t="shared" si="5"/>
        <v>8</v>
      </c>
      <c r="P16" s="96">
        <f t="shared" ref="P16:Q16" si="6">P8-P11</f>
        <v>0</v>
      </c>
      <c r="Q16" s="96">
        <f t="shared" si="6"/>
        <v>0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15.95" customHeight="1">
      <c r="A17" s="117"/>
      <c r="B17" s="56" t="s">
        <v>58</v>
      </c>
      <c r="C17" s="56"/>
      <c r="D17" s="56"/>
      <c r="E17" s="54"/>
      <c r="F17" s="92">
        <v>7807</v>
      </c>
      <c r="G17" s="92">
        <v>9597</v>
      </c>
      <c r="H17" s="101">
        <v>0</v>
      </c>
      <c r="I17" s="101">
        <v>0</v>
      </c>
      <c r="J17" s="92">
        <v>0</v>
      </c>
      <c r="K17" s="92">
        <v>0</v>
      </c>
      <c r="L17" s="92">
        <v>0</v>
      </c>
      <c r="M17" s="92">
        <v>0</v>
      </c>
      <c r="N17" s="101">
        <v>0</v>
      </c>
      <c r="O17" s="98">
        <v>0</v>
      </c>
      <c r="P17" s="96">
        <v>0</v>
      </c>
      <c r="Q17" s="96">
        <v>0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15.95" customHeight="1">
      <c r="A18" s="117"/>
      <c r="B18" s="56" t="s">
        <v>59</v>
      </c>
      <c r="C18" s="56"/>
      <c r="D18" s="56"/>
      <c r="E18" s="54"/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72">
        <v>0</v>
      </c>
      <c r="Q18" s="72">
        <v>0</v>
      </c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5.95" customHeight="1">
      <c r="A19" s="117" t="s">
        <v>83</v>
      </c>
      <c r="B19" s="64" t="s">
        <v>60</v>
      </c>
      <c r="C19" s="56"/>
      <c r="D19" s="56"/>
      <c r="E19" s="70"/>
      <c r="F19" s="92">
        <v>5460</v>
      </c>
      <c r="G19" s="92">
        <v>3383</v>
      </c>
      <c r="H19" s="92">
        <v>519</v>
      </c>
      <c r="I19" s="92">
        <v>326</v>
      </c>
      <c r="J19" s="92">
        <v>610</v>
      </c>
      <c r="K19" s="92">
        <v>58</v>
      </c>
      <c r="L19" s="92">
        <v>0</v>
      </c>
      <c r="M19" s="92">
        <v>0</v>
      </c>
      <c r="N19" s="92">
        <v>0</v>
      </c>
      <c r="O19" s="92">
        <v>0</v>
      </c>
      <c r="P19" s="96">
        <v>641</v>
      </c>
      <c r="Q19" s="96">
        <v>625</v>
      </c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5.95" customHeight="1">
      <c r="A20" s="117"/>
      <c r="B20" s="65"/>
      <c r="C20" s="56" t="s">
        <v>61</v>
      </c>
      <c r="D20" s="56"/>
      <c r="E20" s="70"/>
      <c r="F20" s="92">
        <v>4419</v>
      </c>
      <c r="G20" s="92">
        <v>2509</v>
      </c>
      <c r="H20" s="92">
        <v>0</v>
      </c>
      <c r="I20" s="92">
        <v>0</v>
      </c>
      <c r="J20" s="92">
        <v>0</v>
      </c>
      <c r="K20" s="101">
        <v>0</v>
      </c>
      <c r="L20" s="92">
        <v>0</v>
      </c>
      <c r="M20" s="92">
        <v>0</v>
      </c>
      <c r="N20" s="92">
        <v>0</v>
      </c>
      <c r="O20" s="92">
        <v>0</v>
      </c>
      <c r="P20" s="96">
        <v>320</v>
      </c>
      <c r="Q20" s="96">
        <v>307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5.95" customHeight="1">
      <c r="A21" s="117"/>
      <c r="B21" s="56" t="s">
        <v>62</v>
      </c>
      <c r="C21" s="56"/>
      <c r="D21" s="56"/>
      <c r="E21" s="70" t="s">
        <v>99</v>
      </c>
      <c r="F21" s="92">
        <v>5460</v>
      </c>
      <c r="G21" s="92">
        <v>3383</v>
      </c>
      <c r="H21" s="92">
        <v>519</v>
      </c>
      <c r="I21" s="92">
        <v>326</v>
      </c>
      <c r="J21" s="92">
        <v>610</v>
      </c>
      <c r="K21" s="92">
        <v>58</v>
      </c>
      <c r="L21" s="92">
        <v>0</v>
      </c>
      <c r="M21" s="92">
        <v>0</v>
      </c>
      <c r="N21" s="92">
        <v>0</v>
      </c>
      <c r="O21" s="92">
        <v>0</v>
      </c>
      <c r="P21" s="96">
        <v>641</v>
      </c>
      <c r="Q21" s="96">
        <v>625</v>
      </c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15.95" customHeight="1">
      <c r="A22" s="117"/>
      <c r="B22" s="64" t="s">
        <v>63</v>
      </c>
      <c r="C22" s="56"/>
      <c r="D22" s="56"/>
      <c r="E22" s="70" t="s">
        <v>100</v>
      </c>
      <c r="F22" s="92">
        <v>6623</v>
      </c>
      <c r="G22" s="92">
        <v>4482</v>
      </c>
      <c r="H22" s="92">
        <v>1211</v>
      </c>
      <c r="I22" s="92">
        <v>918</v>
      </c>
      <c r="J22" s="92">
        <v>1158</v>
      </c>
      <c r="K22" s="92">
        <v>867</v>
      </c>
      <c r="L22" s="92">
        <v>0</v>
      </c>
      <c r="M22" s="92">
        <v>0</v>
      </c>
      <c r="N22" s="92">
        <v>43</v>
      </c>
      <c r="O22" s="92">
        <v>26</v>
      </c>
      <c r="P22" s="96">
        <v>641</v>
      </c>
      <c r="Q22" s="96">
        <v>625</v>
      </c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15.95" customHeight="1">
      <c r="A23" s="117"/>
      <c r="B23" s="65" t="s">
        <v>64</v>
      </c>
      <c r="C23" s="56" t="s">
        <v>65</v>
      </c>
      <c r="D23" s="56"/>
      <c r="E23" s="70"/>
      <c r="F23" s="92">
        <v>1867</v>
      </c>
      <c r="G23" s="92">
        <v>1694</v>
      </c>
      <c r="H23" s="92">
        <v>0</v>
      </c>
      <c r="I23" s="92">
        <v>0</v>
      </c>
      <c r="J23" s="92">
        <v>53</v>
      </c>
      <c r="K23" s="92">
        <v>99</v>
      </c>
      <c r="L23" s="92">
        <v>0</v>
      </c>
      <c r="M23" s="92">
        <v>0</v>
      </c>
      <c r="N23" s="92">
        <v>0</v>
      </c>
      <c r="O23" s="92">
        <v>0</v>
      </c>
      <c r="P23" s="96">
        <v>529</v>
      </c>
      <c r="Q23" s="96">
        <v>507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5.95" customHeight="1">
      <c r="A24" s="117"/>
      <c r="B24" s="56" t="s">
        <v>101</v>
      </c>
      <c r="C24" s="56"/>
      <c r="D24" s="56"/>
      <c r="E24" s="70" t="s">
        <v>102</v>
      </c>
      <c r="F24" s="92">
        <f t="shared" ref="F24:M24" si="7">F21-F22</f>
        <v>-1163</v>
      </c>
      <c r="G24" s="92">
        <f t="shared" si="7"/>
        <v>-1099</v>
      </c>
      <c r="H24" s="92">
        <f t="shared" si="7"/>
        <v>-692</v>
      </c>
      <c r="I24" s="92">
        <f t="shared" si="7"/>
        <v>-592</v>
      </c>
      <c r="J24" s="92">
        <f t="shared" si="7"/>
        <v>-548</v>
      </c>
      <c r="K24" s="92">
        <f t="shared" si="7"/>
        <v>-809</v>
      </c>
      <c r="L24" s="92">
        <f t="shared" si="7"/>
        <v>0</v>
      </c>
      <c r="M24" s="92">
        <f t="shared" si="7"/>
        <v>0</v>
      </c>
      <c r="N24" s="92">
        <f>N21-N22</f>
        <v>-43</v>
      </c>
      <c r="O24" s="92">
        <f t="shared" ref="O24" si="8">O21-O22</f>
        <v>-26</v>
      </c>
      <c r="P24" s="96">
        <f t="shared" ref="P24:Q24" si="9">P21-P22</f>
        <v>0</v>
      </c>
      <c r="Q24" s="96">
        <f t="shared" si="9"/>
        <v>0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15.95" customHeight="1">
      <c r="A25" s="117"/>
      <c r="B25" s="64" t="s">
        <v>66</v>
      </c>
      <c r="C25" s="64"/>
      <c r="D25" s="64"/>
      <c r="E25" s="122" t="s">
        <v>103</v>
      </c>
      <c r="F25" s="109">
        <v>1163</v>
      </c>
      <c r="G25" s="109">
        <v>1099</v>
      </c>
      <c r="H25" s="109">
        <v>692</v>
      </c>
      <c r="I25" s="109">
        <v>592</v>
      </c>
      <c r="J25" s="109">
        <v>548</v>
      </c>
      <c r="K25" s="109">
        <v>809</v>
      </c>
      <c r="L25" s="109">
        <v>0</v>
      </c>
      <c r="M25" s="109">
        <v>0</v>
      </c>
      <c r="N25" s="109">
        <v>43</v>
      </c>
      <c r="O25" s="109">
        <v>26</v>
      </c>
      <c r="P25" s="111">
        <v>0</v>
      </c>
      <c r="Q25" s="111">
        <v>0</v>
      </c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15.95" customHeight="1">
      <c r="A26" s="117"/>
      <c r="B26" s="85" t="s">
        <v>67</v>
      </c>
      <c r="C26" s="85"/>
      <c r="D26" s="85"/>
      <c r="E26" s="123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2"/>
      <c r="Q26" s="112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15.95" customHeight="1">
      <c r="A27" s="117"/>
      <c r="B27" s="56" t="s">
        <v>104</v>
      </c>
      <c r="C27" s="56"/>
      <c r="D27" s="56"/>
      <c r="E27" s="70" t="s">
        <v>105</v>
      </c>
      <c r="F27" s="92">
        <f>F24+F25</f>
        <v>0</v>
      </c>
      <c r="G27" s="92">
        <f t="shared" ref="G27:O27" si="10">G24+G25</f>
        <v>0</v>
      </c>
      <c r="H27" s="92">
        <f t="shared" si="10"/>
        <v>0</v>
      </c>
      <c r="I27" s="92">
        <f t="shared" si="10"/>
        <v>0</v>
      </c>
      <c r="J27" s="92">
        <f t="shared" si="10"/>
        <v>0</v>
      </c>
      <c r="K27" s="92">
        <f t="shared" si="10"/>
        <v>0</v>
      </c>
      <c r="L27" s="92">
        <f t="shared" si="10"/>
        <v>0</v>
      </c>
      <c r="M27" s="92">
        <f t="shared" si="10"/>
        <v>0</v>
      </c>
      <c r="N27" s="92">
        <f t="shared" si="10"/>
        <v>0</v>
      </c>
      <c r="O27" s="92">
        <f t="shared" si="10"/>
        <v>0</v>
      </c>
      <c r="P27" s="96">
        <f>P24+P25</f>
        <v>0</v>
      </c>
      <c r="Q27" s="96">
        <f t="shared" ref="Q27" si="11">Q24+Q25</f>
        <v>0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28"/>
      <c r="P29" s="28"/>
      <c r="Q29" s="30" t="s">
        <v>106</v>
      </c>
      <c r="R29" s="28"/>
      <c r="S29" s="28"/>
      <c r="T29" s="28"/>
      <c r="U29" s="28"/>
      <c r="V29" s="28"/>
      <c r="W29" s="28"/>
      <c r="X29" s="28"/>
      <c r="Y29" s="28"/>
      <c r="Z29" s="28"/>
      <c r="AA29" s="30"/>
    </row>
    <row r="30" spans="1:27" ht="15.95" customHeight="1">
      <c r="A30" s="121" t="s">
        <v>68</v>
      </c>
      <c r="B30" s="121"/>
      <c r="C30" s="121"/>
      <c r="D30" s="121"/>
      <c r="E30" s="121"/>
      <c r="F30" s="114" t="s">
        <v>254</v>
      </c>
      <c r="G30" s="113"/>
      <c r="H30" s="114" t="s">
        <v>255</v>
      </c>
      <c r="I30" s="113"/>
      <c r="J30" s="113"/>
      <c r="K30" s="113"/>
      <c r="L30" s="113"/>
      <c r="M30" s="113"/>
      <c r="N30" s="115"/>
      <c r="O30" s="116"/>
      <c r="P30" s="113"/>
      <c r="Q30" s="113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15.95" customHeight="1">
      <c r="A31" s="121"/>
      <c r="B31" s="121"/>
      <c r="C31" s="121"/>
      <c r="D31" s="121"/>
      <c r="E31" s="121"/>
      <c r="F31" s="54" t="s">
        <v>234</v>
      </c>
      <c r="G31" s="69" t="s">
        <v>233</v>
      </c>
      <c r="H31" s="54" t="s">
        <v>234</v>
      </c>
      <c r="I31" s="69" t="s">
        <v>233</v>
      </c>
      <c r="J31" s="54"/>
      <c r="K31" s="69"/>
      <c r="L31" s="54"/>
      <c r="M31" s="69"/>
      <c r="N31" s="69"/>
      <c r="O31" s="69"/>
      <c r="P31" s="54"/>
      <c r="Q31" s="69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15.95" customHeight="1">
      <c r="A32" s="117" t="s">
        <v>84</v>
      </c>
      <c r="B32" s="64" t="s">
        <v>49</v>
      </c>
      <c r="C32" s="56"/>
      <c r="D32" s="56"/>
      <c r="E32" s="70" t="s">
        <v>40</v>
      </c>
      <c r="F32" s="57">
        <v>1161</v>
      </c>
      <c r="G32" s="57">
        <v>1115.1979999999999</v>
      </c>
      <c r="H32" s="57">
        <v>720</v>
      </c>
      <c r="I32" s="57">
        <v>1575.588</v>
      </c>
      <c r="J32" s="57"/>
      <c r="K32" s="57"/>
      <c r="L32" s="57"/>
      <c r="M32" s="57"/>
      <c r="N32" s="96"/>
      <c r="O32" s="96"/>
      <c r="P32" s="57"/>
      <c r="Q32" s="57"/>
      <c r="R32" s="33"/>
      <c r="S32" s="33"/>
      <c r="T32" s="33"/>
      <c r="U32" s="33"/>
      <c r="V32" s="34"/>
      <c r="W32" s="34"/>
      <c r="X32" s="33"/>
      <c r="Y32" s="33"/>
      <c r="Z32" s="34"/>
      <c r="AA32" s="34"/>
    </row>
    <row r="33" spans="1:27" ht="15.95" customHeight="1">
      <c r="A33" s="124"/>
      <c r="B33" s="66"/>
      <c r="C33" s="64" t="s">
        <v>69</v>
      </c>
      <c r="D33" s="56"/>
      <c r="E33" s="70"/>
      <c r="F33" s="57">
        <v>1113</v>
      </c>
      <c r="G33" s="57">
        <v>974.68</v>
      </c>
      <c r="H33" s="57">
        <v>720</v>
      </c>
      <c r="I33" s="57">
        <v>1563.4349999999999</v>
      </c>
      <c r="J33" s="57"/>
      <c r="K33" s="57"/>
      <c r="L33" s="57"/>
      <c r="M33" s="57"/>
      <c r="N33" s="96"/>
      <c r="O33" s="96"/>
      <c r="P33" s="57"/>
      <c r="Q33" s="57"/>
      <c r="R33" s="33"/>
      <c r="S33" s="33"/>
      <c r="T33" s="33"/>
      <c r="U33" s="33"/>
      <c r="V33" s="34"/>
      <c r="W33" s="34"/>
      <c r="X33" s="33"/>
      <c r="Y33" s="33"/>
      <c r="Z33" s="34"/>
      <c r="AA33" s="34"/>
    </row>
    <row r="34" spans="1:27" ht="15.95" customHeight="1">
      <c r="A34" s="124"/>
      <c r="B34" s="66"/>
      <c r="C34" s="65"/>
      <c r="D34" s="56" t="s">
        <v>70</v>
      </c>
      <c r="E34" s="70"/>
      <c r="F34" s="57">
        <v>1102</v>
      </c>
      <c r="G34" s="57">
        <v>974.68</v>
      </c>
      <c r="H34" s="57">
        <v>665</v>
      </c>
      <c r="I34" s="57">
        <v>63.435000000000002</v>
      </c>
      <c r="J34" s="57"/>
      <c r="K34" s="57"/>
      <c r="L34" s="57"/>
      <c r="M34" s="57"/>
      <c r="N34" s="96"/>
      <c r="O34" s="96"/>
      <c r="P34" s="57"/>
      <c r="Q34" s="57"/>
      <c r="R34" s="33"/>
      <c r="S34" s="33"/>
      <c r="T34" s="33"/>
      <c r="U34" s="33"/>
      <c r="V34" s="34"/>
      <c r="W34" s="34"/>
      <c r="X34" s="33"/>
      <c r="Y34" s="33"/>
      <c r="Z34" s="34"/>
      <c r="AA34" s="34"/>
    </row>
    <row r="35" spans="1:27" ht="15.95" customHeight="1">
      <c r="A35" s="124"/>
      <c r="B35" s="65"/>
      <c r="C35" s="56" t="s">
        <v>71</v>
      </c>
      <c r="D35" s="56"/>
      <c r="E35" s="70"/>
      <c r="F35" s="57">
        <v>48</v>
      </c>
      <c r="G35" s="57">
        <v>140.518</v>
      </c>
      <c r="H35" s="57">
        <v>0</v>
      </c>
      <c r="I35" s="57">
        <v>12.153</v>
      </c>
      <c r="J35" s="72"/>
      <c r="K35" s="72"/>
      <c r="L35" s="57"/>
      <c r="M35" s="57"/>
      <c r="N35" s="96"/>
      <c r="O35" s="96"/>
      <c r="P35" s="57"/>
      <c r="Q35" s="57"/>
      <c r="R35" s="33"/>
      <c r="S35" s="33"/>
      <c r="T35" s="33"/>
      <c r="U35" s="33"/>
      <c r="V35" s="34"/>
      <c r="W35" s="34"/>
      <c r="X35" s="33"/>
      <c r="Y35" s="33"/>
      <c r="Z35" s="34"/>
      <c r="AA35" s="34"/>
    </row>
    <row r="36" spans="1:27" ht="15.95" customHeight="1">
      <c r="A36" s="124"/>
      <c r="B36" s="64" t="s">
        <v>52</v>
      </c>
      <c r="C36" s="56"/>
      <c r="D36" s="56"/>
      <c r="E36" s="70" t="s">
        <v>41</v>
      </c>
      <c r="F36" s="57">
        <v>435</v>
      </c>
      <c r="G36" s="57">
        <v>570.06200000000001</v>
      </c>
      <c r="H36" s="57">
        <v>28</v>
      </c>
      <c r="I36" s="57">
        <v>42.731000000000002</v>
      </c>
      <c r="J36" s="57"/>
      <c r="K36" s="57"/>
      <c r="L36" s="57"/>
      <c r="M36" s="57"/>
      <c r="N36" s="96"/>
      <c r="O36" s="96"/>
      <c r="P36" s="57"/>
      <c r="Q36" s="57"/>
      <c r="R36" s="33"/>
      <c r="S36" s="33"/>
      <c r="T36" s="33"/>
      <c r="U36" s="33"/>
      <c r="V36" s="33"/>
      <c r="W36" s="33"/>
      <c r="X36" s="33"/>
      <c r="Y36" s="33"/>
      <c r="Z36" s="34"/>
      <c r="AA36" s="34"/>
    </row>
    <row r="37" spans="1:27" ht="15.95" customHeight="1">
      <c r="A37" s="124"/>
      <c r="B37" s="66"/>
      <c r="C37" s="56" t="s">
        <v>72</v>
      </c>
      <c r="D37" s="56"/>
      <c r="E37" s="70"/>
      <c r="F37" s="57">
        <v>387</v>
      </c>
      <c r="G37" s="57">
        <v>509.54399999999998</v>
      </c>
      <c r="H37" s="57">
        <v>18</v>
      </c>
      <c r="I37" s="57">
        <v>25.587000000000003</v>
      </c>
      <c r="J37" s="57"/>
      <c r="K37" s="57"/>
      <c r="L37" s="57"/>
      <c r="M37" s="57"/>
      <c r="N37" s="96"/>
      <c r="O37" s="96"/>
      <c r="P37" s="57"/>
      <c r="Q37" s="57"/>
      <c r="R37" s="33"/>
      <c r="S37" s="33"/>
      <c r="T37" s="33"/>
      <c r="U37" s="33"/>
      <c r="V37" s="33"/>
      <c r="W37" s="33"/>
      <c r="X37" s="33"/>
      <c r="Y37" s="33"/>
      <c r="Z37" s="34"/>
      <c r="AA37" s="34"/>
    </row>
    <row r="38" spans="1:27" ht="15.95" customHeight="1">
      <c r="A38" s="124"/>
      <c r="B38" s="65"/>
      <c r="C38" s="56" t="s">
        <v>73</v>
      </c>
      <c r="D38" s="56"/>
      <c r="E38" s="70"/>
      <c r="F38" s="57">
        <v>48</v>
      </c>
      <c r="G38" s="57">
        <v>60.518000000000001</v>
      </c>
      <c r="H38" s="57">
        <v>10</v>
      </c>
      <c r="I38" s="57">
        <v>17.143999999999998</v>
      </c>
      <c r="J38" s="57"/>
      <c r="K38" s="72"/>
      <c r="L38" s="57"/>
      <c r="M38" s="57"/>
      <c r="N38" s="96"/>
      <c r="O38" s="96"/>
      <c r="P38" s="57"/>
      <c r="Q38" s="57"/>
      <c r="R38" s="33"/>
      <c r="S38" s="33"/>
      <c r="T38" s="34"/>
      <c r="U38" s="34"/>
      <c r="V38" s="33"/>
      <c r="W38" s="33"/>
      <c r="X38" s="33"/>
      <c r="Y38" s="33"/>
      <c r="Z38" s="34"/>
      <c r="AA38" s="34"/>
    </row>
    <row r="39" spans="1:27" ht="15.95" customHeight="1">
      <c r="A39" s="124"/>
      <c r="B39" s="50" t="s">
        <v>74</v>
      </c>
      <c r="C39" s="50"/>
      <c r="D39" s="50"/>
      <c r="E39" s="70" t="s">
        <v>107</v>
      </c>
      <c r="F39" s="57">
        <f>F32-F36</f>
        <v>726</v>
      </c>
      <c r="G39" s="96">
        <f t="shared" ref="G39:I39" si="12">G32-G36</f>
        <v>545.13599999999985</v>
      </c>
      <c r="H39" s="96">
        <f t="shared" si="12"/>
        <v>692</v>
      </c>
      <c r="I39" s="96">
        <f t="shared" si="12"/>
        <v>1532.857</v>
      </c>
      <c r="J39" s="57">
        <f t="shared" ref="J39:Q39" si="13">J32-J36</f>
        <v>0</v>
      </c>
      <c r="K39" s="57">
        <f t="shared" si="13"/>
        <v>0</v>
      </c>
      <c r="L39" s="57">
        <f t="shared" si="13"/>
        <v>0</v>
      </c>
      <c r="M39" s="57">
        <f t="shared" si="13"/>
        <v>0</v>
      </c>
      <c r="N39" s="96">
        <f t="shared" si="13"/>
        <v>0</v>
      </c>
      <c r="O39" s="96">
        <f t="shared" si="13"/>
        <v>0</v>
      </c>
      <c r="P39" s="57">
        <f t="shared" si="13"/>
        <v>0</v>
      </c>
      <c r="Q39" s="57">
        <f t="shared" si="13"/>
        <v>0</v>
      </c>
      <c r="R39" s="33"/>
      <c r="S39" s="33"/>
      <c r="T39" s="33"/>
      <c r="U39" s="33"/>
      <c r="V39" s="33"/>
      <c r="W39" s="33"/>
      <c r="X39" s="33"/>
      <c r="Y39" s="33"/>
      <c r="Z39" s="34"/>
      <c r="AA39" s="34"/>
    </row>
    <row r="40" spans="1:27" ht="15.95" customHeight="1">
      <c r="A40" s="117" t="s">
        <v>85</v>
      </c>
      <c r="B40" s="64" t="s">
        <v>75</v>
      </c>
      <c r="C40" s="56"/>
      <c r="D40" s="56"/>
      <c r="E40" s="70" t="s">
        <v>43</v>
      </c>
      <c r="F40" s="57">
        <v>1422</v>
      </c>
      <c r="G40" s="57">
        <v>1708.482</v>
      </c>
      <c r="H40" s="57">
        <v>0</v>
      </c>
      <c r="I40" s="57">
        <v>120</v>
      </c>
      <c r="J40" s="57"/>
      <c r="K40" s="57"/>
      <c r="L40" s="57"/>
      <c r="M40" s="57"/>
      <c r="N40" s="96"/>
      <c r="O40" s="96"/>
      <c r="P40" s="57"/>
      <c r="Q40" s="57"/>
      <c r="R40" s="33"/>
      <c r="S40" s="33"/>
      <c r="T40" s="33"/>
      <c r="U40" s="33"/>
      <c r="V40" s="34"/>
      <c r="W40" s="34"/>
      <c r="X40" s="34"/>
      <c r="Y40" s="34"/>
      <c r="Z40" s="33"/>
      <c r="AA40" s="33"/>
    </row>
    <row r="41" spans="1:27" ht="15.95" customHeight="1">
      <c r="A41" s="118"/>
      <c r="B41" s="65"/>
      <c r="C41" s="56" t="s">
        <v>76</v>
      </c>
      <c r="D41" s="56"/>
      <c r="E41" s="70"/>
      <c r="F41" s="72">
        <v>920</v>
      </c>
      <c r="G41" s="72">
        <v>959</v>
      </c>
      <c r="H41" s="72">
        <v>0</v>
      </c>
      <c r="I41" s="72">
        <v>0</v>
      </c>
      <c r="J41" s="57"/>
      <c r="K41" s="57"/>
      <c r="L41" s="57"/>
      <c r="M41" s="57"/>
      <c r="N41" s="96"/>
      <c r="O41" s="96"/>
      <c r="P41" s="57"/>
      <c r="Q41" s="57"/>
      <c r="R41" s="34"/>
      <c r="S41" s="34"/>
      <c r="T41" s="34"/>
      <c r="U41" s="34"/>
      <c r="V41" s="34"/>
      <c r="W41" s="34"/>
      <c r="X41" s="34"/>
      <c r="Y41" s="34"/>
      <c r="Z41" s="33"/>
      <c r="AA41" s="33"/>
    </row>
    <row r="42" spans="1:27" ht="15.95" customHeight="1">
      <c r="A42" s="118"/>
      <c r="B42" s="64" t="s">
        <v>63</v>
      </c>
      <c r="C42" s="56"/>
      <c r="D42" s="56"/>
      <c r="E42" s="70" t="s">
        <v>44</v>
      </c>
      <c r="F42" s="57">
        <v>1816</v>
      </c>
      <c r="G42" s="57">
        <v>1946.4749999999999</v>
      </c>
      <c r="H42" s="57">
        <v>1024</v>
      </c>
      <c r="I42" s="57">
        <v>1960</v>
      </c>
      <c r="J42" s="57"/>
      <c r="K42" s="57"/>
      <c r="L42" s="57"/>
      <c r="M42" s="57"/>
      <c r="N42" s="96"/>
      <c r="O42" s="96"/>
      <c r="P42" s="57"/>
      <c r="Q42" s="57"/>
      <c r="R42" s="33"/>
      <c r="S42" s="33"/>
      <c r="T42" s="33"/>
      <c r="U42" s="33"/>
      <c r="V42" s="34"/>
      <c r="W42" s="34"/>
      <c r="X42" s="33"/>
      <c r="Y42" s="33"/>
      <c r="Z42" s="33"/>
      <c r="AA42" s="33"/>
    </row>
    <row r="43" spans="1:27" ht="15.95" customHeight="1">
      <c r="A43" s="118"/>
      <c r="B43" s="65"/>
      <c r="C43" s="56" t="s">
        <v>77</v>
      </c>
      <c r="D43" s="56"/>
      <c r="E43" s="70"/>
      <c r="F43" s="57">
        <v>1797</v>
      </c>
      <c r="G43" s="57">
        <v>1946.4749999999999</v>
      </c>
      <c r="H43" s="57">
        <v>1024</v>
      </c>
      <c r="I43" s="57">
        <v>1960</v>
      </c>
      <c r="J43" s="72"/>
      <c r="K43" s="72"/>
      <c r="L43" s="57"/>
      <c r="M43" s="57"/>
      <c r="N43" s="96"/>
      <c r="O43" s="96"/>
      <c r="P43" s="57"/>
      <c r="Q43" s="57"/>
      <c r="R43" s="33"/>
      <c r="S43" s="33"/>
      <c r="T43" s="34"/>
      <c r="U43" s="33"/>
      <c r="V43" s="34"/>
      <c r="W43" s="34"/>
      <c r="X43" s="33"/>
      <c r="Y43" s="33"/>
      <c r="Z43" s="34"/>
      <c r="AA43" s="34"/>
    </row>
    <row r="44" spans="1:27" ht="15.95" customHeight="1">
      <c r="A44" s="118"/>
      <c r="B44" s="56" t="s">
        <v>74</v>
      </c>
      <c r="C44" s="56"/>
      <c r="D44" s="56"/>
      <c r="E44" s="70" t="s">
        <v>108</v>
      </c>
      <c r="F44" s="72">
        <f>F40-F42</f>
        <v>-394</v>
      </c>
      <c r="G44" s="72">
        <f t="shared" ref="G44:I44" si="14">G40-G42</f>
        <v>-237.99299999999994</v>
      </c>
      <c r="H44" s="72">
        <f t="shared" si="14"/>
        <v>-1024</v>
      </c>
      <c r="I44" s="72">
        <f t="shared" si="14"/>
        <v>-1840</v>
      </c>
      <c r="J44" s="72">
        <f t="shared" ref="J44:Q44" si="15">J40-J42</f>
        <v>0</v>
      </c>
      <c r="K44" s="72">
        <f t="shared" si="15"/>
        <v>0</v>
      </c>
      <c r="L44" s="72">
        <f t="shared" si="15"/>
        <v>0</v>
      </c>
      <c r="M44" s="72">
        <f t="shared" si="15"/>
        <v>0</v>
      </c>
      <c r="N44" s="72">
        <f t="shared" si="15"/>
        <v>0</v>
      </c>
      <c r="O44" s="72">
        <f t="shared" si="15"/>
        <v>0</v>
      </c>
      <c r="P44" s="72">
        <f t="shared" si="15"/>
        <v>0</v>
      </c>
      <c r="Q44" s="72">
        <f t="shared" si="15"/>
        <v>0</v>
      </c>
      <c r="R44" s="34"/>
      <c r="S44" s="34"/>
      <c r="T44" s="33"/>
      <c r="U44" s="33"/>
      <c r="V44" s="34"/>
      <c r="W44" s="34"/>
      <c r="X44" s="33"/>
      <c r="Y44" s="33"/>
      <c r="Z44" s="33"/>
      <c r="AA44" s="33"/>
    </row>
    <row r="45" spans="1:27" ht="15.95" customHeight="1">
      <c r="A45" s="117" t="s">
        <v>86</v>
      </c>
      <c r="B45" s="50" t="s">
        <v>78</v>
      </c>
      <c r="C45" s="50"/>
      <c r="D45" s="50"/>
      <c r="E45" s="70" t="s">
        <v>109</v>
      </c>
      <c r="F45" s="57">
        <f>F39+F44</f>
        <v>332</v>
      </c>
      <c r="G45" s="96">
        <f t="shared" ref="G45:I45" si="16">G39+G44</f>
        <v>307.14299999999992</v>
      </c>
      <c r="H45" s="96">
        <f t="shared" si="16"/>
        <v>-332</v>
      </c>
      <c r="I45" s="96">
        <f t="shared" si="16"/>
        <v>-307.14300000000003</v>
      </c>
      <c r="J45" s="57">
        <f t="shared" ref="J45:Q45" si="17">J39+J44</f>
        <v>0</v>
      </c>
      <c r="K45" s="57">
        <f t="shared" si="17"/>
        <v>0</v>
      </c>
      <c r="L45" s="57">
        <f t="shared" si="17"/>
        <v>0</v>
      </c>
      <c r="M45" s="57">
        <f t="shared" si="17"/>
        <v>0</v>
      </c>
      <c r="N45" s="96">
        <f t="shared" si="17"/>
        <v>0</v>
      </c>
      <c r="O45" s="96">
        <f t="shared" si="17"/>
        <v>0</v>
      </c>
      <c r="P45" s="57">
        <f t="shared" si="17"/>
        <v>0</v>
      </c>
      <c r="Q45" s="57">
        <f t="shared" si="17"/>
        <v>0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5.95" customHeight="1">
      <c r="A46" s="118"/>
      <c r="B46" s="56" t="s">
        <v>79</v>
      </c>
      <c r="C46" s="56"/>
      <c r="D46" s="56"/>
      <c r="E46" s="56"/>
      <c r="F46" s="72">
        <v>0</v>
      </c>
      <c r="G46" s="72">
        <v>0</v>
      </c>
      <c r="H46" s="72">
        <v>0</v>
      </c>
      <c r="I46" s="72">
        <v>0</v>
      </c>
      <c r="J46" s="72"/>
      <c r="K46" s="72"/>
      <c r="L46" s="57"/>
      <c r="M46" s="57"/>
      <c r="N46" s="96"/>
      <c r="O46" s="96"/>
      <c r="P46" s="72"/>
      <c r="Q46" s="72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ht="15.95" customHeight="1">
      <c r="A47" s="118"/>
      <c r="B47" s="56" t="s">
        <v>80</v>
      </c>
      <c r="C47" s="56"/>
      <c r="D47" s="56"/>
      <c r="E47" s="56"/>
      <c r="F47" s="57">
        <v>332</v>
      </c>
      <c r="G47" s="57">
        <v>0</v>
      </c>
      <c r="H47" s="57">
        <v>-332</v>
      </c>
      <c r="I47" s="57">
        <v>0</v>
      </c>
      <c r="J47" s="57"/>
      <c r="K47" s="57"/>
      <c r="L47" s="57"/>
      <c r="M47" s="57"/>
      <c r="N47" s="96"/>
      <c r="O47" s="96"/>
      <c r="P47" s="57"/>
      <c r="Q47" s="57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5.95" customHeight="1">
      <c r="A48" s="118"/>
      <c r="B48" s="56" t="s">
        <v>81</v>
      </c>
      <c r="C48" s="56"/>
      <c r="D48" s="56"/>
      <c r="E48" s="56"/>
      <c r="F48" s="57">
        <v>332</v>
      </c>
      <c r="G48" s="57">
        <v>0</v>
      </c>
      <c r="H48" s="57">
        <v>-332</v>
      </c>
      <c r="I48" s="57">
        <v>0</v>
      </c>
      <c r="J48" s="57"/>
      <c r="K48" s="57"/>
      <c r="L48" s="57"/>
      <c r="M48" s="57"/>
      <c r="N48" s="96"/>
      <c r="O48" s="96"/>
      <c r="P48" s="57"/>
      <c r="Q48" s="57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18" ht="15.95" customHeight="1">
      <c r="A49" s="9" t="s">
        <v>110</v>
      </c>
      <c r="Q49" s="8"/>
      <c r="R49" s="8"/>
    </row>
    <row r="50" spans="1:18" ht="15.95" customHeight="1">
      <c r="A50" s="9"/>
      <c r="Q50" s="8"/>
      <c r="R50" s="8"/>
    </row>
  </sheetData>
  <mergeCells count="32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F30:G30"/>
    <mergeCell ref="H30:I30"/>
    <mergeCell ref="J30:K30"/>
    <mergeCell ref="L30:M30"/>
    <mergeCell ref="N30:O30"/>
    <mergeCell ref="L6:M6"/>
    <mergeCell ref="J6:K6"/>
    <mergeCell ref="L25:L26"/>
    <mergeCell ref="M25:M26"/>
    <mergeCell ref="P30:Q30"/>
    <mergeCell ref="N6:O6"/>
    <mergeCell ref="N25:N26"/>
    <mergeCell ref="O25:O26"/>
    <mergeCell ref="P25:P26"/>
    <mergeCell ref="Q25:Q26"/>
    <mergeCell ref="P6:Q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8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27" activePane="bottomRight" state="frozen"/>
      <selection activeCell="L8" sqref="L8"/>
      <selection pane="topRight" activeCell="L8" sqref="L8"/>
      <selection pane="bottomLeft" activeCell="L8" sqref="L8"/>
      <selection pane="bottomRight" activeCell="I45" sqref="I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252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237</v>
      </c>
      <c r="G7" s="51"/>
      <c r="H7" s="51" t="s">
        <v>238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250</v>
      </c>
      <c r="G8" s="54" t="s">
        <v>2</v>
      </c>
      <c r="H8" s="54" t="s">
        <v>250</v>
      </c>
      <c r="I8" s="55"/>
    </row>
    <row r="9" spans="1:9" ht="18" customHeight="1">
      <c r="A9" s="103" t="s">
        <v>87</v>
      </c>
      <c r="B9" s="103" t="s">
        <v>89</v>
      </c>
      <c r="C9" s="64" t="s">
        <v>3</v>
      </c>
      <c r="D9" s="56"/>
      <c r="E9" s="56"/>
      <c r="F9" s="57">
        <v>94867</v>
      </c>
      <c r="G9" s="58">
        <f>F9/$F$27*100</f>
        <v>17.055876076251366</v>
      </c>
      <c r="H9" s="57">
        <v>90347</v>
      </c>
      <c r="I9" s="58">
        <f t="shared" ref="I9:I45" si="0">(F9/H9-1)*100</f>
        <v>5.0029331355772699</v>
      </c>
    </row>
    <row r="10" spans="1:9" ht="18" customHeight="1">
      <c r="A10" s="103"/>
      <c r="B10" s="103"/>
      <c r="C10" s="66"/>
      <c r="D10" s="64" t="s">
        <v>22</v>
      </c>
      <c r="E10" s="56"/>
      <c r="F10" s="57">
        <v>27475</v>
      </c>
      <c r="G10" s="58">
        <f t="shared" ref="G10:G27" si="1">F10/$F$27*100</f>
        <v>4.9396544129676947</v>
      </c>
      <c r="H10" s="57">
        <v>27847</v>
      </c>
      <c r="I10" s="58">
        <f t="shared" si="0"/>
        <v>-1.335871009444467</v>
      </c>
    </row>
    <row r="11" spans="1:9" ht="18" customHeight="1">
      <c r="A11" s="103"/>
      <c r="B11" s="103"/>
      <c r="C11" s="66"/>
      <c r="D11" s="66"/>
      <c r="E11" s="50" t="s">
        <v>23</v>
      </c>
      <c r="F11" s="57">
        <v>22080</v>
      </c>
      <c r="G11" s="58">
        <f t="shared" si="1"/>
        <v>3.9697022543521996</v>
      </c>
      <c r="H11" s="57">
        <v>21920</v>
      </c>
      <c r="I11" s="58">
        <f t="shared" si="0"/>
        <v>0.72992700729928028</v>
      </c>
    </row>
    <row r="12" spans="1:9" ht="18" customHeight="1">
      <c r="A12" s="103"/>
      <c r="B12" s="103"/>
      <c r="C12" s="66"/>
      <c r="D12" s="66"/>
      <c r="E12" s="50" t="s">
        <v>24</v>
      </c>
      <c r="F12" s="57">
        <v>1450</v>
      </c>
      <c r="G12" s="58">
        <f t="shared" si="1"/>
        <v>0.26069149768164357</v>
      </c>
      <c r="H12" s="57">
        <v>2462</v>
      </c>
      <c r="I12" s="58">
        <f t="shared" si="0"/>
        <v>-41.104792851340378</v>
      </c>
    </row>
    <row r="13" spans="1:9" ht="18" customHeight="1">
      <c r="A13" s="103"/>
      <c r="B13" s="103"/>
      <c r="C13" s="66"/>
      <c r="D13" s="65"/>
      <c r="E13" s="50" t="s">
        <v>25</v>
      </c>
      <c r="F13" s="57">
        <v>208</v>
      </c>
      <c r="G13" s="58">
        <f t="shared" si="1"/>
        <v>3.7395745874332309E-2</v>
      </c>
      <c r="H13" s="57">
        <v>174</v>
      </c>
      <c r="I13" s="58">
        <f t="shared" si="0"/>
        <v>19.540229885057482</v>
      </c>
    </row>
    <row r="14" spans="1:9" ht="18" customHeight="1">
      <c r="A14" s="103"/>
      <c r="B14" s="103"/>
      <c r="C14" s="66"/>
      <c r="D14" s="64" t="s">
        <v>26</v>
      </c>
      <c r="E14" s="56"/>
      <c r="F14" s="57">
        <v>18543</v>
      </c>
      <c r="G14" s="58">
        <f t="shared" si="1"/>
        <v>3.3337947872487699</v>
      </c>
      <c r="H14" s="57">
        <v>17910</v>
      </c>
      <c r="I14" s="58">
        <f t="shared" si="0"/>
        <v>3.5343383584589549</v>
      </c>
    </row>
    <row r="15" spans="1:9" ht="18" customHeight="1">
      <c r="A15" s="103"/>
      <c r="B15" s="103"/>
      <c r="C15" s="66"/>
      <c r="D15" s="66"/>
      <c r="E15" s="50" t="s">
        <v>27</v>
      </c>
      <c r="F15" s="57">
        <v>559</v>
      </c>
      <c r="G15" s="58">
        <f t="shared" si="1"/>
        <v>0.10050106703726809</v>
      </c>
      <c r="H15" s="57">
        <v>565</v>
      </c>
      <c r="I15" s="58">
        <f t="shared" si="0"/>
        <v>-1.0619469026548645</v>
      </c>
    </row>
    <row r="16" spans="1:9" ht="18" customHeight="1">
      <c r="A16" s="103"/>
      <c r="B16" s="103"/>
      <c r="C16" s="66"/>
      <c r="D16" s="65"/>
      <c r="E16" s="50" t="s">
        <v>28</v>
      </c>
      <c r="F16" s="57">
        <v>17983</v>
      </c>
      <c r="G16" s="58">
        <f t="shared" si="1"/>
        <v>3.2331139329717216</v>
      </c>
      <c r="H16" s="57">
        <v>17346</v>
      </c>
      <c r="I16" s="58">
        <f t="shared" si="0"/>
        <v>3.672316384180796</v>
      </c>
    </row>
    <row r="17" spans="1:9" ht="18" customHeight="1">
      <c r="A17" s="103"/>
      <c r="B17" s="103"/>
      <c r="C17" s="66"/>
      <c r="D17" s="104" t="s">
        <v>29</v>
      </c>
      <c r="E17" s="105"/>
      <c r="F17" s="57">
        <v>13021</v>
      </c>
      <c r="G17" s="58">
        <f t="shared" si="1"/>
        <v>2.3410096491811592</v>
      </c>
      <c r="H17" s="57">
        <v>11815</v>
      </c>
      <c r="I17" s="58">
        <f t="shared" si="0"/>
        <v>10.207363520947954</v>
      </c>
    </row>
    <row r="18" spans="1:9" ht="18" customHeight="1">
      <c r="A18" s="103"/>
      <c r="B18" s="103"/>
      <c r="C18" s="66"/>
      <c r="D18" s="104" t="s">
        <v>93</v>
      </c>
      <c r="E18" s="106"/>
      <c r="F18" s="57">
        <v>1666</v>
      </c>
      <c r="G18" s="58">
        <f t="shared" si="1"/>
        <v>0.29952554147421939</v>
      </c>
      <c r="H18" s="57">
        <v>1629</v>
      </c>
      <c r="I18" s="58">
        <f t="shared" si="0"/>
        <v>2.2713321055862545</v>
      </c>
    </row>
    <row r="19" spans="1:9" ht="18" customHeight="1">
      <c r="A19" s="103"/>
      <c r="B19" s="103"/>
      <c r="C19" s="65"/>
      <c r="D19" s="104" t="s">
        <v>94</v>
      </c>
      <c r="E19" s="106"/>
      <c r="F19" s="57">
        <v>0</v>
      </c>
      <c r="G19" s="58">
        <f t="shared" si="1"/>
        <v>0</v>
      </c>
      <c r="H19" s="57">
        <v>0</v>
      </c>
      <c r="I19" s="58">
        <v>0</v>
      </c>
    </row>
    <row r="20" spans="1:9" ht="18" customHeight="1">
      <c r="A20" s="103"/>
      <c r="B20" s="103"/>
      <c r="C20" s="56" t="s">
        <v>4</v>
      </c>
      <c r="D20" s="56"/>
      <c r="E20" s="56"/>
      <c r="F20" s="57">
        <v>12523</v>
      </c>
      <c r="G20" s="58">
        <f t="shared" si="1"/>
        <v>2.2514756037704977</v>
      </c>
      <c r="H20" s="57">
        <v>13556</v>
      </c>
      <c r="I20" s="58">
        <f t="shared" si="0"/>
        <v>-7.6202419592800279</v>
      </c>
    </row>
    <row r="21" spans="1:9" ht="18" customHeight="1">
      <c r="A21" s="103"/>
      <c r="B21" s="103"/>
      <c r="C21" s="56" t="s">
        <v>5</v>
      </c>
      <c r="D21" s="56"/>
      <c r="E21" s="56"/>
      <c r="F21" s="57">
        <v>153839</v>
      </c>
      <c r="G21" s="58">
        <f t="shared" si="1"/>
        <v>27.658289180583694</v>
      </c>
      <c r="H21" s="57">
        <v>148977</v>
      </c>
      <c r="I21" s="58">
        <f t="shared" si="0"/>
        <v>3.2635910241178179</v>
      </c>
    </row>
    <row r="22" spans="1:9" ht="18" customHeight="1">
      <c r="A22" s="103"/>
      <c r="B22" s="103"/>
      <c r="C22" s="56" t="s">
        <v>30</v>
      </c>
      <c r="D22" s="56"/>
      <c r="E22" s="56"/>
      <c r="F22" s="57">
        <v>5265</v>
      </c>
      <c r="G22" s="58">
        <f t="shared" si="1"/>
        <v>0.94657981744403674</v>
      </c>
      <c r="H22" s="57">
        <v>5789</v>
      </c>
      <c r="I22" s="58">
        <f t="shared" si="0"/>
        <v>-9.0516496804283975</v>
      </c>
    </row>
    <row r="23" spans="1:9" ht="18" customHeight="1">
      <c r="A23" s="103"/>
      <c r="B23" s="103"/>
      <c r="C23" s="56" t="s">
        <v>6</v>
      </c>
      <c r="D23" s="56"/>
      <c r="E23" s="56"/>
      <c r="F23" s="57">
        <v>110567</v>
      </c>
      <c r="G23" s="58">
        <f t="shared" si="1"/>
        <v>19.878535740804331</v>
      </c>
      <c r="H23" s="57">
        <v>56889</v>
      </c>
      <c r="I23" s="58">
        <f t="shared" si="0"/>
        <v>94.355675086572106</v>
      </c>
    </row>
    <row r="24" spans="1:9" ht="18" customHeight="1">
      <c r="A24" s="103"/>
      <c r="B24" s="103"/>
      <c r="C24" s="56" t="s">
        <v>31</v>
      </c>
      <c r="D24" s="56"/>
      <c r="E24" s="56"/>
      <c r="F24" s="57">
        <v>2433</v>
      </c>
      <c r="G24" s="58">
        <f t="shared" si="1"/>
        <v>0.43742235438581978</v>
      </c>
      <c r="H24" s="57">
        <v>2361</v>
      </c>
      <c r="I24" s="58">
        <f t="shared" si="0"/>
        <v>3.0495552731893305</v>
      </c>
    </row>
    <row r="25" spans="1:9" ht="18" customHeight="1">
      <c r="A25" s="103"/>
      <c r="B25" s="103"/>
      <c r="C25" s="56" t="s">
        <v>7</v>
      </c>
      <c r="D25" s="56"/>
      <c r="E25" s="56"/>
      <c r="F25" s="57">
        <v>63904</v>
      </c>
      <c r="G25" s="58">
        <f t="shared" si="1"/>
        <v>11.489123770929483</v>
      </c>
      <c r="H25" s="57">
        <v>54399</v>
      </c>
      <c r="I25" s="58">
        <f t="shared" si="0"/>
        <v>17.472747660802579</v>
      </c>
    </row>
    <row r="26" spans="1:9" ht="18" customHeight="1">
      <c r="A26" s="103"/>
      <c r="B26" s="103"/>
      <c r="C26" s="56" t="s">
        <v>8</v>
      </c>
      <c r="D26" s="56"/>
      <c r="E26" s="56"/>
      <c r="F26" s="57">
        <v>112815</v>
      </c>
      <c r="G26" s="58">
        <f t="shared" si="1"/>
        <v>20.282697455830771</v>
      </c>
      <c r="H26" s="57">
        <v>111384</v>
      </c>
      <c r="I26" s="58">
        <f t="shared" si="0"/>
        <v>1.2847446670976037</v>
      </c>
    </row>
    <row r="27" spans="1:9" ht="18" customHeight="1">
      <c r="A27" s="103"/>
      <c r="B27" s="103"/>
      <c r="C27" s="56" t="s">
        <v>9</v>
      </c>
      <c r="D27" s="56"/>
      <c r="E27" s="56"/>
      <c r="F27" s="57">
        <v>556213</v>
      </c>
      <c r="G27" s="58">
        <f t="shared" si="1"/>
        <v>100</v>
      </c>
      <c r="H27" s="57">
        <v>483702</v>
      </c>
      <c r="I27" s="58">
        <f t="shared" si="0"/>
        <v>14.990841468507465</v>
      </c>
    </row>
    <row r="28" spans="1:9" ht="18" customHeight="1">
      <c r="A28" s="103"/>
      <c r="B28" s="103" t="s">
        <v>88</v>
      </c>
      <c r="C28" s="64" t="s">
        <v>10</v>
      </c>
      <c r="D28" s="56"/>
      <c r="E28" s="56"/>
      <c r="F28" s="57">
        <v>195321</v>
      </c>
      <c r="G28" s="58">
        <f t="shared" ref="G28:G45" si="2">F28/$F$45*100</f>
        <v>37.172350398803303</v>
      </c>
      <c r="H28" s="57">
        <v>196708</v>
      </c>
      <c r="I28" s="58">
        <f t="shared" si="0"/>
        <v>-0.70510604550907408</v>
      </c>
    </row>
    <row r="29" spans="1:9" ht="18" customHeight="1">
      <c r="A29" s="103"/>
      <c r="B29" s="103"/>
      <c r="C29" s="66"/>
      <c r="D29" s="56" t="s">
        <v>11</v>
      </c>
      <c r="E29" s="56"/>
      <c r="F29" s="57">
        <v>113775</v>
      </c>
      <c r="G29" s="58">
        <f t="shared" si="2"/>
        <v>21.652992594876363</v>
      </c>
      <c r="H29" s="57">
        <v>112934</v>
      </c>
      <c r="I29" s="58">
        <f t="shared" si="0"/>
        <v>0.74468273504879612</v>
      </c>
    </row>
    <row r="30" spans="1:9" ht="18" customHeight="1">
      <c r="A30" s="103"/>
      <c r="B30" s="103"/>
      <c r="C30" s="66"/>
      <c r="D30" s="56" t="s">
        <v>32</v>
      </c>
      <c r="E30" s="56"/>
      <c r="F30" s="57">
        <v>11808</v>
      </c>
      <c r="G30" s="58">
        <f t="shared" si="2"/>
        <v>2.2472295017385195</v>
      </c>
      <c r="H30" s="57">
        <v>11799</v>
      </c>
      <c r="I30" s="58">
        <f t="shared" si="0"/>
        <v>7.6277650648370887E-2</v>
      </c>
    </row>
    <row r="31" spans="1:9" ht="18" customHeight="1">
      <c r="A31" s="103"/>
      <c r="B31" s="103"/>
      <c r="C31" s="65"/>
      <c r="D31" s="56" t="s">
        <v>12</v>
      </c>
      <c r="E31" s="56"/>
      <c r="F31" s="57">
        <v>69738</v>
      </c>
      <c r="G31" s="58">
        <f t="shared" si="2"/>
        <v>13.27212830218842</v>
      </c>
      <c r="H31" s="57">
        <v>71975</v>
      </c>
      <c r="I31" s="58">
        <f t="shared" si="0"/>
        <v>-3.1080236193122612</v>
      </c>
    </row>
    <row r="32" spans="1:9" ht="18" customHeight="1">
      <c r="A32" s="103"/>
      <c r="B32" s="103"/>
      <c r="C32" s="64" t="s">
        <v>13</v>
      </c>
      <c r="D32" s="56"/>
      <c r="E32" s="56"/>
      <c r="F32" s="57">
        <v>227570</v>
      </c>
      <c r="G32" s="58">
        <f t="shared" si="2"/>
        <v>43.309791472784127</v>
      </c>
      <c r="H32" s="57">
        <v>184265</v>
      </c>
      <c r="I32" s="58">
        <f t="shared" si="0"/>
        <v>23.501478848397682</v>
      </c>
    </row>
    <row r="33" spans="1:9" ht="18" customHeight="1">
      <c r="A33" s="103"/>
      <c r="B33" s="103"/>
      <c r="C33" s="66"/>
      <c r="D33" s="56" t="s">
        <v>14</v>
      </c>
      <c r="E33" s="56"/>
      <c r="F33" s="57">
        <v>22283</v>
      </c>
      <c r="G33" s="58">
        <f t="shared" si="2"/>
        <v>4.2407702394342346</v>
      </c>
      <c r="H33" s="57">
        <v>15867</v>
      </c>
      <c r="I33" s="58">
        <f t="shared" si="0"/>
        <v>40.436125291485482</v>
      </c>
    </row>
    <row r="34" spans="1:9" ht="18" customHeight="1">
      <c r="A34" s="103"/>
      <c r="B34" s="103"/>
      <c r="C34" s="66"/>
      <c r="D34" s="56" t="s">
        <v>33</v>
      </c>
      <c r="E34" s="56"/>
      <c r="F34" s="57">
        <v>7473</v>
      </c>
      <c r="G34" s="58">
        <f t="shared" si="2"/>
        <v>1.4222176546825844</v>
      </c>
      <c r="H34" s="57">
        <v>7116</v>
      </c>
      <c r="I34" s="58">
        <f t="shared" si="0"/>
        <v>5.0168634064081008</v>
      </c>
    </row>
    <row r="35" spans="1:9" ht="18" customHeight="1">
      <c r="A35" s="103"/>
      <c r="B35" s="103"/>
      <c r="C35" s="66"/>
      <c r="D35" s="56" t="s">
        <v>34</v>
      </c>
      <c r="E35" s="56"/>
      <c r="F35" s="57">
        <v>112804</v>
      </c>
      <c r="G35" s="58">
        <f t="shared" si="2"/>
        <v>21.468197553701895</v>
      </c>
      <c r="H35" s="57">
        <v>76423</v>
      </c>
      <c r="I35" s="58">
        <f t="shared" si="0"/>
        <v>47.604778666108373</v>
      </c>
    </row>
    <row r="36" spans="1:9" ht="18" customHeight="1">
      <c r="A36" s="103"/>
      <c r="B36" s="103"/>
      <c r="C36" s="66"/>
      <c r="D36" s="56" t="s">
        <v>35</v>
      </c>
      <c r="E36" s="56"/>
      <c r="F36" s="57">
        <v>5398</v>
      </c>
      <c r="G36" s="58">
        <f t="shared" si="2"/>
        <v>1.0273157901748415</v>
      </c>
      <c r="H36" s="57">
        <v>5933</v>
      </c>
      <c r="I36" s="58">
        <f t="shared" si="0"/>
        <v>-9.0173605258722418</v>
      </c>
    </row>
    <row r="37" spans="1:9" ht="18" customHeight="1">
      <c r="A37" s="103"/>
      <c r="B37" s="103"/>
      <c r="C37" s="66"/>
      <c r="D37" s="56" t="s">
        <v>15</v>
      </c>
      <c r="E37" s="56"/>
      <c r="F37" s="57">
        <v>15398</v>
      </c>
      <c r="G37" s="58">
        <f t="shared" si="2"/>
        <v>2.9304573058748078</v>
      </c>
      <c r="H37" s="57">
        <v>14976</v>
      </c>
      <c r="I37" s="58">
        <f t="shared" si="0"/>
        <v>2.817841880341887</v>
      </c>
    </row>
    <row r="38" spans="1:9" ht="18" customHeight="1">
      <c r="A38" s="103"/>
      <c r="B38" s="103"/>
      <c r="C38" s="65"/>
      <c r="D38" s="56" t="s">
        <v>36</v>
      </c>
      <c r="E38" s="56"/>
      <c r="F38" s="57">
        <v>64214</v>
      </c>
      <c r="G38" s="58">
        <f t="shared" si="2"/>
        <v>12.220832928915762</v>
      </c>
      <c r="H38" s="57">
        <v>63950</v>
      </c>
      <c r="I38" s="58">
        <f t="shared" si="0"/>
        <v>0.41282251759187094</v>
      </c>
    </row>
    <row r="39" spans="1:9" ht="18" customHeight="1">
      <c r="A39" s="103"/>
      <c r="B39" s="103"/>
      <c r="C39" s="64" t="s">
        <v>16</v>
      </c>
      <c r="D39" s="56"/>
      <c r="E39" s="56"/>
      <c r="F39" s="57">
        <v>102556</v>
      </c>
      <c r="G39" s="58">
        <f t="shared" si="2"/>
        <v>19.51785812841257</v>
      </c>
      <c r="H39" s="57">
        <v>79443</v>
      </c>
      <c r="I39" s="58">
        <f t="shared" si="0"/>
        <v>29.093815691753843</v>
      </c>
    </row>
    <row r="40" spans="1:9" ht="18" customHeight="1">
      <c r="A40" s="103"/>
      <c r="B40" s="103"/>
      <c r="C40" s="66"/>
      <c r="D40" s="64" t="s">
        <v>17</v>
      </c>
      <c r="E40" s="56"/>
      <c r="F40" s="57">
        <v>100215</v>
      </c>
      <c r="G40" s="58">
        <f t="shared" si="2"/>
        <v>19.072332699587207</v>
      </c>
      <c r="H40" s="57">
        <v>76051</v>
      </c>
      <c r="I40" s="58">
        <f t="shared" si="0"/>
        <v>31.77341520821555</v>
      </c>
    </row>
    <row r="41" spans="1:9" ht="18" customHeight="1">
      <c r="A41" s="103"/>
      <c r="B41" s="103"/>
      <c r="C41" s="66"/>
      <c r="D41" s="66"/>
      <c r="E41" s="60" t="s">
        <v>91</v>
      </c>
      <c r="F41" s="57">
        <v>82253</v>
      </c>
      <c r="G41" s="58">
        <f t="shared" si="2"/>
        <v>15.653909909086931</v>
      </c>
      <c r="H41" s="57">
        <v>62370</v>
      </c>
      <c r="I41" s="61">
        <f t="shared" si="0"/>
        <v>31.879108545775203</v>
      </c>
    </row>
    <row r="42" spans="1:9" ht="18" customHeight="1">
      <c r="A42" s="103"/>
      <c r="B42" s="103"/>
      <c r="C42" s="66"/>
      <c r="D42" s="65"/>
      <c r="E42" s="50" t="s">
        <v>37</v>
      </c>
      <c r="F42" s="57">
        <v>17962</v>
      </c>
      <c r="G42" s="58">
        <f t="shared" si="2"/>
        <v>3.4184227905002786</v>
      </c>
      <c r="H42" s="57">
        <v>13681</v>
      </c>
      <c r="I42" s="61">
        <f t="shared" si="0"/>
        <v>31.291572253490241</v>
      </c>
    </row>
    <row r="43" spans="1:9" ht="18" customHeight="1">
      <c r="A43" s="103"/>
      <c r="B43" s="103"/>
      <c r="C43" s="66"/>
      <c r="D43" s="56" t="s">
        <v>38</v>
      </c>
      <c r="E43" s="56"/>
      <c r="F43" s="57">
        <v>2341</v>
      </c>
      <c r="G43" s="58">
        <f t="shared" si="2"/>
        <v>0.445525428825362</v>
      </c>
      <c r="H43" s="57">
        <v>3392</v>
      </c>
      <c r="I43" s="61">
        <f t="shared" si="0"/>
        <v>-30.984669811320753</v>
      </c>
    </row>
    <row r="44" spans="1:9" ht="18" customHeight="1">
      <c r="A44" s="103"/>
      <c r="B44" s="103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3"/>
      <c r="B45" s="103"/>
      <c r="C45" s="50" t="s">
        <v>18</v>
      </c>
      <c r="D45" s="50"/>
      <c r="E45" s="50"/>
      <c r="F45" s="57">
        <v>525447</v>
      </c>
      <c r="G45" s="58">
        <f t="shared" si="2"/>
        <v>100</v>
      </c>
      <c r="H45" s="57">
        <v>460416</v>
      </c>
      <c r="I45" s="58">
        <f t="shared" si="0"/>
        <v>14.124400542118432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E24" sqref="E24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252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25" t="s">
        <v>115</v>
      </c>
      <c r="B7" s="64" t="s">
        <v>116</v>
      </c>
      <c r="C7" s="56"/>
      <c r="D7" s="70" t="s">
        <v>117</v>
      </c>
      <c r="E7" s="75">
        <v>478647</v>
      </c>
      <c r="F7" s="38">
        <v>481820</v>
      </c>
      <c r="G7" s="38">
        <v>489648</v>
      </c>
      <c r="H7" s="38">
        <v>483702</v>
      </c>
      <c r="I7" s="38">
        <v>556213</v>
      </c>
    </row>
    <row r="8" spans="1:9" ht="27" customHeight="1">
      <c r="A8" s="103"/>
      <c r="B8" s="85"/>
      <c r="C8" s="56" t="s">
        <v>118</v>
      </c>
      <c r="D8" s="70" t="s">
        <v>41</v>
      </c>
      <c r="E8" s="76">
        <v>252616</v>
      </c>
      <c r="F8" s="76">
        <v>254448</v>
      </c>
      <c r="G8" s="76">
        <v>253135</v>
      </c>
      <c r="H8" s="76">
        <v>253502</v>
      </c>
      <c r="I8" s="77">
        <v>261650</v>
      </c>
    </row>
    <row r="9" spans="1:9" ht="27" customHeight="1">
      <c r="A9" s="103"/>
      <c r="B9" s="56" t="s">
        <v>119</v>
      </c>
      <c r="C9" s="56"/>
      <c r="D9" s="70"/>
      <c r="E9" s="76">
        <v>456255</v>
      </c>
      <c r="F9" s="76">
        <v>459630</v>
      </c>
      <c r="G9" s="76">
        <v>465782</v>
      </c>
      <c r="H9" s="76">
        <v>460416</v>
      </c>
      <c r="I9" s="78">
        <v>525446</v>
      </c>
    </row>
    <row r="10" spans="1:9" ht="27" customHeight="1">
      <c r="A10" s="103"/>
      <c r="B10" s="56" t="s">
        <v>120</v>
      </c>
      <c r="C10" s="56"/>
      <c r="D10" s="70"/>
      <c r="E10" s="76">
        <v>22392</v>
      </c>
      <c r="F10" s="76">
        <v>22190</v>
      </c>
      <c r="G10" s="76">
        <v>23866</v>
      </c>
      <c r="H10" s="76">
        <v>23286</v>
      </c>
      <c r="I10" s="78">
        <v>30767</v>
      </c>
    </row>
    <row r="11" spans="1:9" ht="27" customHeight="1">
      <c r="A11" s="103"/>
      <c r="B11" s="56" t="s">
        <v>121</v>
      </c>
      <c r="C11" s="56"/>
      <c r="D11" s="70"/>
      <c r="E11" s="76">
        <v>14788</v>
      </c>
      <c r="F11" s="76">
        <v>13528</v>
      </c>
      <c r="G11" s="76">
        <v>14026</v>
      </c>
      <c r="H11" s="76">
        <v>15218</v>
      </c>
      <c r="I11" s="78">
        <v>17562</v>
      </c>
    </row>
    <row r="12" spans="1:9" ht="27" customHeight="1">
      <c r="A12" s="103"/>
      <c r="B12" s="56" t="s">
        <v>122</v>
      </c>
      <c r="C12" s="56"/>
      <c r="D12" s="70"/>
      <c r="E12" s="76">
        <v>7604</v>
      </c>
      <c r="F12" s="76">
        <v>8661</v>
      </c>
      <c r="G12" s="76">
        <v>9839</v>
      </c>
      <c r="H12" s="76">
        <v>8068</v>
      </c>
      <c r="I12" s="78">
        <v>13205</v>
      </c>
    </row>
    <row r="13" spans="1:9" ht="27" customHeight="1">
      <c r="A13" s="103"/>
      <c r="B13" s="56" t="s">
        <v>123</v>
      </c>
      <c r="C13" s="56"/>
      <c r="D13" s="70"/>
      <c r="E13" s="76">
        <v>785</v>
      </c>
      <c r="F13" s="76">
        <v>1057</v>
      </c>
      <c r="G13" s="76">
        <v>1178</v>
      </c>
      <c r="H13" s="76">
        <v>-1772</v>
      </c>
      <c r="I13" s="78">
        <v>5137</v>
      </c>
    </row>
    <row r="14" spans="1:9" ht="27" customHeight="1">
      <c r="A14" s="103"/>
      <c r="B14" s="56" t="s">
        <v>124</v>
      </c>
      <c r="C14" s="56"/>
      <c r="D14" s="70"/>
      <c r="E14" s="76">
        <v>0</v>
      </c>
      <c r="F14" s="76">
        <v>0</v>
      </c>
      <c r="G14" s="76">
        <v>0</v>
      </c>
      <c r="H14" s="76">
        <v>0</v>
      </c>
      <c r="I14" s="78">
        <v>0</v>
      </c>
    </row>
    <row r="15" spans="1:9" ht="27" customHeight="1">
      <c r="A15" s="103"/>
      <c r="B15" s="56" t="s">
        <v>125</v>
      </c>
      <c r="C15" s="56"/>
      <c r="D15" s="70"/>
      <c r="E15" s="76">
        <v>798</v>
      </c>
      <c r="F15" s="76">
        <v>1065</v>
      </c>
      <c r="G15" s="76">
        <v>1182</v>
      </c>
      <c r="H15" s="76">
        <v>-1768</v>
      </c>
      <c r="I15" s="78">
        <v>3967</v>
      </c>
    </row>
    <row r="16" spans="1:9" ht="27" customHeight="1">
      <c r="A16" s="103"/>
      <c r="B16" s="56" t="s">
        <v>126</v>
      </c>
      <c r="C16" s="56"/>
      <c r="D16" s="70" t="s">
        <v>42</v>
      </c>
      <c r="E16" s="76">
        <v>69306</v>
      </c>
      <c r="F16" s="76">
        <v>69046</v>
      </c>
      <c r="G16" s="76">
        <v>66400</v>
      </c>
      <c r="H16" s="76">
        <v>65472</v>
      </c>
      <c r="I16" s="78">
        <v>65548</v>
      </c>
    </row>
    <row r="17" spans="1:9" ht="27" customHeight="1">
      <c r="A17" s="103"/>
      <c r="B17" s="56" t="s">
        <v>127</v>
      </c>
      <c r="C17" s="56"/>
      <c r="D17" s="70" t="s">
        <v>43</v>
      </c>
      <c r="E17" s="76">
        <v>27959</v>
      </c>
      <c r="F17" s="76">
        <v>35078</v>
      </c>
      <c r="G17" s="76">
        <v>31493</v>
      </c>
      <c r="H17" s="76">
        <v>32564</v>
      </c>
      <c r="I17" s="78">
        <v>57235</v>
      </c>
    </row>
    <row r="18" spans="1:9" ht="27" customHeight="1">
      <c r="A18" s="103"/>
      <c r="B18" s="56" t="s">
        <v>128</v>
      </c>
      <c r="C18" s="56"/>
      <c r="D18" s="70" t="s">
        <v>44</v>
      </c>
      <c r="E18" s="76">
        <v>858721</v>
      </c>
      <c r="F18" s="76">
        <v>842964</v>
      </c>
      <c r="G18" s="76">
        <v>832655</v>
      </c>
      <c r="H18" s="76">
        <v>820437</v>
      </c>
      <c r="I18" s="78">
        <v>818757</v>
      </c>
    </row>
    <row r="19" spans="1:9" ht="27" customHeight="1">
      <c r="A19" s="103"/>
      <c r="B19" s="56" t="s">
        <v>129</v>
      </c>
      <c r="C19" s="56"/>
      <c r="D19" s="70" t="s">
        <v>130</v>
      </c>
      <c r="E19" s="76">
        <f>E17+E18-E16</f>
        <v>817374</v>
      </c>
      <c r="F19" s="97">
        <f t="shared" ref="F19:I19" si="0">F17+F18-F16</f>
        <v>808996</v>
      </c>
      <c r="G19" s="97">
        <f t="shared" si="0"/>
        <v>797748</v>
      </c>
      <c r="H19" s="97">
        <f t="shared" si="0"/>
        <v>787529</v>
      </c>
      <c r="I19" s="97">
        <f t="shared" si="0"/>
        <v>810444</v>
      </c>
    </row>
    <row r="20" spans="1:9" ht="27" customHeight="1">
      <c r="A20" s="103"/>
      <c r="B20" s="56" t="s">
        <v>131</v>
      </c>
      <c r="C20" s="56"/>
      <c r="D20" s="70" t="s">
        <v>132</v>
      </c>
      <c r="E20" s="79">
        <f>E18/E8</f>
        <v>3.3993135826709313</v>
      </c>
      <c r="F20" s="79">
        <f>F18/F8</f>
        <v>3.3129126579890587</v>
      </c>
      <c r="G20" s="79">
        <f>G18/G8</f>
        <v>3.2893712840974185</v>
      </c>
      <c r="H20" s="79">
        <f>H18/H8</f>
        <v>3.2364123359973491</v>
      </c>
      <c r="I20" s="79">
        <f>I18/I8</f>
        <v>3.129206955857061</v>
      </c>
    </row>
    <row r="21" spans="1:9" ht="27" customHeight="1">
      <c r="A21" s="103"/>
      <c r="B21" s="56" t="s">
        <v>133</v>
      </c>
      <c r="C21" s="56"/>
      <c r="D21" s="70" t="s">
        <v>134</v>
      </c>
      <c r="E21" s="79">
        <f>E19/E8</f>
        <v>3.2356382810273301</v>
      </c>
      <c r="F21" s="79">
        <f>F19/F8</f>
        <v>3.1794158334905362</v>
      </c>
      <c r="G21" s="79">
        <f>G19/G8</f>
        <v>3.1514725344183931</v>
      </c>
      <c r="H21" s="79">
        <f>H19/H8</f>
        <v>3.106598764506789</v>
      </c>
      <c r="I21" s="79">
        <f>I19/I8</f>
        <v>3.0974355054462066</v>
      </c>
    </row>
    <row r="22" spans="1:9" ht="27" customHeight="1">
      <c r="A22" s="103"/>
      <c r="B22" s="56" t="s">
        <v>135</v>
      </c>
      <c r="C22" s="56"/>
      <c r="D22" s="70" t="s">
        <v>136</v>
      </c>
      <c r="E22" s="76">
        <f>E18/E24*1000000</f>
        <v>1136275.6423234132</v>
      </c>
      <c r="F22" s="76">
        <f>F18/F24*1000000</f>
        <v>1115425.6860557897</v>
      </c>
      <c r="G22" s="76">
        <f>G18/G24*1000000</f>
        <v>1101784.6249932186</v>
      </c>
      <c r="H22" s="76">
        <f>H18/H24*1000000</f>
        <v>1085617.5395278491</v>
      </c>
      <c r="I22" s="76">
        <f>I18/I24*1000000</f>
        <v>1137859.4389063301</v>
      </c>
    </row>
    <row r="23" spans="1:9" ht="27" customHeight="1">
      <c r="A23" s="103"/>
      <c r="B23" s="56" t="s">
        <v>137</v>
      </c>
      <c r="C23" s="56"/>
      <c r="D23" s="70" t="s">
        <v>138</v>
      </c>
      <c r="E23" s="76">
        <f>E19/E24*1000000</f>
        <v>1081564.5208029822</v>
      </c>
      <c r="F23" s="76">
        <f>F19/F24*1000000</f>
        <v>1070478.5949535088</v>
      </c>
      <c r="G23" s="76">
        <f>G19/G24*1000000</f>
        <v>1055595.0315786132</v>
      </c>
      <c r="H23" s="76">
        <f>H19/H24*1000000</f>
        <v>1042073.0601945396</v>
      </c>
      <c r="I23" s="76">
        <f>I19/I24*1000000</f>
        <v>1126306.5294159341</v>
      </c>
    </row>
    <row r="24" spans="1:9" ht="27" customHeight="1">
      <c r="A24" s="103"/>
      <c r="B24" s="80" t="s">
        <v>139</v>
      </c>
      <c r="C24" s="81"/>
      <c r="D24" s="70" t="s">
        <v>140</v>
      </c>
      <c r="E24" s="76">
        <v>755733</v>
      </c>
      <c r="F24" s="76">
        <f>E24</f>
        <v>755733</v>
      </c>
      <c r="G24" s="76">
        <f>F24</f>
        <v>755733</v>
      </c>
      <c r="H24" s="78">
        <f>G24</f>
        <v>755733</v>
      </c>
      <c r="I24" s="78">
        <v>719559</v>
      </c>
    </row>
    <row r="25" spans="1:9" ht="27" customHeight="1">
      <c r="A25" s="103"/>
      <c r="B25" s="50" t="s">
        <v>141</v>
      </c>
      <c r="C25" s="50"/>
      <c r="D25" s="50"/>
      <c r="E25" s="76">
        <v>257382</v>
      </c>
      <c r="F25" s="76">
        <v>254140</v>
      </c>
      <c r="G25" s="76">
        <v>249329</v>
      </c>
      <c r="H25" s="76">
        <v>250053</v>
      </c>
      <c r="I25" s="57">
        <v>254613</v>
      </c>
    </row>
    <row r="26" spans="1:9" ht="27" customHeight="1">
      <c r="A26" s="103"/>
      <c r="B26" s="50" t="s">
        <v>142</v>
      </c>
      <c r="C26" s="50"/>
      <c r="D26" s="50"/>
      <c r="E26" s="82">
        <v>0.32900000000000001</v>
      </c>
      <c r="F26" s="82">
        <v>0.33400000000000002</v>
      </c>
      <c r="G26" s="82">
        <v>0.32600000000000001</v>
      </c>
      <c r="H26" s="82">
        <v>0.32700000000000001</v>
      </c>
      <c r="I26" s="83">
        <v>0.32700000000000001</v>
      </c>
    </row>
    <row r="27" spans="1:9" ht="27" customHeight="1">
      <c r="A27" s="103"/>
      <c r="B27" s="50" t="s">
        <v>143</v>
      </c>
      <c r="C27" s="50"/>
      <c r="D27" s="50"/>
      <c r="E27" s="61">
        <v>3</v>
      </c>
      <c r="F27" s="61">
        <v>3.4</v>
      </c>
      <c r="G27" s="61">
        <v>3.9</v>
      </c>
      <c r="H27" s="61">
        <v>3.2</v>
      </c>
      <c r="I27" s="58">
        <v>5.2</v>
      </c>
    </row>
    <row r="28" spans="1:9" ht="27" customHeight="1">
      <c r="A28" s="103"/>
      <c r="B28" s="50" t="s">
        <v>144</v>
      </c>
      <c r="C28" s="50"/>
      <c r="D28" s="50"/>
      <c r="E28" s="61">
        <v>94.2</v>
      </c>
      <c r="F28" s="61">
        <v>93.1</v>
      </c>
      <c r="G28" s="61">
        <v>93.1</v>
      </c>
      <c r="H28" s="61">
        <v>94.4</v>
      </c>
      <c r="I28" s="58">
        <v>93.1</v>
      </c>
    </row>
    <row r="29" spans="1:9" ht="27" customHeight="1">
      <c r="A29" s="103"/>
      <c r="B29" s="50" t="s">
        <v>145</v>
      </c>
      <c r="C29" s="50"/>
      <c r="D29" s="50"/>
      <c r="E29" s="61">
        <v>44.7</v>
      </c>
      <c r="F29" s="61">
        <v>44.4</v>
      </c>
      <c r="G29" s="61">
        <v>40.299999999999997</v>
      </c>
      <c r="H29" s="61">
        <v>43.2</v>
      </c>
      <c r="I29" s="58">
        <v>38.6</v>
      </c>
    </row>
    <row r="30" spans="1:9" ht="27" customHeight="1">
      <c r="A30" s="103"/>
      <c r="B30" s="125" t="s">
        <v>146</v>
      </c>
      <c r="C30" s="50" t="s">
        <v>147</v>
      </c>
      <c r="D30" s="50"/>
      <c r="E30" s="61">
        <v>0</v>
      </c>
      <c r="F30" s="61">
        <v>0</v>
      </c>
      <c r="G30" s="61">
        <v>0</v>
      </c>
      <c r="H30" s="61">
        <v>0</v>
      </c>
      <c r="I30" s="58">
        <v>0</v>
      </c>
    </row>
    <row r="31" spans="1:9" ht="27" customHeight="1">
      <c r="A31" s="103"/>
      <c r="B31" s="103"/>
      <c r="C31" s="50" t="s">
        <v>148</v>
      </c>
      <c r="D31" s="50"/>
      <c r="E31" s="61">
        <v>0</v>
      </c>
      <c r="F31" s="61">
        <v>0</v>
      </c>
      <c r="G31" s="61">
        <v>0</v>
      </c>
      <c r="H31" s="61">
        <v>0</v>
      </c>
      <c r="I31" s="58">
        <v>0</v>
      </c>
    </row>
    <row r="32" spans="1:9" ht="27" customHeight="1">
      <c r="A32" s="103"/>
      <c r="B32" s="103"/>
      <c r="C32" s="50" t="s">
        <v>149</v>
      </c>
      <c r="D32" s="50"/>
      <c r="E32" s="61">
        <v>14.6</v>
      </c>
      <c r="F32" s="61">
        <v>12.8</v>
      </c>
      <c r="G32" s="61">
        <v>12.1</v>
      </c>
      <c r="H32" s="61">
        <v>11.7</v>
      </c>
      <c r="I32" s="58">
        <v>11.3</v>
      </c>
    </row>
    <row r="33" spans="1:9" ht="27" customHeight="1">
      <c r="A33" s="103"/>
      <c r="B33" s="103"/>
      <c r="C33" s="50" t="s">
        <v>150</v>
      </c>
      <c r="D33" s="50"/>
      <c r="E33" s="61">
        <v>182.1</v>
      </c>
      <c r="F33" s="61">
        <v>181.8</v>
      </c>
      <c r="G33" s="61">
        <v>184.4</v>
      </c>
      <c r="H33" s="61">
        <v>180.6</v>
      </c>
      <c r="I33" s="84">
        <v>172.8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="85" zoomScaleNormal="100" zoomScaleSheetLayoutView="85" workbookViewId="0">
      <pane xSplit="5" ySplit="7" topLeftCell="F29" activePane="bottomRight" state="frozen"/>
      <selection activeCell="L8" sqref="L8"/>
      <selection pane="topRight" activeCell="L8" sqref="L8"/>
      <selection pane="bottomLeft" activeCell="L8" sqref="L8"/>
      <selection pane="bottomRight" activeCell="I39" sqref="I3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3" width="13.625" style="2" customWidth="1"/>
    <col min="24" max="27" width="12" style="2" customWidth="1"/>
    <col min="28" max="16384" width="9" style="2"/>
  </cols>
  <sheetData>
    <row r="1" spans="1:27" ht="33.950000000000003" customHeight="1">
      <c r="A1" s="21" t="s">
        <v>0</v>
      </c>
      <c r="B1" s="12"/>
      <c r="C1" s="12"/>
      <c r="D1" s="23" t="s">
        <v>252</v>
      </c>
      <c r="E1" s="14"/>
      <c r="F1" s="14"/>
      <c r="G1" s="14"/>
    </row>
    <row r="2" spans="1:27" ht="15" customHeight="1"/>
    <row r="3" spans="1:27" ht="15" customHeight="1">
      <c r="A3" s="15" t="s">
        <v>151</v>
      </c>
      <c r="B3" s="15"/>
      <c r="C3" s="15"/>
      <c r="D3" s="15"/>
    </row>
    <row r="4" spans="1:27" ht="15" customHeight="1">
      <c r="A4" s="15"/>
      <c r="B4" s="15"/>
      <c r="C4" s="15"/>
      <c r="D4" s="15"/>
    </row>
    <row r="5" spans="1:27" ht="15.95" customHeight="1">
      <c r="A5" s="13" t="s">
        <v>245</v>
      </c>
      <c r="B5" s="13"/>
      <c r="C5" s="13"/>
      <c r="D5" s="13"/>
      <c r="K5" s="16"/>
      <c r="Q5" s="16" t="s">
        <v>47</v>
      </c>
    </row>
    <row r="6" spans="1:27" ht="15.95" customHeight="1">
      <c r="A6" s="119" t="s">
        <v>48</v>
      </c>
      <c r="B6" s="120"/>
      <c r="C6" s="120"/>
      <c r="D6" s="120"/>
      <c r="E6" s="120"/>
      <c r="F6" s="107" t="s">
        <v>264</v>
      </c>
      <c r="G6" s="108"/>
      <c r="H6" s="107" t="s">
        <v>265</v>
      </c>
      <c r="I6" s="108"/>
      <c r="J6" s="107" t="s">
        <v>266</v>
      </c>
      <c r="K6" s="108"/>
      <c r="L6" s="107" t="s">
        <v>267</v>
      </c>
      <c r="M6" s="108"/>
      <c r="N6" s="126" t="s">
        <v>270</v>
      </c>
      <c r="O6" s="127"/>
      <c r="P6" s="107" t="s">
        <v>271</v>
      </c>
      <c r="Q6" s="108"/>
    </row>
    <row r="7" spans="1:27" ht="15.95" customHeight="1">
      <c r="A7" s="120"/>
      <c r="B7" s="120"/>
      <c r="C7" s="120"/>
      <c r="D7" s="120"/>
      <c r="E7" s="120"/>
      <c r="F7" s="86" t="s">
        <v>237</v>
      </c>
      <c r="G7" s="86" t="s">
        <v>248</v>
      </c>
      <c r="H7" s="86" t="s">
        <v>237</v>
      </c>
      <c r="I7" s="87" t="s">
        <v>246</v>
      </c>
      <c r="J7" s="86" t="s">
        <v>237</v>
      </c>
      <c r="K7" s="87" t="s">
        <v>246</v>
      </c>
      <c r="L7" s="86" t="s">
        <v>237</v>
      </c>
      <c r="M7" s="87" t="s">
        <v>246</v>
      </c>
      <c r="N7" s="102" t="s">
        <v>268</v>
      </c>
      <c r="O7" s="102" t="s">
        <v>269</v>
      </c>
      <c r="P7" s="86" t="s">
        <v>237</v>
      </c>
      <c r="Q7" s="87" t="s">
        <v>246</v>
      </c>
    </row>
    <row r="8" spans="1:27" ht="15.95" customHeight="1">
      <c r="A8" s="117" t="s">
        <v>82</v>
      </c>
      <c r="B8" s="64" t="s">
        <v>49</v>
      </c>
      <c r="C8" s="56"/>
      <c r="D8" s="56"/>
      <c r="E8" s="70" t="s">
        <v>40</v>
      </c>
      <c r="F8" s="96">
        <v>27090</v>
      </c>
      <c r="G8" s="96">
        <v>24358</v>
      </c>
      <c r="H8" s="96">
        <v>3600</v>
      </c>
      <c r="I8" s="96">
        <v>3239</v>
      </c>
      <c r="J8" s="96">
        <v>1103</v>
      </c>
      <c r="K8" s="96">
        <v>1100</v>
      </c>
      <c r="L8" s="96">
        <v>8</v>
      </c>
      <c r="M8" s="96">
        <v>8</v>
      </c>
      <c r="N8" s="96">
        <v>38</v>
      </c>
      <c r="O8" s="96">
        <v>77</v>
      </c>
      <c r="P8" s="96">
        <v>940</v>
      </c>
      <c r="Q8" s="96">
        <v>0</v>
      </c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5.95" customHeight="1">
      <c r="A9" s="117"/>
      <c r="B9" s="66"/>
      <c r="C9" s="56" t="s">
        <v>50</v>
      </c>
      <c r="D9" s="56"/>
      <c r="E9" s="70" t="s">
        <v>41</v>
      </c>
      <c r="F9" s="96">
        <v>24008</v>
      </c>
      <c r="G9" s="96">
        <v>24358</v>
      </c>
      <c r="H9" s="96">
        <v>3600</v>
      </c>
      <c r="I9" s="96">
        <v>3175</v>
      </c>
      <c r="J9" s="96">
        <v>1103</v>
      </c>
      <c r="K9" s="96">
        <v>1100</v>
      </c>
      <c r="L9" s="96">
        <v>8</v>
      </c>
      <c r="M9" s="96">
        <v>8</v>
      </c>
      <c r="N9" s="96">
        <v>38</v>
      </c>
      <c r="O9" s="96">
        <v>77</v>
      </c>
      <c r="P9" s="96">
        <v>940</v>
      </c>
      <c r="Q9" s="96">
        <v>0</v>
      </c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5.95" customHeight="1">
      <c r="A10" s="117"/>
      <c r="B10" s="65"/>
      <c r="C10" s="56" t="s">
        <v>51</v>
      </c>
      <c r="D10" s="56"/>
      <c r="E10" s="70" t="s">
        <v>42</v>
      </c>
      <c r="F10" s="96">
        <v>3082</v>
      </c>
      <c r="G10" s="96">
        <v>0</v>
      </c>
      <c r="H10" s="96">
        <v>0</v>
      </c>
      <c r="I10" s="96">
        <v>64</v>
      </c>
      <c r="J10" s="71">
        <v>0</v>
      </c>
      <c r="K10" s="71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15.95" customHeight="1">
      <c r="A11" s="117"/>
      <c r="B11" s="64" t="s">
        <v>52</v>
      </c>
      <c r="C11" s="56"/>
      <c r="D11" s="56"/>
      <c r="E11" s="70" t="s">
        <v>43</v>
      </c>
      <c r="F11" s="96">
        <v>25987</v>
      </c>
      <c r="G11" s="96">
        <v>24622</v>
      </c>
      <c r="H11" s="96">
        <v>3356</v>
      </c>
      <c r="I11" s="96">
        <v>2932</v>
      </c>
      <c r="J11" s="96">
        <v>908</v>
      </c>
      <c r="K11" s="96">
        <v>1032</v>
      </c>
      <c r="L11" s="96">
        <v>1</v>
      </c>
      <c r="M11" s="96">
        <v>1</v>
      </c>
      <c r="N11" s="96">
        <v>70</v>
      </c>
      <c r="O11" s="96">
        <v>57</v>
      </c>
      <c r="P11" s="96">
        <v>940</v>
      </c>
      <c r="Q11" s="96">
        <v>0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15.95" customHeight="1">
      <c r="A12" s="117"/>
      <c r="B12" s="66"/>
      <c r="C12" s="56" t="s">
        <v>53</v>
      </c>
      <c r="D12" s="56"/>
      <c r="E12" s="70" t="s">
        <v>44</v>
      </c>
      <c r="F12" s="96">
        <v>25227</v>
      </c>
      <c r="G12" s="96">
        <v>24622</v>
      </c>
      <c r="H12" s="96">
        <v>3356</v>
      </c>
      <c r="I12" s="96">
        <v>2928</v>
      </c>
      <c r="J12" s="96">
        <v>908</v>
      </c>
      <c r="K12" s="96">
        <v>1032</v>
      </c>
      <c r="L12" s="96">
        <v>1</v>
      </c>
      <c r="M12" s="96">
        <v>1</v>
      </c>
      <c r="N12" s="96">
        <v>70</v>
      </c>
      <c r="O12" s="96">
        <v>57</v>
      </c>
      <c r="P12" s="96">
        <v>931</v>
      </c>
      <c r="Q12" s="96">
        <v>0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15.95" customHeight="1">
      <c r="A13" s="117"/>
      <c r="B13" s="65"/>
      <c r="C13" s="56" t="s">
        <v>54</v>
      </c>
      <c r="D13" s="56"/>
      <c r="E13" s="70" t="s">
        <v>45</v>
      </c>
      <c r="F13" s="96">
        <v>760</v>
      </c>
      <c r="G13" s="96">
        <v>0</v>
      </c>
      <c r="H13" s="71">
        <v>0</v>
      </c>
      <c r="I13" s="71">
        <v>4</v>
      </c>
      <c r="J13" s="71">
        <v>0</v>
      </c>
      <c r="K13" s="71">
        <v>0</v>
      </c>
      <c r="L13" s="96">
        <v>0</v>
      </c>
      <c r="M13" s="96">
        <v>0</v>
      </c>
      <c r="N13" s="96">
        <v>0</v>
      </c>
      <c r="O13" s="96">
        <v>0</v>
      </c>
      <c r="P13" s="96">
        <v>9</v>
      </c>
      <c r="Q13" s="96">
        <v>0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15.95" customHeight="1">
      <c r="A14" s="117"/>
      <c r="B14" s="56" t="s">
        <v>55</v>
      </c>
      <c r="C14" s="56"/>
      <c r="D14" s="56"/>
      <c r="E14" s="70" t="s">
        <v>152</v>
      </c>
      <c r="F14" s="96">
        <f t="shared" ref="F14:Q15" si="0">F9-F12</f>
        <v>-1219</v>
      </c>
      <c r="G14" s="96">
        <f t="shared" si="0"/>
        <v>-264</v>
      </c>
      <c r="H14" s="96">
        <f t="shared" si="0"/>
        <v>244</v>
      </c>
      <c r="I14" s="96">
        <f t="shared" si="0"/>
        <v>247</v>
      </c>
      <c r="J14" s="96">
        <f t="shared" si="0"/>
        <v>195</v>
      </c>
      <c r="K14" s="96">
        <f t="shared" si="0"/>
        <v>68</v>
      </c>
      <c r="L14" s="96">
        <f t="shared" si="0"/>
        <v>7</v>
      </c>
      <c r="M14" s="96">
        <f t="shared" si="0"/>
        <v>7</v>
      </c>
      <c r="N14" s="96">
        <f t="shared" si="0"/>
        <v>-32</v>
      </c>
      <c r="O14" s="96">
        <f t="shared" si="0"/>
        <v>20</v>
      </c>
      <c r="P14" s="96">
        <f t="shared" si="0"/>
        <v>9</v>
      </c>
      <c r="Q14" s="96">
        <f t="shared" si="0"/>
        <v>0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15.95" customHeight="1">
      <c r="A15" s="117"/>
      <c r="B15" s="56" t="s">
        <v>56</v>
      </c>
      <c r="C15" s="56"/>
      <c r="D15" s="56"/>
      <c r="E15" s="70" t="s">
        <v>153</v>
      </c>
      <c r="F15" s="96">
        <f t="shared" si="0"/>
        <v>2322</v>
      </c>
      <c r="G15" s="96">
        <f t="shared" si="0"/>
        <v>0</v>
      </c>
      <c r="H15" s="96">
        <f t="shared" si="0"/>
        <v>0</v>
      </c>
      <c r="I15" s="96">
        <f t="shared" si="0"/>
        <v>60</v>
      </c>
      <c r="J15" s="96">
        <f t="shared" si="0"/>
        <v>0</v>
      </c>
      <c r="K15" s="96">
        <f t="shared" si="0"/>
        <v>0</v>
      </c>
      <c r="L15" s="96">
        <f t="shared" si="0"/>
        <v>0</v>
      </c>
      <c r="M15" s="96">
        <f t="shared" si="0"/>
        <v>0</v>
      </c>
      <c r="N15" s="96">
        <f t="shared" si="0"/>
        <v>0</v>
      </c>
      <c r="O15" s="96">
        <f t="shared" si="0"/>
        <v>0</v>
      </c>
      <c r="P15" s="96">
        <f t="shared" si="0"/>
        <v>-9</v>
      </c>
      <c r="Q15" s="96">
        <f t="shared" si="0"/>
        <v>0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15.95" customHeight="1">
      <c r="A16" s="117"/>
      <c r="B16" s="56" t="s">
        <v>57</v>
      </c>
      <c r="C16" s="56"/>
      <c r="D16" s="56"/>
      <c r="E16" s="70" t="s">
        <v>154</v>
      </c>
      <c r="F16" s="96">
        <f t="shared" ref="F16:Q16" si="1">F8-F11</f>
        <v>1103</v>
      </c>
      <c r="G16" s="96">
        <f t="shared" si="1"/>
        <v>-264</v>
      </c>
      <c r="H16" s="96">
        <f t="shared" si="1"/>
        <v>244</v>
      </c>
      <c r="I16" s="96">
        <f t="shared" si="1"/>
        <v>307</v>
      </c>
      <c r="J16" s="96">
        <f t="shared" si="1"/>
        <v>195</v>
      </c>
      <c r="K16" s="96">
        <f t="shared" si="1"/>
        <v>68</v>
      </c>
      <c r="L16" s="96">
        <f t="shared" si="1"/>
        <v>7</v>
      </c>
      <c r="M16" s="96">
        <f t="shared" si="1"/>
        <v>7</v>
      </c>
      <c r="N16" s="96">
        <f t="shared" si="1"/>
        <v>-32</v>
      </c>
      <c r="O16" s="96">
        <f t="shared" si="1"/>
        <v>20</v>
      </c>
      <c r="P16" s="96">
        <f t="shared" si="1"/>
        <v>0</v>
      </c>
      <c r="Q16" s="96">
        <f t="shared" si="1"/>
        <v>0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15.95" customHeight="1">
      <c r="A17" s="117"/>
      <c r="B17" s="56" t="s">
        <v>58</v>
      </c>
      <c r="C17" s="56"/>
      <c r="D17" s="56"/>
      <c r="E17" s="54"/>
      <c r="F17" s="71">
        <v>8455</v>
      </c>
      <c r="G17" s="71">
        <v>9559</v>
      </c>
      <c r="H17" s="71">
        <v>-946</v>
      </c>
      <c r="I17" s="71">
        <v>-975</v>
      </c>
      <c r="J17" s="96">
        <v>-1267</v>
      </c>
      <c r="K17" s="96">
        <v>-1227</v>
      </c>
      <c r="L17" s="96">
        <v>-52</v>
      </c>
      <c r="M17" s="96">
        <v>-46</v>
      </c>
      <c r="N17" s="71">
        <v>-254</v>
      </c>
      <c r="O17" s="72">
        <v>-287</v>
      </c>
      <c r="P17" s="71">
        <v>0</v>
      </c>
      <c r="Q17" s="72">
        <v>0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15.95" customHeight="1">
      <c r="A18" s="117"/>
      <c r="B18" s="56" t="s">
        <v>59</v>
      </c>
      <c r="C18" s="56"/>
      <c r="D18" s="56"/>
      <c r="E18" s="54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5.95" customHeight="1">
      <c r="A19" s="117" t="s">
        <v>83</v>
      </c>
      <c r="B19" s="64" t="s">
        <v>60</v>
      </c>
      <c r="C19" s="56"/>
      <c r="D19" s="56"/>
      <c r="E19" s="70"/>
      <c r="F19" s="99">
        <v>1835</v>
      </c>
      <c r="G19" s="96">
        <v>957</v>
      </c>
      <c r="H19" s="96">
        <v>325</v>
      </c>
      <c r="I19" s="96">
        <v>304</v>
      </c>
      <c r="J19" s="96">
        <v>492</v>
      </c>
      <c r="K19" s="96">
        <v>14</v>
      </c>
      <c r="L19" s="96">
        <v>0</v>
      </c>
      <c r="M19" s="96">
        <v>0</v>
      </c>
      <c r="N19" s="96">
        <v>0.2</v>
      </c>
      <c r="O19" s="96">
        <v>1</v>
      </c>
      <c r="P19" s="96">
        <v>528</v>
      </c>
      <c r="Q19" s="96">
        <v>0</v>
      </c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5.95" customHeight="1">
      <c r="A20" s="117"/>
      <c r="B20" s="65"/>
      <c r="C20" s="56" t="s">
        <v>61</v>
      </c>
      <c r="D20" s="56"/>
      <c r="E20" s="70"/>
      <c r="F20" s="99">
        <v>665</v>
      </c>
      <c r="G20" s="96">
        <v>448</v>
      </c>
      <c r="H20" s="96">
        <v>0</v>
      </c>
      <c r="I20" s="96">
        <v>0</v>
      </c>
      <c r="J20" s="96">
        <v>0</v>
      </c>
      <c r="K20" s="71">
        <v>0</v>
      </c>
      <c r="L20" s="96">
        <v>0</v>
      </c>
      <c r="M20" s="96">
        <v>0</v>
      </c>
      <c r="N20" s="96">
        <v>0</v>
      </c>
      <c r="O20" s="96">
        <v>0</v>
      </c>
      <c r="P20" s="96">
        <v>274</v>
      </c>
      <c r="Q20" s="96">
        <v>0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5.95" customHeight="1">
      <c r="A21" s="117"/>
      <c r="B21" s="85" t="s">
        <v>62</v>
      </c>
      <c r="C21" s="56"/>
      <c r="D21" s="56"/>
      <c r="E21" s="70" t="s">
        <v>155</v>
      </c>
      <c r="F21" s="99">
        <v>1835</v>
      </c>
      <c r="G21" s="96">
        <v>957</v>
      </c>
      <c r="H21" s="96">
        <v>325</v>
      </c>
      <c r="I21" s="96">
        <v>304</v>
      </c>
      <c r="J21" s="96">
        <v>492</v>
      </c>
      <c r="K21" s="96">
        <v>14</v>
      </c>
      <c r="L21" s="96">
        <v>0</v>
      </c>
      <c r="M21" s="96">
        <v>0</v>
      </c>
      <c r="N21" s="96">
        <v>0.2</v>
      </c>
      <c r="O21" s="96">
        <v>0.2</v>
      </c>
      <c r="P21" s="96">
        <v>528</v>
      </c>
      <c r="Q21" s="96">
        <v>0</v>
      </c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15.95" customHeight="1">
      <c r="A22" s="117"/>
      <c r="B22" s="64" t="s">
        <v>63</v>
      </c>
      <c r="C22" s="56"/>
      <c r="D22" s="56"/>
      <c r="E22" s="70" t="s">
        <v>156</v>
      </c>
      <c r="F22" s="99">
        <v>2868</v>
      </c>
      <c r="G22" s="96">
        <v>1992</v>
      </c>
      <c r="H22" s="96">
        <v>831</v>
      </c>
      <c r="I22" s="96">
        <v>997</v>
      </c>
      <c r="J22" s="96">
        <v>944</v>
      </c>
      <c r="K22" s="96">
        <v>985</v>
      </c>
      <c r="L22" s="96">
        <v>400</v>
      </c>
      <c r="M22" s="96">
        <v>1</v>
      </c>
      <c r="N22" s="96">
        <v>130</v>
      </c>
      <c r="O22" s="96">
        <v>41</v>
      </c>
      <c r="P22" s="96">
        <v>528</v>
      </c>
      <c r="Q22" s="96">
        <v>0</v>
      </c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15.95" customHeight="1">
      <c r="A23" s="117"/>
      <c r="B23" s="65" t="s">
        <v>64</v>
      </c>
      <c r="C23" s="56" t="s">
        <v>65</v>
      </c>
      <c r="D23" s="56"/>
      <c r="E23" s="70"/>
      <c r="F23" s="99">
        <v>1561</v>
      </c>
      <c r="G23" s="96">
        <v>1268</v>
      </c>
      <c r="H23" s="96">
        <v>0</v>
      </c>
      <c r="I23" s="96">
        <v>0</v>
      </c>
      <c r="J23" s="96">
        <v>118</v>
      </c>
      <c r="K23" s="96">
        <v>156</v>
      </c>
      <c r="L23" s="96">
        <v>0</v>
      </c>
      <c r="M23" s="96">
        <v>0</v>
      </c>
      <c r="N23" s="96">
        <v>0</v>
      </c>
      <c r="O23" s="96">
        <v>0</v>
      </c>
      <c r="P23" s="96">
        <v>489</v>
      </c>
      <c r="Q23" s="96">
        <v>0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5.95" customHeight="1">
      <c r="A24" s="117"/>
      <c r="B24" s="56" t="s">
        <v>157</v>
      </c>
      <c r="C24" s="56"/>
      <c r="D24" s="56"/>
      <c r="E24" s="70" t="s">
        <v>158</v>
      </c>
      <c r="F24" s="96">
        <f t="shared" ref="F24:Q24" si="2">F21-F22</f>
        <v>-1033</v>
      </c>
      <c r="G24" s="96">
        <f t="shared" si="2"/>
        <v>-1035</v>
      </c>
      <c r="H24" s="96">
        <f t="shared" si="2"/>
        <v>-506</v>
      </c>
      <c r="I24" s="96">
        <f t="shared" si="2"/>
        <v>-693</v>
      </c>
      <c r="J24" s="96">
        <f t="shared" si="2"/>
        <v>-452</v>
      </c>
      <c r="K24" s="96">
        <f t="shared" si="2"/>
        <v>-971</v>
      </c>
      <c r="L24" s="96">
        <f t="shared" si="2"/>
        <v>-400</v>
      </c>
      <c r="M24" s="96">
        <f t="shared" si="2"/>
        <v>-1</v>
      </c>
      <c r="N24" s="96">
        <f t="shared" si="2"/>
        <v>-129.80000000000001</v>
      </c>
      <c r="O24" s="96">
        <f t="shared" si="2"/>
        <v>-40.799999999999997</v>
      </c>
      <c r="P24" s="96">
        <f t="shared" si="2"/>
        <v>0</v>
      </c>
      <c r="Q24" s="96">
        <f t="shared" si="2"/>
        <v>0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15.95" customHeight="1">
      <c r="A25" s="117"/>
      <c r="B25" s="64" t="s">
        <v>66</v>
      </c>
      <c r="C25" s="64"/>
      <c r="D25" s="64"/>
      <c r="E25" s="122" t="s">
        <v>159</v>
      </c>
      <c r="F25" s="128">
        <v>1033</v>
      </c>
      <c r="G25" s="128">
        <v>1035</v>
      </c>
      <c r="H25" s="128">
        <v>506</v>
      </c>
      <c r="I25" s="128">
        <v>693</v>
      </c>
      <c r="J25" s="128">
        <v>452</v>
      </c>
      <c r="K25" s="128">
        <v>971</v>
      </c>
      <c r="L25" s="128">
        <v>400</v>
      </c>
      <c r="M25" s="128">
        <v>1</v>
      </c>
      <c r="N25" s="128">
        <v>130</v>
      </c>
      <c r="O25" s="128">
        <v>41</v>
      </c>
      <c r="P25" s="128">
        <v>0</v>
      </c>
      <c r="Q25" s="128">
        <v>0</v>
      </c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15.95" customHeight="1">
      <c r="A26" s="117"/>
      <c r="B26" s="85" t="s">
        <v>67</v>
      </c>
      <c r="C26" s="85"/>
      <c r="D26" s="85"/>
      <c r="E26" s="123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15.95" customHeight="1">
      <c r="A27" s="117"/>
      <c r="B27" s="56" t="s">
        <v>160</v>
      </c>
      <c r="C27" s="56"/>
      <c r="D27" s="56"/>
      <c r="E27" s="70" t="s">
        <v>161</v>
      </c>
      <c r="F27" s="96">
        <f t="shared" ref="F27:Q27" si="3">F24+F25</f>
        <v>0</v>
      </c>
      <c r="G27" s="96">
        <f t="shared" si="3"/>
        <v>0</v>
      </c>
      <c r="H27" s="96">
        <f t="shared" si="3"/>
        <v>0</v>
      </c>
      <c r="I27" s="96">
        <f t="shared" si="3"/>
        <v>0</v>
      </c>
      <c r="J27" s="96">
        <f t="shared" si="3"/>
        <v>0</v>
      </c>
      <c r="K27" s="96">
        <f t="shared" si="3"/>
        <v>0</v>
      </c>
      <c r="L27" s="96">
        <f t="shared" si="3"/>
        <v>0</v>
      </c>
      <c r="M27" s="96">
        <f t="shared" si="3"/>
        <v>0</v>
      </c>
      <c r="N27" s="96">
        <f t="shared" si="3"/>
        <v>0.19999999999998863</v>
      </c>
      <c r="O27" s="96">
        <f t="shared" si="3"/>
        <v>0.20000000000000284</v>
      </c>
      <c r="P27" s="96">
        <f t="shared" si="3"/>
        <v>0</v>
      </c>
      <c r="Q27" s="96">
        <f t="shared" si="3"/>
        <v>0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28"/>
      <c r="P29" s="28"/>
      <c r="Q29" s="30" t="s">
        <v>162</v>
      </c>
      <c r="R29" s="28"/>
      <c r="S29" s="28"/>
      <c r="T29" s="28"/>
      <c r="U29" s="28"/>
      <c r="V29" s="28"/>
      <c r="W29" s="28"/>
      <c r="X29" s="28"/>
      <c r="Y29" s="28"/>
      <c r="Z29" s="28"/>
      <c r="AA29" s="30"/>
    </row>
    <row r="30" spans="1:27" ht="15.95" customHeight="1">
      <c r="A30" s="121" t="s">
        <v>68</v>
      </c>
      <c r="B30" s="121"/>
      <c r="C30" s="121"/>
      <c r="D30" s="121"/>
      <c r="E30" s="121"/>
      <c r="F30" s="114" t="s">
        <v>272</v>
      </c>
      <c r="G30" s="113"/>
      <c r="H30" s="114" t="s">
        <v>273</v>
      </c>
      <c r="I30" s="113"/>
      <c r="J30" s="114" t="s">
        <v>274</v>
      </c>
      <c r="K30" s="113"/>
      <c r="L30" s="113"/>
      <c r="M30" s="113"/>
      <c r="N30" s="115"/>
      <c r="O30" s="116"/>
      <c r="P30" s="113"/>
      <c r="Q30" s="113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15.95" customHeight="1">
      <c r="A31" s="121"/>
      <c r="B31" s="121"/>
      <c r="C31" s="121"/>
      <c r="D31" s="121"/>
      <c r="E31" s="121"/>
      <c r="F31" s="86" t="s">
        <v>237</v>
      </c>
      <c r="G31" s="87" t="s">
        <v>246</v>
      </c>
      <c r="H31" s="86" t="s">
        <v>237</v>
      </c>
      <c r="I31" s="87" t="s">
        <v>246</v>
      </c>
      <c r="J31" s="86" t="s">
        <v>237</v>
      </c>
      <c r="K31" s="87" t="s">
        <v>246</v>
      </c>
      <c r="L31" s="86"/>
      <c r="M31" s="87"/>
      <c r="N31" s="102"/>
      <c r="O31" s="102"/>
      <c r="P31" s="86"/>
      <c r="Q31" s="10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15.95" customHeight="1">
      <c r="A32" s="117" t="s">
        <v>84</v>
      </c>
      <c r="B32" s="64" t="s">
        <v>49</v>
      </c>
      <c r="C32" s="56"/>
      <c r="D32" s="56"/>
      <c r="E32" s="70" t="s">
        <v>40</v>
      </c>
      <c r="F32" s="96">
        <v>1302</v>
      </c>
      <c r="G32" s="96">
        <v>1224</v>
      </c>
      <c r="H32" s="96">
        <v>35</v>
      </c>
      <c r="I32" s="96">
        <v>52</v>
      </c>
      <c r="J32" s="96">
        <v>0</v>
      </c>
      <c r="K32" s="96">
        <v>383</v>
      </c>
      <c r="L32" s="57"/>
      <c r="M32" s="57"/>
      <c r="N32" s="96"/>
      <c r="O32" s="96"/>
      <c r="P32" s="57"/>
      <c r="Q32" s="57"/>
      <c r="R32" s="33"/>
      <c r="S32" s="33"/>
      <c r="T32" s="33"/>
      <c r="U32" s="33"/>
      <c r="V32" s="34"/>
      <c r="W32" s="34"/>
      <c r="X32" s="33"/>
      <c r="Y32" s="33"/>
      <c r="Z32" s="34"/>
      <c r="AA32" s="34"/>
    </row>
    <row r="33" spans="1:27" ht="15.95" customHeight="1">
      <c r="A33" s="124"/>
      <c r="B33" s="66"/>
      <c r="C33" s="64" t="s">
        <v>69</v>
      </c>
      <c r="D33" s="56"/>
      <c r="E33" s="70"/>
      <c r="F33" s="96">
        <v>1183</v>
      </c>
      <c r="G33" s="96">
        <v>1126</v>
      </c>
      <c r="H33" s="96">
        <v>33</v>
      </c>
      <c r="I33" s="96">
        <v>50</v>
      </c>
      <c r="J33" s="96">
        <v>0</v>
      </c>
      <c r="K33" s="96">
        <v>256</v>
      </c>
      <c r="L33" s="57"/>
      <c r="M33" s="57"/>
      <c r="N33" s="96"/>
      <c r="O33" s="96"/>
      <c r="P33" s="57"/>
      <c r="Q33" s="57"/>
      <c r="R33" s="33"/>
      <c r="S33" s="33"/>
      <c r="T33" s="33"/>
      <c r="U33" s="33"/>
      <c r="V33" s="34"/>
      <c r="W33" s="34"/>
      <c r="X33" s="33"/>
      <c r="Y33" s="33"/>
      <c r="Z33" s="34"/>
      <c r="AA33" s="34"/>
    </row>
    <row r="34" spans="1:27" ht="15.95" customHeight="1">
      <c r="A34" s="124"/>
      <c r="B34" s="66"/>
      <c r="C34" s="65"/>
      <c r="D34" s="56" t="s">
        <v>70</v>
      </c>
      <c r="E34" s="70"/>
      <c r="F34" s="96">
        <v>1129</v>
      </c>
      <c r="G34" s="96">
        <v>1075</v>
      </c>
      <c r="H34" s="96">
        <v>0</v>
      </c>
      <c r="I34" s="96">
        <v>0</v>
      </c>
      <c r="J34" s="96">
        <v>0</v>
      </c>
      <c r="K34" s="96">
        <v>0</v>
      </c>
      <c r="L34" s="57"/>
      <c r="M34" s="57"/>
      <c r="N34" s="96"/>
      <c r="O34" s="96"/>
      <c r="P34" s="57"/>
      <c r="Q34" s="57"/>
      <c r="R34" s="33"/>
      <c r="S34" s="33"/>
      <c r="T34" s="33"/>
      <c r="U34" s="33"/>
      <c r="V34" s="34"/>
      <c r="W34" s="34"/>
      <c r="X34" s="33"/>
      <c r="Y34" s="33"/>
      <c r="Z34" s="34"/>
      <c r="AA34" s="34"/>
    </row>
    <row r="35" spans="1:27" ht="15.95" customHeight="1">
      <c r="A35" s="124"/>
      <c r="B35" s="65"/>
      <c r="C35" s="85" t="s">
        <v>71</v>
      </c>
      <c r="D35" s="56"/>
      <c r="E35" s="70"/>
      <c r="F35" s="96">
        <v>119</v>
      </c>
      <c r="G35" s="96">
        <v>98</v>
      </c>
      <c r="H35" s="96">
        <v>2</v>
      </c>
      <c r="I35" s="96">
        <v>2</v>
      </c>
      <c r="J35" s="72">
        <v>0</v>
      </c>
      <c r="K35" s="72">
        <v>127</v>
      </c>
      <c r="L35" s="57"/>
      <c r="M35" s="57"/>
      <c r="N35" s="96"/>
      <c r="O35" s="96"/>
      <c r="P35" s="57"/>
      <c r="Q35" s="57"/>
      <c r="R35" s="33"/>
      <c r="S35" s="33"/>
      <c r="T35" s="33"/>
      <c r="U35" s="33"/>
      <c r="V35" s="34"/>
      <c r="W35" s="34"/>
      <c r="X35" s="33"/>
      <c r="Y35" s="33"/>
      <c r="Z35" s="34"/>
      <c r="AA35" s="34"/>
    </row>
    <row r="36" spans="1:27" ht="15.95" customHeight="1">
      <c r="A36" s="124"/>
      <c r="B36" s="64" t="s">
        <v>52</v>
      </c>
      <c r="C36" s="56"/>
      <c r="D36" s="56"/>
      <c r="E36" s="70" t="s">
        <v>41</v>
      </c>
      <c r="F36" s="96">
        <v>348</v>
      </c>
      <c r="G36" s="96">
        <v>371</v>
      </c>
      <c r="H36" s="96">
        <v>22</v>
      </c>
      <c r="I36" s="96">
        <v>31</v>
      </c>
      <c r="J36" s="96">
        <v>0</v>
      </c>
      <c r="K36" s="96">
        <v>379</v>
      </c>
      <c r="L36" s="57"/>
      <c r="M36" s="57"/>
      <c r="N36" s="96"/>
      <c r="O36" s="96"/>
      <c r="P36" s="57"/>
      <c r="Q36" s="57"/>
      <c r="R36" s="33"/>
      <c r="S36" s="33"/>
      <c r="T36" s="33"/>
      <c r="U36" s="33"/>
      <c r="V36" s="33"/>
      <c r="W36" s="33"/>
      <c r="X36" s="33"/>
      <c r="Y36" s="33"/>
      <c r="Z36" s="34"/>
      <c r="AA36" s="34"/>
    </row>
    <row r="37" spans="1:27" ht="15.95" customHeight="1">
      <c r="A37" s="124"/>
      <c r="B37" s="66"/>
      <c r="C37" s="56" t="s">
        <v>72</v>
      </c>
      <c r="D37" s="56"/>
      <c r="E37" s="70"/>
      <c r="F37" s="96">
        <v>275</v>
      </c>
      <c r="G37" s="96">
        <v>272</v>
      </c>
      <c r="H37" s="96">
        <v>10</v>
      </c>
      <c r="I37" s="96">
        <v>17</v>
      </c>
      <c r="J37" s="96">
        <v>0</v>
      </c>
      <c r="K37" s="96">
        <v>214</v>
      </c>
      <c r="L37" s="57"/>
      <c r="M37" s="57"/>
      <c r="N37" s="96"/>
      <c r="O37" s="96"/>
      <c r="P37" s="57"/>
      <c r="Q37" s="57"/>
      <c r="R37" s="33"/>
      <c r="S37" s="33"/>
      <c r="T37" s="33"/>
      <c r="U37" s="33"/>
      <c r="V37" s="33"/>
      <c r="W37" s="33"/>
      <c r="X37" s="33"/>
      <c r="Y37" s="33"/>
      <c r="Z37" s="34"/>
      <c r="AA37" s="34"/>
    </row>
    <row r="38" spans="1:27" ht="15.95" customHeight="1">
      <c r="A38" s="124"/>
      <c r="B38" s="65"/>
      <c r="C38" s="56" t="s">
        <v>73</v>
      </c>
      <c r="D38" s="56"/>
      <c r="E38" s="70"/>
      <c r="F38" s="96">
        <v>73</v>
      </c>
      <c r="G38" s="96">
        <v>99</v>
      </c>
      <c r="H38" s="96">
        <v>12</v>
      </c>
      <c r="I38" s="96">
        <v>14</v>
      </c>
      <c r="J38" s="96">
        <v>0</v>
      </c>
      <c r="K38" s="72">
        <v>166</v>
      </c>
      <c r="L38" s="57"/>
      <c r="M38" s="57"/>
      <c r="N38" s="96"/>
      <c r="O38" s="96"/>
      <c r="P38" s="57"/>
      <c r="Q38" s="57"/>
      <c r="R38" s="33"/>
      <c r="S38" s="33"/>
      <c r="T38" s="34"/>
      <c r="U38" s="34"/>
      <c r="V38" s="33"/>
      <c r="W38" s="33"/>
      <c r="X38" s="33"/>
      <c r="Y38" s="33"/>
      <c r="Z38" s="34"/>
      <c r="AA38" s="34"/>
    </row>
    <row r="39" spans="1:27" ht="15.95" customHeight="1">
      <c r="A39" s="124"/>
      <c r="B39" s="50" t="s">
        <v>74</v>
      </c>
      <c r="C39" s="50"/>
      <c r="D39" s="50"/>
      <c r="E39" s="70" t="s">
        <v>163</v>
      </c>
      <c r="F39" s="96">
        <f t="shared" ref="F39:K39" si="4">F32-F36</f>
        <v>954</v>
      </c>
      <c r="G39" s="96">
        <f t="shared" si="4"/>
        <v>853</v>
      </c>
      <c r="H39" s="96">
        <f t="shared" si="4"/>
        <v>13</v>
      </c>
      <c r="I39" s="96">
        <f t="shared" si="4"/>
        <v>21</v>
      </c>
      <c r="J39" s="96">
        <f t="shared" si="4"/>
        <v>0</v>
      </c>
      <c r="K39" s="96">
        <f t="shared" si="4"/>
        <v>4</v>
      </c>
      <c r="L39" s="57">
        <f t="shared" ref="L39:Q39" si="5">L32-L36</f>
        <v>0</v>
      </c>
      <c r="M39" s="57">
        <f t="shared" si="5"/>
        <v>0</v>
      </c>
      <c r="N39" s="96">
        <f t="shared" si="5"/>
        <v>0</v>
      </c>
      <c r="O39" s="96">
        <f t="shared" si="5"/>
        <v>0</v>
      </c>
      <c r="P39" s="57">
        <f t="shared" si="5"/>
        <v>0</v>
      </c>
      <c r="Q39" s="57">
        <f t="shared" si="5"/>
        <v>0</v>
      </c>
      <c r="R39" s="33"/>
      <c r="S39" s="33"/>
      <c r="T39" s="33"/>
      <c r="U39" s="33"/>
      <c r="V39" s="33"/>
      <c r="W39" s="33"/>
      <c r="X39" s="33"/>
      <c r="Y39" s="33"/>
      <c r="Z39" s="34"/>
      <c r="AA39" s="34"/>
    </row>
    <row r="40" spans="1:27" ht="15.95" customHeight="1">
      <c r="A40" s="117" t="s">
        <v>85</v>
      </c>
      <c r="B40" s="64" t="s">
        <v>75</v>
      </c>
      <c r="C40" s="56"/>
      <c r="D40" s="56"/>
      <c r="E40" s="70" t="s">
        <v>43</v>
      </c>
      <c r="F40" s="96">
        <v>1779</v>
      </c>
      <c r="G40" s="96">
        <v>1916</v>
      </c>
      <c r="H40" s="96">
        <v>976</v>
      </c>
      <c r="I40" s="96">
        <v>1482</v>
      </c>
      <c r="J40" s="96">
        <v>0</v>
      </c>
      <c r="K40" s="96">
        <v>471</v>
      </c>
      <c r="L40" s="57"/>
      <c r="M40" s="57"/>
      <c r="N40" s="96"/>
      <c r="O40" s="96"/>
      <c r="P40" s="57"/>
      <c r="Q40" s="57"/>
      <c r="R40" s="33"/>
      <c r="S40" s="33"/>
      <c r="T40" s="33"/>
      <c r="U40" s="33"/>
      <c r="V40" s="34"/>
      <c r="W40" s="34"/>
      <c r="X40" s="34"/>
      <c r="Y40" s="34"/>
      <c r="Z40" s="33"/>
      <c r="AA40" s="33"/>
    </row>
    <row r="41" spans="1:27" ht="15.95" customHeight="1">
      <c r="A41" s="118"/>
      <c r="B41" s="65"/>
      <c r="C41" s="56" t="s">
        <v>76</v>
      </c>
      <c r="D41" s="56"/>
      <c r="E41" s="70"/>
      <c r="F41" s="72">
        <v>1049</v>
      </c>
      <c r="G41" s="72">
        <v>1184</v>
      </c>
      <c r="H41" s="72">
        <v>736</v>
      </c>
      <c r="I41" s="72">
        <v>1102</v>
      </c>
      <c r="J41" s="96">
        <v>0</v>
      </c>
      <c r="K41" s="96">
        <v>209</v>
      </c>
      <c r="L41" s="57"/>
      <c r="M41" s="57"/>
      <c r="N41" s="96"/>
      <c r="O41" s="96"/>
      <c r="P41" s="57"/>
      <c r="Q41" s="57"/>
      <c r="R41" s="34"/>
      <c r="S41" s="34"/>
      <c r="T41" s="34"/>
      <c r="U41" s="34"/>
      <c r="V41" s="34"/>
      <c r="W41" s="34"/>
      <c r="X41" s="34"/>
      <c r="Y41" s="34"/>
      <c r="Z41" s="33"/>
      <c r="AA41" s="33"/>
    </row>
    <row r="42" spans="1:27" ht="15.95" customHeight="1">
      <c r="A42" s="118"/>
      <c r="B42" s="64" t="s">
        <v>63</v>
      </c>
      <c r="C42" s="56"/>
      <c r="D42" s="56"/>
      <c r="E42" s="70" t="s">
        <v>44</v>
      </c>
      <c r="F42" s="96">
        <v>2391</v>
      </c>
      <c r="G42" s="96">
        <v>2581</v>
      </c>
      <c r="H42" s="96">
        <v>976</v>
      </c>
      <c r="I42" s="96">
        <v>1482</v>
      </c>
      <c r="J42" s="96">
        <v>0</v>
      </c>
      <c r="K42" s="96">
        <v>471</v>
      </c>
      <c r="L42" s="57"/>
      <c r="M42" s="57"/>
      <c r="N42" s="96"/>
      <c r="O42" s="96"/>
      <c r="P42" s="57"/>
      <c r="Q42" s="57"/>
      <c r="R42" s="33"/>
      <c r="S42" s="33"/>
      <c r="T42" s="33"/>
      <c r="U42" s="33"/>
      <c r="V42" s="34"/>
      <c r="W42" s="34"/>
      <c r="X42" s="33"/>
      <c r="Y42" s="33"/>
      <c r="Z42" s="33"/>
      <c r="AA42" s="33"/>
    </row>
    <row r="43" spans="1:27" ht="15.95" customHeight="1">
      <c r="A43" s="118"/>
      <c r="B43" s="65"/>
      <c r="C43" s="56" t="s">
        <v>77</v>
      </c>
      <c r="D43" s="56"/>
      <c r="E43" s="70"/>
      <c r="F43" s="96">
        <v>2131</v>
      </c>
      <c r="G43" s="96">
        <v>2281</v>
      </c>
      <c r="H43" s="96">
        <v>240</v>
      </c>
      <c r="I43" s="96">
        <v>280</v>
      </c>
      <c r="J43" s="72">
        <v>0</v>
      </c>
      <c r="K43" s="72">
        <v>471</v>
      </c>
      <c r="L43" s="57"/>
      <c r="M43" s="57"/>
      <c r="N43" s="96"/>
      <c r="O43" s="96"/>
      <c r="P43" s="57"/>
      <c r="Q43" s="57"/>
      <c r="R43" s="33"/>
      <c r="S43" s="33"/>
      <c r="T43" s="34"/>
      <c r="U43" s="33"/>
      <c r="V43" s="34"/>
      <c r="W43" s="34"/>
      <c r="X43" s="33"/>
      <c r="Y43" s="33"/>
      <c r="Z43" s="34"/>
      <c r="AA43" s="34"/>
    </row>
    <row r="44" spans="1:27" ht="15.95" customHeight="1">
      <c r="A44" s="118"/>
      <c r="B44" s="56" t="s">
        <v>74</v>
      </c>
      <c r="C44" s="56"/>
      <c r="D44" s="56"/>
      <c r="E44" s="70" t="s">
        <v>164</v>
      </c>
      <c r="F44" s="72">
        <f t="shared" ref="F44:K44" si="6">F40-F42</f>
        <v>-612</v>
      </c>
      <c r="G44" s="72">
        <f t="shared" si="6"/>
        <v>-665</v>
      </c>
      <c r="H44" s="72">
        <f t="shared" si="6"/>
        <v>0</v>
      </c>
      <c r="I44" s="72">
        <f t="shared" si="6"/>
        <v>0</v>
      </c>
      <c r="J44" s="72">
        <f t="shared" si="6"/>
        <v>0</v>
      </c>
      <c r="K44" s="72">
        <f t="shared" si="6"/>
        <v>0</v>
      </c>
      <c r="L44" s="72">
        <f t="shared" ref="L44:Q44" si="7">L40-L42</f>
        <v>0</v>
      </c>
      <c r="M44" s="72">
        <f t="shared" si="7"/>
        <v>0</v>
      </c>
      <c r="N44" s="72">
        <f t="shared" si="7"/>
        <v>0</v>
      </c>
      <c r="O44" s="72">
        <f t="shared" si="7"/>
        <v>0</v>
      </c>
      <c r="P44" s="72">
        <f t="shared" si="7"/>
        <v>0</v>
      </c>
      <c r="Q44" s="72">
        <f t="shared" si="7"/>
        <v>0</v>
      </c>
      <c r="R44" s="34"/>
      <c r="S44" s="34"/>
      <c r="T44" s="33"/>
      <c r="U44" s="33"/>
      <c r="V44" s="34"/>
      <c r="W44" s="34"/>
      <c r="X44" s="33"/>
      <c r="Y44" s="33"/>
      <c r="Z44" s="33"/>
      <c r="AA44" s="33"/>
    </row>
    <row r="45" spans="1:27" ht="15.95" customHeight="1">
      <c r="A45" s="117" t="s">
        <v>86</v>
      </c>
      <c r="B45" s="50" t="s">
        <v>78</v>
      </c>
      <c r="C45" s="50"/>
      <c r="D45" s="50"/>
      <c r="E45" s="70" t="s">
        <v>165</v>
      </c>
      <c r="F45" s="96">
        <f t="shared" ref="F45:K45" si="8">F39+F44</f>
        <v>342</v>
      </c>
      <c r="G45" s="96">
        <f t="shared" si="8"/>
        <v>188</v>
      </c>
      <c r="H45" s="96">
        <f t="shared" si="8"/>
        <v>13</v>
      </c>
      <c r="I45" s="96">
        <f t="shared" si="8"/>
        <v>21</v>
      </c>
      <c r="J45" s="96">
        <f t="shared" si="8"/>
        <v>0</v>
      </c>
      <c r="K45" s="96">
        <f t="shared" si="8"/>
        <v>4</v>
      </c>
      <c r="L45" s="57">
        <f t="shared" ref="L45:Q45" si="9">L39+L44</f>
        <v>0</v>
      </c>
      <c r="M45" s="57">
        <f t="shared" si="9"/>
        <v>0</v>
      </c>
      <c r="N45" s="96">
        <f t="shared" si="9"/>
        <v>0</v>
      </c>
      <c r="O45" s="96">
        <f t="shared" si="9"/>
        <v>0</v>
      </c>
      <c r="P45" s="57">
        <f t="shared" si="9"/>
        <v>0</v>
      </c>
      <c r="Q45" s="57">
        <f t="shared" si="9"/>
        <v>0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5.95" customHeight="1">
      <c r="A46" s="118"/>
      <c r="B46" s="56" t="s">
        <v>79</v>
      </c>
      <c r="C46" s="56"/>
      <c r="D46" s="56"/>
      <c r="E46" s="56"/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57"/>
      <c r="M46" s="57"/>
      <c r="N46" s="96"/>
      <c r="O46" s="96"/>
      <c r="P46" s="72"/>
      <c r="Q46" s="72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ht="15.95" customHeight="1">
      <c r="A47" s="118"/>
      <c r="B47" s="56" t="s">
        <v>80</v>
      </c>
      <c r="C47" s="56"/>
      <c r="D47" s="56"/>
      <c r="E47" s="56"/>
      <c r="F47" s="96">
        <v>810</v>
      </c>
      <c r="G47" s="96">
        <v>468</v>
      </c>
      <c r="H47" s="96">
        <v>56</v>
      </c>
      <c r="I47" s="96">
        <v>43</v>
      </c>
      <c r="J47" s="96">
        <v>0</v>
      </c>
      <c r="K47" s="96">
        <v>4</v>
      </c>
      <c r="L47" s="57"/>
      <c r="M47" s="57"/>
      <c r="N47" s="96"/>
      <c r="O47" s="96"/>
      <c r="P47" s="57"/>
      <c r="Q47" s="57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5.95" customHeight="1">
      <c r="A48" s="118"/>
      <c r="B48" s="56" t="s">
        <v>81</v>
      </c>
      <c r="C48" s="56"/>
      <c r="D48" s="56"/>
      <c r="E48" s="56"/>
      <c r="F48" s="96">
        <v>759</v>
      </c>
      <c r="G48" s="96">
        <v>438</v>
      </c>
      <c r="H48" s="96">
        <v>56</v>
      </c>
      <c r="I48" s="96">
        <v>43</v>
      </c>
      <c r="J48" s="96">
        <v>0</v>
      </c>
      <c r="K48" s="96">
        <v>4</v>
      </c>
      <c r="L48" s="57"/>
      <c r="M48" s="57"/>
      <c r="N48" s="96"/>
      <c r="O48" s="96"/>
      <c r="P48" s="57"/>
      <c r="Q48" s="57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17" ht="15.95" customHeight="1">
      <c r="A49" s="9" t="s">
        <v>166</v>
      </c>
      <c r="Q49" s="6"/>
    </row>
    <row r="50" spans="1:17" ht="15.95" customHeight="1">
      <c r="A50" s="9"/>
      <c r="Q50" s="8"/>
    </row>
  </sheetData>
  <mergeCells count="32">
    <mergeCell ref="J6:K6"/>
    <mergeCell ref="L6:M6"/>
    <mergeCell ref="P6:Q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P25:P26"/>
    <mergeCell ref="A6:E7"/>
    <mergeCell ref="F6:G6"/>
    <mergeCell ref="H6:I6"/>
    <mergeCell ref="A32:A39"/>
    <mergeCell ref="A40:A44"/>
    <mergeCell ref="A45:A48"/>
    <mergeCell ref="A30:E31"/>
    <mergeCell ref="F30:G30"/>
    <mergeCell ref="H30:I30"/>
    <mergeCell ref="J30:K30"/>
    <mergeCell ref="L30:M30"/>
    <mergeCell ref="N6:O6"/>
    <mergeCell ref="N30:O30"/>
    <mergeCell ref="N25:N26"/>
    <mergeCell ref="O25:O26"/>
    <mergeCell ref="Q25:Q26"/>
    <mergeCell ref="P30:Q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19" zoomScale="85" zoomScaleNormal="100" zoomScaleSheetLayoutView="85" workbookViewId="0">
      <selection activeCell="F31" sqref="F31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">
        <v>252</v>
      </c>
      <c r="D1" s="44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247</v>
      </c>
      <c r="C5" s="45"/>
      <c r="D5" s="45"/>
      <c r="H5" s="16"/>
      <c r="L5" s="16"/>
      <c r="N5" s="16" t="s">
        <v>168</v>
      </c>
    </row>
    <row r="6" spans="1:14" ht="15" customHeight="1">
      <c r="A6" s="46"/>
      <c r="B6" s="47"/>
      <c r="C6" s="47"/>
      <c r="D6" s="94"/>
      <c r="E6" s="131" t="s">
        <v>256</v>
      </c>
      <c r="F6" s="131"/>
      <c r="G6" s="131" t="s">
        <v>257</v>
      </c>
      <c r="H6" s="131"/>
      <c r="I6" s="132" t="s">
        <v>263</v>
      </c>
      <c r="J6" s="133"/>
      <c r="K6" s="131"/>
      <c r="L6" s="131"/>
      <c r="M6" s="131"/>
      <c r="N6" s="131"/>
    </row>
    <row r="7" spans="1:14" ht="15" customHeight="1">
      <c r="A7" s="19"/>
      <c r="B7" s="20"/>
      <c r="C7" s="20"/>
      <c r="D7" s="63"/>
      <c r="E7" s="38" t="s">
        <v>237</v>
      </c>
      <c r="F7" s="95" t="s">
        <v>246</v>
      </c>
      <c r="G7" s="38" t="s">
        <v>237</v>
      </c>
      <c r="H7" s="38" t="s">
        <v>246</v>
      </c>
      <c r="I7" s="38" t="s">
        <v>237</v>
      </c>
      <c r="J7" s="38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103" t="s">
        <v>169</v>
      </c>
      <c r="B8" s="88" t="s">
        <v>170</v>
      </c>
      <c r="C8" s="89"/>
      <c r="D8" s="89"/>
      <c r="E8" s="90">
        <v>1</v>
      </c>
      <c r="F8" s="90">
        <v>1</v>
      </c>
      <c r="G8" s="90">
        <v>1</v>
      </c>
      <c r="H8" s="90">
        <v>1</v>
      </c>
      <c r="I8" s="90">
        <v>13</v>
      </c>
      <c r="J8" s="90">
        <v>13</v>
      </c>
      <c r="K8" s="90"/>
      <c r="L8" s="90"/>
      <c r="M8" s="90"/>
      <c r="N8" s="90"/>
    </row>
    <row r="9" spans="1:14" ht="18" customHeight="1">
      <c r="A9" s="103"/>
      <c r="B9" s="103" t="s">
        <v>171</v>
      </c>
      <c r="C9" s="56" t="s">
        <v>172</v>
      </c>
      <c r="D9" s="56"/>
      <c r="E9" s="90">
        <v>10</v>
      </c>
      <c r="F9" s="90">
        <v>10</v>
      </c>
      <c r="G9" s="90">
        <v>30</v>
      </c>
      <c r="H9" s="90">
        <v>30</v>
      </c>
      <c r="I9" s="90">
        <v>5056</v>
      </c>
      <c r="J9" s="90">
        <v>5056</v>
      </c>
      <c r="K9" s="90"/>
      <c r="L9" s="90"/>
      <c r="M9" s="90"/>
      <c r="N9" s="90"/>
    </row>
    <row r="10" spans="1:14" ht="18" customHeight="1">
      <c r="A10" s="103"/>
      <c r="B10" s="103"/>
      <c r="C10" s="56" t="s">
        <v>173</v>
      </c>
      <c r="D10" s="56"/>
      <c r="E10" s="90">
        <v>10</v>
      </c>
      <c r="F10" s="90">
        <v>10</v>
      </c>
      <c r="G10" s="90">
        <v>30</v>
      </c>
      <c r="H10" s="90">
        <v>30</v>
      </c>
      <c r="I10" s="90">
        <v>3177</v>
      </c>
      <c r="J10" s="90">
        <v>3177</v>
      </c>
      <c r="K10" s="90"/>
      <c r="L10" s="90"/>
      <c r="M10" s="90"/>
      <c r="N10" s="90"/>
    </row>
    <row r="11" spans="1:14" ht="18" customHeight="1">
      <c r="A11" s="103"/>
      <c r="B11" s="103"/>
      <c r="C11" s="56" t="s">
        <v>174</v>
      </c>
      <c r="D11" s="56"/>
      <c r="E11" s="90">
        <v>0</v>
      </c>
      <c r="F11" s="90">
        <v>0</v>
      </c>
      <c r="G11" s="90">
        <v>0</v>
      </c>
      <c r="H11" s="90">
        <v>0</v>
      </c>
      <c r="I11" s="90">
        <v>1681</v>
      </c>
      <c r="J11" s="90">
        <v>1681</v>
      </c>
      <c r="K11" s="90"/>
      <c r="L11" s="90"/>
      <c r="M11" s="90"/>
      <c r="N11" s="90"/>
    </row>
    <row r="12" spans="1:14" ht="18" customHeight="1">
      <c r="A12" s="103"/>
      <c r="B12" s="103"/>
      <c r="C12" s="56" t="s">
        <v>175</v>
      </c>
      <c r="D12" s="56"/>
      <c r="E12" s="90">
        <v>0</v>
      </c>
      <c r="F12" s="90">
        <v>0</v>
      </c>
      <c r="G12" s="90">
        <v>0</v>
      </c>
      <c r="H12" s="90">
        <v>0</v>
      </c>
      <c r="I12" s="90">
        <v>198</v>
      </c>
      <c r="J12" s="90">
        <v>198</v>
      </c>
      <c r="K12" s="90"/>
      <c r="L12" s="90"/>
      <c r="M12" s="90"/>
      <c r="N12" s="90"/>
    </row>
    <row r="13" spans="1:14" ht="18" customHeight="1">
      <c r="A13" s="103"/>
      <c r="B13" s="103"/>
      <c r="C13" s="56" t="s">
        <v>176</v>
      </c>
      <c r="D13" s="56"/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/>
      <c r="L13" s="90"/>
      <c r="M13" s="90"/>
      <c r="N13" s="90"/>
    </row>
    <row r="14" spans="1:14" ht="18" customHeight="1">
      <c r="A14" s="103"/>
      <c r="B14" s="103"/>
      <c r="C14" s="56" t="s">
        <v>177</v>
      </c>
      <c r="D14" s="56"/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/>
      <c r="L14" s="90"/>
      <c r="M14" s="90"/>
      <c r="N14" s="90"/>
    </row>
    <row r="15" spans="1:14" ht="18" customHeight="1">
      <c r="A15" s="125" t="s">
        <v>178</v>
      </c>
      <c r="B15" s="103" t="s">
        <v>179</v>
      </c>
      <c r="C15" s="56" t="s">
        <v>180</v>
      </c>
      <c r="D15" s="56"/>
      <c r="E15" s="57">
        <v>661</v>
      </c>
      <c r="F15" s="57">
        <v>646</v>
      </c>
      <c r="G15" s="57">
        <v>554</v>
      </c>
      <c r="H15" s="57">
        <v>607</v>
      </c>
      <c r="I15" s="96">
        <v>484</v>
      </c>
      <c r="J15" s="96">
        <v>523</v>
      </c>
      <c r="K15" s="57"/>
      <c r="L15" s="57"/>
      <c r="M15" s="57"/>
      <c r="N15" s="57"/>
    </row>
    <row r="16" spans="1:14" ht="18" customHeight="1">
      <c r="A16" s="103"/>
      <c r="B16" s="103"/>
      <c r="C16" s="56" t="s">
        <v>181</v>
      </c>
      <c r="D16" s="56"/>
      <c r="E16" s="57">
        <v>144</v>
      </c>
      <c r="F16" s="57">
        <v>143</v>
      </c>
      <c r="G16" s="57">
        <v>313</v>
      </c>
      <c r="H16" s="57">
        <v>319</v>
      </c>
      <c r="I16" s="96">
        <v>948</v>
      </c>
      <c r="J16" s="96">
        <v>899</v>
      </c>
      <c r="K16" s="57"/>
      <c r="L16" s="57"/>
      <c r="M16" s="57"/>
      <c r="N16" s="57"/>
    </row>
    <row r="17" spans="1:15" ht="18" customHeight="1">
      <c r="A17" s="103"/>
      <c r="B17" s="103"/>
      <c r="C17" s="56" t="s">
        <v>182</v>
      </c>
      <c r="D17" s="56"/>
      <c r="E17" s="57">
        <v>0</v>
      </c>
      <c r="F17" s="57">
        <v>0</v>
      </c>
      <c r="G17" s="57">
        <v>0</v>
      </c>
      <c r="H17" s="57">
        <v>0</v>
      </c>
      <c r="I17" s="96">
        <v>0</v>
      </c>
      <c r="J17" s="96">
        <v>0</v>
      </c>
      <c r="K17" s="57"/>
      <c r="L17" s="57"/>
      <c r="M17" s="57"/>
      <c r="N17" s="57"/>
    </row>
    <row r="18" spans="1:15" ht="18" customHeight="1">
      <c r="A18" s="103"/>
      <c r="B18" s="103"/>
      <c r="C18" s="56" t="s">
        <v>183</v>
      </c>
      <c r="D18" s="56"/>
      <c r="E18" s="57">
        <v>805</v>
      </c>
      <c r="F18" s="57">
        <v>789</v>
      </c>
      <c r="G18" s="57">
        <v>867</v>
      </c>
      <c r="H18" s="57">
        <v>926</v>
      </c>
      <c r="I18" s="96">
        <v>1432</v>
      </c>
      <c r="J18" s="96">
        <v>1423</v>
      </c>
      <c r="K18" s="57"/>
      <c r="L18" s="57"/>
      <c r="M18" s="57"/>
      <c r="N18" s="57"/>
    </row>
    <row r="19" spans="1:15" ht="18" customHeight="1">
      <c r="A19" s="103"/>
      <c r="B19" s="103" t="s">
        <v>184</v>
      </c>
      <c r="C19" s="56" t="s">
        <v>185</v>
      </c>
      <c r="D19" s="56"/>
      <c r="E19" s="57">
        <v>4</v>
      </c>
      <c r="F19" s="57">
        <v>3</v>
      </c>
      <c r="G19" s="57">
        <v>64</v>
      </c>
      <c r="H19" s="57">
        <v>97</v>
      </c>
      <c r="I19" s="96">
        <v>41</v>
      </c>
      <c r="J19" s="96">
        <v>50</v>
      </c>
      <c r="K19" s="57"/>
      <c r="L19" s="57"/>
      <c r="M19" s="57"/>
      <c r="N19" s="57"/>
    </row>
    <row r="20" spans="1:15" ht="18" customHeight="1">
      <c r="A20" s="103"/>
      <c r="B20" s="103"/>
      <c r="C20" s="56" t="s">
        <v>186</v>
      </c>
      <c r="D20" s="56"/>
      <c r="E20" s="57">
        <v>297</v>
      </c>
      <c r="F20" s="57">
        <v>295</v>
      </c>
      <c r="G20" s="57">
        <v>627</v>
      </c>
      <c r="H20" s="57">
        <v>663</v>
      </c>
      <c r="I20" s="96">
        <v>842</v>
      </c>
      <c r="J20" s="96">
        <v>848</v>
      </c>
      <c r="K20" s="57"/>
      <c r="L20" s="57"/>
      <c r="M20" s="57"/>
      <c r="N20" s="57"/>
    </row>
    <row r="21" spans="1:15" s="48" customFormat="1" ht="18" customHeight="1">
      <c r="A21" s="103"/>
      <c r="B21" s="103"/>
      <c r="C21" s="91" t="s">
        <v>187</v>
      </c>
      <c r="D21" s="91"/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/>
      <c r="L21" s="92"/>
      <c r="M21" s="92"/>
      <c r="N21" s="92"/>
    </row>
    <row r="22" spans="1:15" ht="18" customHeight="1">
      <c r="A22" s="103"/>
      <c r="B22" s="103"/>
      <c r="C22" s="50" t="s">
        <v>188</v>
      </c>
      <c r="D22" s="50"/>
      <c r="E22" s="57">
        <v>301</v>
      </c>
      <c r="F22" s="57">
        <v>298</v>
      </c>
      <c r="G22" s="57">
        <v>691</v>
      </c>
      <c r="H22" s="57">
        <v>760</v>
      </c>
      <c r="I22" s="96">
        <v>883</v>
      </c>
      <c r="J22" s="96">
        <v>898</v>
      </c>
      <c r="K22" s="57"/>
      <c r="L22" s="57"/>
      <c r="M22" s="57"/>
      <c r="N22" s="57"/>
    </row>
    <row r="23" spans="1:15" ht="18" customHeight="1">
      <c r="A23" s="103"/>
      <c r="B23" s="103" t="s">
        <v>189</v>
      </c>
      <c r="C23" s="56" t="s">
        <v>190</v>
      </c>
      <c r="D23" s="56"/>
      <c r="E23" s="57">
        <v>10</v>
      </c>
      <c r="F23" s="57">
        <v>10</v>
      </c>
      <c r="G23" s="57">
        <v>30</v>
      </c>
      <c r="H23" s="57">
        <v>30</v>
      </c>
      <c r="I23" s="96">
        <v>5056</v>
      </c>
      <c r="J23" s="96">
        <v>5056</v>
      </c>
      <c r="K23" s="57"/>
      <c r="L23" s="57"/>
      <c r="M23" s="57"/>
      <c r="N23" s="57"/>
    </row>
    <row r="24" spans="1:15" ht="18" customHeight="1">
      <c r="A24" s="103"/>
      <c r="B24" s="103"/>
      <c r="C24" s="56" t="s">
        <v>191</v>
      </c>
      <c r="D24" s="56"/>
      <c r="E24" s="57">
        <v>0</v>
      </c>
      <c r="F24" s="57">
        <v>0</v>
      </c>
      <c r="G24" s="57">
        <v>146</v>
      </c>
      <c r="H24" s="57">
        <v>136</v>
      </c>
      <c r="I24" s="96">
        <v>-4507</v>
      </c>
      <c r="J24" s="96">
        <v>-4531</v>
      </c>
      <c r="K24" s="57"/>
      <c r="L24" s="57"/>
      <c r="M24" s="57"/>
      <c r="N24" s="57"/>
    </row>
    <row r="25" spans="1:15" ht="18" customHeight="1">
      <c r="A25" s="103"/>
      <c r="B25" s="103"/>
      <c r="C25" s="56" t="s">
        <v>192</v>
      </c>
      <c r="D25" s="56"/>
      <c r="E25" s="57">
        <v>494</v>
      </c>
      <c r="F25" s="57">
        <v>482</v>
      </c>
      <c r="G25" s="57">
        <v>0</v>
      </c>
      <c r="H25" s="57">
        <v>0</v>
      </c>
      <c r="I25" s="96">
        <v>0</v>
      </c>
      <c r="J25" s="96">
        <v>0</v>
      </c>
      <c r="K25" s="57"/>
      <c r="L25" s="57"/>
      <c r="M25" s="57"/>
      <c r="N25" s="57"/>
    </row>
    <row r="26" spans="1:15" ht="18" customHeight="1">
      <c r="A26" s="103"/>
      <c r="B26" s="103"/>
      <c r="C26" s="56" t="s">
        <v>193</v>
      </c>
      <c r="D26" s="56"/>
      <c r="E26" s="57">
        <v>504</v>
      </c>
      <c r="F26" s="57">
        <v>492</v>
      </c>
      <c r="G26" s="57">
        <v>176</v>
      </c>
      <c r="H26" s="57">
        <v>166</v>
      </c>
      <c r="I26" s="96">
        <v>549</v>
      </c>
      <c r="J26" s="96">
        <v>525</v>
      </c>
      <c r="K26" s="57"/>
      <c r="L26" s="57"/>
      <c r="M26" s="57"/>
      <c r="N26" s="57"/>
    </row>
    <row r="27" spans="1:15" ht="18" customHeight="1">
      <c r="A27" s="103"/>
      <c r="B27" s="56" t="s">
        <v>194</v>
      </c>
      <c r="C27" s="56"/>
      <c r="D27" s="56"/>
      <c r="E27" s="57">
        <v>805</v>
      </c>
      <c r="F27" s="57">
        <v>789</v>
      </c>
      <c r="G27" s="57">
        <v>867</v>
      </c>
      <c r="H27" s="57">
        <v>926</v>
      </c>
      <c r="I27" s="96">
        <v>1432</v>
      </c>
      <c r="J27" s="96">
        <v>1423</v>
      </c>
      <c r="K27" s="57"/>
      <c r="L27" s="57"/>
      <c r="M27" s="57"/>
      <c r="N27" s="57"/>
    </row>
    <row r="28" spans="1:15" ht="18" customHeight="1">
      <c r="A28" s="103" t="s">
        <v>195</v>
      </c>
      <c r="B28" s="103" t="s">
        <v>196</v>
      </c>
      <c r="C28" s="56" t="s">
        <v>197</v>
      </c>
      <c r="D28" s="93" t="s">
        <v>40</v>
      </c>
      <c r="E28" s="57">
        <v>104</v>
      </c>
      <c r="F28" s="57">
        <v>267</v>
      </c>
      <c r="G28" s="57">
        <v>469</v>
      </c>
      <c r="H28" s="57">
        <v>480</v>
      </c>
      <c r="I28" s="96">
        <v>278</v>
      </c>
      <c r="J28" s="96">
        <v>280</v>
      </c>
      <c r="K28" s="57"/>
      <c r="L28" s="57"/>
      <c r="M28" s="57"/>
      <c r="N28" s="57"/>
    </row>
    <row r="29" spans="1:15" ht="18" customHeight="1">
      <c r="A29" s="103"/>
      <c r="B29" s="103"/>
      <c r="C29" s="56" t="s">
        <v>198</v>
      </c>
      <c r="D29" s="93" t="s">
        <v>41</v>
      </c>
      <c r="E29" s="57">
        <v>38</v>
      </c>
      <c r="F29" s="57">
        <v>224</v>
      </c>
      <c r="G29" s="57">
        <v>439</v>
      </c>
      <c r="H29" s="57">
        <v>443</v>
      </c>
      <c r="I29" s="96">
        <v>253</v>
      </c>
      <c r="J29" s="96">
        <v>261</v>
      </c>
      <c r="K29" s="57"/>
      <c r="L29" s="57"/>
      <c r="M29" s="57"/>
      <c r="N29" s="57"/>
    </row>
    <row r="30" spans="1:15" ht="18" customHeight="1">
      <c r="A30" s="103"/>
      <c r="B30" s="103"/>
      <c r="C30" s="56" t="s">
        <v>199</v>
      </c>
      <c r="D30" s="93" t="s">
        <v>200</v>
      </c>
      <c r="E30" s="57">
        <v>55</v>
      </c>
      <c r="F30" s="57">
        <v>42</v>
      </c>
      <c r="G30" s="57">
        <v>8</v>
      </c>
      <c r="H30" s="57">
        <v>10</v>
      </c>
      <c r="I30" s="96">
        <v>0</v>
      </c>
      <c r="J30" s="96">
        <v>0</v>
      </c>
      <c r="K30" s="57"/>
      <c r="L30" s="57"/>
      <c r="M30" s="57"/>
      <c r="N30" s="57"/>
    </row>
    <row r="31" spans="1:15" ht="18" customHeight="1">
      <c r="A31" s="103"/>
      <c r="B31" s="103"/>
      <c r="C31" s="50" t="s">
        <v>201</v>
      </c>
      <c r="D31" s="93" t="s">
        <v>202</v>
      </c>
      <c r="E31" s="57">
        <f>E28-E29-E30</f>
        <v>11</v>
      </c>
      <c r="F31" s="96">
        <f t="shared" ref="F31:J31" si="0">F28-F29-F30</f>
        <v>1</v>
      </c>
      <c r="G31" s="96">
        <f t="shared" si="0"/>
        <v>22</v>
      </c>
      <c r="H31" s="96">
        <f t="shared" si="0"/>
        <v>27</v>
      </c>
      <c r="I31" s="96">
        <f t="shared" si="0"/>
        <v>25</v>
      </c>
      <c r="J31" s="96">
        <f t="shared" si="0"/>
        <v>19</v>
      </c>
      <c r="K31" s="57">
        <f t="shared" ref="K31:N31" si="1">K28-K29-K30</f>
        <v>0</v>
      </c>
      <c r="L31" s="57">
        <f t="shared" si="1"/>
        <v>0</v>
      </c>
      <c r="M31" s="57">
        <f t="shared" si="1"/>
        <v>0</v>
      </c>
      <c r="N31" s="57">
        <f t="shared" si="1"/>
        <v>0</v>
      </c>
      <c r="O31" s="7"/>
    </row>
    <row r="32" spans="1:15" ht="18" customHeight="1">
      <c r="A32" s="103"/>
      <c r="B32" s="103"/>
      <c r="C32" s="56" t="s">
        <v>203</v>
      </c>
      <c r="D32" s="93" t="s">
        <v>204</v>
      </c>
      <c r="E32" s="57">
        <v>1</v>
      </c>
      <c r="F32" s="57">
        <v>1</v>
      </c>
      <c r="G32" s="57">
        <v>1</v>
      </c>
      <c r="H32" s="57">
        <v>1</v>
      </c>
      <c r="I32" s="96">
        <v>10</v>
      </c>
      <c r="J32" s="96">
        <v>11</v>
      </c>
      <c r="K32" s="57"/>
      <c r="L32" s="57"/>
      <c r="M32" s="57"/>
      <c r="N32" s="57"/>
    </row>
    <row r="33" spans="1:14" ht="18" customHeight="1">
      <c r="A33" s="103"/>
      <c r="B33" s="103"/>
      <c r="C33" s="56" t="s">
        <v>205</v>
      </c>
      <c r="D33" s="93" t="s">
        <v>206</v>
      </c>
      <c r="E33" s="57">
        <v>0</v>
      </c>
      <c r="F33" s="57">
        <v>0</v>
      </c>
      <c r="G33" s="57">
        <v>13</v>
      </c>
      <c r="H33" s="57">
        <v>5</v>
      </c>
      <c r="I33" s="96">
        <v>0</v>
      </c>
      <c r="J33" s="96">
        <v>0</v>
      </c>
      <c r="K33" s="57"/>
      <c r="L33" s="57"/>
      <c r="M33" s="57"/>
      <c r="N33" s="57"/>
    </row>
    <row r="34" spans="1:14" ht="18" customHeight="1">
      <c r="A34" s="103"/>
      <c r="B34" s="103"/>
      <c r="C34" s="50" t="s">
        <v>207</v>
      </c>
      <c r="D34" s="93" t="s">
        <v>208</v>
      </c>
      <c r="E34" s="57">
        <f>E31+E32-E33</f>
        <v>12</v>
      </c>
      <c r="F34" s="96">
        <f t="shared" ref="F34:J34" si="2">F31+F32-F33</f>
        <v>2</v>
      </c>
      <c r="G34" s="96">
        <f t="shared" si="2"/>
        <v>10</v>
      </c>
      <c r="H34" s="96">
        <f t="shared" si="2"/>
        <v>23</v>
      </c>
      <c r="I34" s="96">
        <f t="shared" si="2"/>
        <v>35</v>
      </c>
      <c r="J34" s="96">
        <f t="shared" si="2"/>
        <v>30</v>
      </c>
      <c r="K34" s="57">
        <f t="shared" ref="K34:N34" si="3">K31+K32-K33</f>
        <v>0</v>
      </c>
      <c r="L34" s="57">
        <f t="shared" si="3"/>
        <v>0</v>
      </c>
      <c r="M34" s="57">
        <f t="shared" si="3"/>
        <v>0</v>
      </c>
      <c r="N34" s="57">
        <f t="shared" si="3"/>
        <v>0</v>
      </c>
    </row>
    <row r="35" spans="1:14" ht="18" customHeight="1">
      <c r="A35" s="103"/>
      <c r="B35" s="103" t="s">
        <v>209</v>
      </c>
      <c r="C35" s="56" t="s">
        <v>210</v>
      </c>
      <c r="D35" s="93" t="s">
        <v>211</v>
      </c>
      <c r="E35" s="57">
        <v>0</v>
      </c>
      <c r="F35" s="57">
        <v>0</v>
      </c>
      <c r="G35" s="57">
        <v>0</v>
      </c>
      <c r="H35" s="57">
        <v>0.09</v>
      </c>
      <c r="I35" s="96">
        <v>0</v>
      </c>
      <c r="J35" s="96">
        <v>0</v>
      </c>
      <c r="K35" s="57"/>
      <c r="L35" s="57"/>
      <c r="M35" s="57"/>
      <c r="N35" s="57"/>
    </row>
    <row r="36" spans="1:14" ht="18" customHeight="1">
      <c r="A36" s="103"/>
      <c r="B36" s="103"/>
      <c r="C36" s="56" t="s">
        <v>212</v>
      </c>
      <c r="D36" s="93" t="s">
        <v>213</v>
      </c>
      <c r="E36" s="57">
        <v>0</v>
      </c>
      <c r="F36" s="57">
        <v>0</v>
      </c>
      <c r="G36" s="57">
        <v>0</v>
      </c>
      <c r="H36" s="57">
        <v>0.22</v>
      </c>
      <c r="I36" s="96">
        <v>0</v>
      </c>
      <c r="J36" s="96">
        <v>0</v>
      </c>
      <c r="K36" s="57"/>
      <c r="L36" s="57"/>
      <c r="M36" s="57"/>
      <c r="N36" s="57"/>
    </row>
    <row r="37" spans="1:14" ht="18" customHeight="1">
      <c r="A37" s="103"/>
      <c r="B37" s="103"/>
      <c r="C37" s="56" t="s">
        <v>214</v>
      </c>
      <c r="D37" s="93" t="s">
        <v>215</v>
      </c>
      <c r="E37" s="96">
        <f t="shared" ref="E37:N37" si="4">E34+E35-E36</f>
        <v>12</v>
      </c>
      <c r="F37" s="96">
        <f t="shared" si="4"/>
        <v>2</v>
      </c>
      <c r="G37" s="96">
        <f t="shared" si="4"/>
        <v>10</v>
      </c>
      <c r="H37" s="96">
        <f t="shared" si="4"/>
        <v>22.87</v>
      </c>
      <c r="I37" s="96">
        <f t="shared" si="4"/>
        <v>35</v>
      </c>
      <c r="J37" s="96">
        <f t="shared" si="4"/>
        <v>30</v>
      </c>
      <c r="K37" s="57">
        <f t="shared" si="4"/>
        <v>0</v>
      </c>
      <c r="L37" s="57">
        <f t="shared" si="4"/>
        <v>0</v>
      </c>
      <c r="M37" s="57">
        <f t="shared" si="4"/>
        <v>0</v>
      </c>
      <c r="N37" s="57">
        <f t="shared" si="4"/>
        <v>0</v>
      </c>
    </row>
    <row r="38" spans="1:14" ht="18" customHeight="1">
      <c r="A38" s="103"/>
      <c r="B38" s="103"/>
      <c r="C38" s="56" t="s">
        <v>216</v>
      </c>
      <c r="D38" s="93" t="s">
        <v>217</v>
      </c>
      <c r="E38" s="57">
        <v>0</v>
      </c>
      <c r="F38" s="57">
        <v>0</v>
      </c>
      <c r="G38" s="57">
        <v>0</v>
      </c>
      <c r="H38" s="57">
        <v>0</v>
      </c>
      <c r="I38" s="96">
        <v>0</v>
      </c>
      <c r="J38" s="96">
        <v>0</v>
      </c>
      <c r="K38" s="57"/>
      <c r="L38" s="57"/>
      <c r="M38" s="57"/>
      <c r="N38" s="57"/>
    </row>
    <row r="39" spans="1:14" ht="18" customHeight="1">
      <c r="A39" s="103"/>
      <c r="B39" s="103"/>
      <c r="C39" s="56" t="s">
        <v>218</v>
      </c>
      <c r="D39" s="93" t="s">
        <v>219</v>
      </c>
      <c r="E39" s="57">
        <v>0</v>
      </c>
      <c r="F39" s="57">
        <v>0</v>
      </c>
      <c r="G39" s="57">
        <v>0</v>
      </c>
      <c r="H39" s="57">
        <v>0</v>
      </c>
      <c r="I39" s="96">
        <v>0</v>
      </c>
      <c r="J39" s="96">
        <v>0</v>
      </c>
      <c r="K39" s="57"/>
      <c r="L39" s="57"/>
      <c r="M39" s="57"/>
      <c r="N39" s="57"/>
    </row>
    <row r="40" spans="1:14" ht="18" customHeight="1">
      <c r="A40" s="103"/>
      <c r="B40" s="103"/>
      <c r="C40" s="56" t="s">
        <v>220</v>
      </c>
      <c r="D40" s="93" t="s">
        <v>221</v>
      </c>
      <c r="E40" s="57">
        <v>0</v>
      </c>
      <c r="F40" s="57">
        <v>0</v>
      </c>
      <c r="G40" s="57">
        <v>0</v>
      </c>
      <c r="H40" s="57">
        <v>0</v>
      </c>
      <c r="I40" s="96">
        <v>10</v>
      </c>
      <c r="J40" s="96">
        <v>10</v>
      </c>
      <c r="K40" s="57"/>
      <c r="L40" s="57"/>
      <c r="M40" s="57"/>
      <c r="N40" s="57"/>
    </row>
    <row r="41" spans="1:14" ht="18" customHeight="1">
      <c r="A41" s="103"/>
      <c r="B41" s="103"/>
      <c r="C41" s="50" t="s">
        <v>222</v>
      </c>
      <c r="D41" s="93" t="s">
        <v>223</v>
      </c>
      <c r="E41" s="96">
        <f t="shared" ref="E41:N41" si="5">E34+E35-E36-E40</f>
        <v>12</v>
      </c>
      <c r="F41" s="96">
        <f t="shared" si="5"/>
        <v>2</v>
      </c>
      <c r="G41" s="96">
        <f t="shared" si="5"/>
        <v>10</v>
      </c>
      <c r="H41" s="96">
        <f t="shared" si="5"/>
        <v>22.87</v>
      </c>
      <c r="I41" s="96">
        <f t="shared" si="5"/>
        <v>25</v>
      </c>
      <c r="J41" s="96">
        <f t="shared" si="5"/>
        <v>20</v>
      </c>
      <c r="K41" s="57">
        <f t="shared" si="5"/>
        <v>0</v>
      </c>
      <c r="L41" s="57">
        <f t="shared" si="5"/>
        <v>0</v>
      </c>
      <c r="M41" s="57">
        <f t="shared" si="5"/>
        <v>0</v>
      </c>
      <c r="N41" s="57">
        <f t="shared" si="5"/>
        <v>0</v>
      </c>
    </row>
    <row r="42" spans="1:14" ht="18" customHeight="1">
      <c r="A42" s="103"/>
      <c r="B42" s="103"/>
      <c r="C42" s="130" t="s">
        <v>224</v>
      </c>
      <c r="D42" s="130"/>
      <c r="E42" s="96">
        <f t="shared" ref="E42:N42" si="6">E37+E38-E39-E40</f>
        <v>12</v>
      </c>
      <c r="F42" s="96">
        <f t="shared" si="6"/>
        <v>2</v>
      </c>
      <c r="G42" s="96">
        <f t="shared" si="6"/>
        <v>10</v>
      </c>
      <c r="H42" s="96">
        <f t="shared" si="6"/>
        <v>22.87</v>
      </c>
      <c r="I42" s="96">
        <f t="shared" si="6"/>
        <v>25</v>
      </c>
      <c r="J42" s="96">
        <f t="shared" si="6"/>
        <v>20</v>
      </c>
      <c r="K42" s="57">
        <f t="shared" si="6"/>
        <v>0</v>
      </c>
      <c r="L42" s="57">
        <f t="shared" si="6"/>
        <v>0</v>
      </c>
      <c r="M42" s="57">
        <f t="shared" si="6"/>
        <v>0</v>
      </c>
      <c r="N42" s="57">
        <f t="shared" si="6"/>
        <v>0</v>
      </c>
    </row>
    <row r="43" spans="1:14" ht="18" customHeight="1">
      <c r="A43" s="103"/>
      <c r="B43" s="103"/>
      <c r="C43" s="56" t="s">
        <v>225</v>
      </c>
      <c r="D43" s="93" t="s">
        <v>226</v>
      </c>
      <c r="E43" s="57">
        <v>0</v>
      </c>
      <c r="F43" s="57">
        <v>0</v>
      </c>
      <c r="G43" s="57">
        <v>0</v>
      </c>
      <c r="H43" s="57">
        <v>0</v>
      </c>
      <c r="I43" s="96">
        <v>0</v>
      </c>
      <c r="J43" s="96">
        <v>0</v>
      </c>
      <c r="K43" s="57"/>
      <c r="L43" s="57"/>
      <c r="M43" s="57"/>
      <c r="N43" s="57"/>
    </row>
    <row r="44" spans="1:14" ht="18" customHeight="1">
      <c r="A44" s="103"/>
      <c r="B44" s="103"/>
      <c r="C44" s="50" t="s">
        <v>227</v>
      </c>
      <c r="D44" s="70" t="s">
        <v>228</v>
      </c>
      <c r="E44" s="96">
        <f t="shared" ref="E44:N44" si="7">E41+E43</f>
        <v>12</v>
      </c>
      <c r="F44" s="96">
        <f t="shared" si="7"/>
        <v>2</v>
      </c>
      <c r="G44" s="96">
        <f t="shared" si="7"/>
        <v>10</v>
      </c>
      <c r="H44" s="96">
        <f t="shared" si="7"/>
        <v>22.87</v>
      </c>
      <c r="I44" s="96">
        <f t="shared" si="7"/>
        <v>25</v>
      </c>
      <c r="J44" s="96">
        <f t="shared" si="7"/>
        <v>20</v>
      </c>
      <c r="K44" s="57">
        <f t="shared" si="7"/>
        <v>0</v>
      </c>
      <c r="L44" s="57">
        <f t="shared" si="7"/>
        <v>0</v>
      </c>
      <c r="M44" s="57">
        <f t="shared" si="7"/>
        <v>0</v>
      </c>
      <c r="N44" s="57">
        <f t="shared" si="7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9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2022-07-07T08:42:16Z</cp:lastPrinted>
  <dcterms:created xsi:type="dcterms:W3CDTF">1999-07-06T05:17:05Z</dcterms:created>
  <dcterms:modified xsi:type="dcterms:W3CDTF">2022-09-20T09:46:00Z</dcterms:modified>
</cp:coreProperties>
</file>