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300_サブメニュー\301_決算統計\02_決算／予算分析担当\01_決算作業（令和元-）\05_R5年度決算\03_その他（総務省以外照会等）\02_地方債協会照会\03_協会へ回答\"/>
    </mc:Choice>
  </mc:AlternateContent>
  <xr:revisionPtr revIDLastSave="0" documentId="13_ncr:1_{808FCFE9-975A-408F-82DF-4E37EF81B57D}" xr6:coauthVersionLast="47" xr6:coauthVersionMax="47" xr10:uidLastSave="{00000000-0000-0000-0000-000000000000}"/>
  <bookViews>
    <workbookView xWindow="5100" yWindow="4245" windowWidth="21600" windowHeight="11505" tabRatio="663" firstSheet="3" activeTab="5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8" l="1"/>
  <c r="L37" i="8" s="1"/>
  <c r="L42" i="8" s="1"/>
  <c r="K34" i="8"/>
  <c r="K37" i="8" s="1"/>
  <c r="K42" i="8" s="1"/>
  <c r="J34" i="8"/>
  <c r="J37" i="8" s="1"/>
  <c r="J42" i="8" s="1"/>
  <c r="I34" i="8"/>
  <c r="I37" i="8" s="1"/>
  <c r="I42" i="8" s="1"/>
  <c r="H34" i="8"/>
  <c r="H37" i="8" s="1"/>
  <c r="H42" i="8" s="1"/>
  <c r="G34" i="8"/>
  <c r="G37" i="8" s="1"/>
  <c r="G42" i="8" s="1"/>
  <c r="F34" i="8"/>
  <c r="F37" i="8" s="1"/>
  <c r="F42" i="8" s="1"/>
  <c r="L31" i="8"/>
  <c r="K31" i="8"/>
  <c r="J31" i="8"/>
  <c r="I31" i="8"/>
  <c r="H31" i="8"/>
  <c r="G31" i="8"/>
  <c r="F31" i="8"/>
  <c r="E31" i="8"/>
  <c r="E34" i="8" s="1"/>
  <c r="E41" i="8" l="1"/>
  <c r="E44" i="8" s="1"/>
  <c r="E37" i="8"/>
  <c r="E42" i="8" s="1"/>
  <c r="F41" i="8"/>
  <c r="F44" i="8" s="1"/>
  <c r="G41" i="8"/>
  <c r="G44" i="8" s="1"/>
  <c r="H41" i="8"/>
  <c r="H44" i="8" s="1"/>
  <c r="I41" i="8"/>
  <c r="I44" i="8" s="1"/>
  <c r="J41" i="8"/>
  <c r="J44" i="8" s="1"/>
  <c r="K41" i="8"/>
  <c r="K44" i="8" s="1"/>
  <c r="L41" i="8"/>
  <c r="L44" i="8" s="1"/>
  <c r="H22" i="6" l="1"/>
  <c r="G22" i="6"/>
  <c r="F22" i="6"/>
  <c r="E22" i="6"/>
  <c r="H21" i="6"/>
  <c r="G21" i="6"/>
  <c r="F21" i="6"/>
  <c r="E21" i="6"/>
  <c r="H20" i="6"/>
  <c r="G20" i="6"/>
  <c r="F20" i="6"/>
  <c r="E20" i="6"/>
  <c r="H19" i="6"/>
  <c r="H23" i="6" s="1"/>
  <c r="G19" i="6"/>
  <c r="G23" i="6" s="1"/>
  <c r="F19" i="6"/>
  <c r="F23" i="6" s="1"/>
  <c r="E19" i="6"/>
  <c r="E23" i="6" s="1"/>
  <c r="H45" i="5" l="1"/>
  <c r="H27" i="5"/>
  <c r="M44" i="7" l="1"/>
  <c r="L44" i="7"/>
  <c r="M39" i="7"/>
  <c r="M45" i="7" s="1"/>
  <c r="L39" i="7"/>
  <c r="L45" i="7" s="1"/>
  <c r="M44" i="4"/>
  <c r="L44" i="4"/>
  <c r="M39" i="4"/>
  <c r="M45" i="4" s="1"/>
  <c r="L39" i="4"/>
  <c r="L45" i="4" s="1"/>
  <c r="K44" i="4" l="1"/>
  <c r="J44" i="4"/>
  <c r="I44" i="4"/>
  <c r="H44" i="4"/>
  <c r="G44" i="4"/>
  <c r="G45" i="4" s="1"/>
  <c r="F44" i="4"/>
  <c r="K39" i="4"/>
  <c r="K45" i="4" s="1"/>
  <c r="J39" i="4"/>
  <c r="J45" i="4" s="1"/>
  <c r="I39" i="4"/>
  <c r="I45" i="4" s="1"/>
  <c r="H39" i="4"/>
  <c r="H45" i="4" s="1"/>
  <c r="G39" i="4"/>
  <c r="F39" i="4"/>
  <c r="F45" i="4" s="1"/>
  <c r="M24" i="4"/>
  <c r="M27" i="4" s="1"/>
  <c r="L24" i="4"/>
  <c r="L27" i="4" s="1"/>
  <c r="K24" i="4"/>
  <c r="K27" i="4" s="1"/>
  <c r="J24" i="4"/>
  <c r="J27" i="4" s="1"/>
  <c r="I24" i="4"/>
  <c r="I27" i="4" s="1"/>
  <c r="H24" i="4"/>
  <c r="H27" i="4" s="1"/>
  <c r="M16" i="4"/>
  <c r="L16" i="4"/>
  <c r="K16" i="4"/>
  <c r="J16" i="4"/>
  <c r="I16" i="4"/>
  <c r="H16" i="4"/>
  <c r="M15" i="4"/>
  <c r="L15" i="4"/>
  <c r="K15" i="4"/>
  <c r="J15" i="4"/>
  <c r="I15" i="4"/>
  <c r="H15" i="4"/>
  <c r="M14" i="4"/>
  <c r="L14" i="4"/>
  <c r="K14" i="4"/>
  <c r="J14" i="4"/>
  <c r="I14" i="4"/>
  <c r="H14" i="4"/>
  <c r="K44" i="7"/>
  <c r="J44" i="7"/>
  <c r="I44" i="7"/>
  <c r="H44" i="7"/>
  <c r="G44" i="7"/>
  <c r="G45" i="7" s="1"/>
  <c r="F44" i="7"/>
  <c r="F45" i="7" s="1"/>
  <c r="K39" i="7"/>
  <c r="K45" i="7" s="1"/>
  <c r="J39" i="7"/>
  <c r="J45" i="7" s="1"/>
  <c r="I39" i="7"/>
  <c r="I45" i="7" s="1"/>
  <c r="H39" i="7"/>
  <c r="H45" i="7" s="1"/>
  <c r="G39" i="7"/>
  <c r="F39" i="7"/>
  <c r="J27" i="7"/>
  <c r="M24" i="7"/>
  <c r="M27" i="7" s="1"/>
  <c r="L24" i="7"/>
  <c r="L27" i="7" s="1"/>
  <c r="K24" i="7"/>
  <c r="K27" i="7" s="1"/>
  <c r="J24" i="7"/>
  <c r="M16" i="7"/>
  <c r="L16" i="7"/>
  <c r="K16" i="7"/>
  <c r="J16" i="7"/>
  <c r="M15" i="7"/>
  <c r="L15" i="7"/>
  <c r="K15" i="7"/>
  <c r="J15" i="7"/>
  <c r="M14" i="7"/>
  <c r="L14" i="7"/>
  <c r="K14" i="7"/>
  <c r="J14" i="7"/>
  <c r="I27" i="7"/>
  <c r="I24" i="7"/>
  <c r="H24" i="7"/>
  <c r="H27" i="7" s="1"/>
  <c r="I16" i="7"/>
  <c r="H16" i="7"/>
  <c r="I15" i="7"/>
  <c r="H15" i="7"/>
  <c r="I14" i="7"/>
  <c r="H14" i="7"/>
  <c r="G24" i="7" l="1"/>
  <c r="G27" i="7" s="1"/>
  <c r="F24" i="7"/>
  <c r="F27" i="7" s="1"/>
  <c r="G16" i="7"/>
  <c r="F16" i="7"/>
  <c r="F15" i="7"/>
  <c r="F14" i="7"/>
  <c r="G24" i="4"/>
  <c r="G27" i="4" s="1"/>
  <c r="F24" i="4"/>
  <c r="F27" i="4" s="1"/>
  <c r="G16" i="4"/>
  <c r="F16" i="4"/>
  <c r="G15" i="4"/>
  <c r="F15" i="4"/>
  <c r="G14" i="4"/>
  <c r="F14" i="4"/>
  <c r="I45" i="2" l="1"/>
  <c r="I10" i="2"/>
  <c r="I44" i="2"/>
  <c r="I38" i="2"/>
  <c r="F45" i="2" l="1"/>
  <c r="G45" i="2" s="1"/>
  <c r="I9" i="2"/>
  <c r="F27" i="2"/>
  <c r="G27" i="2" s="1"/>
  <c r="F45" i="5"/>
  <c r="G44" i="5" s="1"/>
  <c r="F27" i="5"/>
  <c r="G19" i="5" s="1"/>
  <c r="H27" i="2"/>
  <c r="H45" i="2"/>
  <c r="N31" i="8"/>
  <c r="N34" i="8" s="1"/>
  <c r="M31" i="8"/>
  <c r="M34" i="8" s="1"/>
  <c r="O44" i="7"/>
  <c r="N44" i="7"/>
  <c r="O39" i="7"/>
  <c r="N39" i="7"/>
  <c r="O24" i="7"/>
  <c r="O27" i="7" s="1"/>
  <c r="N24" i="7"/>
  <c r="N27" i="7" s="1"/>
  <c r="O16" i="7"/>
  <c r="N16" i="7"/>
  <c r="O15" i="7"/>
  <c r="N15" i="7"/>
  <c r="O14" i="7"/>
  <c r="N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1" i="2"/>
  <c r="I12" i="2"/>
  <c r="I13" i="2"/>
  <c r="I14" i="2"/>
  <c r="I15" i="2"/>
  <c r="I16" i="2"/>
  <c r="I26" i="2"/>
  <c r="I25" i="2"/>
  <c r="I23" i="2"/>
  <c r="I21" i="2"/>
  <c r="I20" i="2"/>
  <c r="I43" i="2"/>
  <c r="I42" i="2"/>
  <c r="I41" i="2"/>
  <c r="I36" i="2"/>
  <c r="I30" i="2"/>
  <c r="I24" i="2"/>
  <c r="I19" i="2"/>
  <c r="O39" i="4"/>
  <c r="O44" i="4"/>
  <c r="N39" i="4"/>
  <c r="N45" i="4" s="1"/>
  <c r="N44" i="4"/>
  <c r="O24" i="4"/>
  <c r="O27" i="4" s="1"/>
  <c r="N24" i="4"/>
  <c r="N27" i="4" s="1"/>
  <c r="O16" i="4"/>
  <c r="N16" i="4"/>
  <c r="O15" i="4"/>
  <c r="N15" i="4"/>
  <c r="O14" i="4"/>
  <c r="N14" i="4"/>
  <c r="G29" i="2" l="1"/>
  <c r="G41" i="2"/>
  <c r="G14" i="2"/>
  <c r="G35" i="5"/>
  <c r="G42" i="5"/>
  <c r="G37" i="5"/>
  <c r="G33" i="5"/>
  <c r="G41" i="5"/>
  <c r="G40" i="5"/>
  <c r="O45" i="7"/>
  <c r="G38" i="5"/>
  <c r="G34" i="5"/>
  <c r="G30" i="5"/>
  <c r="G28" i="5"/>
  <c r="G39" i="5"/>
  <c r="I45" i="5"/>
  <c r="G45" i="5"/>
  <c r="G29" i="5"/>
  <c r="G28" i="2"/>
  <c r="G21" i="2"/>
  <c r="G43" i="5"/>
  <c r="G16" i="2"/>
  <c r="G18" i="2"/>
  <c r="G36" i="5"/>
  <c r="G31" i="5"/>
  <c r="G32" i="5"/>
  <c r="G9" i="2"/>
  <c r="O45" i="4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23" i="6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G42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<sst xmlns="http://schemas.openxmlformats.org/spreadsheetml/2006/main" count="444" uniqueCount="271">
  <si>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</si>
  <si>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</si>
  <si>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</si>
  <si>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</si>
  <si>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</si>
  <si>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</si>
  <si>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</si>
  <si>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</si>
  <si>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</si>
  <si>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</si>
  <si>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</si>
  <si>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</si>
  <si>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</si>
  <si>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</si>
  <si>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</si>
  <si>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</si>
  <si>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</si>
  <si>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</si>
  <si>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</si>
  <si>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</si>
  <si>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</si>
  <si>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</si>
  <si>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</si>
  <si>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</si>
  <si>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</si>
  <si>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</si>
  <si>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</si>
  <si>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</si>
  <si>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</si>
  <si>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</si>
  <si>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</si>
  <si>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</si>
  <si>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</si>
  <si>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</si>
  <si>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</si>
  <si>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</si>
  <si>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</si>
  <si>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</si>
  <si>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</si>
  <si>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</si>
  <si>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</si>
  <si>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</si>
  <si>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</si>
  <si>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</si>
  <si>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</si>
  <si>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</si>
  <si>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</si>
  <si>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</si>
  <si>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</si>
  <si>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</si>
  <si>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</si>
  <si>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</si>
  <si>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</si>
  <si>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</si>
  <si>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</si>
  <si>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</si>
  <si>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</si>
  <si>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</si>
  <si>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</si>
  <si>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</si>
  <si>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</si>
  <si>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</si>
  <si>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</si>
  <si>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</si>
  <si>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</si>
  <si>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</si>
  <si>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</si>
  <si>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</si>
  <si>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</si>
  <si>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</si>
  <si>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</si>
  <si>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</si>
  <si>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</si>
  <si>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</si>
  <si>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</si>
  <si>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</si>
  <si>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</si>
  <si>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</si>
  <si>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</si>
  <si>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</si>
  <si>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</si>
  <si>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</si>
  <si>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</si>
  <si>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</si>
  <si>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</si>
  <si>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</si>
  <si>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</si>
  <si>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</si>
  <si>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</si>
  <si>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</si>
  <si>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</si>
  <si>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</si>
  <si>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</si>
  <si>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</si>
  <si>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</si>
  <si>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</si>
  <si>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</si>
  <si>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</si>
  <si>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</si>
  <si>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</si>
  <si>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</si>
  <si>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</si>
  <si>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</si>
  <si>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</si>
  <si>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</si>
  <si>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</si>
  <si>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</si>
  <si>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</si>
  <si>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</si>
  <si>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</si>
  <si>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</si>
  <si>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</si>
  <si>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</si>
  <si>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</si>
  <si>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</si>
  <si>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</si>
  <si>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</si>
  <si>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</si>
  <si>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</si>
  <si>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</si>
  <si>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</si>
  <si>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</si>
  <si>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</si>
  <si>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</si>
  <si>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</si>
  <si>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</si>
  <si>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</si>
  <si>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</si>
  <si>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</si>
  <si>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</si>
  <si>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</si>
  <si>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</si>
  <si>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</si>
  <si>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</si>
  <si>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</si>
  <si>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</si>
  <si>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</si>
  <si>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</si>
  <si>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</si>
  <si>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</si>
  <si>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</si>
  <si>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</si>
  <si>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</si>
  <si>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</si>
  <si>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</si>
  <si>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</si>
  <si>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</si>
  <si>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</si>
  <si>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</si>
  <si>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</si>
  <si>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</si>
  <si>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</si>
  <si>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</si>
  <si>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</si>
  <si>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</si>
  <si>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</si>
  <si>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</si>
  <si>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</si>
  <si>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</si>
  <si>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</si>
  <si>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</si>
  <si>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</si>
  <si>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</si>
  <si>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</si>
  <si>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</si>
  <si>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</si>
  <si>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</si>
  <si>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</si>
  <si>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</si>
  <si>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</si>
  <si>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</si>
  <si>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</si>
  <si>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</si>
  <si>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</si>
  <si>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</si>
  <si>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</si>
  <si>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</si>
  <si>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</si>
  <si>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</si>
  <si>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</si>
  <si>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</si>
  <si>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</si>
  <si>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</si>
  <si>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</si>
  <si>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</si>
  <si>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</si>
  <si>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</si>
  <si>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</si>
  <si>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</si>
  <si>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</si>
  <si>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</si>
  <si>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</si>
  <si>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</si>
  <si>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</si>
  <si>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</si>
  <si>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</si>
  <si>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</si>
  <si>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</si>
  <si>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</si>
  <si>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</si>
  <si>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</si>
  <si>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</si>
  <si>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</si>
  <si>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</si>
  <si>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</si>
  <si>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</si>
  <si>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</si>
  <si>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</si>
  <si>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</si>
  <si>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</si>
  <si>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</si>
  <si>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</si>
  <si>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</si>
  <si>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</si>
  <si>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</si>
  <si>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</si>
  <si>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</si>
  <si>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</si>
  <si>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</si>
  <si>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</si>
  <si>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</si>
  <si>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</si>
  <si>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</si>
  <si>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</si>
  <si>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</si>
  <si>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</si>
  <si>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</si>
  <si>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</si>
  <si>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</si>
  <si>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</si>
  <si>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</si>
  <si>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</si>
  <si>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</si>
  <si>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</si>
  <si>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</si>
  <si>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</si>
  <si>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</si>
  <si>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</si>
  <si>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</si>
  <si>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</si>
  <si>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</si>
  <si>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</si>
  <si>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</si>
  <si>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</si>
  <si>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</si>
  <si>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</si>
  <si>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</si>
  <si>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</si>
  <si>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</si>
  <si>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</si>
  <si>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</si>
  <si>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青森県</t>
    <rPh sb="0" eb="3">
      <t>アオモリケン</t>
    </rPh>
    <phoneticPr fontId="9"/>
  </si>
  <si>
    <t>病院事業会計</t>
    <rPh sb="0" eb="2">
      <t>ビョウイン</t>
    </rPh>
    <rPh sb="2" eb="4">
      <t>ジギョウ</t>
    </rPh>
    <rPh sb="4" eb="6">
      <t>カイケイ</t>
    </rPh>
    <phoneticPr fontId="9"/>
  </si>
  <si>
    <t>病院事業会計</t>
    <rPh sb="0" eb="2">
      <t>ビョウイン</t>
    </rPh>
    <rPh sb="2" eb="4">
      <t>ジギョウ</t>
    </rPh>
    <rPh sb="4" eb="6">
      <t>カイケイ</t>
    </rPh>
    <phoneticPr fontId="18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</si>
  <si>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18"/>
  </si>
  <si>
    <t>流域下水道</t>
    <rPh sb="0" eb="2">
      <t>リュウイキ</t>
    </rPh>
    <rPh sb="2" eb="5">
      <t>ゲスイドウ</t>
    </rPh>
    <phoneticPr fontId="9"/>
  </si>
  <si>
    <t>特定環境保存公共下水道</t>
    <rPh sb="0" eb="2">
      <t>トクテイ</t>
    </rPh>
    <rPh sb="2" eb="4">
      <t>カンキョウ</t>
    </rPh>
    <rPh sb="4" eb="6">
      <t>ホゾン</t>
    </rPh>
    <rPh sb="6" eb="8">
      <t>コウキョウ</t>
    </rPh>
    <rPh sb="8" eb="11">
      <t>ゲスイドウ</t>
    </rPh>
    <phoneticPr fontId="9"/>
  </si>
  <si>
    <t>港湾整備</t>
    <rPh sb="0" eb="2">
      <t>コウワン</t>
    </rPh>
    <rPh sb="2" eb="4">
      <t>セイビ</t>
    </rPh>
    <phoneticPr fontId="18"/>
  </si>
  <si>
    <t>宅地造成</t>
    <rPh sb="0" eb="2">
      <t>タクチ</t>
    </rPh>
    <rPh sb="2" eb="4">
      <t>ゾウセイ</t>
    </rPh>
    <phoneticPr fontId="18"/>
  </si>
  <si>
    <t>駐車場</t>
    <rPh sb="0" eb="3">
      <t>チュウシャジョウ</t>
    </rPh>
    <phoneticPr fontId="18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</si>
  <si>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9"/>
  </si>
  <si>
    <t>港湾整備</t>
    <rPh sb="0" eb="2">
      <t>コウワン</t>
    </rPh>
    <rPh sb="2" eb="4">
      <t>セイビ</t>
    </rPh>
    <phoneticPr fontId="9"/>
  </si>
  <si>
    <t>宅地造成</t>
    <rPh sb="0" eb="2">
      <t>タクチ</t>
    </rPh>
    <rPh sb="2" eb="4">
      <t>ゾウセイ</t>
    </rPh>
    <phoneticPr fontId="9"/>
  </si>
  <si>
    <t>駐車場</t>
    <rPh sb="0" eb="3">
      <t>チュウシャジョウ</t>
    </rPh>
    <phoneticPr fontId="9"/>
  </si>
  <si>
    <t>下水道（農集排）</t>
    <rPh sb="0" eb="3">
      <t>ゲスイドウ</t>
    </rPh>
    <rPh sb="4" eb="7">
      <t>ノウシュウハイ</t>
    </rPh>
    <phoneticPr fontId="9"/>
  </si>
  <si>
    <t>下水道（農集排）</t>
    <rPh sb="0" eb="3">
      <t>ゲスイドウ</t>
    </rPh>
    <rPh sb="4" eb="7">
      <t>ノウシュウハイ</t>
    </rPh>
    <phoneticPr fontId="18"/>
  </si>
  <si>
    <t>青森県</t>
    <rPh sb="0" eb="3">
      <t>アオモリケン</t>
    </rPh>
    <phoneticPr fontId="16"/>
  </si>
  <si>
    <t>青森県土地開発公社</t>
    <rPh sb="0" eb="3">
      <t>アオモリケン</t>
    </rPh>
    <rPh sb="3" eb="5">
      <t>トチ</t>
    </rPh>
    <rPh sb="5" eb="7">
      <t>カイハツ</t>
    </rPh>
    <rPh sb="7" eb="9">
      <t>コウシャ</t>
    </rPh>
    <phoneticPr fontId="18"/>
  </si>
  <si>
    <t>青森県道路公社</t>
    <rPh sb="0" eb="3">
      <t>アオモリケン</t>
    </rPh>
    <rPh sb="3" eb="5">
      <t>ドウロ</t>
    </rPh>
    <rPh sb="5" eb="7">
      <t>コウシャ</t>
    </rPh>
    <phoneticPr fontId="18"/>
  </si>
  <si>
    <t>青い森鉄道（株）</t>
    <rPh sb="0" eb="1">
      <t>アオ</t>
    </rPh>
    <rPh sb="2" eb="3">
      <t>モリ</t>
    </rPh>
    <rPh sb="3" eb="5">
      <t>テツドウ</t>
    </rPh>
    <rPh sb="5" eb="8">
      <t>カブシキガイシャ</t>
    </rPh>
    <phoneticPr fontId="18"/>
  </si>
  <si>
    <t>青森空港ビル（株）</t>
    <rPh sb="0" eb="2">
      <t>アオモリ</t>
    </rPh>
    <rPh sb="2" eb="4">
      <t>クウコウ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</si>
</sst>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35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 justifyLastLine="1"/>
    </xf>
    <xf numFmtId="41" fontId="1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Alignment="1">
      <alignment vertical="center"/>
    </xf>
    <xf numFmtId="41" fontId="6" fillId="0" borderId="0" xfId="0" applyNumberFormat="1" applyFont="1" applyFill="1" applyAlignment="1">
      <alignment horizontal="left" vertical="center"/>
    </xf>
    <xf numFmtId="41" fontId="0" fillId="0" borderId="5" xfId="0" applyNumberFormat="1" applyFill="1" applyBorder="1" applyAlignment="1">
      <alignment horizontal="left" vertical="center"/>
    </xf>
    <xf numFmtId="41" fontId="0" fillId="0" borderId="0" xfId="0" quotePrefix="1" applyNumberFormat="1" applyFill="1" applyAlignment="1">
      <alignment horizontal="right" vertical="center"/>
    </xf>
    <xf numFmtId="0" fontId="12" fillId="0" borderId="10" xfId="2" applyFont="1" applyFill="1" applyBorder="1" applyAlignment="1">
      <alignment horizontal="distributed" vertical="center" justifyLastLine="1"/>
    </xf>
    <xf numFmtId="0" fontId="12" fillId="0" borderId="10" xfId="0" applyFont="1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80" fontId="15" fillId="0" borderId="10" xfId="1" applyNumberFormat="1" applyFont="1" applyFill="1" applyBorder="1" applyAlignment="1">
      <alignment vertical="center" textRotation="255"/>
    </xf>
    <xf numFmtId="41" fontId="0" fillId="0" borderId="11" xfId="0" applyNumberFormat="1" applyFill="1" applyBorder="1" applyAlignment="1">
      <alignment horizontal="left" vertical="center"/>
    </xf>
    <xf numFmtId="41" fontId="0" fillId="0" borderId="10" xfId="0" applyNumberFormat="1" applyFill="1" applyBorder="1" applyAlignment="1">
      <alignment horizontal="left" vertical="center"/>
    </xf>
    <xf numFmtId="41" fontId="0" fillId="0" borderId="10" xfId="0" applyNumberFormat="1" applyFill="1" applyBorder="1" applyAlignment="1">
      <alignment horizontal="right" vertical="center"/>
    </xf>
    <xf numFmtId="176" fontId="0" fillId="0" borderId="0" xfId="0" applyNumberFormat="1" applyFill="1" applyAlignment="1">
      <alignment vertical="center"/>
    </xf>
    <xf numFmtId="41" fontId="0" fillId="0" borderId="12" xfId="0" applyNumberFormat="1" applyFill="1" applyBorder="1" applyAlignment="1">
      <alignment vertical="center"/>
    </xf>
    <xf numFmtId="41" fontId="0" fillId="0" borderId="13" xfId="0" applyNumberFormat="1" applyFill="1" applyBorder="1" applyAlignment="1">
      <alignment vertical="center"/>
    </xf>
    <xf numFmtId="177" fontId="0" fillId="0" borderId="10" xfId="1" applyNumberFormat="1" applyFont="1" applyFill="1" applyBorder="1" applyAlignment="1">
      <alignment vertical="center"/>
    </xf>
    <xf numFmtId="177" fontId="19" fillId="0" borderId="10" xfId="1" applyNumberFormat="1" applyFont="1" applyFill="1" applyBorder="1" applyAlignment="1">
      <alignment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41" fontId="0" fillId="0" borderId="10" xfId="0" applyNumberFormat="1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41" fontId="0" fillId="0" borderId="13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right" vertical="center"/>
    </xf>
    <xf numFmtId="177" fontId="0" fillId="0" borderId="10" xfId="0" applyNumberForma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176" fontId="0" fillId="0" borderId="0" xfId="0" quotePrefix="1" applyNumberFormat="1" applyFill="1" applyAlignment="1">
      <alignment horizontal="right" vertical="center"/>
    </xf>
    <xf numFmtId="176" fontId="0" fillId="0" borderId="14" xfId="0" applyNumberForma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1" applyNumberFormat="1" applyFill="1" applyBorder="1" applyAlignment="1">
      <alignment vertical="center"/>
    </xf>
    <xf numFmtId="177" fontId="2" fillId="0" borderId="0" xfId="1" quotePrefix="1" applyNumberFormat="1" applyFont="1" applyFill="1" applyBorder="1" applyAlignment="1">
      <alignment horizontal="right" vertical="center"/>
    </xf>
    <xf numFmtId="0" fontId="13" fillId="0" borderId="10" xfId="3" applyFill="1" applyBorder="1" applyAlignment="1">
      <alignment vertical="center" textRotation="255"/>
    </xf>
    <xf numFmtId="41" fontId="0" fillId="0" borderId="10" xfId="0" applyNumberFormat="1" applyFill="1" applyBorder="1" applyAlignment="1">
      <alignment vertical="center"/>
    </xf>
    <xf numFmtId="0" fontId="13" fillId="0" borderId="10" xfId="3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41" fontId="0" fillId="0" borderId="2" xfId="0" applyNumberFormat="1" applyFill="1" applyBorder="1" applyAlignment="1">
      <alignment vertical="center"/>
    </xf>
    <xf numFmtId="0" fontId="21" fillId="0" borderId="5" xfId="0" applyFont="1" applyFill="1" applyBorder="1" applyAlignment="1">
      <alignment horizontal="distributed" vertical="center" justifyLastLine="1"/>
    </xf>
    <xf numFmtId="41" fontId="22" fillId="0" borderId="5" xfId="0" applyNumberFormat="1" applyFont="1" applyBorder="1" applyAlignment="1">
      <alignment horizontal="distributed" vertical="center" justifyLastLine="1"/>
    </xf>
    <xf numFmtId="41" fontId="0" fillId="0" borderId="14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19" fillId="0" borderId="10" xfId="1" applyNumberFormat="1" applyFont="1" applyBorder="1" applyAlignment="1">
      <alignment horizontal="center" vertical="center"/>
    </xf>
    <xf numFmtId="177" fontId="19" fillId="0" borderId="10" xfId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I46" sqref="I46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3" t="s">
        <v>0</v>
      </c>
      <c r="B1" s="13"/>
      <c r="C1" s="13"/>
      <c r="D1" s="13"/>
      <c r="E1" s="17" t="s">
        <v>251</v>
      </c>
      <c r="F1" s="1"/>
    </row>
    <row r="3" spans="1:11" ht="14.25">
      <c r="A3" s="10" t="s">
        <v>92</v>
      </c>
    </row>
    <row r="5" spans="1:11">
      <c r="A5" s="14" t="s">
        <v>240</v>
      </c>
      <c r="B5" s="14"/>
      <c r="C5" s="14"/>
      <c r="D5" s="14"/>
      <c r="E5" s="14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47"/>
      <c r="F7" s="36" t="s">
        <v>242</v>
      </c>
      <c r="G7" s="36"/>
      <c r="H7" s="36" t="s">
        <v>236</v>
      </c>
      <c r="I7" s="37" t="s">
        <v>21</v>
      </c>
    </row>
    <row r="8" spans="1:11" ht="17.100000000000001" customHeight="1">
      <c r="A8" s="15"/>
      <c r="B8" s="16"/>
      <c r="C8" s="16"/>
      <c r="D8" s="16"/>
      <c r="E8" s="48"/>
      <c r="F8" s="39" t="s">
        <v>90</v>
      </c>
      <c r="G8" s="39" t="s">
        <v>2</v>
      </c>
      <c r="H8" s="39" t="s">
        <v>234</v>
      </c>
      <c r="I8" s="40"/>
    </row>
    <row r="9" spans="1:11" ht="18" customHeight="1">
      <c r="A9" s="75" t="s">
        <v>87</v>
      </c>
      <c r="B9" s="75" t="s">
        <v>89</v>
      </c>
      <c r="C9" s="49" t="s">
        <v>3</v>
      </c>
      <c r="D9" s="41"/>
      <c r="E9" s="41"/>
      <c r="F9" s="42">
        <v>149501</v>
      </c>
      <c r="G9" s="43">
        <f>F9/$F$27*100</f>
        <v>20.934703765420863</v>
      </c>
      <c r="H9" s="42">
        <v>147912</v>
      </c>
      <c r="I9" s="43">
        <f>(F9/H9-1)*100</f>
        <v>1.0742874141381309</v>
      </c>
      <c r="K9" s="20"/>
    </row>
    <row r="10" spans="1:11" ht="18" customHeight="1">
      <c r="A10" s="75"/>
      <c r="B10" s="75"/>
      <c r="C10" s="51"/>
      <c r="D10" s="53" t="s">
        <v>22</v>
      </c>
      <c r="E10" s="41"/>
      <c r="F10" s="42">
        <v>35804</v>
      </c>
      <c r="G10" s="43">
        <f t="shared" ref="G10:G26" si="0">F10/$F$27*100</f>
        <v>5.013652976348844</v>
      </c>
      <c r="H10" s="42">
        <v>37670</v>
      </c>
      <c r="I10" s="43">
        <f>(F10/H10-1)*100</f>
        <v>-4.9535439341651166</v>
      </c>
    </row>
    <row r="11" spans="1:11" ht="18" customHeight="1">
      <c r="A11" s="75"/>
      <c r="B11" s="75"/>
      <c r="C11" s="51"/>
      <c r="D11" s="51"/>
      <c r="E11" s="35" t="s">
        <v>23</v>
      </c>
      <c r="F11" s="42">
        <v>32061</v>
      </c>
      <c r="G11" s="43">
        <f t="shared" si="0"/>
        <v>4.4895187150798872</v>
      </c>
      <c r="H11" s="42">
        <v>33955</v>
      </c>
      <c r="I11" s="43">
        <f t="shared" ref="I10:I27" si="1">(F11/H11-1)*100</f>
        <v>-5.5779708437638025</v>
      </c>
    </row>
    <row r="12" spans="1:11" ht="18" customHeight="1">
      <c r="A12" s="75"/>
      <c r="B12" s="75"/>
      <c r="C12" s="51"/>
      <c r="D12" s="51"/>
      <c r="E12" s="35" t="s">
        <v>24</v>
      </c>
      <c r="F12" s="42">
        <v>2411</v>
      </c>
      <c r="G12" s="43">
        <f t="shared" si="0"/>
        <v>0.33761359976474875</v>
      </c>
      <c r="H12" s="42">
        <v>2472</v>
      </c>
      <c r="I12" s="43">
        <f t="shared" si="1"/>
        <v>-2.4676375404530715</v>
      </c>
    </row>
    <row r="13" spans="1:11" ht="18" customHeight="1">
      <c r="A13" s="75"/>
      <c r="B13" s="75"/>
      <c r="C13" s="51"/>
      <c r="D13" s="52"/>
      <c r="E13" s="35" t="s">
        <v>25</v>
      </c>
      <c r="F13" s="42">
        <v>86</v>
      </c>
      <c r="G13" s="43">
        <f t="shared" si="0"/>
        <v>1.2042625292313725E-2</v>
      </c>
      <c r="H13" s="42">
        <v>95</v>
      </c>
      <c r="I13" s="43">
        <f t="shared" si="1"/>
        <v>-9.4736842105263115</v>
      </c>
    </row>
    <row r="14" spans="1:11" ht="18" customHeight="1">
      <c r="A14" s="75"/>
      <c r="B14" s="75"/>
      <c r="C14" s="51"/>
      <c r="D14" s="49" t="s">
        <v>26</v>
      </c>
      <c r="E14" s="41"/>
      <c r="F14" s="42">
        <v>27461</v>
      </c>
      <c r="G14" s="43">
        <f t="shared" si="0"/>
        <v>3.8453782924677578</v>
      </c>
      <c r="H14" s="42">
        <v>27345</v>
      </c>
      <c r="I14" s="43">
        <f t="shared" si="1"/>
        <v>0.42420917900896082</v>
      </c>
    </row>
    <row r="15" spans="1:11" ht="18" customHeight="1">
      <c r="A15" s="75"/>
      <c r="B15" s="75"/>
      <c r="C15" s="51"/>
      <c r="D15" s="51"/>
      <c r="E15" s="35" t="s">
        <v>27</v>
      </c>
      <c r="F15" s="42">
        <v>1109</v>
      </c>
      <c r="G15" s="43">
        <f t="shared" si="0"/>
        <v>0.15529385406018512</v>
      </c>
      <c r="H15" s="42">
        <v>1010</v>
      </c>
      <c r="I15" s="43">
        <f t="shared" si="1"/>
        <v>9.8019801980198107</v>
      </c>
    </row>
    <row r="16" spans="1:11" ht="18" customHeight="1">
      <c r="A16" s="75"/>
      <c r="B16" s="75"/>
      <c r="C16" s="51"/>
      <c r="D16" s="52"/>
      <c r="E16" s="35" t="s">
        <v>28</v>
      </c>
      <c r="F16" s="42">
        <v>26352</v>
      </c>
      <c r="G16" s="43">
        <f t="shared" si="0"/>
        <v>3.6900844384075731</v>
      </c>
      <c r="H16" s="42">
        <v>26335</v>
      </c>
      <c r="I16" s="43">
        <f t="shared" si="1"/>
        <v>6.4552876400236769E-2</v>
      </c>
      <c r="K16" s="21"/>
    </row>
    <row r="17" spans="1:26" ht="18" customHeight="1">
      <c r="A17" s="75"/>
      <c r="B17" s="75"/>
      <c r="C17" s="51"/>
      <c r="D17" s="76" t="s">
        <v>29</v>
      </c>
      <c r="E17" s="77"/>
      <c r="F17" s="42">
        <v>27993</v>
      </c>
      <c r="G17" s="43">
        <f t="shared" si="0"/>
        <v>3.9198745326481177</v>
      </c>
      <c r="H17" s="42">
        <v>28696</v>
      </c>
      <c r="I17" s="43">
        <f t="shared" si="1"/>
        <v>-2.4498187900752755</v>
      </c>
    </row>
    <row r="18" spans="1:26" ht="18" customHeight="1">
      <c r="A18" s="75"/>
      <c r="B18" s="75"/>
      <c r="C18" s="51"/>
      <c r="D18" s="76" t="s">
        <v>93</v>
      </c>
      <c r="E18" s="78"/>
      <c r="F18" s="42">
        <v>2151</v>
      </c>
      <c r="G18" s="43">
        <f t="shared" si="0"/>
        <v>0.3012056628344979</v>
      </c>
      <c r="H18" s="42">
        <v>1920</v>
      </c>
      <c r="I18" s="43">
        <f t="shared" si="1"/>
        <v>12.031250000000004</v>
      </c>
    </row>
    <row r="19" spans="1:26" ht="18" customHeight="1">
      <c r="A19" s="75"/>
      <c r="B19" s="75"/>
      <c r="C19" s="50"/>
      <c r="D19" s="76" t="s">
        <v>94</v>
      </c>
      <c r="E19" s="78"/>
      <c r="F19" s="44">
        <v>425</v>
      </c>
      <c r="G19" s="43">
        <f t="shared" si="0"/>
        <v>5.9512973828294562E-2</v>
      </c>
      <c r="H19" s="42">
        <v>311</v>
      </c>
      <c r="I19" s="43">
        <f t="shared" si="1"/>
        <v>36.65594855305465</v>
      </c>
      <c r="Z19" s="2" t="s">
        <v>95</v>
      </c>
    </row>
    <row r="20" spans="1:26" ht="18" customHeight="1">
      <c r="A20" s="75"/>
      <c r="B20" s="75"/>
      <c r="C20" s="41" t="s">
        <v>4</v>
      </c>
      <c r="D20" s="41"/>
      <c r="E20" s="41"/>
      <c r="F20" s="42">
        <v>25424</v>
      </c>
      <c r="G20" s="43">
        <f t="shared" si="0"/>
        <v>3.5601361096719084</v>
      </c>
      <c r="H20" s="42">
        <v>24308</v>
      </c>
      <c r="I20" s="43">
        <f t="shared" si="1"/>
        <v>4.5910811255553741</v>
      </c>
    </row>
    <row r="21" spans="1:26" ht="18" customHeight="1">
      <c r="A21" s="75"/>
      <c r="B21" s="75"/>
      <c r="C21" s="41" t="s">
        <v>5</v>
      </c>
      <c r="D21" s="41"/>
      <c r="E21" s="41"/>
      <c r="F21" s="42">
        <v>213168</v>
      </c>
      <c r="G21" s="43">
        <f t="shared" si="0"/>
        <v>29.850027305952697</v>
      </c>
      <c r="H21" s="42">
        <v>215772</v>
      </c>
      <c r="I21" s="43">
        <f t="shared" si="1"/>
        <v>-1.2068294310661254</v>
      </c>
    </row>
    <row r="22" spans="1:26" ht="18" customHeight="1">
      <c r="A22" s="75"/>
      <c r="B22" s="75"/>
      <c r="C22" s="41" t="s">
        <v>30</v>
      </c>
      <c r="D22" s="41"/>
      <c r="E22" s="41"/>
      <c r="F22" s="42">
        <v>13812</v>
      </c>
      <c r="G22" s="43">
        <f t="shared" si="0"/>
        <v>1.9341016341562463</v>
      </c>
      <c r="H22" s="42">
        <v>13956</v>
      </c>
      <c r="I22" s="43">
        <f t="shared" si="1"/>
        <v>-1.0318142734307867</v>
      </c>
    </row>
    <row r="23" spans="1:26" ht="18" customHeight="1">
      <c r="A23" s="75"/>
      <c r="B23" s="75"/>
      <c r="C23" s="41" t="s">
        <v>6</v>
      </c>
      <c r="D23" s="41"/>
      <c r="E23" s="41"/>
      <c r="F23" s="42">
        <v>105810</v>
      </c>
      <c r="G23" s="43">
        <f t="shared" si="0"/>
        <v>14.816630025345527</v>
      </c>
      <c r="H23" s="42">
        <v>144299</v>
      </c>
      <c r="I23" s="43">
        <f t="shared" si="1"/>
        <v>-26.673088517591946</v>
      </c>
    </row>
    <row r="24" spans="1:26" ht="18" customHeight="1">
      <c r="A24" s="75"/>
      <c r="B24" s="75"/>
      <c r="C24" s="41" t="s">
        <v>31</v>
      </c>
      <c r="D24" s="41"/>
      <c r="E24" s="41"/>
      <c r="F24" s="42">
        <v>1080</v>
      </c>
      <c r="G24" s="43">
        <f t="shared" si="0"/>
        <v>0.15123296878719561</v>
      </c>
      <c r="H24" s="42">
        <v>1132</v>
      </c>
      <c r="I24" s="43">
        <f t="shared" si="1"/>
        <v>-4.5936395759717303</v>
      </c>
    </row>
    <row r="25" spans="1:26" ht="18" customHeight="1">
      <c r="A25" s="75"/>
      <c r="B25" s="75"/>
      <c r="C25" s="41" t="s">
        <v>7</v>
      </c>
      <c r="D25" s="41"/>
      <c r="E25" s="41"/>
      <c r="F25" s="42">
        <v>52523</v>
      </c>
      <c r="G25" s="43">
        <f t="shared" si="0"/>
        <v>7.3548233514906247</v>
      </c>
      <c r="H25" s="42">
        <v>49068</v>
      </c>
      <c r="I25" s="43">
        <f t="shared" si="1"/>
        <v>7.0412488791065542</v>
      </c>
    </row>
    <row r="26" spans="1:26" ht="18" customHeight="1">
      <c r="A26" s="75"/>
      <c r="B26" s="75"/>
      <c r="C26" s="41" t="s">
        <v>8</v>
      </c>
      <c r="D26" s="41"/>
      <c r="E26" s="41"/>
      <c r="F26" s="42">
        <v>152812</v>
      </c>
      <c r="G26" s="43">
        <f t="shared" si="0"/>
        <v>21.398344839174939</v>
      </c>
      <c r="H26" s="42">
        <v>151873</v>
      </c>
      <c r="I26" s="43">
        <f t="shared" si="1"/>
        <v>0.61827974689379062</v>
      </c>
    </row>
    <row r="27" spans="1:26" ht="18" customHeight="1">
      <c r="A27" s="75"/>
      <c r="B27" s="75"/>
      <c r="C27" s="41" t="s">
        <v>9</v>
      </c>
      <c r="D27" s="41"/>
      <c r="E27" s="41"/>
      <c r="F27" s="42">
        <f>SUM(F9,F20:F26)</f>
        <v>714130</v>
      </c>
      <c r="G27" s="43">
        <f>F27/$F$27*100</f>
        <v>100</v>
      </c>
      <c r="H27" s="42">
        <f>SUM(H9,H20:H26)</f>
        <v>748320</v>
      </c>
      <c r="I27" s="43">
        <f t="shared" si="1"/>
        <v>-4.5689010049176808</v>
      </c>
    </row>
    <row r="28" spans="1:26" ht="18" customHeight="1">
      <c r="A28" s="75"/>
      <c r="B28" s="75" t="s">
        <v>88</v>
      </c>
      <c r="C28" s="49" t="s">
        <v>10</v>
      </c>
      <c r="D28" s="41"/>
      <c r="E28" s="41"/>
      <c r="F28" s="42">
        <v>276241</v>
      </c>
      <c r="G28" s="43">
        <f>F28/$F$45*100</f>
        <v>38.682172713651575</v>
      </c>
      <c r="H28" s="42">
        <v>272721</v>
      </c>
      <c r="I28" s="43">
        <f>(F28/H28-1)*100</f>
        <v>1.2906963526827742</v>
      </c>
    </row>
    <row r="29" spans="1:26" ht="18" customHeight="1">
      <c r="A29" s="75"/>
      <c r="B29" s="75"/>
      <c r="C29" s="51"/>
      <c r="D29" s="41" t="s">
        <v>11</v>
      </c>
      <c r="E29" s="41"/>
      <c r="F29" s="42">
        <v>159072</v>
      </c>
      <c r="G29" s="43">
        <f t="shared" ref="G29:G44" si="2">F29/$F$45*100</f>
        <v>22.274935936034055</v>
      </c>
      <c r="H29" s="42">
        <v>151160</v>
      </c>
      <c r="I29" s="43">
        <f t="shared" ref="I29:I45" si="3">(F29/H29-1)*100</f>
        <v>5.2341889388727081</v>
      </c>
    </row>
    <row r="30" spans="1:26" ht="18" customHeight="1">
      <c r="A30" s="75"/>
      <c r="B30" s="75"/>
      <c r="C30" s="51"/>
      <c r="D30" s="41" t="s">
        <v>32</v>
      </c>
      <c r="E30" s="41"/>
      <c r="F30" s="42">
        <v>19362</v>
      </c>
      <c r="G30" s="43">
        <f t="shared" si="2"/>
        <v>2.7112710570904457</v>
      </c>
      <c r="H30" s="42">
        <v>19966</v>
      </c>
      <c r="I30" s="43">
        <f t="shared" si="3"/>
        <v>-3.0251427426625233</v>
      </c>
    </row>
    <row r="31" spans="1:26" ht="18" customHeight="1">
      <c r="A31" s="75"/>
      <c r="B31" s="75"/>
      <c r="C31" s="50"/>
      <c r="D31" s="41" t="s">
        <v>12</v>
      </c>
      <c r="E31" s="41"/>
      <c r="F31" s="42">
        <v>97807</v>
      </c>
      <c r="G31" s="43">
        <f t="shared" si="2"/>
        <v>13.695965720527076</v>
      </c>
      <c r="H31" s="42">
        <v>101595</v>
      </c>
      <c r="I31" s="43">
        <f t="shared" si="3"/>
        <v>-3.7285299473399314</v>
      </c>
    </row>
    <row r="32" spans="1:26" ht="18" customHeight="1">
      <c r="A32" s="75"/>
      <c r="B32" s="75"/>
      <c r="C32" s="49" t="s">
        <v>13</v>
      </c>
      <c r="D32" s="41"/>
      <c r="E32" s="41"/>
      <c r="F32" s="42">
        <v>306471</v>
      </c>
      <c r="G32" s="43">
        <f t="shared" si="2"/>
        <v>42.915295534426505</v>
      </c>
      <c r="H32" s="42">
        <v>349796</v>
      </c>
      <c r="I32" s="43">
        <f t="shared" si="3"/>
        <v>-12.385790575078047</v>
      </c>
    </row>
    <row r="33" spans="1:9" ht="18" customHeight="1">
      <c r="A33" s="75"/>
      <c r="B33" s="75"/>
      <c r="C33" s="51"/>
      <c r="D33" s="41" t="s">
        <v>14</v>
      </c>
      <c r="E33" s="41"/>
      <c r="F33" s="42">
        <v>36396</v>
      </c>
      <c r="G33" s="43">
        <f t="shared" si="2"/>
        <v>5.0965510481284921</v>
      </c>
      <c r="H33" s="42">
        <v>43113</v>
      </c>
      <c r="I33" s="43">
        <f t="shared" si="3"/>
        <v>-15.579987474775592</v>
      </c>
    </row>
    <row r="34" spans="1:9" ht="18" customHeight="1">
      <c r="A34" s="75"/>
      <c r="B34" s="75"/>
      <c r="C34" s="51"/>
      <c r="D34" s="41" t="s">
        <v>33</v>
      </c>
      <c r="E34" s="41"/>
      <c r="F34" s="42">
        <v>9603</v>
      </c>
      <c r="G34" s="43">
        <f t="shared" si="2"/>
        <v>1.3447131474661476</v>
      </c>
      <c r="H34" s="42">
        <v>9242</v>
      </c>
      <c r="I34" s="43">
        <f t="shared" si="3"/>
        <v>3.9060809348625769</v>
      </c>
    </row>
    <row r="35" spans="1:9" ht="18" customHeight="1">
      <c r="A35" s="75"/>
      <c r="B35" s="75"/>
      <c r="C35" s="51"/>
      <c r="D35" s="41" t="s">
        <v>34</v>
      </c>
      <c r="E35" s="41"/>
      <c r="F35" s="42">
        <v>192536</v>
      </c>
      <c r="G35" s="43">
        <f t="shared" si="2"/>
        <v>26.960917480010643</v>
      </c>
      <c r="H35" s="42">
        <v>219552</v>
      </c>
      <c r="I35" s="43">
        <f t="shared" si="3"/>
        <v>-12.305057571782541</v>
      </c>
    </row>
    <row r="36" spans="1:9" ht="18" customHeight="1">
      <c r="A36" s="75"/>
      <c r="B36" s="75"/>
      <c r="C36" s="51"/>
      <c r="D36" s="41" t="s">
        <v>35</v>
      </c>
      <c r="E36" s="41"/>
      <c r="F36" s="42">
        <v>7130</v>
      </c>
      <c r="G36" s="43">
        <f t="shared" si="2"/>
        <v>0.99841765504880065</v>
      </c>
      <c r="H36" s="42">
        <v>7891</v>
      </c>
      <c r="I36" s="43">
        <f t="shared" si="3"/>
        <v>-9.6438981117729092</v>
      </c>
    </row>
    <row r="37" spans="1:9" ht="18" customHeight="1">
      <c r="A37" s="75"/>
      <c r="B37" s="75"/>
      <c r="C37" s="51"/>
      <c r="D37" s="41" t="s">
        <v>15</v>
      </c>
      <c r="E37" s="41"/>
      <c r="F37" s="42">
        <v>8896</v>
      </c>
      <c r="G37" s="43">
        <f t="shared" si="2"/>
        <v>1.2457115651211965</v>
      </c>
      <c r="H37" s="42">
        <v>10976</v>
      </c>
      <c r="I37" s="43">
        <f t="shared" si="3"/>
        <v>-18.950437317784253</v>
      </c>
    </row>
    <row r="38" spans="1:9" ht="18" customHeight="1">
      <c r="A38" s="75"/>
      <c r="B38" s="75"/>
      <c r="C38" s="50"/>
      <c r="D38" s="41" t="s">
        <v>36</v>
      </c>
      <c r="E38" s="41"/>
      <c r="F38" s="42">
        <v>51910</v>
      </c>
      <c r="G38" s="43">
        <f t="shared" si="2"/>
        <v>7.2689846386512258</v>
      </c>
      <c r="H38" s="42">
        <v>59022</v>
      </c>
      <c r="I38" s="43">
        <f>(F38/H38-1)*100</f>
        <v>-12.049744163193388</v>
      </c>
    </row>
    <row r="39" spans="1:9" ht="18" customHeight="1">
      <c r="A39" s="75"/>
      <c r="B39" s="75"/>
      <c r="C39" s="49" t="s">
        <v>16</v>
      </c>
      <c r="D39" s="41"/>
      <c r="E39" s="41"/>
      <c r="F39" s="42">
        <v>131418</v>
      </c>
      <c r="G39" s="43">
        <f t="shared" si="2"/>
        <v>18.40253175192192</v>
      </c>
      <c r="H39" s="42">
        <v>125803</v>
      </c>
      <c r="I39" s="43">
        <f t="shared" si="3"/>
        <v>4.4633275836029274</v>
      </c>
    </row>
    <row r="40" spans="1:9" ht="18" customHeight="1">
      <c r="A40" s="75"/>
      <c r="B40" s="75"/>
      <c r="C40" s="51"/>
      <c r="D40" s="49" t="s">
        <v>17</v>
      </c>
      <c r="E40" s="41"/>
      <c r="F40" s="42">
        <v>125200</v>
      </c>
      <c r="G40" s="43">
        <f t="shared" si="2"/>
        <v>17.531821937182308</v>
      </c>
      <c r="H40" s="42">
        <v>117473</v>
      </c>
      <c r="I40" s="43">
        <f t="shared" si="3"/>
        <v>6.5776816800456217</v>
      </c>
    </row>
    <row r="41" spans="1:9" ht="18" customHeight="1">
      <c r="A41" s="75"/>
      <c r="B41" s="75"/>
      <c r="C41" s="51"/>
      <c r="D41" s="51"/>
      <c r="E41" s="45" t="s">
        <v>91</v>
      </c>
      <c r="F41" s="42">
        <v>73126</v>
      </c>
      <c r="G41" s="43">
        <f t="shared" si="2"/>
        <v>10.23987229215969</v>
      </c>
      <c r="H41" s="42">
        <v>72380</v>
      </c>
      <c r="I41" s="46">
        <f t="shared" si="3"/>
        <v>1.0306714562033692</v>
      </c>
    </row>
    <row r="42" spans="1:9" ht="18" customHeight="1">
      <c r="A42" s="75"/>
      <c r="B42" s="75"/>
      <c r="C42" s="51"/>
      <c r="D42" s="50"/>
      <c r="E42" s="35" t="s">
        <v>37</v>
      </c>
      <c r="F42" s="42">
        <v>52074</v>
      </c>
      <c r="G42" s="43">
        <f t="shared" si="2"/>
        <v>7.2919496450226147</v>
      </c>
      <c r="H42" s="42">
        <v>45093</v>
      </c>
      <c r="I42" s="46">
        <f t="shared" si="3"/>
        <v>15.481338566961611</v>
      </c>
    </row>
    <row r="43" spans="1:9" ht="18" customHeight="1">
      <c r="A43" s="75"/>
      <c r="B43" s="75"/>
      <c r="C43" s="51"/>
      <c r="D43" s="41" t="s">
        <v>38</v>
      </c>
      <c r="E43" s="41"/>
      <c r="F43" s="42">
        <v>6218</v>
      </c>
      <c r="G43" s="43">
        <f t="shared" si="2"/>
        <v>0.87070981473961317</v>
      </c>
      <c r="H43" s="42">
        <v>8330</v>
      </c>
      <c r="I43" s="46">
        <f t="shared" si="3"/>
        <v>-25.354141656662666</v>
      </c>
    </row>
    <row r="44" spans="1:9" ht="18" customHeight="1">
      <c r="A44" s="75"/>
      <c r="B44" s="75"/>
      <c r="C44" s="50"/>
      <c r="D44" s="41" t="s">
        <v>39</v>
      </c>
      <c r="E44" s="41"/>
      <c r="F44" s="42">
        <v>0</v>
      </c>
      <c r="G44" s="43">
        <f t="shared" si="2"/>
        <v>0</v>
      </c>
      <c r="H44" s="42">
        <v>0</v>
      </c>
      <c r="I44" s="43" t="e">
        <f>(F44/H44-1)*100</f>
        <v>#DIV/0!</v>
      </c>
    </row>
    <row r="45" spans="1:9" ht="18" customHeight="1">
      <c r="A45" s="75"/>
      <c r="B45" s="75"/>
      <c r="C45" s="35" t="s">
        <v>18</v>
      </c>
      <c r="D45" s="35"/>
      <c r="E45" s="35"/>
      <c r="F45" s="42">
        <f>SUM(F28,F32,F39)</f>
        <v>714130</v>
      </c>
      <c r="G45" s="43">
        <f>F45/$F$45*100</f>
        <v>100</v>
      </c>
      <c r="H45" s="42">
        <f>SUM(H28,H32,H39)</f>
        <v>748320</v>
      </c>
      <c r="I45" s="43">
        <f>(F45/H45-1)*100</f>
        <v>-4.5689010049176808</v>
      </c>
    </row>
    <row r="46" spans="1:9">
      <c r="A46" s="18" t="s">
        <v>19</v>
      </c>
    </row>
    <row r="47" spans="1:9">
      <c r="A47" s="19" t="s">
        <v>20</v>
      </c>
    </row>
    <row r="48" spans="1:9">
      <c r="A48" s="19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26" activePane="bottomRight" state="frozen"/>
      <selection activeCell="L8" sqref="L8"/>
      <selection pane="topRight" activeCell="L8" sqref="L8"/>
      <selection pane="bottomLeft" activeCell="L8" sqref="L8"/>
      <selection pane="bottomRight" activeCell="L49" sqref="L49"/>
    </sheetView>
  </sheetViews>
  <sheetFormatPr defaultRowHeight="13.5"/>
  <cols>
    <col min="1" max="1" width="3.625" style="85" customWidth="1"/>
    <col min="2" max="3" width="1.625" style="85" customWidth="1"/>
    <col min="4" max="4" width="22.625" style="85" customWidth="1"/>
    <col min="5" max="5" width="10.625" style="85" customWidth="1"/>
    <col min="6" max="21" width="13.625" style="85" customWidth="1"/>
    <col min="22" max="25" width="12" style="85" customWidth="1"/>
    <col min="26" max="16384" width="9" style="85"/>
  </cols>
  <sheetData>
    <row r="1" spans="1:25" ht="33.950000000000003" customHeight="1">
      <c r="A1" s="81" t="s">
        <v>0</v>
      </c>
      <c r="B1" s="82"/>
      <c r="C1" s="82"/>
      <c r="D1" s="83" t="s">
        <v>251</v>
      </c>
      <c r="E1" s="84"/>
      <c r="F1" s="84"/>
      <c r="G1" s="84"/>
    </row>
    <row r="2" spans="1:25" ht="15" customHeight="1"/>
    <row r="3" spans="1:25" ht="15" customHeight="1">
      <c r="A3" s="86" t="s">
        <v>46</v>
      </c>
      <c r="B3" s="86"/>
      <c r="C3" s="86"/>
      <c r="D3" s="86"/>
    </row>
    <row r="4" spans="1:25" ht="15" customHeight="1">
      <c r="A4" s="86"/>
      <c r="B4" s="86"/>
      <c r="C4" s="86"/>
      <c r="D4" s="86"/>
    </row>
    <row r="5" spans="1:25" ht="15.95" customHeight="1">
      <c r="A5" s="87" t="s">
        <v>243</v>
      </c>
      <c r="B5" s="87"/>
      <c r="C5" s="87"/>
      <c r="D5" s="87"/>
      <c r="K5" s="88"/>
      <c r="O5" s="88" t="s">
        <v>47</v>
      </c>
    </row>
    <row r="6" spans="1:25" ht="15.95" customHeight="1">
      <c r="A6" s="89" t="s">
        <v>48</v>
      </c>
      <c r="B6" s="90"/>
      <c r="C6" s="90"/>
      <c r="D6" s="90"/>
      <c r="E6" s="90"/>
      <c r="F6" s="91" t="s">
        <v>252</v>
      </c>
      <c r="G6" s="92"/>
      <c r="H6" s="91" t="s">
        <v>260</v>
      </c>
      <c r="I6" s="92"/>
      <c r="J6" s="91" t="s">
        <v>255</v>
      </c>
      <c r="K6" s="92"/>
      <c r="L6" s="91" t="s">
        <v>256</v>
      </c>
      <c r="M6" s="92"/>
      <c r="N6" s="93"/>
      <c r="O6" s="93"/>
    </row>
    <row r="7" spans="1:25" ht="15.95" customHeight="1">
      <c r="A7" s="90"/>
      <c r="B7" s="90"/>
      <c r="C7" s="90"/>
      <c r="D7" s="90"/>
      <c r="E7" s="90"/>
      <c r="F7" s="94" t="s">
        <v>244</v>
      </c>
      <c r="G7" s="94" t="s">
        <v>236</v>
      </c>
      <c r="H7" s="94" t="s">
        <v>241</v>
      </c>
      <c r="I7" s="94" t="s">
        <v>236</v>
      </c>
      <c r="J7" s="94" t="s">
        <v>241</v>
      </c>
      <c r="K7" s="94" t="s">
        <v>236</v>
      </c>
      <c r="L7" s="94" t="s">
        <v>241</v>
      </c>
      <c r="M7" s="94" t="s">
        <v>236</v>
      </c>
      <c r="N7" s="94" t="s">
        <v>241</v>
      </c>
      <c r="O7" s="94" t="s">
        <v>236</v>
      </c>
    </row>
    <row r="8" spans="1:25" ht="15.95" customHeight="1">
      <c r="A8" s="95" t="s">
        <v>82</v>
      </c>
      <c r="B8" s="96" t="s">
        <v>49</v>
      </c>
      <c r="C8" s="97"/>
      <c r="D8" s="97"/>
      <c r="E8" s="98" t="s">
        <v>40</v>
      </c>
      <c r="F8" s="69">
        <v>33111</v>
      </c>
      <c r="G8" s="69">
        <v>31582</v>
      </c>
      <c r="H8" s="69">
        <v>898</v>
      </c>
      <c r="I8" s="69">
        <v>900</v>
      </c>
      <c r="J8" s="69">
        <v>4937</v>
      </c>
      <c r="K8" s="69">
        <v>4857</v>
      </c>
      <c r="L8" s="69">
        <v>363</v>
      </c>
      <c r="M8" s="69">
        <v>345</v>
      </c>
      <c r="N8" s="69"/>
      <c r="O8" s="69"/>
      <c r="P8" s="99"/>
      <c r="Q8" s="99"/>
      <c r="R8" s="99"/>
      <c r="S8" s="99"/>
      <c r="T8" s="99"/>
      <c r="U8" s="99"/>
      <c r="V8" s="99"/>
      <c r="W8" s="99"/>
      <c r="X8" s="99"/>
      <c r="Y8" s="99"/>
    </row>
    <row r="9" spans="1:25" ht="15.95" customHeight="1">
      <c r="A9" s="95"/>
      <c r="B9" s="100"/>
      <c r="C9" s="97" t="s">
        <v>50</v>
      </c>
      <c r="D9" s="97"/>
      <c r="E9" s="98" t="s">
        <v>41</v>
      </c>
      <c r="F9" s="69">
        <v>33111</v>
      </c>
      <c r="G9" s="69">
        <v>31582</v>
      </c>
      <c r="H9" s="69">
        <v>898</v>
      </c>
      <c r="I9" s="69">
        <v>900</v>
      </c>
      <c r="J9" s="69">
        <v>4937</v>
      </c>
      <c r="K9" s="69">
        <v>4857</v>
      </c>
      <c r="L9" s="69">
        <v>363</v>
      </c>
      <c r="M9" s="69">
        <v>345</v>
      </c>
      <c r="N9" s="69"/>
      <c r="O9" s="69"/>
      <c r="P9" s="99"/>
      <c r="Q9" s="99"/>
      <c r="R9" s="99"/>
      <c r="S9" s="99"/>
      <c r="T9" s="99"/>
      <c r="U9" s="99"/>
      <c r="V9" s="99"/>
      <c r="W9" s="99"/>
      <c r="X9" s="99"/>
      <c r="Y9" s="99"/>
    </row>
    <row r="10" spans="1:25" ht="15.95" customHeight="1">
      <c r="A10" s="95"/>
      <c r="B10" s="101"/>
      <c r="C10" s="97" t="s">
        <v>51</v>
      </c>
      <c r="D10" s="97"/>
      <c r="E10" s="98" t="s">
        <v>42</v>
      </c>
      <c r="F10" s="102">
        <v>0</v>
      </c>
      <c r="G10" s="69">
        <v>0</v>
      </c>
      <c r="H10" s="103">
        <v>0</v>
      </c>
      <c r="I10" s="69">
        <v>0</v>
      </c>
      <c r="J10" s="104">
        <v>0</v>
      </c>
      <c r="K10" s="104">
        <v>0</v>
      </c>
      <c r="L10" s="69">
        <v>0</v>
      </c>
      <c r="M10" s="69">
        <v>0</v>
      </c>
      <c r="N10" s="69"/>
      <c r="O10" s="69"/>
      <c r="P10" s="99"/>
      <c r="Q10" s="99"/>
      <c r="R10" s="99"/>
      <c r="S10" s="99"/>
      <c r="T10" s="99"/>
      <c r="U10" s="99"/>
      <c r="V10" s="99"/>
      <c r="W10" s="99"/>
      <c r="X10" s="99"/>
      <c r="Y10" s="99"/>
    </row>
    <row r="11" spans="1:25" ht="15.95" customHeight="1">
      <c r="A11" s="95"/>
      <c r="B11" s="96" t="s">
        <v>52</v>
      </c>
      <c r="C11" s="97"/>
      <c r="D11" s="97"/>
      <c r="E11" s="98" t="s">
        <v>43</v>
      </c>
      <c r="F11" s="69">
        <v>34231</v>
      </c>
      <c r="G11" s="69">
        <v>32571</v>
      </c>
      <c r="H11" s="69">
        <v>868</v>
      </c>
      <c r="I11" s="69">
        <v>871</v>
      </c>
      <c r="J11" s="69">
        <v>4931</v>
      </c>
      <c r="K11" s="69">
        <v>4851</v>
      </c>
      <c r="L11" s="69">
        <v>362</v>
      </c>
      <c r="M11" s="69">
        <v>343</v>
      </c>
      <c r="N11" s="69"/>
      <c r="O11" s="69"/>
      <c r="P11" s="99"/>
      <c r="Q11" s="99"/>
      <c r="R11" s="99"/>
      <c r="S11" s="99"/>
      <c r="T11" s="99"/>
      <c r="U11" s="99"/>
      <c r="V11" s="99"/>
      <c r="W11" s="99"/>
      <c r="X11" s="99"/>
      <c r="Y11" s="99"/>
    </row>
    <row r="12" spans="1:25" ht="15.95" customHeight="1">
      <c r="A12" s="95"/>
      <c r="B12" s="100"/>
      <c r="C12" s="97" t="s">
        <v>53</v>
      </c>
      <c r="D12" s="97"/>
      <c r="E12" s="98" t="s">
        <v>44</v>
      </c>
      <c r="F12" s="69">
        <v>34231</v>
      </c>
      <c r="G12" s="69">
        <v>32571</v>
      </c>
      <c r="H12" s="69">
        <v>868</v>
      </c>
      <c r="I12" s="69">
        <v>871</v>
      </c>
      <c r="J12" s="69">
        <v>4931</v>
      </c>
      <c r="K12" s="69">
        <v>4851</v>
      </c>
      <c r="L12" s="69">
        <v>362</v>
      </c>
      <c r="M12" s="69">
        <v>343</v>
      </c>
      <c r="N12" s="69"/>
      <c r="O12" s="69"/>
      <c r="P12" s="99"/>
      <c r="Q12" s="99"/>
      <c r="R12" s="99"/>
      <c r="S12" s="99"/>
      <c r="T12" s="99"/>
      <c r="U12" s="99"/>
      <c r="V12" s="99"/>
      <c r="W12" s="99"/>
      <c r="X12" s="99"/>
      <c r="Y12" s="99"/>
    </row>
    <row r="13" spans="1:25" ht="15.95" customHeight="1">
      <c r="A13" s="95"/>
      <c r="B13" s="101"/>
      <c r="C13" s="97" t="s">
        <v>54</v>
      </c>
      <c r="D13" s="97"/>
      <c r="E13" s="98" t="s">
        <v>45</v>
      </c>
      <c r="F13" s="69">
        <v>0</v>
      </c>
      <c r="G13" s="69">
        <v>0</v>
      </c>
      <c r="H13" s="104">
        <v>0</v>
      </c>
      <c r="I13" s="104">
        <v>0</v>
      </c>
      <c r="J13" s="104">
        <v>0</v>
      </c>
      <c r="K13" s="104">
        <v>0</v>
      </c>
      <c r="L13" s="69"/>
      <c r="M13" s="69">
        <v>0</v>
      </c>
      <c r="N13" s="69"/>
      <c r="O13" s="69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5" ht="15.95" customHeight="1">
      <c r="A14" s="95"/>
      <c r="B14" s="97" t="s">
        <v>55</v>
      </c>
      <c r="C14" s="97"/>
      <c r="D14" s="97"/>
      <c r="E14" s="98" t="s">
        <v>96</v>
      </c>
      <c r="F14" s="69">
        <f t="shared" ref="F14:M15" si="0">F9-F12</f>
        <v>-1120</v>
      </c>
      <c r="G14" s="69">
        <f t="shared" si="0"/>
        <v>-989</v>
      </c>
      <c r="H14" s="69">
        <f t="shared" si="0"/>
        <v>30</v>
      </c>
      <c r="I14" s="69">
        <f t="shared" si="0"/>
        <v>29</v>
      </c>
      <c r="J14" s="69">
        <f>J9-J12</f>
        <v>6</v>
      </c>
      <c r="K14" s="69">
        <f>K9-K12</f>
        <v>6</v>
      </c>
      <c r="L14" s="69">
        <f t="shared" ref="L14:L15" si="1">L9-L12</f>
        <v>1</v>
      </c>
      <c r="M14" s="69">
        <f t="shared" si="0"/>
        <v>2</v>
      </c>
      <c r="N14" s="69">
        <f t="shared" ref="F14:O14" si="2">N9-N12</f>
        <v>0</v>
      </c>
      <c r="O14" s="69">
        <f t="shared" si="2"/>
        <v>0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5" ht="15.95" customHeight="1">
      <c r="A15" s="95"/>
      <c r="B15" s="97" t="s">
        <v>56</v>
      </c>
      <c r="C15" s="97"/>
      <c r="D15" s="97"/>
      <c r="E15" s="98" t="s">
        <v>97</v>
      </c>
      <c r="F15" s="69">
        <f t="shared" si="0"/>
        <v>0</v>
      </c>
      <c r="G15" s="69">
        <f t="shared" si="0"/>
        <v>0</v>
      </c>
      <c r="H15" s="69">
        <f t="shared" si="0"/>
        <v>0</v>
      </c>
      <c r="I15" s="69">
        <f t="shared" si="0"/>
        <v>0</v>
      </c>
      <c r="J15" s="69">
        <f t="shared" si="0"/>
        <v>0</v>
      </c>
      <c r="K15" s="69">
        <f t="shared" si="0"/>
        <v>0</v>
      </c>
      <c r="L15" s="69">
        <f t="shared" si="1"/>
        <v>0</v>
      </c>
      <c r="M15" s="69">
        <f t="shared" si="0"/>
        <v>0</v>
      </c>
      <c r="N15" s="69">
        <f t="shared" ref="F15:O15" si="3">N10-N13</f>
        <v>0</v>
      </c>
      <c r="O15" s="69">
        <f t="shared" si="3"/>
        <v>0</v>
      </c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25" ht="15.95" customHeight="1">
      <c r="A16" s="95"/>
      <c r="B16" s="97" t="s">
        <v>57</v>
      </c>
      <c r="C16" s="97"/>
      <c r="D16" s="97"/>
      <c r="E16" s="98" t="s">
        <v>98</v>
      </c>
      <c r="F16" s="69">
        <f t="shared" ref="F16:M16" si="4">F8-F11</f>
        <v>-1120</v>
      </c>
      <c r="G16" s="69">
        <f t="shared" si="4"/>
        <v>-989</v>
      </c>
      <c r="H16" s="69">
        <f t="shared" si="4"/>
        <v>30</v>
      </c>
      <c r="I16" s="69">
        <f t="shared" si="4"/>
        <v>29</v>
      </c>
      <c r="J16" s="69">
        <f t="shared" si="4"/>
        <v>6</v>
      </c>
      <c r="K16" s="69">
        <f t="shared" si="4"/>
        <v>6</v>
      </c>
      <c r="L16" s="69">
        <f t="shared" si="4"/>
        <v>1</v>
      </c>
      <c r="M16" s="69">
        <f t="shared" si="4"/>
        <v>2</v>
      </c>
      <c r="N16" s="69">
        <f t="shared" ref="F16:O16" si="5">N8-N11</f>
        <v>0</v>
      </c>
      <c r="O16" s="69">
        <f t="shared" si="5"/>
        <v>0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</row>
    <row r="17" spans="1:25" ht="15.95" customHeight="1">
      <c r="A17" s="95"/>
      <c r="B17" s="97" t="s">
        <v>58</v>
      </c>
      <c r="C17" s="97"/>
      <c r="D17" s="97"/>
      <c r="E17" s="94"/>
      <c r="F17" s="69">
        <v>0</v>
      </c>
      <c r="G17" s="69">
        <v>0</v>
      </c>
      <c r="H17" s="104">
        <v>0</v>
      </c>
      <c r="I17" s="104">
        <v>0</v>
      </c>
      <c r="J17" s="69">
        <v>-205</v>
      </c>
      <c r="K17" s="69">
        <v>-210</v>
      </c>
      <c r="L17" s="69">
        <v>-4</v>
      </c>
      <c r="M17" s="69">
        <v>-9</v>
      </c>
      <c r="N17" s="104"/>
      <c r="O17" s="105"/>
      <c r="P17" s="99"/>
      <c r="Q17" s="99"/>
      <c r="R17" s="99"/>
      <c r="S17" s="99"/>
      <c r="T17" s="99"/>
      <c r="U17" s="99"/>
      <c r="V17" s="99"/>
      <c r="W17" s="99"/>
      <c r="X17" s="99"/>
      <c r="Y17" s="99"/>
    </row>
    <row r="18" spans="1:25" ht="15.95" customHeight="1">
      <c r="A18" s="95"/>
      <c r="B18" s="97" t="s">
        <v>59</v>
      </c>
      <c r="C18" s="97"/>
      <c r="D18" s="97"/>
      <c r="E18" s="94"/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/>
      <c r="O18" s="105"/>
      <c r="P18" s="99"/>
      <c r="Q18" s="99"/>
      <c r="R18" s="99"/>
      <c r="S18" s="99"/>
      <c r="T18" s="99"/>
      <c r="U18" s="99"/>
      <c r="V18" s="99"/>
      <c r="W18" s="99"/>
      <c r="X18" s="99"/>
      <c r="Y18" s="99"/>
    </row>
    <row r="19" spans="1:25" ht="15.95" customHeight="1">
      <c r="A19" s="95" t="s">
        <v>83</v>
      </c>
      <c r="B19" s="96" t="s">
        <v>60</v>
      </c>
      <c r="C19" s="97"/>
      <c r="D19" s="97"/>
      <c r="E19" s="98"/>
      <c r="F19" s="69">
        <v>1615</v>
      </c>
      <c r="G19" s="69">
        <v>1598</v>
      </c>
      <c r="H19" s="69">
        <v>0</v>
      </c>
      <c r="I19" s="69">
        <v>0</v>
      </c>
      <c r="J19" s="69">
        <v>4369</v>
      </c>
      <c r="K19" s="69">
        <v>2126</v>
      </c>
      <c r="L19" s="69">
        <v>106</v>
      </c>
      <c r="M19" s="69">
        <v>50</v>
      </c>
      <c r="N19" s="69"/>
      <c r="O19" s="69"/>
      <c r="P19" s="99"/>
      <c r="Q19" s="99"/>
      <c r="R19" s="99"/>
      <c r="S19" s="99"/>
      <c r="T19" s="99"/>
      <c r="U19" s="99"/>
      <c r="V19" s="99"/>
      <c r="W19" s="99"/>
      <c r="X19" s="99"/>
      <c r="Y19" s="99"/>
    </row>
    <row r="20" spans="1:25" ht="15.95" customHeight="1">
      <c r="A20" s="95"/>
      <c r="B20" s="101"/>
      <c r="C20" s="97" t="s">
        <v>61</v>
      </c>
      <c r="D20" s="97"/>
      <c r="E20" s="98"/>
      <c r="F20" s="69">
        <v>890</v>
      </c>
      <c r="G20" s="69">
        <v>945</v>
      </c>
      <c r="H20" s="69">
        <v>0</v>
      </c>
      <c r="I20" s="69">
        <v>0</v>
      </c>
      <c r="J20" s="69">
        <v>723</v>
      </c>
      <c r="K20" s="104">
        <v>387</v>
      </c>
      <c r="L20" s="103">
        <v>0</v>
      </c>
      <c r="M20" s="69">
        <v>0</v>
      </c>
      <c r="N20" s="69"/>
      <c r="O20" s="69"/>
      <c r="P20" s="99"/>
      <c r="Q20" s="99"/>
      <c r="R20" s="99"/>
      <c r="S20" s="99"/>
      <c r="T20" s="99"/>
      <c r="U20" s="99"/>
      <c r="V20" s="99"/>
      <c r="W20" s="99"/>
      <c r="X20" s="99"/>
      <c r="Y20" s="99"/>
    </row>
    <row r="21" spans="1:25" ht="15.95" customHeight="1">
      <c r="A21" s="95"/>
      <c r="B21" s="97" t="s">
        <v>62</v>
      </c>
      <c r="C21" s="97"/>
      <c r="D21" s="97"/>
      <c r="E21" s="98" t="s">
        <v>99</v>
      </c>
      <c r="F21" s="69">
        <v>1615</v>
      </c>
      <c r="G21" s="69">
        <v>1598</v>
      </c>
      <c r="H21" s="69">
        <v>0</v>
      </c>
      <c r="I21" s="69">
        <v>0</v>
      </c>
      <c r="J21" s="69">
        <v>4369</v>
      </c>
      <c r="K21" s="69">
        <v>2126</v>
      </c>
      <c r="L21" s="69">
        <v>106</v>
      </c>
      <c r="M21" s="69">
        <v>50</v>
      </c>
      <c r="N21" s="69"/>
      <c r="O21" s="69"/>
      <c r="P21" s="99"/>
      <c r="Q21" s="99"/>
      <c r="R21" s="99"/>
      <c r="S21" s="99"/>
      <c r="T21" s="99"/>
      <c r="U21" s="99"/>
      <c r="V21" s="99"/>
      <c r="W21" s="99"/>
      <c r="X21" s="99"/>
      <c r="Y21" s="99"/>
    </row>
    <row r="22" spans="1:25" ht="15.95" customHeight="1">
      <c r="A22" s="95"/>
      <c r="B22" s="96" t="s">
        <v>63</v>
      </c>
      <c r="C22" s="97"/>
      <c r="D22" s="97"/>
      <c r="E22" s="98" t="s">
        <v>100</v>
      </c>
      <c r="F22" s="69">
        <v>3634</v>
      </c>
      <c r="G22" s="69">
        <v>3264</v>
      </c>
      <c r="H22" s="69">
        <v>942</v>
      </c>
      <c r="I22" s="69">
        <v>380</v>
      </c>
      <c r="J22" s="69">
        <v>4376</v>
      </c>
      <c r="K22" s="69">
        <v>2131</v>
      </c>
      <c r="L22" s="69">
        <v>107</v>
      </c>
      <c r="M22" s="69">
        <v>51</v>
      </c>
      <c r="N22" s="69"/>
      <c r="O22" s="69"/>
      <c r="P22" s="99"/>
      <c r="Q22" s="99"/>
      <c r="R22" s="99"/>
      <c r="S22" s="99"/>
      <c r="T22" s="99"/>
      <c r="U22" s="99"/>
      <c r="V22" s="99"/>
      <c r="W22" s="99"/>
      <c r="X22" s="99"/>
      <c r="Y22" s="99"/>
    </row>
    <row r="23" spans="1:25" ht="15.95" customHeight="1">
      <c r="A23" s="95"/>
      <c r="B23" s="101" t="s">
        <v>64</v>
      </c>
      <c r="C23" s="97" t="s">
        <v>65</v>
      </c>
      <c r="D23" s="97"/>
      <c r="E23" s="98"/>
      <c r="F23" s="69">
        <v>1273</v>
      </c>
      <c r="G23" s="69">
        <v>1110</v>
      </c>
      <c r="H23" s="69">
        <v>43</v>
      </c>
      <c r="I23" s="69">
        <v>64</v>
      </c>
      <c r="J23" s="69">
        <v>506</v>
      </c>
      <c r="K23" s="69">
        <v>511</v>
      </c>
      <c r="L23" s="69">
        <v>2</v>
      </c>
      <c r="M23" s="69">
        <v>2</v>
      </c>
      <c r="N23" s="69"/>
      <c r="O23" s="69"/>
      <c r="P23" s="99"/>
      <c r="Q23" s="99"/>
      <c r="R23" s="99"/>
      <c r="S23" s="99"/>
      <c r="T23" s="99"/>
      <c r="U23" s="99"/>
      <c r="V23" s="99"/>
      <c r="W23" s="99"/>
      <c r="X23" s="99"/>
      <c r="Y23" s="99"/>
    </row>
    <row r="24" spans="1:25" ht="15.95" customHeight="1">
      <c r="A24" s="95"/>
      <c r="B24" s="97" t="s">
        <v>101</v>
      </c>
      <c r="C24" s="97"/>
      <c r="D24" s="97"/>
      <c r="E24" s="98" t="s">
        <v>102</v>
      </c>
      <c r="F24" s="69">
        <f t="shared" ref="F24:M24" si="6">F21-F22</f>
        <v>-2019</v>
      </c>
      <c r="G24" s="69">
        <f t="shared" si="6"/>
        <v>-1666</v>
      </c>
      <c r="H24" s="69">
        <f t="shared" si="6"/>
        <v>-942</v>
      </c>
      <c r="I24" s="69">
        <f t="shared" si="6"/>
        <v>-380</v>
      </c>
      <c r="J24" s="69">
        <f t="shared" si="6"/>
        <v>-7</v>
      </c>
      <c r="K24" s="69">
        <f t="shared" si="6"/>
        <v>-5</v>
      </c>
      <c r="L24" s="69">
        <f t="shared" si="6"/>
        <v>-1</v>
      </c>
      <c r="M24" s="69">
        <f t="shared" si="6"/>
        <v>-1</v>
      </c>
      <c r="N24" s="69">
        <f t="shared" ref="F24:O24" si="7">N21-N22</f>
        <v>0</v>
      </c>
      <c r="O24" s="69">
        <f t="shared" si="7"/>
        <v>0</v>
      </c>
      <c r="P24" s="99"/>
      <c r="Q24" s="99"/>
      <c r="R24" s="99"/>
      <c r="S24" s="99"/>
      <c r="T24" s="99"/>
      <c r="U24" s="99"/>
      <c r="V24" s="99"/>
      <c r="W24" s="99"/>
      <c r="X24" s="99"/>
      <c r="Y24" s="99"/>
    </row>
    <row r="25" spans="1:25" ht="15.95" customHeight="1">
      <c r="A25" s="95"/>
      <c r="B25" s="96" t="s">
        <v>66</v>
      </c>
      <c r="C25" s="96"/>
      <c r="D25" s="96"/>
      <c r="E25" s="106" t="s">
        <v>103</v>
      </c>
      <c r="F25" s="107">
        <v>2019</v>
      </c>
      <c r="G25" s="107">
        <v>1666</v>
      </c>
      <c r="H25" s="107">
        <v>942</v>
      </c>
      <c r="I25" s="107">
        <v>380</v>
      </c>
      <c r="J25" s="107">
        <v>7</v>
      </c>
      <c r="K25" s="107">
        <v>5</v>
      </c>
      <c r="L25" s="107">
        <v>1</v>
      </c>
      <c r="M25" s="107">
        <v>1</v>
      </c>
      <c r="N25" s="107"/>
      <c r="O25" s="107"/>
      <c r="P25" s="99"/>
      <c r="Q25" s="99"/>
      <c r="R25" s="99"/>
      <c r="S25" s="99"/>
      <c r="T25" s="99"/>
      <c r="U25" s="99"/>
      <c r="V25" s="99"/>
      <c r="W25" s="99"/>
      <c r="X25" s="99"/>
      <c r="Y25" s="99"/>
    </row>
    <row r="26" spans="1:25" ht="15.95" customHeight="1">
      <c r="A26" s="95"/>
      <c r="B26" s="108" t="s">
        <v>67</v>
      </c>
      <c r="C26" s="108"/>
      <c r="D26" s="108"/>
      <c r="E26" s="109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99"/>
      <c r="Q26" s="99"/>
      <c r="R26" s="99"/>
      <c r="S26" s="99"/>
      <c r="T26" s="99"/>
      <c r="U26" s="99"/>
      <c r="V26" s="99"/>
      <c r="W26" s="99"/>
      <c r="X26" s="99"/>
      <c r="Y26" s="99"/>
    </row>
    <row r="27" spans="1:25" ht="15.95" customHeight="1">
      <c r="A27" s="95"/>
      <c r="B27" s="97" t="s">
        <v>104</v>
      </c>
      <c r="C27" s="97"/>
      <c r="D27" s="97"/>
      <c r="E27" s="98" t="s">
        <v>105</v>
      </c>
      <c r="F27" s="69">
        <f>F24+F25</f>
        <v>0</v>
      </c>
      <c r="G27" s="69">
        <f t="shared" ref="G27:M27" si="8">G24+G25</f>
        <v>0</v>
      </c>
      <c r="H27" s="69">
        <f t="shared" si="8"/>
        <v>0</v>
      </c>
      <c r="I27" s="69">
        <f t="shared" si="8"/>
        <v>0</v>
      </c>
      <c r="J27" s="69">
        <f t="shared" si="8"/>
        <v>0</v>
      </c>
      <c r="K27" s="69">
        <f t="shared" si="8"/>
        <v>0</v>
      </c>
      <c r="L27" s="69">
        <f t="shared" si="8"/>
        <v>0</v>
      </c>
      <c r="M27" s="69">
        <f t="shared" si="8"/>
        <v>0</v>
      </c>
      <c r="N27" s="69">
        <f t="shared" ref="G27:O27" si="9">N24+N25</f>
        <v>0</v>
      </c>
      <c r="O27" s="69">
        <f t="shared" si="9"/>
        <v>0</v>
      </c>
      <c r="P27" s="99"/>
      <c r="Q27" s="99"/>
      <c r="R27" s="99"/>
      <c r="S27" s="99"/>
      <c r="T27" s="99"/>
      <c r="U27" s="99"/>
      <c r="V27" s="99"/>
      <c r="W27" s="99"/>
      <c r="X27" s="99"/>
      <c r="Y27" s="99"/>
    </row>
    <row r="28" spans="1:25" ht="15.95" customHeight="1">
      <c r="A28" s="111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</row>
    <row r="29" spans="1:25" ht="15.95" customHeight="1">
      <c r="A29" s="87"/>
      <c r="F29" s="99"/>
      <c r="G29" s="99"/>
      <c r="H29" s="99"/>
      <c r="I29" s="99"/>
      <c r="J29" s="112"/>
      <c r="K29" s="112"/>
      <c r="L29" s="99"/>
      <c r="M29" s="99"/>
      <c r="N29" s="99"/>
      <c r="O29" s="112" t="s">
        <v>106</v>
      </c>
      <c r="P29" s="99"/>
      <c r="Q29" s="99"/>
      <c r="R29" s="99"/>
      <c r="S29" s="99"/>
      <c r="T29" s="99"/>
      <c r="U29" s="99"/>
      <c r="V29" s="99"/>
      <c r="W29" s="99"/>
      <c r="X29" s="99"/>
      <c r="Y29" s="112"/>
    </row>
    <row r="30" spans="1:25" ht="15.95" customHeight="1">
      <c r="A30" s="90" t="s">
        <v>68</v>
      </c>
      <c r="B30" s="90"/>
      <c r="C30" s="90"/>
      <c r="D30" s="90"/>
      <c r="E30" s="90"/>
      <c r="F30" s="113" t="s">
        <v>261</v>
      </c>
      <c r="G30" s="114"/>
      <c r="H30" s="113" t="s">
        <v>262</v>
      </c>
      <c r="I30" s="114"/>
      <c r="J30" s="115" t="s">
        <v>263</v>
      </c>
      <c r="K30" s="116"/>
      <c r="L30" s="113" t="s">
        <v>264</v>
      </c>
      <c r="M30" s="114"/>
      <c r="N30" s="117"/>
      <c r="O30" s="117"/>
      <c r="P30" s="118"/>
      <c r="Q30" s="99"/>
      <c r="R30" s="118"/>
      <c r="S30" s="99"/>
      <c r="T30" s="118"/>
      <c r="U30" s="99"/>
      <c r="V30" s="118"/>
      <c r="W30" s="99"/>
      <c r="X30" s="118"/>
      <c r="Y30" s="99"/>
    </row>
    <row r="31" spans="1:25" ht="15.95" customHeight="1">
      <c r="A31" s="90"/>
      <c r="B31" s="90"/>
      <c r="C31" s="90"/>
      <c r="D31" s="90"/>
      <c r="E31" s="90"/>
      <c r="F31" s="94" t="s">
        <v>241</v>
      </c>
      <c r="G31" s="94" t="s">
        <v>236</v>
      </c>
      <c r="H31" s="94" t="s">
        <v>241</v>
      </c>
      <c r="I31" s="94" t="s">
        <v>236</v>
      </c>
      <c r="J31" s="94" t="s">
        <v>241</v>
      </c>
      <c r="K31" s="94" t="s">
        <v>236</v>
      </c>
      <c r="L31" s="94" t="s">
        <v>241</v>
      </c>
      <c r="M31" s="94" t="s">
        <v>236</v>
      </c>
      <c r="N31" s="94" t="s">
        <v>241</v>
      </c>
      <c r="O31" s="94" t="s">
        <v>236</v>
      </c>
      <c r="P31" s="119"/>
      <c r="Q31" s="119"/>
      <c r="R31" s="119"/>
      <c r="S31" s="119"/>
      <c r="T31" s="119"/>
      <c r="U31" s="119"/>
      <c r="V31" s="119"/>
      <c r="W31" s="119"/>
      <c r="X31" s="119"/>
      <c r="Y31" s="119"/>
    </row>
    <row r="32" spans="1:25" ht="15.95" customHeight="1">
      <c r="A32" s="95" t="s">
        <v>84</v>
      </c>
      <c r="B32" s="96" t="s">
        <v>49</v>
      </c>
      <c r="C32" s="97"/>
      <c r="D32" s="97"/>
      <c r="E32" s="98" t="s">
        <v>40</v>
      </c>
      <c r="F32" s="69">
        <v>375</v>
      </c>
      <c r="G32" s="69">
        <v>395</v>
      </c>
      <c r="H32" s="69">
        <v>221</v>
      </c>
      <c r="I32" s="69">
        <v>8</v>
      </c>
      <c r="J32" s="69">
        <v>33</v>
      </c>
      <c r="K32" s="69">
        <v>35</v>
      </c>
      <c r="L32" s="69">
        <v>3</v>
      </c>
      <c r="M32" s="69">
        <v>4</v>
      </c>
      <c r="N32" s="69"/>
      <c r="O32" s="69"/>
      <c r="P32" s="120"/>
      <c r="Q32" s="120"/>
      <c r="R32" s="120"/>
      <c r="S32" s="120"/>
      <c r="T32" s="121"/>
      <c r="U32" s="121"/>
      <c r="V32" s="120"/>
      <c r="W32" s="120"/>
      <c r="X32" s="121"/>
      <c r="Y32" s="121"/>
    </row>
    <row r="33" spans="1:25" ht="15.95" customHeight="1">
      <c r="A33" s="122"/>
      <c r="B33" s="100"/>
      <c r="C33" s="96" t="s">
        <v>69</v>
      </c>
      <c r="D33" s="97"/>
      <c r="E33" s="98"/>
      <c r="F33" s="69">
        <v>375</v>
      </c>
      <c r="G33" s="69">
        <v>395</v>
      </c>
      <c r="H33" s="69">
        <v>221</v>
      </c>
      <c r="I33" s="69">
        <v>8</v>
      </c>
      <c r="J33" s="69">
        <v>29</v>
      </c>
      <c r="K33" s="69">
        <v>30</v>
      </c>
      <c r="L33" s="69">
        <v>0</v>
      </c>
      <c r="M33" s="69">
        <v>0</v>
      </c>
      <c r="N33" s="69"/>
      <c r="O33" s="69"/>
      <c r="P33" s="120"/>
      <c r="Q33" s="120"/>
      <c r="R33" s="120"/>
      <c r="S33" s="120"/>
      <c r="T33" s="121"/>
      <c r="U33" s="121"/>
      <c r="V33" s="120"/>
      <c r="W33" s="120"/>
      <c r="X33" s="121"/>
      <c r="Y33" s="121"/>
    </row>
    <row r="34" spans="1:25" ht="15.95" customHeight="1">
      <c r="A34" s="122"/>
      <c r="B34" s="100"/>
      <c r="C34" s="101"/>
      <c r="D34" s="97" t="s">
        <v>70</v>
      </c>
      <c r="E34" s="98"/>
      <c r="F34" s="69">
        <v>375</v>
      </c>
      <c r="G34" s="69">
        <v>395</v>
      </c>
      <c r="H34" s="69">
        <v>221</v>
      </c>
      <c r="I34" s="69">
        <v>8</v>
      </c>
      <c r="J34" s="69">
        <v>29</v>
      </c>
      <c r="K34" s="69">
        <v>30</v>
      </c>
      <c r="L34" s="69">
        <v>0</v>
      </c>
      <c r="M34" s="69">
        <v>0</v>
      </c>
      <c r="N34" s="69"/>
      <c r="O34" s="69"/>
      <c r="P34" s="120"/>
      <c r="Q34" s="120"/>
      <c r="R34" s="120"/>
      <c r="S34" s="120"/>
      <c r="T34" s="121"/>
      <c r="U34" s="121"/>
      <c r="V34" s="120"/>
      <c r="W34" s="120"/>
      <c r="X34" s="121"/>
      <c r="Y34" s="121"/>
    </row>
    <row r="35" spans="1:25" ht="15.95" customHeight="1">
      <c r="A35" s="122"/>
      <c r="B35" s="101"/>
      <c r="C35" s="97" t="s">
        <v>71</v>
      </c>
      <c r="D35" s="97"/>
      <c r="E35" s="98"/>
      <c r="F35" s="69">
        <v>0</v>
      </c>
      <c r="G35" s="69">
        <v>0</v>
      </c>
      <c r="H35" s="69">
        <v>0</v>
      </c>
      <c r="I35" s="69">
        <v>0</v>
      </c>
      <c r="J35" s="105">
        <v>3</v>
      </c>
      <c r="K35" s="105">
        <v>5</v>
      </c>
      <c r="L35" s="69">
        <v>3</v>
      </c>
      <c r="M35" s="69">
        <v>4</v>
      </c>
      <c r="N35" s="69"/>
      <c r="O35" s="69"/>
      <c r="P35" s="120"/>
      <c r="Q35" s="120"/>
      <c r="R35" s="120"/>
      <c r="S35" s="120"/>
      <c r="T35" s="121"/>
      <c r="U35" s="121"/>
      <c r="V35" s="120"/>
      <c r="W35" s="120"/>
      <c r="X35" s="121"/>
      <c r="Y35" s="121"/>
    </row>
    <row r="36" spans="1:25" ht="15.95" customHeight="1">
      <c r="A36" s="122"/>
      <c r="B36" s="96" t="s">
        <v>52</v>
      </c>
      <c r="C36" s="97"/>
      <c r="D36" s="97"/>
      <c r="E36" s="98" t="s">
        <v>41</v>
      </c>
      <c r="F36" s="69">
        <v>352</v>
      </c>
      <c r="G36" s="69">
        <v>318</v>
      </c>
      <c r="H36" s="69">
        <v>78</v>
      </c>
      <c r="I36" s="69">
        <v>8</v>
      </c>
      <c r="J36" s="69">
        <v>25</v>
      </c>
      <c r="K36" s="69">
        <v>13</v>
      </c>
      <c r="L36" s="69">
        <v>3</v>
      </c>
      <c r="M36" s="69">
        <v>4</v>
      </c>
      <c r="N36" s="69"/>
      <c r="O36" s="69"/>
      <c r="P36" s="120"/>
      <c r="Q36" s="120"/>
      <c r="R36" s="120"/>
      <c r="S36" s="120"/>
      <c r="T36" s="120"/>
      <c r="U36" s="120"/>
      <c r="V36" s="120"/>
      <c r="W36" s="120"/>
      <c r="X36" s="121"/>
      <c r="Y36" s="121"/>
    </row>
    <row r="37" spans="1:25" ht="15.95" customHeight="1">
      <c r="A37" s="122"/>
      <c r="B37" s="100"/>
      <c r="C37" s="97" t="s">
        <v>72</v>
      </c>
      <c r="D37" s="97"/>
      <c r="E37" s="98"/>
      <c r="F37" s="69">
        <v>93</v>
      </c>
      <c r="G37" s="69">
        <v>300</v>
      </c>
      <c r="H37" s="69">
        <v>78</v>
      </c>
      <c r="I37" s="69">
        <v>8</v>
      </c>
      <c r="J37" s="69">
        <v>22</v>
      </c>
      <c r="K37" s="69">
        <v>11</v>
      </c>
      <c r="L37" s="69">
        <v>0</v>
      </c>
      <c r="M37" s="69">
        <v>0</v>
      </c>
      <c r="N37" s="69"/>
      <c r="O37" s="69"/>
      <c r="P37" s="120"/>
      <c r="Q37" s="120"/>
      <c r="R37" s="120"/>
      <c r="S37" s="120"/>
      <c r="T37" s="120"/>
      <c r="U37" s="120"/>
      <c r="V37" s="120"/>
      <c r="W37" s="120"/>
      <c r="X37" s="121"/>
      <c r="Y37" s="121"/>
    </row>
    <row r="38" spans="1:25" ht="15.95" customHeight="1">
      <c r="A38" s="122"/>
      <c r="B38" s="101"/>
      <c r="C38" s="97" t="s">
        <v>73</v>
      </c>
      <c r="D38" s="97"/>
      <c r="E38" s="98"/>
      <c r="F38" s="69">
        <v>259</v>
      </c>
      <c r="G38" s="69">
        <v>18</v>
      </c>
      <c r="H38" s="69">
        <v>0</v>
      </c>
      <c r="I38" s="69">
        <v>0</v>
      </c>
      <c r="J38" s="69">
        <v>3</v>
      </c>
      <c r="K38" s="105">
        <v>2</v>
      </c>
      <c r="L38" s="69">
        <v>3</v>
      </c>
      <c r="M38" s="69">
        <v>4</v>
      </c>
      <c r="N38" s="69"/>
      <c r="O38" s="69"/>
      <c r="P38" s="120"/>
      <c r="Q38" s="120"/>
      <c r="R38" s="121"/>
      <c r="S38" s="121"/>
      <c r="T38" s="120"/>
      <c r="U38" s="120"/>
      <c r="V38" s="120"/>
      <c r="W38" s="120"/>
      <c r="X38" s="121"/>
      <c r="Y38" s="121"/>
    </row>
    <row r="39" spans="1:25" ht="15.95" customHeight="1">
      <c r="A39" s="122"/>
      <c r="B39" s="123" t="s">
        <v>74</v>
      </c>
      <c r="C39" s="123"/>
      <c r="D39" s="123"/>
      <c r="E39" s="98" t="s">
        <v>107</v>
      </c>
      <c r="F39" s="69">
        <f>F32-F36</f>
        <v>23</v>
      </c>
      <c r="G39" s="69">
        <f t="shared" ref="G39:M39" si="10">G32-G36</f>
        <v>77</v>
      </c>
      <c r="H39" s="69">
        <f t="shared" si="10"/>
        <v>143</v>
      </c>
      <c r="I39" s="69">
        <f t="shared" si="10"/>
        <v>0</v>
      </c>
      <c r="J39" s="69">
        <f t="shared" si="10"/>
        <v>8</v>
      </c>
      <c r="K39" s="69">
        <f t="shared" si="10"/>
        <v>22</v>
      </c>
      <c r="L39" s="69">
        <f t="shared" si="10"/>
        <v>0</v>
      </c>
      <c r="M39" s="69">
        <f t="shared" si="10"/>
        <v>0</v>
      </c>
      <c r="N39" s="69">
        <f t="shared" ref="G39:O39" si="11">N32-N36</f>
        <v>0</v>
      </c>
      <c r="O39" s="69">
        <f t="shared" si="11"/>
        <v>0</v>
      </c>
      <c r="P39" s="120"/>
      <c r="Q39" s="120"/>
      <c r="R39" s="120"/>
      <c r="S39" s="120"/>
      <c r="T39" s="120"/>
      <c r="U39" s="120"/>
      <c r="V39" s="120"/>
      <c r="W39" s="120"/>
      <c r="X39" s="121"/>
      <c r="Y39" s="121"/>
    </row>
    <row r="40" spans="1:25" ht="15.95" customHeight="1">
      <c r="A40" s="95" t="s">
        <v>85</v>
      </c>
      <c r="B40" s="96" t="s">
        <v>75</v>
      </c>
      <c r="C40" s="97"/>
      <c r="D40" s="97"/>
      <c r="E40" s="98" t="s">
        <v>43</v>
      </c>
      <c r="F40" s="69">
        <v>1038</v>
      </c>
      <c r="G40" s="69">
        <v>191</v>
      </c>
      <c r="H40" s="69">
        <v>0</v>
      </c>
      <c r="I40" s="69">
        <v>0</v>
      </c>
      <c r="J40" s="69">
        <v>0</v>
      </c>
      <c r="K40" s="69">
        <v>0</v>
      </c>
      <c r="L40" s="69">
        <v>27</v>
      </c>
      <c r="M40" s="69">
        <v>29</v>
      </c>
      <c r="N40" s="69"/>
      <c r="O40" s="69"/>
      <c r="P40" s="120"/>
      <c r="Q40" s="120"/>
      <c r="R40" s="120"/>
      <c r="S40" s="120"/>
      <c r="T40" s="121"/>
      <c r="U40" s="121"/>
      <c r="V40" s="121"/>
      <c r="W40" s="121"/>
      <c r="X40" s="120"/>
      <c r="Y40" s="120"/>
    </row>
    <row r="41" spans="1:25" ht="15.95" customHeight="1">
      <c r="A41" s="124"/>
      <c r="B41" s="101"/>
      <c r="C41" s="97" t="s">
        <v>76</v>
      </c>
      <c r="D41" s="97"/>
      <c r="E41" s="98"/>
      <c r="F41" s="105">
        <v>787</v>
      </c>
      <c r="G41" s="105">
        <v>182</v>
      </c>
      <c r="H41" s="105">
        <v>0</v>
      </c>
      <c r="I41" s="105">
        <v>0</v>
      </c>
      <c r="J41" s="69">
        <v>0</v>
      </c>
      <c r="K41" s="69">
        <v>0</v>
      </c>
      <c r="L41" s="69">
        <v>0</v>
      </c>
      <c r="M41" s="69">
        <v>0</v>
      </c>
      <c r="N41" s="69"/>
      <c r="O41" s="69"/>
      <c r="P41" s="121"/>
      <c r="Q41" s="121"/>
      <c r="R41" s="121"/>
      <c r="S41" s="121"/>
      <c r="T41" s="121"/>
      <c r="U41" s="121"/>
      <c r="V41" s="121"/>
      <c r="W41" s="121"/>
      <c r="X41" s="120"/>
      <c r="Y41" s="120"/>
    </row>
    <row r="42" spans="1:25" ht="15.95" customHeight="1">
      <c r="A42" s="124"/>
      <c r="B42" s="96" t="s">
        <v>63</v>
      </c>
      <c r="C42" s="97"/>
      <c r="D42" s="97"/>
      <c r="E42" s="98" t="s">
        <v>44</v>
      </c>
      <c r="F42" s="69">
        <v>1061</v>
      </c>
      <c r="G42" s="69">
        <v>268</v>
      </c>
      <c r="H42" s="69">
        <v>143</v>
      </c>
      <c r="I42" s="69">
        <v>0</v>
      </c>
      <c r="J42" s="69">
        <v>8</v>
      </c>
      <c r="K42" s="69">
        <v>22</v>
      </c>
      <c r="L42" s="69">
        <v>27</v>
      </c>
      <c r="M42" s="69">
        <v>29</v>
      </c>
      <c r="N42" s="69"/>
      <c r="O42" s="69"/>
      <c r="P42" s="120"/>
      <c r="Q42" s="120"/>
      <c r="R42" s="120"/>
      <c r="S42" s="120"/>
      <c r="T42" s="121"/>
      <c r="U42" s="121"/>
      <c r="V42" s="120"/>
      <c r="W42" s="120"/>
      <c r="X42" s="120"/>
      <c r="Y42" s="120"/>
    </row>
    <row r="43" spans="1:25" ht="15.95" customHeight="1">
      <c r="A43" s="124"/>
      <c r="B43" s="101"/>
      <c r="C43" s="97" t="s">
        <v>77</v>
      </c>
      <c r="D43" s="97"/>
      <c r="E43" s="98"/>
      <c r="F43" s="69">
        <v>124</v>
      </c>
      <c r="G43" s="69">
        <v>86</v>
      </c>
      <c r="H43" s="69">
        <v>0</v>
      </c>
      <c r="I43" s="69">
        <v>0</v>
      </c>
      <c r="J43" s="105">
        <v>0</v>
      </c>
      <c r="K43" s="105">
        <v>0</v>
      </c>
      <c r="L43" s="69">
        <v>27</v>
      </c>
      <c r="M43" s="69">
        <v>29</v>
      </c>
      <c r="N43" s="69"/>
      <c r="O43" s="69"/>
      <c r="P43" s="120"/>
      <c r="Q43" s="120"/>
      <c r="R43" s="121"/>
      <c r="S43" s="120"/>
      <c r="T43" s="121"/>
      <c r="U43" s="121"/>
      <c r="V43" s="120"/>
      <c r="W43" s="120"/>
      <c r="X43" s="121"/>
      <c r="Y43" s="121"/>
    </row>
    <row r="44" spans="1:25" ht="15.95" customHeight="1">
      <c r="A44" s="124"/>
      <c r="B44" s="97" t="s">
        <v>74</v>
      </c>
      <c r="C44" s="97"/>
      <c r="D44" s="97"/>
      <c r="E44" s="98" t="s">
        <v>108</v>
      </c>
      <c r="F44" s="105">
        <f>F40-F42</f>
        <v>-23</v>
      </c>
      <c r="G44" s="105">
        <f t="shared" ref="G44:M44" si="12">G40-G42</f>
        <v>-77</v>
      </c>
      <c r="H44" s="105">
        <f>H40-H42</f>
        <v>-143</v>
      </c>
      <c r="I44" s="105">
        <f t="shared" si="12"/>
        <v>0</v>
      </c>
      <c r="J44" s="105">
        <f t="shared" si="12"/>
        <v>-8</v>
      </c>
      <c r="K44" s="105">
        <f t="shared" si="12"/>
        <v>-22</v>
      </c>
      <c r="L44" s="105">
        <f t="shared" si="12"/>
        <v>0</v>
      </c>
      <c r="M44" s="105">
        <f t="shared" si="12"/>
        <v>0</v>
      </c>
      <c r="N44" s="105">
        <f t="shared" ref="G44:O44" si="13">N40-N42</f>
        <v>0</v>
      </c>
      <c r="O44" s="105">
        <f t="shared" si="13"/>
        <v>0</v>
      </c>
      <c r="P44" s="121"/>
      <c r="Q44" s="121"/>
      <c r="R44" s="120"/>
      <c r="S44" s="120"/>
      <c r="T44" s="121"/>
      <c r="U44" s="121"/>
      <c r="V44" s="120"/>
      <c r="W44" s="120"/>
      <c r="X44" s="120"/>
      <c r="Y44" s="120"/>
    </row>
    <row r="45" spans="1:25" ht="15.95" customHeight="1">
      <c r="A45" s="95" t="s">
        <v>86</v>
      </c>
      <c r="B45" s="123" t="s">
        <v>78</v>
      </c>
      <c r="C45" s="123"/>
      <c r="D45" s="123"/>
      <c r="E45" s="98" t="s">
        <v>109</v>
      </c>
      <c r="F45" s="69">
        <f>F39+F44</f>
        <v>0</v>
      </c>
      <c r="G45" s="69">
        <f t="shared" ref="G45:M45" si="14">G39+G44</f>
        <v>0</v>
      </c>
      <c r="H45" s="69">
        <f t="shared" si="14"/>
        <v>0</v>
      </c>
      <c r="I45" s="69">
        <f t="shared" si="14"/>
        <v>0</v>
      </c>
      <c r="J45" s="69">
        <f t="shared" si="14"/>
        <v>0</v>
      </c>
      <c r="K45" s="69">
        <f t="shared" si="14"/>
        <v>0</v>
      </c>
      <c r="L45" s="69">
        <f t="shared" si="14"/>
        <v>0</v>
      </c>
      <c r="M45" s="69">
        <f t="shared" si="14"/>
        <v>0</v>
      </c>
      <c r="N45" s="69">
        <f t="shared" ref="G45:O45" si="15">N39+N44</f>
        <v>0</v>
      </c>
      <c r="O45" s="69">
        <f t="shared" si="15"/>
        <v>0</v>
      </c>
      <c r="P45" s="120"/>
      <c r="Q45" s="120"/>
      <c r="R45" s="120"/>
      <c r="S45" s="120"/>
      <c r="T45" s="120"/>
      <c r="U45" s="120"/>
      <c r="V45" s="120"/>
      <c r="W45" s="120"/>
      <c r="X45" s="120"/>
      <c r="Y45" s="120"/>
    </row>
    <row r="46" spans="1:25" ht="15.95" customHeight="1">
      <c r="A46" s="124"/>
      <c r="B46" s="97" t="s">
        <v>79</v>
      </c>
      <c r="C46" s="97"/>
      <c r="D46" s="97"/>
      <c r="E46" s="97"/>
      <c r="F46" s="105">
        <v>0</v>
      </c>
      <c r="G46" s="105">
        <v>0</v>
      </c>
      <c r="H46" s="105">
        <v>0</v>
      </c>
      <c r="I46" s="105">
        <v>0</v>
      </c>
      <c r="J46" s="105">
        <v>0</v>
      </c>
      <c r="K46" s="105">
        <v>0</v>
      </c>
      <c r="L46" s="69">
        <v>0</v>
      </c>
      <c r="M46" s="69">
        <v>0</v>
      </c>
      <c r="N46" s="105"/>
      <c r="O46" s="105"/>
      <c r="P46" s="121"/>
      <c r="Q46" s="121"/>
      <c r="R46" s="121"/>
      <c r="S46" s="121"/>
      <c r="T46" s="121"/>
      <c r="U46" s="121"/>
      <c r="V46" s="121"/>
      <c r="W46" s="121"/>
      <c r="X46" s="121"/>
      <c r="Y46" s="121"/>
    </row>
    <row r="47" spans="1:25" ht="15.95" customHeight="1">
      <c r="A47" s="124"/>
      <c r="B47" s="97" t="s">
        <v>80</v>
      </c>
      <c r="C47" s="97"/>
      <c r="D47" s="97"/>
      <c r="E47" s="97"/>
      <c r="F47" s="105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/>
      <c r="O47" s="69"/>
      <c r="P47" s="120"/>
      <c r="Q47" s="120"/>
      <c r="R47" s="120"/>
      <c r="S47" s="120"/>
      <c r="T47" s="120"/>
      <c r="U47" s="120"/>
      <c r="V47" s="120"/>
      <c r="W47" s="120"/>
      <c r="X47" s="120"/>
      <c r="Y47" s="120"/>
    </row>
    <row r="48" spans="1:25" ht="15.95" customHeight="1">
      <c r="A48" s="124"/>
      <c r="B48" s="97" t="s">
        <v>81</v>
      </c>
      <c r="C48" s="97"/>
      <c r="D48" s="97"/>
      <c r="E48" s="97"/>
      <c r="F48" s="105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/>
      <c r="O48" s="69"/>
      <c r="P48" s="120"/>
      <c r="Q48" s="120"/>
      <c r="R48" s="120"/>
      <c r="S48" s="120"/>
      <c r="T48" s="120"/>
      <c r="U48" s="120"/>
      <c r="V48" s="120"/>
      <c r="W48" s="120"/>
      <c r="X48" s="120"/>
      <c r="Y48" s="120"/>
    </row>
    <row r="49" spans="1:1" ht="15.95" customHeight="1">
      <c r="A49" s="111" t="s">
        <v>110</v>
      </c>
    </row>
    <row r="50" spans="1:1" ht="15.95" customHeight="1">
      <c r="A50" s="111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43" sqref="F43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3" t="s">
        <v>0</v>
      </c>
      <c r="B1" s="13"/>
      <c r="C1" s="13"/>
      <c r="D1" s="13"/>
      <c r="E1" s="17" t="s">
        <v>266</v>
      </c>
      <c r="F1" s="1"/>
    </row>
    <row r="3" spans="1:9" ht="14.25">
      <c r="A3" s="10" t="s">
        <v>111</v>
      </c>
    </row>
    <row r="5" spans="1:9">
      <c r="A5" s="14" t="s">
        <v>245</v>
      </c>
      <c r="B5" s="14"/>
      <c r="C5" s="14"/>
      <c r="D5" s="14"/>
      <c r="E5" s="14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47"/>
      <c r="F7" s="36" t="s">
        <v>238</v>
      </c>
      <c r="G7" s="36"/>
      <c r="H7" s="36" t="s">
        <v>246</v>
      </c>
      <c r="I7" s="55" t="s">
        <v>21</v>
      </c>
    </row>
    <row r="8" spans="1:9" ht="17.100000000000001" customHeight="1">
      <c r="A8" s="15"/>
      <c r="B8" s="16"/>
      <c r="C8" s="16"/>
      <c r="D8" s="16"/>
      <c r="E8" s="48"/>
      <c r="F8" s="39" t="s">
        <v>235</v>
      </c>
      <c r="G8" s="39" t="s">
        <v>2</v>
      </c>
      <c r="H8" s="39" t="s">
        <v>235</v>
      </c>
      <c r="I8" s="40"/>
    </row>
    <row r="9" spans="1:9" ht="18" customHeight="1">
      <c r="A9" s="75" t="s">
        <v>87</v>
      </c>
      <c r="B9" s="75" t="s">
        <v>89</v>
      </c>
      <c r="C9" s="49" t="s">
        <v>3</v>
      </c>
      <c r="D9" s="41"/>
      <c r="E9" s="41"/>
      <c r="F9" s="42">
        <v>182089</v>
      </c>
      <c r="G9" s="43">
        <f>F9/$F$27*100</f>
        <v>22.800998245682138</v>
      </c>
      <c r="H9" s="72">
        <v>182116</v>
      </c>
      <c r="I9" s="43">
        <f t="shared" ref="I9:I45" si="0">(F9/H9-1)*100</f>
        <v>-1.4825715478050672E-2</v>
      </c>
    </row>
    <row r="10" spans="1:9" ht="18" customHeight="1">
      <c r="A10" s="75"/>
      <c r="B10" s="75"/>
      <c r="C10" s="51"/>
      <c r="D10" s="49" t="s">
        <v>22</v>
      </c>
      <c r="E10" s="41"/>
      <c r="F10" s="42">
        <v>37231</v>
      </c>
      <c r="G10" s="43">
        <f t="shared" ref="G10:G27" si="1">F10/$F$27*100</f>
        <v>4.6620277209770586</v>
      </c>
      <c r="H10" s="72">
        <v>38083</v>
      </c>
      <c r="I10" s="43">
        <f t="shared" si="0"/>
        <v>-2.2372187065094695</v>
      </c>
    </row>
    <row r="11" spans="1:9" ht="18" customHeight="1">
      <c r="A11" s="75"/>
      <c r="B11" s="75"/>
      <c r="C11" s="51"/>
      <c r="D11" s="51"/>
      <c r="E11" s="35" t="s">
        <v>23</v>
      </c>
      <c r="F11" s="42">
        <v>32822</v>
      </c>
      <c r="G11" s="43">
        <f t="shared" si="1"/>
        <v>4.1099372527707834</v>
      </c>
      <c r="H11" s="72">
        <v>33058</v>
      </c>
      <c r="I11" s="43">
        <f t="shared" si="0"/>
        <v>-0.71389678746445195</v>
      </c>
    </row>
    <row r="12" spans="1:9" ht="18" customHeight="1">
      <c r="A12" s="75"/>
      <c r="B12" s="75"/>
      <c r="C12" s="51"/>
      <c r="D12" s="51"/>
      <c r="E12" s="35" t="s">
        <v>24</v>
      </c>
      <c r="F12" s="42">
        <v>1223</v>
      </c>
      <c r="G12" s="43">
        <f t="shared" si="1"/>
        <v>0.15314280848634049</v>
      </c>
      <c r="H12" s="72">
        <v>1435</v>
      </c>
      <c r="I12" s="43">
        <f t="shared" si="0"/>
        <v>-14.773519163763071</v>
      </c>
    </row>
    <row r="13" spans="1:9" ht="18" customHeight="1">
      <c r="A13" s="75"/>
      <c r="B13" s="75"/>
      <c r="C13" s="51"/>
      <c r="D13" s="50"/>
      <c r="E13" s="35" t="s">
        <v>25</v>
      </c>
      <c r="F13" s="42">
        <v>92</v>
      </c>
      <c r="G13" s="43">
        <f t="shared" si="1"/>
        <v>1.1520145855064043E-2</v>
      </c>
      <c r="H13" s="72">
        <v>137</v>
      </c>
      <c r="I13" s="43">
        <f t="shared" si="0"/>
        <v>-32.846715328467155</v>
      </c>
    </row>
    <row r="14" spans="1:9" ht="18" customHeight="1">
      <c r="A14" s="75"/>
      <c r="B14" s="75"/>
      <c r="C14" s="51"/>
      <c r="D14" s="49" t="s">
        <v>26</v>
      </c>
      <c r="E14" s="41"/>
      <c r="F14" s="42">
        <v>27761</v>
      </c>
      <c r="G14" s="43">
        <f t="shared" si="1"/>
        <v>3.4762040117655748</v>
      </c>
      <c r="H14" s="72">
        <v>28440</v>
      </c>
      <c r="I14" s="43">
        <f t="shared" si="0"/>
        <v>-2.3874824191279842</v>
      </c>
    </row>
    <row r="15" spans="1:9" ht="18" customHeight="1">
      <c r="A15" s="75"/>
      <c r="B15" s="75"/>
      <c r="C15" s="51"/>
      <c r="D15" s="51"/>
      <c r="E15" s="35" t="s">
        <v>27</v>
      </c>
      <c r="F15" s="42">
        <v>1055</v>
      </c>
      <c r="G15" s="43">
        <f t="shared" si="1"/>
        <v>0.13210602040318006</v>
      </c>
      <c r="H15" s="72">
        <v>1032</v>
      </c>
      <c r="I15" s="43">
        <f t="shared" si="0"/>
        <v>2.2286821705426396</v>
      </c>
    </row>
    <row r="16" spans="1:9" ht="18" customHeight="1">
      <c r="A16" s="75"/>
      <c r="B16" s="75"/>
      <c r="C16" s="51"/>
      <c r="D16" s="50"/>
      <c r="E16" s="35" t="s">
        <v>28</v>
      </c>
      <c r="F16" s="42">
        <v>26706</v>
      </c>
      <c r="G16" s="43">
        <f t="shared" si="1"/>
        <v>3.3440979913623949</v>
      </c>
      <c r="H16" s="72">
        <v>27407</v>
      </c>
      <c r="I16" s="43">
        <f t="shared" si="0"/>
        <v>-2.5577407231729077</v>
      </c>
    </row>
    <row r="17" spans="1:9" ht="18" customHeight="1">
      <c r="A17" s="75"/>
      <c r="B17" s="75"/>
      <c r="C17" s="51"/>
      <c r="D17" s="76" t="s">
        <v>29</v>
      </c>
      <c r="E17" s="77"/>
      <c r="F17" s="42">
        <v>27673</v>
      </c>
      <c r="G17" s="43">
        <f t="shared" si="1"/>
        <v>3.4651847418172532</v>
      </c>
      <c r="H17" s="72">
        <v>31475</v>
      </c>
      <c r="I17" s="43">
        <f t="shared" si="0"/>
        <v>-12.079428117553615</v>
      </c>
    </row>
    <row r="18" spans="1:9" ht="18" customHeight="1">
      <c r="A18" s="75"/>
      <c r="B18" s="75"/>
      <c r="C18" s="51"/>
      <c r="D18" s="76" t="s">
        <v>93</v>
      </c>
      <c r="E18" s="78"/>
      <c r="F18" s="42">
        <v>1851</v>
      </c>
      <c r="G18" s="43">
        <f t="shared" si="1"/>
        <v>0.23178032584482114</v>
      </c>
      <c r="H18" s="72">
        <v>1904</v>
      </c>
      <c r="I18" s="43">
        <f t="shared" si="0"/>
        <v>-2.7836134453781525</v>
      </c>
    </row>
    <row r="19" spans="1:9" ht="18" customHeight="1">
      <c r="A19" s="75"/>
      <c r="B19" s="75"/>
      <c r="C19" s="50"/>
      <c r="D19" s="76" t="s">
        <v>94</v>
      </c>
      <c r="E19" s="78"/>
      <c r="F19" s="42">
        <v>185</v>
      </c>
      <c r="G19" s="43">
        <f t="shared" si="1"/>
        <v>2.3165510686813565E-2</v>
      </c>
      <c r="H19" s="72">
        <v>548</v>
      </c>
      <c r="I19" s="43">
        <f t="shared" si="0"/>
        <v>-66.240875912408754</v>
      </c>
    </row>
    <row r="20" spans="1:9" ht="18" customHeight="1">
      <c r="A20" s="75"/>
      <c r="B20" s="75"/>
      <c r="C20" s="41" t="s">
        <v>4</v>
      </c>
      <c r="D20" s="41"/>
      <c r="E20" s="41"/>
      <c r="F20" s="42">
        <v>26013</v>
      </c>
      <c r="G20" s="43">
        <f t="shared" si="1"/>
        <v>3.2573212405193583</v>
      </c>
      <c r="H20" s="72">
        <v>23270</v>
      </c>
      <c r="I20" s="43">
        <f t="shared" si="0"/>
        <v>11.787709497206711</v>
      </c>
    </row>
    <row r="21" spans="1:9" ht="18" customHeight="1">
      <c r="A21" s="75"/>
      <c r="B21" s="75"/>
      <c r="C21" s="41" t="s">
        <v>5</v>
      </c>
      <c r="D21" s="41"/>
      <c r="E21" s="41"/>
      <c r="F21" s="42">
        <v>228480</v>
      </c>
      <c r="G21" s="43">
        <f t="shared" si="1"/>
        <v>28.61003179309818</v>
      </c>
      <c r="H21" s="72">
        <v>238788</v>
      </c>
      <c r="I21" s="43">
        <f t="shared" si="0"/>
        <v>-4.316799839187901</v>
      </c>
    </row>
    <row r="22" spans="1:9" ht="18" customHeight="1">
      <c r="A22" s="75"/>
      <c r="B22" s="75"/>
      <c r="C22" s="41" t="s">
        <v>30</v>
      </c>
      <c r="D22" s="41"/>
      <c r="E22" s="41"/>
      <c r="F22" s="42">
        <v>12192</v>
      </c>
      <c r="G22" s="43">
        <f t="shared" si="1"/>
        <v>1.5266697637493567</v>
      </c>
      <c r="H22" s="72">
        <v>12040</v>
      </c>
      <c r="I22" s="43">
        <f t="shared" si="0"/>
        <v>1.2624584717608078</v>
      </c>
    </row>
    <row r="23" spans="1:9" ht="18" customHeight="1">
      <c r="A23" s="75"/>
      <c r="B23" s="75"/>
      <c r="C23" s="41" t="s">
        <v>6</v>
      </c>
      <c r="D23" s="41"/>
      <c r="E23" s="41"/>
      <c r="F23" s="42">
        <v>183892</v>
      </c>
      <c r="G23" s="43">
        <f t="shared" si="1"/>
        <v>23.026768060646056</v>
      </c>
      <c r="H23" s="72">
        <v>171840</v>
      </c>
      <c r="I23" s="43">
        <f t="shared" si="0"/>
        <v>7.0135009310986929</v>
      </c>
    </row>
    <row r="24" spans="1:9" ht="18" customHeight="1">
      <c r="A24" s="75"/>
      <c r="B24" s="75"/>
      <c r="C24" s="41" t="s">
        <v>31</v>
      </c>
      <c r="D24" s="41"/>
      <c r="E24" s="41"/>
      <c r="F24" s="42">
        <v>878</v>
      </c>
      <c r="G24" s="43">
        <f t="shared" si="1"/>
        <v>0.10994226152985032</v>
      </c>
      <c r="H24" s="72">
        <v>1219</v>
      </c>
      <c r="I24" s="43">
        <f t="shared" si="0"/>
        <v>-27.973748974569325</v>
      </c>
    </row>
    <row r="25" spans="1:9" ht="18" customHeight="1">
      <c r="A25" s="75"/>
      <c r="B25" s="75"/>
      <c r="C25" s="41" t="s">
        <v>7</v>
      </c>
      <c r="D25" s="41"/>
      <c r="E25" s="41"/>
      <c r="F25" s="42">
        <v>49294</v>
      </c>
      <c r="G25" s="43">
        <f t="shared" si="1"/>
        <v>6.1725442367339882</v>
      </c>
      <c r="H25" s="72">
        <v>72737</v>
      </c>
      <c r="I25" s="43">
        <f t="shared" si="0"/>
        <v>-32.229814262342416</v>
      </c>
    </row>
    <row r="26" spans="1:9" ht="18" customHeight="1">
      <c r="A26" s="75"/>
      <c r="B26" s="75"/>
      <c r="C26" s="41" t="s">
        <v>8</v>
      </c>
      <c r="D26" s="41"/>
      <c r="E26" s="41"/>
      <c r="F26" s="42">
        <v>115763</v>
      </c>
      <c r="G26" s="43">
        <f t="shared" si="1"/>
        <v>14.495724398041073</v>
      </c>
      <c r="H26" s="72">
        <v>112936</v>
      </c>
      <c r="I26" s="43">
        <f t="shared" si="0"/>
        <v>2.5031876461004465</v>
      </c>
    </row>
    <row r="27" spans="1:9" ht="18" customHeight="1">
      <c r="A27" s="75"/>
      <c r="B27" s="75"/>
      <c r="C27" s="41" t="s">
        <v>9</v>
      </c>
      <c r="D27" s="41"/>
      <c r="E27" s="41"/>
      <c r="F27" s="42">
        <f>SUM(F9,F20:F26)</f>
        <v>798601</v>
      </c>
      <c r="G27" s="43">
        <f t="shared" si="1"/>
        <v>100</v>
      </c>
      <c r="H27" s="72">
        <f>SUM(H9,H20:H26)</f>
        <v>814946</v>
      </c>
      <c r="I27" s="43">
        <f t="shared" si="0"/>
        <v>-2.0056543623749312</v>
      </c>
    </row>
    <row r="28" spans="1:9" ht="18" customHeight="1">
      <c r="A28" s="75"/>
      <c r="B28" s="75" t="s">
        <v>88</v>
      </c>
      <c r="C28" s="49" t="s">
        <v>10</v>
      </c>
      <c r="D28" s="41"/>
      <c r="E28" s="41"/>
      <c r="F28" s="42">
        <v>281585</v>
      </c>
      <c r="G28" s="43">
        <f t="shared" ref="G28:G45" si="2">F28/$F$45*100</f>
        <v>36.540248320823856</v>
      </c>
      <c r="H28" s="72">
        <v>288024</v>
      </c>
      <c r="I28" s="43">
        <f t="shared" si="0"/>
        <v>-2.2355775907563213</v>
      </c>
    </row>
    <row r="29" spans="1:9" ht="18" customHeight="1">
      <c r="A29" s="75"/>
      <c r="B29" s="75"/>
      <c r="C29" s="51"/>
      <c r="D29" s="41" t="s">
        <v>11</v>
      </c>
      <c r="E29" s="41"/>
      <c r="F29" s="42">
        <v>156559</v>
      </c>
      <c r="G29" s="43">
        <f t="shared" si="2"/>
        <v>20.316084794502061</v>
      </c>
      <c r="H29" s="72">
        <v>157208</v>
      </c>
      <c r="I29" s="43">
        <f t="shared" si="0"/>
        <v>-0.41282886367105531</v>
      </c>
    </row>
    <row r="30" spans="1:9" ht="18" customHeight="1">
      <c r="A30" s="75"/>
      <c r="B30" s="75"/>
      <c r="C30" s="51"/>
      <c r="D30" s="41" t="s">
        <v>32</v>
      </c>
      <c r="E30" s="41"/>
      <c r="F30" s="42">
        <v>19055</v>
      </c>
      <c r="G30" s="43">
        <f t="shared" si="2"/>
        <v>2.4726971669417712</v>
      </c>
      <c r="H30" s="72">
        <v>18843</v>
      </c>
      <c r="I30" s="43">
        <f t="shared" si="0"/>
        <v>1.1250862389216243</v>
      </c>
    </row>
    <row r="31" spans="1:9" ht="18" customHeight="1">
      <c r="A31" s="75"/>
      <c r="B31" s="75"/>
      <c r="C31" s="50"/>
      <c r="D31" s="41" t="s">
        <v>12</v>
      </c>
      <c r="E31" s="41"/>
      <c r="F31" s="42">
        <v>105971</v>
      </c>
      <c r="G31" s="43">
        <f t="shared" si="2"/>
        <v>13.75146635938003</v>
      </c>
      <c r="H31" s="72">
        <v>111973</v>
      </c>
      <c r="I31" s="43">
        <f t="shared" si="0"/>
        <v>-5.3602207675064513</v>
      </c>
    </row>
    <row r="32" spans="1:9" ht="18" customHeight="1">
      <c r="A32" s="75"/>
      <c r="B32" s="75"/>
      <c r="C32" s="49" t="s">
        <v>13</v>
      </c>
      <c r="D32" s="41"/>
      <c r="E32" s="41"/>
      <c r="F32" s="42">
        <v>341366</v>
      </c>
      <c r="G32" s="43">
        <f t="shared" si="2"/>
        <v>44.297808506441598</v>
      </c>
      <c r="H32" s="72">
        <v>336619</v>
      </c>
      <c r="I32" s="43">
        <f t="shared" si="0"/>
        <v>1.4101996619323431</v>
      </c>
    </row>
    <row r="33" spans="1:9" ht="18" customHeight="1">
      <c r="A33" s="75"/>
      <c r="B33" s="75"/>
      <c r="C33" s="51"/>
      <c r="D33" s="41" t="s">
        <v>14</v>
      </c>
      <c r="E33" s="41"/>
      <c r="F33" s="42">
        <v>45860</v>
      </c>
      <c r="G33" s="43">
        <f t="shared" si="2"/>
        <v>5.9510832892127858</v>
      </c>
      <c r="H33" s="72">
        <v>36536</v>
      </c>
      <c r="I33" s="43">
        <f t="shared" si="0"/>
        <v>25.520035033939138</v>
      </c>
    </row>
    <row r="34" spans="1:9" ht="18" customHeight="1">
      <c r="A34" s="75"/>
      <c r="B34" s="75"/>
      <c r="C34" s="51"/>
      <c r="D34" s="41" t="s">
        <v>33</v>
      </c>
      <c r="E34" s="41"/>
      <c r="F34" s="42">
        <v>18271</v>
      </c>
      <c r="G34" s="43">
        <f t="shared" si="2"/>
        <v>2.3709603745574968</v>
      </c>
      <c r="H34" s="72">
        <v>16884</v>
      </c>
      <c r="I34" s="43">
        <f t="shared" si="0"/>
        <v>8.2148779909974046</v>
      </c>
    </row>
    <row r="35" spans="1:9" ht="18" customHeight="1">
      <c r="A35" s="75"/>
      <c r="B35" s="75"/>
      <c r="C35" s="51"/>
      <c r="D35" s="41" t="s">
        <v>34</v>
      </c>
      <c r="E35" s="41"/>
      <c r="F35" s="42">
        <v>193414</v>
      </c>
      <c r="G35" s="43">
        <f t="shared" si="2"/>
        <v>25.098622400780673</v>
      </c>
      <c r="H35" s="72">
        <v>185618</v>
      </c>
      <c r="I35" s="43">
        <f t="shared" si="0"/>
        <v>4.2000237045976219</v>
      </c>
    </row>
    <row r="36" spans="1:9" ht="18" customHeight="1">
      <c r="A36" s="75"/>
      <c r="B36" s="75"/>
      <c r="C36" s="51"/>
      <c r="D36" s="41" t="s">
        <v>35</v>
      </c>
      <c r="E36" s="41"/>
      <c r="F36" s="42">
        <v>7033</v>
      </c>
      <c r="G36" s="43">
        <f t="shared" si="2"/>
        <v>0.91264650617168608</v>
      </c>
      <c r="H36" s="72">
        <v>7853</v>
      </c>
      <c r="I36" s="43">
        <f t="shared" si="0"/>
        <v>-10.441869349293265</v>
      </c>
    </row>
    <row r="37" spans="1:9" ht="18" customHeight="1">
      <c r="A37" s="75"/>
      <c r="B37" s="75"/>
      <c r="C37" s="51"/>
      <c r="D37" s="41" t="s">
        <v>15</v>
      </c>
      <c r="E37" s="41"/>
      <c r="F37" s="42">
        <v>17617</v>
      </c>
      <c r="G37" s="43">
        <f t="shared" si="2"/>
        <v>2.2860932033593904</v>
      </c>
      <c r="H37" s="72">
        <v>30389</v>
      </c>
      <c r="I37" s="43">
        <f t="shared" si="0"/>
        <v>-42.028365526999899</v>
      </c>
    </row>
    <row r="38" spans="1:9" ht="18" customHeight="1">
      <c r="A38" s="75"/>
      <c r="B38" s="75"/>
      <c r="C38" s="50"/>
      <c r="D38" s="41" t="s">
        <v>36</v>
      </c>
      <c r="E38" s="41"/>
      <c r="F38" s="42">
        <v>59171</v>
      </c>
      <c r="G38" s="43">
        <f t="shared" si="2"/>
        <v>7.6784027323595669</v>
      </c>
      <c r="H38" s="72">
        <v>59339</v>
      </c>
      <c r="I38" s="43">
        <f t="shared" si="0"/>
        <v>-0.28311902795800092</v>
      </c>
    </row>
    <row r="39" spans="1:9" ht="18" customHeight="1">
      <c r="A39" s="75"/>
      <c r="B39" s="75"/>
      <c r="C39" s="49" t="s">
        <v>16</v>
      </c>
      <c r="D39" s="41"/>
      <c r="E39" s="41"/>
      <c r="F39" s="42">
        <v>147665</v>
      </c>
      <c r="G39" s="43">
        <f t="shared" si="2"/>
        <v>19.161943172734539</v>
      </c>
      <c r="H39" s="72">
        <v>155162</v>
      </c>
      <c r="I39" s="43">
        <f t="shared" si="0"/>
        <v>-4.8317242623838297</v>
      </c>
    </row>
    <row r="40" spans="1:9" ht="18" customHeight="1">
      <c r="A40" s="75"/>
      <c r="B40" s="75"/>
      <c r="C40" s="51"/>
      <c r="D40" s="49" t="s">
        <v>17</v>
      </c>
      <c r="E40" s="41"/>
      <c r="F40" s="42">
        <v>144239</v>
      </c>
      <c r="G40" s="43">
        <f t="shared" si="2"/>
        <v>18.717363771320606</v>
      </c>
      <c r="H40" s="72">
        <v>153706</v>
      </c>
      <c r="I40" s="43">
        <f t="shared" si="0"/>
        <v>-6.1591609956670563</v>
      </c>
    </row>
    <row r="41" spans="1:9" ht="18" customHeight="1">
      <c r="A41" s="75"/>
      <c r="B41" s="75"/>
      <c r="C41" s="51"/>
      <c r="D41" s="51"/>
      <c r="E41" s="45" t="s">
        <v>91</v>
      </c>
      <c r="F41" s="42">
        <v>100855</v>
      </c>
      <c r="G41" s="43">
        <f t="shared" si="2"/>
        <v>13.087581882545912</v>
      </c>
      <c r="H41" s="72">
        <v>107628</v>
      </c>
      <c r="I41" s="46">
        <f t="shared" si="0"/>
        <v>-6.2929720890474545</v>
      </c>
    </row>
    <row r="42" spans="1:9" ht="18" customHeight="1">
      <c r="A42" s="75"/>
      <c r="B42" s="75"/>
      <c r="C42" s="51"/>
      <c r="D42" s="50"/>
      <c r="E42" s="35" t="s">
        <v>37</v>
      </c>
      <c r="F42" s="42">
        <v>43384</v>
      </c>
      <c r="G42" s="43">
        <f t="shared" si="2"/>
        <v>5.6297818887746942</v>
      </c>
      <c r="H42" s="72">
        <v>46078</v>
      </c>
      <c r="I42" s="46">
        <f t="shared" si="0"/>
        <v>-5.8466079256912167</v>
      </c>
    </row>
    <row r="43" spans="1:9" ht="18" customHeight="1">
      <c r="A43" s="75"/>
      <c r="B43" s="75"/>
      <c r="C43" s="51"/>
      <c r="D43" s="41" t="s">
        <v>38</v>
      </c>
      <c r="E43" s="41"/>
      <c r="F43" s="42">
        <v>3426</v>
      </c>
      <c r="G43" s="43">
        <f t="shared" si="2"/>
        <v>0.44457940141393376</v>
      </c>
      <c r="H43" s="72">
        <v>1456</v>
      </c>
      <c r="I43" s="46">
        <f t="shared" si="0"/>
        <v>135.30219780219781</v>
      </c>
    </row>
    <row r="44" spans="1:9" ht="18" customHeight="1">
      <c r="A44" s="75"/>
      <c r="B44" s="75"/>
      <c r="C44" s="50"/>
      <c r="D44" s="41" t="s">
        <v>39</v>
      </c>
      <c r="E44" s="41"/>
      <c r="F44" s="42">
        <v>0</v>
      </c>
      <c r="G44" s="43">
        <f t="shared" si="2"/>
        <v>0</v>
      </c>
      <c r="H44" s="72">
        <v>0</v>
      </c>
      <c r="I44" s="43" t="e">
        <f t="shared" si="0"/>
        <v>#DIV/0!</v>
      </c>
    </row>
    <row r="45" spans="1:9" ht="18" customHeight="1">
      <c r="A45" s="75"/>
      <c r="B45" s="75"/>
      <c r="C45" s="35" t="s">
        <v>18</v>
      </c>
      <c r="D45" s="35"/>
      <c r="E45" s="35"/>
      <c r="F45" s="42">
        <f>SUM(F28,F32,F39)</f>
        <v>770616</v>
      </c>
      <c r="G45" s="43">
        <f t="shared" si="2"/>
        <v>100</v>
      </c>
      <c r="H45" s="72">
        <f>SUM(H28,H32,H39)</f>
        <v>779805</v>
      </c>
      <c r="I45" s="43">
        <f t="shared" si="0"/>
        <v>-1.1783715159559116</v>
      </c>
    </row>
    <row r="46" spans="1:9">
      <c r="A46" s="18" t="s">
        <v>19</v>
      </c>
    </row>
    <row r="47" spans="1:9">
      <c r="A47" s="19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D2" sqref="D2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22" t="s">
        <v>0</v>
      </c>
      <c r="B1" s="22"/>
      <c r="C1" s="17" t="s">
        <v>266</v>
      </c>
      <c r="D1" s="23"/>
      <c r="E1" s="23"/>
    </row>
    <row r="4" spans="1:9">
      <c r="A4" s="24" t="s">
        <v>112</v>
      </c>
    </row>
    <row r="5" spans="1:9">
      <c r="I5" s="9" t="s">
        <v>113</v>
      </c>
    </row>
    <row r="6" spans="1:9" s="26" customFormat="1" ht="29.25" customHeight="1">
      <c r="A6" s="38" t="s">
        <v>114</v>
      </c>
      <c r="B6" s="36"/>
      <c r="C6" s="36"/>
      <c r="D6" s="36"/>
      <c r="E6" s="74" t="s">
        <v>231</v>
      </c>
      <c r="F6" s="74" t="s">
        <v>232</v>
      </c>
      <c r="G6" s="74" t="s">
        <v>233</v>
      </c>
      <c r="H6" s="74" t="s">
        <v>239</v>
      </c>
      <c r="I6" s="25" t="s">
        <v>247</v>
      </c>
    </row>
    <row r="7" spans="1:9" ht="27" customHeight="1">
      <c r="A7" s="75" t="s">
        <v>115</v>
      </c>
      <c r="B7" s="49" t="s">
        <v>116</v>
      </c>
      <c r="C7" s="41"/>
      <c r="D7" s="54" t="s">
        <v>117</v>
      </c>
      <c r="E7" s="74">
        <v>664102</v>
      </c>
      <c r="F7" s="74">
        <v>665827</v>
      </c>
      <c r="G7" s="74">
        <v>765698</v>
      </c>
      <c r="H7" s="74">
        <v>814946</v>
      </c>
      <c r="I7" s="25">
        <v>798601</v>
      </c>
    </row>
    <row r="8" spans="1:9" ht="27" customHeight="1">
      <c r="A8" s="75"/>
      <c r="B8" s="65"/>
      <c r="C8" s="41" t="s">
        <v>118</v>
      </c>
      <c r="D8" s="54" t="s">
        <v>41</v>
      </c>
      <c r="E8" s="73">
        <v>410362</v>
      </c>
      <c r="F8" s="73">
        <v>447868</v>
      </c>
      <c r="G8" s="73">
        <v>418784</v>
      </c>
      <c r="H8" s="57">
        <v>445227</v>
      </c>
      <c r="I8" s="57">
        <v>437594</v>
      </c>
    </row>
    <row r="9" spans="1:9" ht="27" customHeight="1">
      <c r="A9" s="75"/>
      <c r="B9" s="41" t="s">
        <v>119</v>
      </c>
      <c r="C9" s="41"/>
      <c r="D9" s="54"/>
      <c r="E9" s="73">
        <v>645938</v>
      </c>
      <c r="F9" s="73">
        <v>645964</v>
      </c>
      <c r="G9" s="73">
        <v>733345</v>
      </c>
      <c r="H9" s="58">
        <v>779805</v>
      </c>
      <c r="I9" s="58">
        <v>770616</v>
      </c>
    </row>
    <row r="10" spans="1:9" ht="27" customHeight="1">
      <c r="A10" s="75"/>
      <c r="B10" s="41" t="s">
        <v>120</v>
      </c>
      <c r="C10" s="41"/>
      <c r="D10" s="54"/>
      <c r="E10" s="73">
        <v>18164</v>
      </c>
      <c r="F10" s="73">
        <v>19863</v>
      </c>
      <c r="G10" s="73">
        <v>32353</v>
      </c>
      <c r="H10" s="58">
        <v>35141</v>
      </c>
      <c r="I10" s="58">
        <v>27985</v>
      </c>
    </row>
    <row r="11" spans="1:9" ht="27" customHeight="1">
      <c r="A11" s="75"/>
      <c r="B11" s="41" t="s">
        <v>121</v>
      </c>
      <c r="C11" s="41"/>
      <c r="D11" s="54"/>
      <c r="E11" s="73">
        <v>15513</v>
      </c>
      <c r="F11" s="73">
        <v>17442</v>
      </c>
      <c r="G11" s="73">
        <v>22751</v>
      </c>
      <c r="H11" s="58">
        <v>27171</v>
      </c>
      <c r="I11" s="58">
        <v>20094</v>
      </c>
    </row>
    <row r="12" spans="1:9" ht="27" customHeight="1">
      <c r="A12" s="75"/>
      <c r="B12" s="41" t="s">
        <v>122</v>
      </c>
      <c r="C12" s="41"/>
      <c r="D12" s="54"/>
      <c r="E12" s="73">
        <v>2651</v>
      </c>
      <c r="F12" s="73">
        <v>2421</v>
      </c>
      <c r="G12" s="73">
        <v>9602</v>
      </c>
      <c r="H12" s="58">
        <v>7970</v>
      </c>
      <c r="I12" s="58">
        <v>7891</v>
      </c>
    </row>
    <row r="13" spans="1:9" ht="27" customHeight="1">
      <c r="A13" s="75"/>
      <c r="B13" s="41" t="s">
        <v>123</v>
      </c>
      <c r="C13" s="41"/>
      <c r="D13" s="54"/>
      <c r="E13" s="73">
        <v>315</v>
      </c>
      <c r="F13" s="73">
        <v>-229</v>
      </c>
      <c r="G13" s="73">
        <v>7180</v>
      </c>
      <c r="H13" s="58">
        <v>-1632</v>
      </c>
      <c r="I13" s="58">
        <v>-79</v>
      </c>
    </row>
    <row r="14" spans="1:9" ht="27" customHeight="1">
      <c r="A14" s="75"/>
      <c r="B14" s="41" t="s">
        <v>124</v>
      </c>
      <c r="C14" s="41"/>
      <c r="D14" s="54"/>
      <c r="E14" s="73">
        <v>0</v>
      </c>
      <c r="F14" s="73">
        <v>0</v>
      </c>
      <c r="G14" s="73">
        <v>0</v>
      </c>
      <c r="H14" s="58">
        <v>0</v>
      </c>
      <c r="I14" s="58">
        <v>0</v>
      </c>
    </row>
    <row r="15" spans="1:9" ht="27" customHeight="1">
      <c r="A15" s="75"/>
      <c r="B15" s="41" t="s">
        <v>125</v>
      </c>
      <c r="C15" s="41"/>
      <c r="D15" s="54"/>
      <c r="E15" s="73">
        <v>318</v>
      </c>
      <c r="F15" s="73">
        <v>-341</v>
      </c>
      <c r="G15" s="73">
        <v>4384</v>
      </c>
      <c r="H15" s="58">
        <v>-4354</v>
      </c>
      <c r="I15" s="58">
        <v>-4274</v>
      </c>
    </row>
    <row r="16" spans="1:9" ht="27" customHeight="1">
      <c r="A16" s="75"/>
      <c r="B16" s="41" t="s">
        <v>126</v>
      </c>
      <c r="C16" s="41"/>
      <c r="D16" s="54" t="s">
        <v>42</v>
      </c>
      <c r="E16" s="73">
        <v>87499</v>
      </c>
      <c r="F16" s="73">
        <v>91163</v>
      </c>
      <c r="G16" s="73">
        <v>97294</v>
      </c>
      <c r="H16" s="58">
        <v>122289</v>
      </c>
      <c r="I16" s="58">
        <v>133468</v>
      </c>
    </row>
    <row r="17" spans="1:9" ht="27" customHeight="1">
      <c r="A17" s="75"/>
      <c r="B17" s="41" t="s">
        <v>127</v>
      </c>
      <c r="C17" s="41"/>
      <c r="D17" s="54" t="s">
        <v>43</v>
      </c>
      <c r="E17" s="73">
        <v>65918</v>
      </c>
      <c r="F17" s="73">
        <v>58939</v>
      </c>
      <c r="G17" s="73">
        <v>71729</v>
      </c>
      <c r="H17" s="58">
        <v>81285</v>
      </c>
      <c r="I17" s="58">
        <v>83623</v>
      </c>
    </row>
    <row r="18" spans="1:9" ht="27" customHeight="1">
      <c r="A18" s="75"/>
      <c r="B18" s="41" t="s">
        <v>128</v>
      </c>
      <c r="C18" s="41"/>
      <c r="D18" s="54" t="s">
        <v>44</v>
      </c>
      <c r="E18" s="73">
        <v>1108385</v>
      </c>
      <c r="F18" s="73">
        <v>1060327</v>
      </c>
      <c r="G18" s="73">
        <v>1018010</v>
      </c>
      <c r="H18" s="58">
        <v>983616</v>
      </c>
      <c r="I18" s="58">
        <v>930739</v>
      </c>
    </row>
    <row r="19" spans="1:9" ht="27" customHeight="1">
      <c r="A19" s="75"/>
      <c r="B19" s="41" t="s">
        <v>129</v>
      </c>
      <c r="C19" s="41"/>
      <c r="D19" s="54" t="s">
        <v>130</v>
      </c>
      <c r="E19" s="73">
        <f>E17+E18-E16</f>
        <v>1086804</v>
      </c>
      <c r="F19" s="73">
        <f>F17+F18-F16</f>
        <v>1028103</v>
      </c>
      <c r="G19" s="73">
        <f>G17+G18-G16</f>
        <v>992445</v>
      </c>
      <c r="H19" s="73">
        <f>H17+H18-H16</f>
        <v>942612</v>
      </c>
      <c r="I19" s="56">
        <f>I17+I18-I16</f>
        <v>880894</v>
      </c>
    </row>
    <row r="20" spans="1:9" ht="27" customHeight="1">
      <c r="A20" s="75"/>
      <c r="B20" s="41" t="s">
        <v>131</v>
      </c>
      <c r="C20" s="41"/>
      <c r="D20" s="54" t="s">
        <v>132</v>
      </c>
      <c r="E20" s="59">
        <f>E18/E8</f>
        <v>2.7009932693572991</v>
      </c>
      <c r="F20" s="59">
        <f>F18/F8</f>
        <v>2.3674989059276395</v>
      </c>
      <c r="G20" s="59">
        <f>G18/G8</f>
        <v>2.4308712844807823</v>
      </c>
      <c r="H20" s="59">
        <f>H18/H8</f>
        <v>2.2092460699822789</v>
      </c>
      <c r="I20" s="59">
        <f>I18/I8</f>
        <v>2.1269464389365487</v>
      </c>
    </row>
    <row r="21" spans="1:9" ht="27" customHeight="1">
      <c r="A21" s="75"/>
      <c r="B21" s="41" t="s">
        <v>133</v>
      </c>
      <c r="C21" s="41"/>
      <c r="D21" s="54" t="s">
        <v>134</v>
      </c>
      <c r="E21" s="59">
        <f>E19/E8</f>
        <v>2.6484031172476983</v>
      </c>
      <c r="F21" s="59">
        <f>F19/F8</f>
        <v>2.2955491350129948</v>
      </c>
      <c r="G21" s="59">
        <f>G19/G8</f>
        <v>2.3698254947657982</v>
      </c>
      <c r="H21" s="59">
        <f>H19/H8</f>
        <v>2.1171492294941681</v>
      </c>
      <c r="I21" s="59">
        <f>I19/I8</f>
        <v>2.0130394840879902</v>
      </c>
    </row>
    <row r="22" spans="1:9" ht="27" customHeight="1">
      <c r="A22" s="75"/>
      <c r="B22" s="41" t="s">
        <v>135</v>
      </c>
      <c r="C22" s="41"/>
      <c r="D22" s="54" t="s">
        <v>136</v>
      </c>
      <c r="E22" s="73">
        <f>E18/E24*1000000</f>
        <v>847217.49798397115</v>
      </c>
      <c r="F22" s="73">
        <f>F18/F24*1000000</f>
        <v>810483.35008580063</v>
      </c>
      <c r="G22" s="73">
        <f>G18/G24*1000000</f>
        <v>822312.72778969677</v>
      </c>
      <c r="H22" s="73">
        <f>H18/H24*1000000</f>
        <v>794530.46242923976</v>
      </c>
      <c r="I22" s="56">
        <f>I18/I24*1000000</f>
        <v>751818.27874996769</v>
      </c>
    </row>
    <row r="23" spans="1:9" ht="27" customHeight="1">
      <c r="A23" s="75"/>
      <c r="B23" s="41" t="s">
        <v>137</v>
      </c>
      <c r="C23" s="41"/>
      <c r="D23" s="54" t="s">
        <v>138</v>
      </c>
      <c r="E23" s="73">
        <f>E19/E24*1000000</f>
        <v>830721.60456788191</v>
      </c>
      <c r="F23" s="73">
        <f>F19/F24*1000000</f>
        <v>785852.25470374885</v>
      </c>
      <c r="G23" s="73">
        <f>G19/G24*1000000</f>
        <v>801662.21857471496</v>
      </c>
      <c r="H23" s="73">
        <f>H19/H24*1000000</f>
        <v>761408.87119704287</v>
      </c>
      <c r="I23" s="56">
        <f>I19/I24*1000000</f>
        <v>711555.23819370847</v>
      </c>
    </row>
    <row r="24" spans="1:9" ht="27" customHeight="1">
      <c r="A24" s="75"/>
      <c r="B24" s="60" t="s">
        <v>139</v>
      </c>
      <c r="C24" s="61"/>
      <c r="D24" s="54" t="s">
        <v>140</v>
      </c>
      <c r="E24" s="73">
        <v>1308265</v>
      </c>
      <c r="F24" s="73">
        <v>1308265</v>
      </c>
      <c r="G24" s="58">
        <v>1237984</v>
      </c>
      <c r="H24" s="58">
        <v>1237984</v>
      </c>
      <c r="I24" s="58">
        <v>1237984</v>
      </c>
    </row>
    <row r="25" spans="1:9" ht="27" customHeight="1">
      <c r="A25" s="75"/>
      <c r="B25" s="35" t="s">
        <v>141</v>
      </c>
      <c r="C25" s="35"/>
      <c r="D25" s="35"/>
      <c r="E25" s="73">
        <v>382995</v>
      </c>
      <c r="F25" s="73">
        <v>380443</v>
      </c>
      <c r="G25" s="73">
        <v>384568</v>
      </c>
      <c r="H25" s="72">
        <v>396535</v>
      </c>
      <c r="I25" s="42">
        <v>381388</v>
      </c>
    </row>
    <row r="26" spans="1:9" ht="27" customHeight="1">
      <c r="A26" s="75"/>
      <c r="B26" s="35" t="s">
        <v>142</v>
      </c>
      <c r="C26" s="35"/>
      <c r="D26" s="35"/>
      <c r="E26" s="62">
        <v>0.34799999999999998</v>
      </c>
      <c r="F26" s="62">
        <v>0.35299999999999998</v>
      </c>
      <c r="G26" s="62">
        <v>0.35399999999999998</v>
      </c>
      <c r="H26" s="63">
        <v>0.34200000000000003</v>
      </c>
      <c r="I26" s="63">
        <v>0.34200000000000003</v>
      </c>
    </row>
    <row r="27" spans="1:9" ht="27" customHeight="1">
      <c r="A27" s="75"/>
      <c r="B27" s="35" t="s">
        <v>143</v>
      </c>
      <c r="C27" s="35"/>
      <c r="D27" s="35"/>
      <c r="E27" s="46">
        <v>0.6</v>
      </c>
      <c r="F27" s="46">
        <v>0.6</v>
      </c>
      <c r="G27" s="46">
        <v>2.5</v>
      </c>
      <c r="H27" s="43">
        <v>2</v>
      </c>
      <c r="I27" s="43">
        <v>2.1</v>
      </c>
    </row>
    <row r="28" spans="1:9" ht="27" customHeight="1">
      <c r="A28" s="75"/>
      <c r="B28" s="35" t="s">
        <v>144</v>
      </c>
      <c r="C28" s="35"/>
      <c r="D28" s="35"/>
      <c r="E28" s="46">
        <v>96.9</v>
      </c>
      <c r="F28" s="46">
        <v>96</v>
      </c>
      <c r="G28" s="46">
        <v>95.8</v>
      </c>
      <c r="H28" s="43">
        <v>88.9</v>
      </c>
      <c r="I28" s="43">
        <v>94.5</v>
      </c>
    </row>
    <row r="29" spans="1:9" ht="27" customHeight="1">
      <c r="A29" s="75"/>
      <c r="B29" s="35" t="s">
        <v>145</v>
      </c>
      <c r="C29" s="35"/>
      <c r="D29" s="35"/>
      <c r="E29" s="46">
        <v>38.799999999999997</v>
      </c>
      <c r="F29" s="46">
        <v>38.700000000000003</v>
      </c>
      <c r="G29" s="46">
        <v>38.299999999999997</v>
      </c>
      <c r="H29" s="43">
        <v>37.700000000000003</v>
      </c>
      <c r="I29" s="43">
        <v>38.799999999999997</v>
      </c>
    </row>
    <row r="30" spans="1:9" ht="27" customHeight="1">
      <c r="A30" s="75"/>
      <c r="B30" s="75" t="s">
        <v>146</v>
      </c>
      <c r="C30" s="35" t="s">
        <v>147</v>
      </c>
      <c r="D30" s="35"/>
      <c r="E30" s="46">
        <v>0</v>
      </c>
      <c r="F30" s="46">
        <v>0</v>
      </c>
      <c r="G30" s="46">
        <v>0</v>
      </c>
      <c r="H30" s="43">
        <v>0</v>
      </c>
      <c r="I30" s="43">
        <v>0</v>
      </c>
    </row>
    <row r="31" spans="1:9" ht="27" customHeight="1">
      <c r="A31" s="75"/>
      <c r="B31" s="75"/>
      <c r="C31" s="35" t="s">
        <v>148</v>
      </c>
      <c r="D31" s="35"/>
      <c r="E31" s="46">
        <v>0</v>
      </c>
      <c r="F31" s="46">
        <v>0</v>
      </c>
      <c r="G31" s="46">
        <v>0</v>
      </c>
      <c r="H31" s="43">
        <v>0</v>
      </c>
      <c r="I31" s="43">
        <v>0</v>
      </c>
    </row>
    <row r="32" spans="1:9" ht="27" customHeight="1">
      <c r="A32" s="75"/>
      <c r="B32" s="75"/>
      <c r="C32" s="35" t="s">
        <v>149</v>
      </c>
      <c r="D32" s="35"/>
      <c r="E32" s="46">
        <v>13.1</v>
      </c>
      <c r="F32" s="46">
        <v>13</v>
      </c>
      <c r="G32" s="46">
        <v>12.3</v>
      </c>
      <c r="H32" s="43">
        <v>12.5</v>
      </c>
      <c r="I32" s="43">
        <v>13.1</v>
      </c>
    </row>
    <row r="33" spans="1:9" ht="27" customHeight="1">
      <c r="A33" s="75"/>
      <c r="B33" s="75"/>
      <c r="C33" s="35" t="s">
        <v>150</v>
      </c>
      <c r="D33" s="35"/>
      <c r="E33" s="46">
        <v>118.1</v>
      </c>
      <c r="F33" s="46">
        <v>109.9</v>
      </c>
      <c r="G33" s="46">
        <v>95.8</v>
      </c>
      <c r="H33" s="64">
        <v>82.1</v>
      </c>
      <c r="I33" s="64">
        <v>74.3</v>
      </c>
    </row>
    <row r="34" spans="1:9" ht="27" customHeight="1">
      <c r="A34" s="2" t="s">
        <v>248</v>
      </c>
      <c r="E34" s="27"/>
      <c r="F34" s="27"/>
      <c r="G34" s="27"/>
      <c r="H34" s="27"/>
      <c r="I34" s="28"/>
    </row>
    <row r="35" spans="1:9" ht="27" customHeight="1">
      <c r="A35" s="8" t="s">
        <v>110</v>
      </c>
    </row>
    <row r="36" spans="1:9">
      <c r="A36" s="2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L14" sqref="L14"/>
    </sheetView>
  </sheetViews>
  <sheetFormatPr defaultRowHeight="13.5"/>
  <cols>
    <col min="1" max="1" width="3.625" style="85" customWidth="1"/>
    <col min="2" max="3" width="1.625" style="85" customWidth="1"/>
    <col min="4" max="4" width="22.625" style="85" customWidth="1"/>
    <col min="5" max="5" width="10.625" style="85" customWidth="1"/>
    <col min="6" max="21" width="13.625" style="85" customWidth="1"/>
    <col min="22" max="25" width="12" style="85" customWidth="1"/>
    <col min="26" max="16384" width="9" style="85"/>
  </cols>
  <sheetData>
    <row r="1" spans="1:25" ht="33.950000000000003" customHeight="1">
      <c r="A1" s="81" t="s">
        <v>0</v>
      </c>
      <c r="B1" s="82"/>
      <c r="C1" s="82"/>
      <c r="D1" s="128" t="s">
        <v>266</v>
      </c>
      <c r="E1" s="84"/>
      <c r="F1" s="84"/>
      <c r="G1" s="84"/>
    </row>
    <row r="2" spans="1:25" ht="15" customHeight="1"/>
    <row r="3" spans="1:25" ht="15" customHeight="1">
      <c r="A3" s="86" t="s">
        <v>151</v>
      </c>
      <c r="B3" s="86"/>
      <c r="C3" s="86"/>
      <c r="D3" s="86"/>
    </row>
    <row r="4" spans="1:25" ht="15" customHeight="1">
      <c r="A4" s="86"/>
      <c r="B4" s="86"/>
      <c r="C4" s="86"/>
      <c r="D4" s="86"/>
    </row>
    <row r="5" spans="1:25" ht="15.95" customHeight="1">
      <c r="A5" s="87" t="s">
        <v>249</v>
      </c>
      <c r="B5" s="87"/>
      <c r="C5" s="87"/>
      <c r="D5" s="87"/>
      <c r="K5" s="88"/>
      <c r="O5" s="88" t="s">
        <v>47</v>
      </c>
    </row>
    <row r="6" spans="1:25" ht="15.95" customHeight="1">
      <c r="A6" s="89" t="s">
        <v>48</v>
      </c>
      <c r="B6" s="90"/>
      <c r="C6" s="90"/>
      <c r="D6" s="90"/>
      <c r="E6" s="90"/>
      <c r="F6" s="91" t="s">
        <v>253</v>
      </c>
      <c r="G6" s="92"/>
      <c r="H6" s="91" t="s">
        <v>254</v>
      </c>
      <c r="I6" s="92"/>
      <c r="J6" s="91" t="s">
        <v>255</v>
      </c>
      <c r="K6" s="92"/>
      <c r="L6" s="91" t="s">
        <v>256</v>
      </c>
      <c r="M6" s="92"/>
      <c r="N6" s="93"/>
      <c r="O6" s="93"/>
    </row>
    <row r="7" spans="1:25" ht="15.95" customHeight="1">
      <c r="A7" s="90"/>
      <c r="B7" s="90"/>
      <c r="C7" s="90"/>
      <c r="D7" s="90"/>
      <c r="E7" s="90"/>
      <c r="F7" s="94" t="s">
        <v>238</v>
      </c>
      <c r="G7" s="94" t="s">
        <v>237</v>
      </c>
      <c r="H7" s="94" t="s">
        <v>238</v>
      </c>
      <c r="I7" s="125" t="s">
        <v>237</v>
      </c>
      <c r="J7" s="94" t="s">
        <v>238</v>
      </c>
      <c r="K7" s="125" t="s">
        <v>237</v>
      </c>
      <c r="L7" s="94" t="s">
        <v>238</v>
      </c>
      <c r="M7" s="125" t="s">
        <v>237</v>
      </c>
      <c r="N7" s="94" t="s">
        <v>238</v>
      </c>
      <c r="O7" s="125" t="s">
        <v>237</v>
      </c>
    </row>
    <row r="8" spans="1:25" ht="15.95" customHeight="1">
      <c r="A8" s="95" t="s">
        <v>82</v>
      </c>
      <c r="B8" s="96" t="s">
        <v>49</v>
      </c>
      <c r="C8" s="97"/>
      <c r="D8" s="97"/>
      <c r="E8" s="98" t="s">
        <v>40</v>
      </c>
      <c r="F8" s="69">
        <v>31253</v>
      </c>
      <c r="G8" s="69">
        <v>31219</v>
      </c>
      <c r="H8" s="69">
        <v>832</v>
      </c>
      <c r="I8" s="69">
        <v>837</v>
      </c>
      <c r="J8" s="69">
        <v>4537</v>
      </c>
      <c r="K8" s="69">
        <v>4689</v>
      </c>
      <c r="L8" s="69">
        <v>347</v>
      </c>
      <c r="M8" s="69">
        <v>374</v>
      </c>
      <c r="N8" s="69"/>
      <c r="O8" s="69"/>
      <c r="P8" s="99"/>
      <c r="Q8" s="99"/>
      <c r="R8" s="99"/>
      <c r="S8" s="99"/>
      <c r="T8" s="99"/>
      <c r="U8" s="99"/>
      <c r="V8" s="99"/>
      <c r="W8" s="99"/>
      <c r="X8" s="99"/>
      <c r="Y8" s="99"/>
    </row>
    <row r="9" spans="1:25" ht="15.95" customHeight="1">
      <c r="A9" s="95"/>
      <c r="B9" s="100"/>
      <c r="C9" s="97" t="s">
        <v>50</v>
      </c>
      <c r="D9" s="97"/>
      <c r="E9" s="98" t="s">
        <v>41</v>
      </c>
      <c r="F9" s="69">
        <v>31253</v>
      </c>
      <c r="G9" s="69">
        <v>31219</v>
      </c>
      <c r="H9" s="69">
        <v>832</v>
      </c>
      <c r="I9" s="69">
        <v>837</v>
      </c>
      <c r="J9" s="69">
        <v>4537</v>
      </c>
      <c r="K9" s="69">
        <v>4627</v>
      </c>
      <c r="L9" s="69">
        <v>347</v>
      </c>
      <c r="M9" s="69">
        <v>374</v>
      </c>
      <c r="N9" s="69"/>
      <c r="O9" s="69"/>
      <c r="P9" s="99"/>
      <c r="Q9" s="99"/>
      <c r="R9" s="99"/>
      <c r="S9" s="99"/>
      <c r="T9" s="99"/>
      <c r="U9" s="99"/>
      <c r="V9" s="99"/>
      <c r="W9" s="99"/>
      <c r="X9" s="99"/>
      <c r="Y9" s="99"/>
    </row>
    <row r="10" spans="1:25" ht="15.95" customHeight="1">
      <c r="A10" s="95"/>
      <c r="B10" s="101"/>
      <c r="C10" s="97" t="s">
        <v>51</v>
      </c>
      <c r="D10" s="97"/>
      <c r="E10" s="98" t="s">
        <v>42</v>
      </c>
      <c r="F10" s="69">
        <v>0</v>
      </c>
      <c r="G10" s="69">
        <v>0</v>
      </c>
      <c r="H10" s="69">
        <v>0</v>
      </c>
      <c r="I10" s="69">
        <v>0</v>
      </c>
      <c r="J10" s="104">
        <v>0</v>
      </c>
      <c r="K10" s="104">
        <v>62</v>
      </c>
      <c r="L10" s="69">
        <v>0</v>
      </c>
      <c r="M10" s="69">
        <v>0</v>
      </c>
      <c r="N10" s="69"/>
      <c r="O10" s="69"/>
      <c r="P10" s="99"/>
      <c r="Q10" s="99"/>
      <c r="R10" s="99"/>
      <c r="S10" s="99"/>
      <c r="T10" s="99"/>
      <c r="U10" s="99"/>
      <c r="V10" s="99"/>
      <c r="W10" s="99"/>
      <c r="X10" s="99"/>
      <c r="Y10" s="99"/>
    </row>
    <row r="11" spans="1:25" ht="15.95" customHeight="1">
      <c r="A11" s="95"/>
      <c r="B11" s="96" t="s">
        <v>52</v>
      </c>
      <c r="C11" s="97"/>
      <c r="D11" s="97"/>
      <c r="E11" s="98" t="s">
        <v>43</v>
      </c>
      <c r="F11" s="69">
        <v>29850</v>
      </c>
      <c r="G11" s="69">
        <v>29327</v>
      </c>
      <c r="H11" s="69">
        <v>750</v>
      </c>
      <c r="I11" s="69">
        <v>695</v>
      </c>
      <c r="J11" s="69">
        <v>4519</v>
      </c>
      <c r="K11" s="69">
        <v>4757</v>
      </c>
      <c r="L11" s="69">
        <v>350</v>
      </c>
      <c r="M11" s="69">
        <v>381</v>
      </c>
      <c r="N11" s="69"/>
      <c r="O11" s="69"/>
      <c r="P11" s="99"/>
      <c r="Q11" s="99"/>
      <c r="R11" s="99"/>
      <c r="S11" s="99"/>
      <c r="T11" s="99"/>
      <c r="U11" s="99"/>
      <c r="V11" s="99"/>
      <c r="W11" s="99"/>
      <c r="X11" s="99"/>
      <c r="Y11" s="99"/>
    </row>
    <row r="12" spans="1:25" ht="15.95" customHeight="1">
      <c r="A12" s="95"/>
      <c r="B12" s="100"/>
      <c r="C12" s="97" t="s">
        <v>53</v>
      </c>
      <c r="D12" s="97"/>
      <c r="E12" s="98" t="s">
        <v>44</v>
      </c>
      <c r="F12" s="69">
        <v>29850</v>
      </c>
      <c r="G12" s="69">
        <v>29327</v>
      </c>
      <c r="H12" s="69">
        <v>750</v>
      </c>
      <c r="I12" s="69">
        <v>695</v>
      </c>
      <c r="J12" s="69">
        <v>4519</v>
      </c>
      <c r="K12" s="69">
        <v>4757</v>
      </c>
      <c r="L12" s="69">
        <v>350</v>
      </c>
      <c r="M12" s="69">
        <v>381</v>
      </c>
      <c r="N12" s="69"/>
      <c r="O12" s="69"/>
      <c r="P12" s="99"/>
      <c r="Q12" s="99"/>
      <c r="R12" s="99"/>
      <c r="S12" s="99"/>
      <c r="T12" s="99"/>
      <c r="U12" s="99"/>
      <c r="V12" s="99"/>
      <c r="W12" s="99"/>
      <c r="X12" s="99"/>
      <c r="Y12" s="99"/>
    </row>
    <row r="13" spans="1:25" ht="15.95" customHeight="1">
      <c r="A13" s="95"/>
      <c r="B13" s="101"/>
      <c r="C13" s="97" t="s">
        <v>54</v>
      </c>
      <c r="D13" s="97"/>
      <c r="E13" s="98" t="s">
        <v>45</v>
      </c>
      <c r="F13" s="69">
        <v>0</v>
      </c>
      <c r="G13" s="69">
        <v>0</v>
      </c>
      <c r="H13" s="104">
        <v>0</v>
      </c>
      <c r="I13" s="104">
        <v>0</v>
      </c>
      <c r="J13" s="104">
        <v>0</v>
      </c>
      <c r="K13" s="104">
        <v>0</v>
      </c>
      <c r="L13" s="69">
        <v>0</v>
      </c>
      <c r="M13" s="69">
        <v>0</v>
      </c>
      <c r="N13" s="69"/>
      <c r="O13" s="69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5" ht="15.95" customHeight="1">
      <c r="A14" s="95"/>
      <c r="B14" s="97" t="s">
        <v>55</v>
      </c>
      <c r="C14" s="97"/>
      <c r="D14" s="97"/>
      <c r="E14" s="98" t="s">
        <v>152</v>
      </c>
      <c r="F14" s="69">
        <f t="shared" ref="F14:G15" si="0">F9-F12</f>
        <v>1403</v>
      </c>
      <c r="G14" s="69">
        <v>1892</v>
      </c>
      <c r="H14" s="69">
        <f t="shared" ref="H14:I15" si="1">H9-H12</f>
        <v>82</v>
      </c>
      <c r="I14" s="69">
        <f t="shared" si="1"/>
        <v>142</v>
      </c>
      <c r="J14" s="69">
        <f>J9-J12</f>
        <v>18</v>
      </c>
      <c r="K14" s="69">
        <f t="shared" ref="J14:M15" si="2">K9-K12</f>
        <v>-130</v>
      </c>
      <c r="L14" s="69">
        <f t="shared" si="2"/>
        <v>-3</v>
      </c>
      <c r="M14" s="69">
        <f t="shared" si="2"/>
        <v>-7</v>
      </c>
      <c r="N14" s="69">
        <f t="shared" ref="F14:O15" si="3">N9-N12</f>
        <v>0</v>
      </c>
      <c r="O14" s="69">
        <f t="shared" si="3"/>
        <v>0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5" ht="15.95" customHeight="1">
      <c r="A15" s="95"/>
      <c r="B15" s="97" t="s">
        <v>56</v>
      </c>
      <c r="C15" s="97"/>
      <c r="D15" s="97"/>
      <c r="E15" s="98" t="s">
        <v>153</v>
      </c>
      <c r="F15" s="69">
        <f t="shared" si="0"/>
        <v>0</v>
      </c>
      <c r="G15" s="69">
        <v>0</v>
      </c>
      <c r="H15" s="69">
        <f t="shared" si="1"/>
        <v>0</v>
      </c>
      <c r="I15" s="69">
        <f t="shared" si="1"/>
        <v>0</v>
      </c>
      <c r="J15" s="69">
        <f t="shared" si="2"/>
        <v>0</v>
      </c>
      <c r="K15" s="69">
        <f t="shared" si="2"/>
        <v>62</v>
      </c>
      <c r="L15" s="69">
        <f t="shared" si="2"/>
        <v>0</v>
      </c>
      <c r="M15" s="69">
        <f t="shared" si="2"/>
        <v>0</v>
      </c>
      <c r="N15" s="69">
        <f t="shared" si="3"/>
        <v>0</v>
      </c>
      <c r="O15" s="69">
        <f t="shared" si="3"/>
        <v>0</v>
      </c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25" ht="15.95" customHeight="1">
      <c r="A16" s="95"/>
      <c r="B16" s="97" t="s">
        <v>57</v>
      </c>
      <c r="C16" s="97"/>
      <c r="D16" s="97"/>
      <c r="E16" s="98" t="s">
        <v>154</v>
      </c>
      <c r="F16" s="69">
        <f t="shared" ref="F16:M16" si="4">F8-F11</f>
        <v>1403</v>
      </c>
      <c r="G16" s="69">
        <f t="shared" si="4"/>
        <v>1892</v>
      </c>
      <c r="H16" s="69">
        <f t="shared" si="4"/>
        <v>82</v>
      </c>
      <c r="I16" s="69">
        <f t="shared" si="4"/>
        <v>142</v>
      </c>
      <c r="J16" s="69">
        <f t="shared" si="4"/>
        <v>18</v>
      </c>
      <c r="K16" s="69">
        <f t="shared" si="4"/>
        <v>-68</v>
      </c>
      <c r="L16" s="69">
        <f t="shared" si="4"/>
        <v>-3</v>
      </c>
      <c r="M16" s="69">
        <f t="shared" si="4"/>
        <v>-7</v>
      </c>
      <c r="N16" s="69">
        <f t="shared" ref="F16:O16" si="5">N8-N11</f>
        <v>0</v>
      </c>
      <c r="O16" s="69">
        <f t="shared" si="5"/>
        <v>0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</row>
    <row r="17" spans="1:25" ht="15.95" customHeight="1">
      <c r="A17" s="95"/>
      <c r="B17" s="97" t="s">
        <v>58</v>
      </c>
      <c r="C17" s="97"/>
      <c r="D17" s="97"/>
      <c r="E17" s="94"/>
      <c r="F17" s="104">
        <v>0</v>
      </c>
      <c r="G17" s="104">
        <v>0</v>
      </c>
      <c r="H17" s="104">
        <v>0</v>
      </c>
      <c r="I17" s="104">
        <v>0</v>
      </c>
      <c r="J17" s="69">
        <v>-210</v>
      </c>
      <c r="K17" s="69">
        <v>-205</v>
      </c>
      <c r="L17" s="69">
        <v>-9</v>
      </c>
      <c r="M17" s="69">
        <v>-7</v>
      </c>
      <c r="N17" s="104"/>
      <c r="O17" s="105"/>
      <c r="P17" s="99"/>
      <c r="Q17" s="99"/>
      <c r="R17" s="99"/>
      <c r="S17" s="99"/>
      <c r="T17" s="99"/>
      <c r="U17" s="99"/>
      <c r="V17" s="99"/>
      <c r="W17" s="99"/>
      <c r="X17" s="99"/>
      <c r="Y17" s="99"/>
    </row>
    <row r="18" spans="1:25" ht="15.95" customHeight="1">
      <c r="A18" s="95"/>
      <c r="B18" s="97" t="s">
        <v>59</v>
      </c>
      <c r="C18" s="97"/>
      <c r="D18" s="97"/>
      <c r="E18" s="94"/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/>
      <c r="O18" s="105"/>
      <c r="P18" s="99"/>
      <c r="Q18" s="99"/>
      <c r="R18" s="99"/>
      <c r="S18" s="99"/>
      <c r="T18" s="99"/>
      <c r="U18" s="99"/>
      <c r="V18" s="99"/>
      <c r="W18" s="99"/>
      <c r="X18" s="99"/>
      <c r="Y18" s="99"/>
    </row>
    <row r="19" spans="1:25" ht="15.95" customHeight="1">
      <c r="A19" s="95" t="s">
        <v>83</v>
      </c>
      <c r="B19" s="96" t="s">
        <v>60</v>
      </c>
      <c r="C19" s="97"/>
      <c r="D19" s="97"/>
      <c r="E19" s="98"/>
      <c r="F19" s="69">
        <v>2416</v>
      </c>
      <c r="G19" s="69">
        <v>1645</v>
      </c>
      <c r="H19" s="69">
        <v>4</v>
      </c>
      <c r="I19" s="69">
        <v>0</v>
      </c>
      <c r="J19" s="69">
        <v>1506</v>
      </c>
      <c r="K19" s="69">
        <v>1531</v>
      </c>
      <c r="L19" s="69">
        <v>87</v>
      </c>
      <c r="M19" s="69">
        <v>151</v>
      </c>
      <c r="N19" s="69"/>
      <c r="O19" s="69"/>
      <c r="P19" s="99"/>
      <c r="Q19" s="99"/>
      <c r="R19" s="99"/>
      <c r="S19" s="99"/>
      <c r="T19" s="99"/>
      <c r="U19" s="99"/>
      <c r="V19" s="99"/>
      <c r="W19" s="99"/>
      <c r="X19" s="99"/>
      <c r="Y19" s="99"/>
    </row>
    <row r="20" spans="1:25" ht="15.95" customHeight="1">
      <c r="A20" s="95"/>
      <c r="B20" s="101"/>
      <c r="C20" s="97" t="s">
        <v>61</v>
      </c>
      <c r="D20" s="97"/>
      <c r="E20" s="98"/>
      <c r="F20" s="69">
        <v>1740</v>
      </c>
      <c r="G20" s="69">
        <v>895</v>
      </c>
      <c r="H20" s="69">
        <v>0</v>
      </c>
      <c r="I20" s="69">
        <v>0</v>
      </c>
      <c r="J20" s="69">
        <v>195</v>
      </c>
      <c r="K20" s="69">
        <v>191</v>
      </c>
      <c r="L20" s="69">
        <v>0</v>
      </c>
      <c r="M20" s="69">
        <v>0</v>
      </c>
      <c r="N20" s="69"/>
      <c r="O20" s="69"/>
      <c r="P20" s="99"/>
      <c r="Q20" s="99"/>
      <c r="R20" s="99"/>
      <c r="S20" s="99"/>
      <c r="T20" s="99"/>
      <c r="U20" s="99"/>
      <c r="V20" s="99"/>
      <c r="W20" s="99"/>
      <c r="X20" s="99"/>
      <c r="Y20" s="99"/>
    </row>
    <row r="21" spans="1:25" ht="15.95" customHeight="1">
      <c r="A21" s="95"/>
      <c r="B21" s="108" t="s">
        <v>62</v>
      </c>
      <c r="C21" s="97"/>
      <c r="D21" s="97"/>
      <c r="E21" s="98" t="s">
        <v>155</v>
      </c>
      <c r="F21" s="69">
        <v>2416</v>
      </c>
      <c r="G21" s="69">
        <v>1645</v>
      </c>
      <c r="H21" s="69">
        <v>4</v>
      </c>
      <c r="I21" s="69">
        <v>0</v>
      </c>
      <c r="J21" s="69">
        <v>1506</v>
      </c>
      <c r="K21" s="69">
        <v>1531</v>
      </c>
      <c r="L21" s="69">
        <v>87</v>
      </c>
      <c r="M21" s="69">
        <v>151</v>
      </c>
      <c r="N21" s="69"/>
      <c r="O21" s="69"/>
      <c r="P21" s="99"/>
      <c r="Q21" s="99"/>
      <c r="R21" s="99"/>
      <c r="S21" s="99"/>
      <c r="T21" s="99"/>
      <c r="U21" s="99"/>
      <c r="V21" s="99"/>
      <c r="W21" s="99"/>
      <c r="X21" s="99"/>
      <c r="Y21" s="99"/>
    </row>
    <row r="22" spans="1:25" ht="15.95" customHeight="1">
      <c r="A22" s="95"/>
      <c r="B22" s="96" t="s">
        <v>63</v>
      </c>
      <c r="C22" s="97"/>
      <c r="D22" s="97"/>
      <c r="E22" s="98" t="s">
        <v>156</v>
      </c>
      <c r="F22" s="69">
        <v>3490</v>
      </c>
      <c r="G22" s="69">
        <v>2713</v>
      </c>
      <c r="H22" s="69">
        <v>154</v>
      </c>
      <c r="I22" s="69">
        <v>109</v>
      </c>
      <c r="J22" s="69">
        <v>1402</v>
      </c>
      <c r="K22" s="69">
        <v>1447</v>
      </c>
      <c r="L22" s="69">
        <v>173</v>
      </c>
      <c r="M22" s="69">
        <v>101</v>
      </c>
      <c r="N22" s="69"/>
      <c r="O22" s="69"/>
      <c r="P22" s="99"/>
      <c r="Q22" s="99"/>
      <c r="R22" s="99"/>
      <c r="S22" s="99"/>
      <c r="T22" s="99"/>
      <c r="U22" s="99"/>
      <c r="V22" s="99"/>
      <c r="W22" s="99"/>
      <c r="X22" s="99"/>
      <c r="Y22" s="99"/>
    </row>
    <row r="23" spans="1:25" ht="15.95" customHeight="1">
      <c r="A23" s="95"/>
      <c r="B23" s="101" t="s">
        <v>64</v>
      </c>
      <c r="C23" s="97" t="s">
        <v>65</v>
      </c>
      <c r="D23" s="97"/>
      <c r="E23" s="98"/>
      <c r="F23" s="69">
        <v>1141</v>
      </c>
      <c r="G23" s="69">
        <v>1130</v>
      </c>
      <c r="H23" s="69">
        <v>96</v>
      </c>
      <c r="I23" s="69">
        <v>102</v>
      </c>
      <c r="J23" s="69">
        <v>527</v>
      </c>
      <c r="K23" s="69">
        <v>522</v>
      </c>
      <c r="L23" s="69">
        <v>2</v>
      </c>
      <c r="M23" s="69">
        <v>1</v>
      </c>
      <c r="N23" s="69"/>
      <c r="O23" s="69"/>
      <c r="P23" s="99"/>
      <c r="Q23" s="99"/>
      <c r="R23" s="99"/>
      <c r="S23" s="99"/>
      <c r="T23" s="99"/>
      <c r="U23" s="99"/>
      <c r="V23" s="99"/>
      <c r="W23" s="99"/>
      <c r="X23" s="99"/>
      <c r="Y23" s="99"/>
    </row>
    <row r="24" spans="1:25" ht="15.95" customHeight="1">
      <c r="A24" s="95"/>
      <c r="B24" s="97" t="s">
        <v>157</v>
      </c>
      <c r="C24" s="97"/>
      <c r="D24" s="97"/>
      <c r="E24" s="98" t="s">
        <v>158</v>
      </c>
      <c r="F24" s="69">
        <f t="shared" ref="F24:I24" si="6">F21-F22</f>
        <v>-1074</v>
      </c>
      <c r="G24" s="69">
        <f t="shared" si="6"/>
        <v>-1068</v>
      </c>
      <c r="H24" s="69">
        <f t="shared" si="6"/>
        <v>-150</v>
      </c>
      <c r="I24" s="69">
        <f t="shared" si="6"/>
        <v>-109</v>
      </c>
      <c r="J24" s="69">
        <f>J21-J22</f>
        <v>104</v>
      </c>
      <c r="K24" s="69">
        <f t="shared" ref="K24:M24" si="7">K21-K22</f>
        <v>84</v>
      </c>
      <c r="L24" s="69">
        <f t="shared" si="7"/>
        <v>-86</v>
      </c>
      <c r="M24" s="69">
        <f t="shared" si="7"/>
        <v>50</v>
      </c>
      <c r="N24" s="69">
        <f t="shared" ref="F24:O24" si="8">N21-N22</f>
        <v>0</v>
      </c>
      <c r="O24" s="69">
        <f t="shared" si="8"/>
        <v>0</v>
      </c>
      <c r="P24" s="99"/>
      <c r="Q24" s="99"/>
      <c r="R24" s="99"/>
      <c r="S24" s="99"/>
      <c r="T24" s="99"/>
      <c r="U24" s="99"/>
      <c r="V24" s="99"/>
      <c r="W24" s="99"/>
      <c r="X24" s="99"/>
      <c r="Y24" s="99"/>
    </row>
    <row r="25" spans="1:25" ht="15.95" customHeight="1">
      <c r="A25" s="95"/>
      <c r="B25" s="96" t="s">
        <v>66</v>
      </c>
      <c r="C25" s="96"/>
      <c r="D25" s="96"/>
      <c r="E25" s="106" t="s">
        <v>159</v>
      </c>
      <c r="F25" s="107">
        <v>1074</v>
      </c>
      <c r="G25" s="107">
        <v>1068</v>
      </c>
      <c r="H25" s="107">
        <v>150</v>
      </c>
      <c r="I25" s="107">
        <v>109</v>
      </c>
      <c r="J25" s="107">
        <v>0</v>
      </c>
      <c r="K25" s="107">
        <v>0</v>
      </c>
      <c r="L25" s="107">
        <v>86</v>
      </c>
      <c r="M25" s="107">
        <v>0</v>
      </c>
      <c r="N25" s="107"/>
      <c r="O25" s="107"/>
      <c r="P25" s="99"/>
      <c r="Q25" s="99"/>
      <c r="R25" s="99"/>
      <c r="S25" s="99"/>
      <c r="T25" s="99"/>
      <c r="U25" s="99"/>
      <c r="V25" s="99"/>
      <c r="W25" s="99"/>
      <c r="X25" s="99"/>
      <c r="Y25" s="99"/>
    </row>
    <row r="26" spans="1:25" ht="15.95" customHeight="1">
      <c r="A26" s="95"/>
      <c r="B26" s="108" t="s">
        <v>67</v>
      </c>
      <c r="C26" s="108"/>
      <c r="D26" s="108"/>
      <c r="E26" s="109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99"/>
      <c r="Q26" s="99"/>
      <c r="R26" s="99"/>
      <c r="S26" s="99"/>
      <c r="T26" s="99"/>
      <c r="U26" s="99"/>
      <c r="V26" s="99"/>
      <c r="W26" s="99"/>
      <c r="X26" s="99"/>
      <c r="Y26" s="99"/>
    </row>
    <row r="27" spans="1:25" ht="15.95" customHeight="1">
      <c r="A27" s="95"/>
      <c r="B27" s="97" t="s">
        <v>160</v>
      </c>
      <c r="C27" s="97"/>
      <c r="D27" s="97"/>
      <c r="E27" s="98" t="s">
        <v>161</v>
      </c>
      <c r="F27" s="69">
        <f t="shared" ref="F27:M27" si="9">F24+F25</f>
        <v>0</v>
      </c>
      <c r="G27" s="69">
        <f t="shared" si="9"/>
        <v>0</v>
      </c>
      <c r="H27" s="69">
        <f t="shared" si="9"/>
        <v>0</v>
      </c>
      <c r="I27" s="69">
        <f t="shared" si="9"/>
        <v>0</v>
      </c>
      <c r="J27" s="69">
        <f t="shared" si="9"/>
        <v>104</v>
      </c>
      <c r="K27" s="69">
        <f t="shared" si="9"/>
        <v>84</v>
      </c>
      <c r="L27" s="69">
        <f t="shared" si="9"/>
        <v>0</v>
      </c>
      <c r="M27" s="69">
        <f t="shared" si="9"/>
        <v>50</v>
      </c>
      <c r="N27" s="69">
        <f t="shared" ref="F27:O27" si="10">N24+N25</f>
        <v>0</v>
      </c>
      <c r="O27" s="69">
        <f t="shared" si="10"/>
        <v>0</v>
      </c>
      <c r="P27" s="99"/>
      <c r="Q27" s="99"/>
      <c r="R27" s="99"/>
      <c r="S27" s="99"/>
      <c r="T27" s="99"/>
      <c r="U27" s="99"/>
      <c r="V27" s="99"/>
      <c r="W27" s="99"/>
      <c r="X27" s="99"/>
      <c r="Y27" s="99"/>
    </row>
    <row r="28" spans="1:25" ht="15.95" customHeight="1">
      <c r="A28" s="111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</row>
    <row r="29" spans="1:25" ht="15.95" customHeight="1">
      <c r="A29" s="87"/>
      <c r="F29" s="99"/>
      <c r="G29" s="99"/>
      <c r="H29" s="99"/>
      <c r="I29" s="99"/>
      <c r="J29" s="112"/>
      <c r="K29" s="112"/>
      <c r="L29" s="99"/>
      <c r="M29" s="99"/>
      <c r="N29" s="99"/>
      <c r="O29" s="112" t="s">
        <v>162</v>
      </c>
      <c r="P29" s="99"/>
      <c r="Q29" s="99"/>
      <c r="R29" s="99"/>
      <c r="S29" s="99"/>
      <c r="T29" s="99"/>
      <c r="U29" s="99"/>
      <c r="V29" s="99"/>
      <c r="W29" s="99"/>
      <c r="X29" s="99"/>
      <c r="Y29" s="112"/>
    </row>
    <row r="30" spans="1:25" ht="15.95" customHeight="1">
      <c r="A30" s="90" t="s">
        <v>68</v>
      </c>
      <c r="B30" s="90"/>
      <c r="C30" s="90"/>
      <c r="D30" s="90"/>
      <c r="E30" s="90"/>
      <c r="F30" s="126" t="s">
        <v>257</v>
      </c>
      <c r="G30" s="117"/>
      <c r="H30" s="126" t="s">
        <v>258</v>
      </c>
      <c r="I30" s="117"/>
      <c r="J30" s="126" t="s">
        <v>259</v>
      </c>
      <c r="K30" s="117"/>
      <c r="L30" s="126" t="s">
        <v>265</v>
      </c>
      <c r="M30" s="117"/>
      <c r="N30" s="117"/>
      <c r="O30" s="117"/>
      <c r="P30" s="118"/>
      <c r="Q30" s="99"/>
      <c r="R30" s="118"/>
      <c r="S30" s="99"/>
      <c r="T30" s="118"/>
      <c r="U30" s="99"/>
      <c r="V30" s="118"/>
      <c r="W30" s="99"/>
      <c r="X30" s="118"/>
      <c r="Y30" s="99"/>
    </row>
    <row r="31" spans="1:25" ht="15.95" customHeight="1">
      <c r="A31" s="90"/>
      <c r="B31" s="90"/>
      <c r="C31" s="90"/>
      <c r="D31" s="90"/>
      <c r="E31" s="90"/>
      <c r="F31" s="94" t="s">
        <v>238</v>
      </c>
      <c r="G31" s="125" t="s">
        <v>237</v>
      </c>
      <c r="H31" s="94" t="s">
        <v>238</v>
      </c>
      <c r="I31" s="125" t="s">
        <v>237</v>
      </c>
      <c r="J31" s="94" t="s">
        <v>238</v>
      </c>
      <c r="K31" s="125" t="s">
        <v>237</v>
      </c>
      <c r="L31" s="94" t="s">
        <v>238</v>
      </c>
      <c r="M31" s="125" t="s">
        <v>237</v>
      </c>
      <c r="N31" s="94" t="s">
        <v>238</v>
      </c>
      <c r="O31" s="125" t="s">
        <v>237</v>
      </c>
      <c r="P31" s="119"/>
      <c r="Q31" s="119"/>
      <c r="R31" s="119"/>
      <c r="S31" s="119"/>
      <c r="T31" s="119"/>
      <c r="U31" s="119"/>
      <c r="V31" s="119"/>
      <c r="W31" s="119"/>
      <c r="X31" s="119"/>
      <c r="Y31" s="119"/>
    </row>
    <row r="32" spans="1:25" ht="15.95" customHeight="1">
      <c r="A32" s="95" t="s">
        <v>84</v>
      </c>
      <c r="B32" s="96" t="s">
        <v>49</v>
      </c>
      <c r="C32" s="97"/>
      <c r="D32" s="97"/>
      <c r="E32" s="98" t="s">
        <v>40</v>
      </c>
      <c r="F32" s="69">
        <v>402</v>
      </c>
      <c r="G32" s="69">
        <v>398</v>
      </c>
      <c r="H32" s="69">
        <v>0</v>
      </c>
      <c r="I32" s="69">
        <v>15</v>
      </c>
      <c r="J32" s="69">
        <v>37</v>
      </c>
      <c r="K32" s="69">
        <v>48</v>
      </c>
      <c r="L32" s="69">
        <v>4</v>
      </c>
      <c r="M32" s="69">
        <v>5</v>
      </c>
      <c r="N32" s="69"/>
      <c r="O32" s="69"/>
      <c r="P32" s="120"/>
      <c r="Q32" s="120"/>
      <c r="R32" s="120"/>
      <c r="S32" s="120"/>
      <c r="T32" s="121"/>
      <c r="U32" s="121"/>
      <c r="V32" s="120"/>
      <c r="W32" s="120"/>
      <c r="X32" s="121"/>
      <c r="Y32" s="121"/>
    </row>
    <row r="33" spans="1:25" ht="15.95" customHeight="1">
      <c r="A33" s="122"/>
      <c r="B33" s="100"/>
      <c r="C33" s="96" t="s">
        <v>69</v>
      </c>
      <c r="D33" s="97"/>
      <c r="E33" s="98"/>
      <c r="F33" s="69">
        <v>386</v>
      </c>
      <c r="G33" s="69">
        <v>398</v>
      </c>
      <c r="H33" s="69">
        <v>0</v>
      </c>
      <c r="I33" s="69">
        <v>15</v>
      </c>
      <c r="J33" s="69">
        <v>31</v>
      </c>
      <c r="K33" s="69">
        <v>30</v>
      </c>
      <c r="L33" s="69">
        <v>0</v>
      </c>
      <c r="M33" s="69">
        <v>0</v>
      </c>
      <c r="N33" s="69"/>
      <c r="O33" s="69"/>
      <c r="P33" s="120"/>
      <c r="Q33" s="120"/>
      <c r="R33" s="120"/>
      <c r="S33" s="120"/>
      <c r="T33" s="121"/>
      <c r="U33" s="121"/>
      <c r="V33" s="120"/>
      <c r="W33" s="120"/>
      <c r="X33" s="121"/>
      <c r="Y33" s="121"/>
    </row>
    <row r="34" spans="1:25" ht="15.95" customHeight="1">
      <c r="A34" s="122"/>
      <c r="B34" s="100"/>
      <c r="C34" s="101"/>
      <c r="D34" s="97" t="s">
        <v>70</v>
      </c>
      <c r="E34" s="98"/>
      <c r="F34" s="69">
        <v>386</v>
      </c>
      <c r="G34" s="69">
        <v>398</v>
      </c>
      <c r="H34" s="69">
        <v>0</v>
      </c>
      <c r="I34" s="69">
        <v>0</v>
      </c>
      <c r="J34" s="69">
        <v>31</v>
      </c>
      <c r="K34" s="69">
        <v>30</v>
      </c>
      <c r="L34" s="69">
        <v>0</v>
      </c>
      <c r="M34" s="69">
        <v>0</v>
      </c>
      <c r="N34" s="69"/>
      <c r="O34" s="69"/>
      <c r="P34" s="120"/>
      <c r="Q34" s="120"/>
      <c r="R34" s="120"/>
      <c r="S34" s="120"/>
      <c r="T34" s="121"/>
      <c r="U34" s="121"/>
      <c r="V34" s="120"/>
      <c r="W34" s="120"/>
      <c r="X34" s="121"/>
      <c r="Y34" s="121"/>
    </row>
    <row r="35" spans="1:25" ht="15.95" customHeight="1">
      <c r="A35" s="122"/>
      <c r="B35" s="101"/>
      <c r="C35" s="108" t="s">
        <v>71</v>
      </c>
      <c r="D35" s="97"/>
      <c r="E35" s="98"/>
      <c r="F35" s="69">
        <v>16</v>
      </c>
      <c r="G35" s="69">
        <v>0</v>
      </c>
      <c r="H35" s="69">
        <v>0</v>
      </c>
      <c r="I35" s="69"/>
      <c r="J35" s="105">
        <v>6</v>
      </c>
      <c r="K35" s="105">
        <v>18</v>
      </c>
      <c r="L35" s="69">
        <v>4</v>
      </c>
      <c r="M35" s="69">
        <v>5</v>
      </c>
      <c r="N35" s="69"/>
      <c r="O35" s="69"/>
      <c r="P35" s="120"/>
      <c r="Q35" s="120"/>
      <c r="R35" s="120"/>
      <c r="S35" s="120"/>
      <c r="T35" s="121"/>
      <c r="U35" s="121"/>
      <c r="V35" s="120"/>
      <c r="W35" s="120"/>
      <c r="X35" s="121"/>
      <c r="Y35" s="121"/>
    </row>
    <row r="36" spans="1:25" ht="15.95" customHeight="1">
      <c r="A36" s="122"/>
      <c r="B36" s="96" t="s">
        <v>52</v>
      </c>
      <c r="C36" s="97"/>
      <c r="D36" s="97"/>
      <c r="E36" s="98" t="s">
        <v>41</v>
      </c>
      <c r="F36" s="69">
        <v>239</v>
      </c>
      <c r="G36" s="69">
        <v>188</v>
      </c>
      <c r="H36" s="69">
        <v>0</v>
      </c>
      <c r="I36" s="69">
        <v>5</v>
      </c>
      <c r="J36" s="69">
        <v>20</v>
      </c>
      <c r="K36" s="69">
        <v>13</v>
      </c>
      <c r="L36" s="69">
        <v>4</v>
      </c>
      <c r="M36" s="69">
        <v>5</v>
      </c>
      <c r="N36" s="69"/>
      <c r="O36" s="69"/>
      <c r="P36" s="120"/>
      <c r="Q36" s="120"/>
      <c r="R36" s="120"/>
      <c r="S36" s="120"/>
      <c r="T36" s="120"/>
      <c r="U36" s="120"/>
      <c r="V36" s="120"/>
      <c r="W36" s="120"/>
      <c r="X36" s="121"/>
      <c r="Y36" s="121"/>
    </row>
    <row r="37" spans="1:25" ht="15.95" customHeight="1">
      <c r="A37" s="122"/>
      <c r="B37" s="100"/>
      <c r="C37" s="97" t="s">
        <v>72</v>
      </c>
      <c r="D37" s="97"/>
      <c r="E37" s="98"/>
      <c r="F37" s="69">
        <v>106</v>
      </c>
      <c r="G37" s="69">
        <v>84</v>
      </c>
      <c r="H37" s="69">
        <v>0</v>
      </c>
      <c r="I37" s="69">
        <v>0</v>
      </c>
      <c r="J37" s="69">
        <v>16</v>
      </c>
      <c r="K37" s="69">
        <v>10</v>
      </c>
      <c r="L37" s="69">
        <v>0</v>
      </c>
      <c r="M37" s="69">
        <v>0</v>
      </c>
      <c r="N37" s="69"/>
      <c r="O37" s="69"/>
      <c r="P37" s="120"/>
      <c r="Q37" s="120"/>
      <c r="R37" s="120"/>
      <c r="S37" s="120"/>
      <c r="T37" s="120"/>
      <c r="U37" s="120"/>
      <c r="V37" s="120"/>
      <c r="W37" s="120"/>
      <c r="X37" s="121"/>
      <c r="Y37" s="121"/>
    </row>
    <row r="38" spans="1:25" ht="15.95" customHeight="1">
      <c r="A38" s="122"/>
      <c r="B38" s="101"/>
      <c r="C38" s="97" t="s">
        <v>73</v>
      </c>
      <c r="D38" s="97"/>
      <c r="E38" s="98"/>
      <c r="F38" s="69">
        <v>134</v>
      </c>
      <c r="G38" s="69">
        <v>104</v>
      </c>
      <c r="H38" s="69">
        <v>0</v>
      </c>
      <c r="I38" s="69">
        <v>5</v>
      </c>
      <c r="J38" s="69">
        <v>4</v>
      </c>
      <c r="K38" s="69">
        <v>3</v>
      </c>
      <c r="L38" s="69">
        <v>4</v>
      </c>
      <c r="M38" s="69">
        <v>5</v>
      </c>
      <c r="N38" s="69"/>
      <c r="O38" s="69"/>
      <c r="P38" s="120"/>
      <c r="Q38" s="120"/>
      <c r="R38" s="121"/>
      <c r="S38" s="121"/>
      <c r="T38" s="120"/>
      <c r="U38" s="120"/>
      <c r="V38" s="120"/>
      <c r="W38" s="120"/>
      <c r="X38" s="121"/>
      <c r="Y38" s="121"/>
    </row>
    <row r="39" spans="1:25" ht="15.95" customHeight="1">
      <c r="A39" s="122"/>
      <c r="B39" s="123" t="s">
        <v>74</v>
      </c>
      <c r="C39" s="123"/>
      <c r="D39" s="123"/>
      <c r="E39" s="98" t="s">
        <v>163</v>
      </c>
      <c r="F39" s="69">
        <f t="shared" ref="F39:M39" si="11">F32-F36</f>
        <v>163</v>
      </c>
      <c r="G39" s="69">
        <f t="shared" si="11"/>
        <v>210</v>
      </c>
      <c r="H39" s="69">
        <f t="shared" si="11"/>
        <v>0</v>
      </c>
      <c r="I39" s="69">
        <f t="shared" si="11"/>
        <v>10</v>
      </c>
      <c r="J39" s="69">
        <f t="shared" si="11"/>
        <v>17</v>
      </c>
      <c r="K39" s="69">
        <f t="shared" si="11"/>
        <v>35</v>
      </c>
      <c r="L39" s="69">
        <f t="shared" si="11"/>
        <v>0</v>
      </c>
      <c r="M39" s="69">
        <f t="shared" si="11"/>
        <v>0</v>
      </c>
      <c r="N39" s="69">
        <f t="shared" ref="F39:O39" si="12">N32-N36</f>
        <v>0</v>
      </c>
      <c r="O39" s="69">
        <f t="shared" si="12"/>
        <v>0</v>
      </c>
      <c r="P39" s="120"/>
      <c r="Q39" s="120"/>
      <c r="R39" s="120"/>
      <c r="S39" s="120"/>
      <c r="T39" s="120"/>
      <c r="U39" s="120"/>
      <c r="V39" s="120"/>
      <c r="W39" s="120"/>
      <c r="X39" s="121"/>
      <c r="Y39" s="121"/>
    </row>
    <row r="40" spans="1:25" ht="15.95" customHeight="1">
      <c r="A40" s="95" t="s">
        <v>85</v>
      </c>
      <c r="B40" s="96" t="s">
        <v>75</v>
      </c>
      <c r="C40" s="97"/>
      <c r="D40" s="97"/>
      <c r="E40" s="98" t="s">
        <v>43</v>
      </c>
      <c r="F40" s="69">
        <v>18</v>
      </c>
      <c r="G40" s="69">
        <v>41</v>
      </c>
      <c r="H40" s="69">
        <v>0</v>
      </c>
      <c r="I40" s="69">
        <v>0</v>
      </c>
      <c r="J40" s="103">
        <v>0</v>
      </c>
      <c r="K40" s="69">
        <v>0</v>
      </c>
      <c r="L40" s="69">
        <v>30</v>
      </c>
      <c r="M40" s="69">
        <v>28</v>
      </c>
      <c r="N40" s="69"/>
      <c r="O40" s="69"/>
      <c r="P40" s="120"/>
      <c r="Q40" s="120"/>
      <c r="R40" s="120"/>
      <c r="S40" s="120"/>
      <c r="T40" s="121"/>
      <c r="U40" s="121"/>
      <c r="V40" s="121"/>
      <c r="W40" s="121"/>
      <c r="X40" s="120"/>
      <c r="Y40" s="120"/>
    </row>
    <row r="41" spans="1:25" ht="15.95" customHeight="1">
      <c r="A41" s="124"/>
      <c r="B41" s="101"/>
      <c r="C41" s="97" t="s">
        <v>76</v>
      </c>
      <c r="D41" s="97"/>
      <c r="E41" s="98"/>
      <c r="F41" s="105">
        <v>0</v>
      </c>
      <c r="G41" s="105">
        <v>0</v>
      </c>
      <c r="H41" s="105">
        <v>0</v>
      </c>
      <c r="I41" s="105">
        <v>0</v>
      </c>
      <c r="J41" s="69">
        <v>0</v>
      </c>
      <c r="K41" s="69">
        <v>0</v>
      </c>
      <c r="L41" s="69">
        <v>0</v>
      </c>
      <c r="M41" s="69">
        <v>0</v>
      </c>
      <c r="N41" s="69"/>
      <c r="O41" s="69"/>
      <c r="P41" s="121"/>
      <c r="Q41" s="121"/>
      <c r="R41" s="121"/>
      <c r="S41" s="121"/>
      <c r="T41" s="121"/>
      <c r="U41" s="121"/>
      <c r="V41" s="121"/>
      <c r="W41" s="121"/>
      <c r="X41" s="120"/>
      <c r="Y41" s="120"/>
    </row>
    <row r="42" spans="1:25" ht="15.95" customHeight="1">
      <c r="A42" s="124"/>
      <c r="B42" s="96" t="s">
        <v>63</v>
      </c>
      <c r="C42" s="97"/>
      <c r="D42" s="97"/>
      <c r="E42" s="98" t="s">
        <v>44</v>
      </c>
      <c r="F42" s="69">
        <v>185</v>
      </c>
      <c r="G42" s="69">
        <v>305</v>
      </c>
      <c r="H42" s="69">
        <v>0</v>
      </c>
      <c r="I42" s="69">
        <v>10</v>
      </c>
      <c r="J42" s="69">
        <v>35</v>
      </c>
      <c r="K42" s="69">
        <v>26</v>
      </c>
      <c r="L42" s="69">
        <v>30</v>
      </c>
      <c r="M42" s="69">
        <v>28</v>
      </c>
      <c r="N42" s="69"/>
      <c r="O42" s="69"/>
      <c r="P42" s="120"/>
      <c r="Q42" s="120"/>
      <c r="R42" s="120"/>
      <c r="S42" s="120"/>
      <c r="T42" s="121"/>
      <c r="U42" s="121"/>
      <c r="V42" s="120"/>
      <c r="W42" s="120"/>
      <c r="X42" s="120"/>
      <c r="Y42" s="120"/>
    </row>
    <row r="43" spans="1:25" ht="15.95" customHeight="1">
      <c r="A43" s="124"/>
      <c r="B43" s="101"/>
      <c r="C43" s="97" t="s">
        <v>77</v>
      </c>
      <c r="D43" s="97"/>
      <c r="E43" s="98"/>
      <c r="F43" s="69">
        <v>77</v>
      </c>
      <c r="G43" s="69">
        <v>121</v>
      </c>
      <c r="H43" s="69">
        <v>0</v>
      </c>
      <c r="I43" s="69">
        <v>0</v>
      </c>
      <c r="J43" s="105">
        <v>0</v>
      </c>
      <c r="K43" s="105">
        <v>0</v>
      </c>
      <c r="L43" s="69">
        <v>30</v>
      </c>
      <c r="M43" s="69">
        <v>28</v>
      </c>
      <c r="N43" s="69"/>
      <c r="O43" s="69"/>
      <c r="P43" s="120"/>
      <c r="Q43" s="120"/>
      <c r="R43" s="121"/>
      <c r="S43" s="120"/>
      <c r="T43" s="121"/>
      <c r="U43" s="121"/>
      <c r="V43" s="120"/>
      <c r="W43" s="120"/>
      <c r="X43" s="121"/>
      <c r="Y43" s="121"/>
    </row>
    <row r="44" spans="1:25" ht="15.95" customHeight="1">
      <c r="A44" s="124"/>
      <c r="B44" s="97" t="s">
        <v>74</v>
      </c>
      <c r="C44" s="97"/>
      <c r="D44" s="97"/>
      <c r="E44" s="98" t="s">
        <v>164</v>
      </c>
      <c r="F44" s="105">
        <f t="shared" ref="F44:M44" si="13">F40-F42</f>
        <v>-167</v>
      </c>
      <c r="G44" s="105">
        <f t="shared" si="13"/>
        <v>-264</v>
      </c>
      <c r="H44" s="105">
        <f>H40-H42</f>
        <v>0</v>
      </c>
      <c r="I44" s="105">
        <f t="shared" si="13"/>
        <v>-10</v>
      </c>
      <c r="J44" s="105">
        <f t="shared" si="13"/>
        <v>-35</v>
      </c>
      <c r="K44" s="105">
        <f t="shared" si="13"/>
        <v>-26</v>
      </c>
      <c r="L44" s="105">
        <f t="shared" si="13"/>
        <v>0</v>
      </c>
      <c r="M44" s="105">
        <f t="shared" si="13"/>
        <v>0</v>
      </c>
      <c r="N44" s="105">
        <f t="shared" ref="F44:O44" si="14">N40-N42</f>
        <v>0</v>
      </c>
      <c r="O44" s="105">
        <f t="shared" si="14"/>
        <v>0</v>
      </c>
      <c r="P44" s="121"/>
      <c r="Q44" s="121"/>
      <c r="R44" s="120"/>
      <c r="S44" s="120"/>
      <c r="T44" s="121"/>
      <c r="U44" s="121"/>
      <c r="V44" s="120"/>
      <c r="W44" s="120"/>
      <c r="X44" s="120"/>
      <c r="Y44" s="120"/>
    </row>
    <row r="45" spans="1:25" ht="15.95" customHeight="1">
      <c r="A45" s="95" t="s">
        <v>86</v>
      </c>
      <c r="B45" s="123" t="s">
        <v>78</v>
      </c>
      <c r="C45" s="123"/>
      <c r="D45" s="123"/>
      <c r="E45" s="98" t="s">
        <v>165</v>
      </c>
      <c r="F45" s="69">
        <f t="shared" ref="F45:M45" si="15">F39+F44</f>
        <v>-4</v>
      </c>
      <c r="G45" s="69">
        <f t="shared" si="15"/>
        <v>-54</v>
      </c>
      <c r="H45" s="69">
        <f t="shared" si="15"/>
        <v>0</v>
      </c>
      <c r="I45" s="69">
        <f t="shared" si="15"/>
        <v>0</v>
      </c>
      <c r="J45" s="69">
        <f t="shared" si="15"/>
        <v>-18</v>
      </c>
      <c r="K45" s="69">
        <f t="shared" si="15"/>
        <v>9</v>
      </c>
      <c r="L45" s="69">
        <f t="shared" si="15"/>
        <v>0</v>
      </c>
      <c r="M45" s="69">
        <f t="shared" si="15"/>
        <v>0</v>
      </c>
      <c r="N45" s="69">
        <f t="shared" ref="F45:O45" si="16">N39+N44</f>
        <v>0</v>
      </c>
      <c r="O45" s="69">
        <f t="shared" si="16"/>
        <v>0</v>
      </c>
      <c r="P45" s="120"/>
      <c r="Q45" s="120"/>
      <c r="R45" s="120"/>
      <c r="S45" s="120"/>
      <c r="T45" s="120"/>
      <c r="U45" s="120"/>
      <c r="V45" s="120"/>
      <c r="W45" s="120"/>
      <c r="X45" s="120"/>
      <c r="Y45" s="120"/>
    </row>
    <row r="46" spans="1:25" ht="15.95" customHeight="1">
      <c r="A46" s="124"/>
      <c r="B46" s="97" t="s">
        <v>79</v>
      </c>
      <c r="C46" s="97"/>
      <c r="D46" s="97"/>
      <c r="E46" s="97"/>
      <c r="F46" s="105">
        <v>0</v>
      </c>
      <c r="G46" s="105">
        <v>0</v>
      </c>
      <c r="H46" s="105">
        <v>0</v>
      </c>
      <c r="I46" s="105">
        <v>0</v>
      </c>
      <c r="J46" s="105">
        <v>0</v>
      </c>
      <c r="K46" s="105">
        <v>0</v>
      </c>
      <c r="L46" s="69">
        <v>0</v>
      </c>
      <c r="M46" s="69">
        <v>0</v>
      </c>
      <c r="N46" s="105"/>
      <c r="O46" s="105"/>
      <c r="P46" s="121"/>
      <c r="Q46" s="121"/>
      <c r="R46" s="121"/>
      <c r="S46" s="121"/>
      <c r="T46" s="121"/>
      <c r="U46" s="121"/>
      <c r="V46" s="121"/>
      <c r="W46" s="121"/>
      <c r="X46" s="121"/>
      <c r="Y46" s="121"/>
    </row>
    <row r="47" spans="1:25" ht="15.95" customHeight="1">
      <c r="A47" s="124"/>
      <c r="B47" s="97" t="s">
        <v>80</v>
      </c>
      <c r="C47" s="97"/>
      <c r="D47" s="97"/>
      <c r="E47" s="97"/>
      <c r="F47" s="69">
        <v>132</v>
      </c>
      <c r="G47" s="69">
        <v>137</v>
      </c>
      <c r="H47" s="69">
        <v>0</v>
      </c>
      <c r="I47" s="69">
        <v>0</v>
      </c>
      <c r="J47" s="69">
        <v>3</v>
      </c>
      <c r="K47" s="69">
        <v>20</v>
      </c>
      <c r="L47" s="69">
        <v>0</v>
      </c>
      <c r="M47" s="69">
        <v>0</v>
      </c>
      <c r="N47" s="69"/>
      <c r="O47" s="69"/>
      <c r="P47" s="120"/>
      <c r="Q47" s="120"/>
      <c r="R47" s="120"/>
      <c r="S47" s="120"/>
      <c r="T47" s="120"/>
      <c r="U47" s="120"/>
      <c r="V47" s="120"/>
      <c r="W47" s="120"/>
      <c r="X47" s="120"/>
      <c r="Y47" s="120"/>
    </row>
    <row r="48" spans="1:25" ht="15.95" customHeight="1">
      <c r="A48" s="124"/>
      <c r="B48" s="97" t="s">
        <v>81</v>
      </c>
      <c r="C48" s="97"/>
      <c r="D48" s="97"/>
      <c r="E48" s="97"/>
      <c r="F48" s="69">
        <v>14</v>
      </c>
      <c r="G48" s="69">
        <v>28</v>
      </c>
      <c r="H48" s="69">
        <v>0</v>
      </c>
      <c r="I48" s="69">
        <v>0</v>
      </c>
      <c r="J48" s="69">
        <v>3</v>
      </c>
      <c r="K48" s="69">
        <v>5</v>
      </c>
      <c r="L48" s="69">
        <v>0</v>
      </c>
      <c r="M48" s="69">
        <v>0</v>
      </c>
      <c r="N48" s="69"/>
      <c r="O48" s="69"/>
      <c r="P48" s="120"/>
      <c r="Q48" s="120"/>
      <c r="R48" s="120"/>
      <c r="S48" s="120"/>
      <c r="T48" s="120"/>
      <c r="U48" s="120"/>
      <c r="V48" s="120"/>
      <c r="W48" s="120"/>
      <c r="X48" s="120"/>
      <c r="Y48" s="120"/>
    </row>
    <row r="49" spans="1:15" ht="15.95" customHeight="1">
      <c r="A49" s="111" t="s">
        <v>166</v>
      </c>
      <c r="O49" s="127"/>
    </row>
    <row r="50" spans="1:15" ht="15.95" customHeight="1">
      <c r="A50" s="111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tabSelected="1" view="pageBreakPreview" zoomScaleNormal="100" zoomScaleSheetLayoutView="100" workbookViewId="0">
      <selection activeCell="G5" sqref="G5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22" t="s">
        <v>0</v>
      </c>
      <c r="B1" s="22"/>
      <c r="C1" s="129" t="s">
        <v>266</v>
      </c>
      <c r="D1" s="30"/>
    </row>
    <row r="3" spans="1:14" ht="15" customHeight="1">
      <c r="A3" s="11" t="s">
        <v>167</v>
      </c>
      <c r="B3" s="11"/>
      <c r="C3" s="11"/>
      <c r="D3" s="11"/>
      <c r="E3" s="11"/>
      <c r="F3" s="11"/>
      <c r="I3" s="11"/>
      <c r="J3" s="11"/>
    </row>
    <row r="4" spans="1:14" ht="15" customHeight="1">
      <c r="A4" s="11"/>
      <c r="B4" s="11"/>
      <c r="C4" s="11"/>
      <c r="D4" s="11"/>
      <c r="E4" s="11"/>
      <c r="F4" s="11"/>
      <c r="I4" s="11"/>
      <c r="J4" s="11"/>
    </row>
    <row r="5" spans="1:14" ht="15" customHeight="1">
      <c r="A5" s="31"/>
      <c r="B5" s="31" t="s">
        <v>250</v>
      </c>
      <c r="C5" s="31"/>
      <c r="D5" s="31"/>
      <c r="H5" s="12"/>
      <c r="L5" s="12"/>
      <c r="N5" s="12" t="s">
        <v>168</v>
      </c>
    </row>
    <row r="6" spans="1:14" ht="15" customHeight="1">
      <c r="A6" s="32"/>
      <c r="B6" s="33"/>
      <c r="C6" s="33"/>
      <c r="D6" s="71"/>
      <c r="E6" s="130" t="s">
        <v>267</v>
      </c>
      <c r="F6" s="131"/>
      <c r="G6" s="130" t="s">
        <v>268</v>
      </c>
      <c r="H6" s="131"/>
      <c r="I6" s="130" t="s">
        <v>269</v>
      </c>
      <c r="J6" s="132"/>
      <c r="K6" s="130" t="s">
        <v>270</v>
      </c>
      <c r="L6" s="131"/>
      <c r="M6" s="80"/>
      <c r="N6" s="80"/>
    </row>
    <row r="7" spans="1:14" ht="15" customHeight="1">
      <c r="A7" s="15"/>
      <c r="B7" s="16"/>
      <c r="C7" s="16"/>
      <c r="D7" s="48"/>
      <c r="E7" s="74" t="s">
        <v>238</v>
      </c>
      <c r="F7" s="74" t="s">
        <v>237</v>
      </c>
      <c r="G7" s="74" t="s">
        <v>238</v>
      </c>
      <c r="H7" s="74" t="s">
        <v>237</v>
      </c>
      <c r="I7" s="74" t="s">
        <v>238</v>
      </c>
      <c r="J7" s="74" t="s">
        <v>237</v>
      </c>
      <c r="K7" s="74" t="s">
        <v>238</v>
      </c>
      <c r="L7" s="74" t="s">
        <v>237</v>
      </c>
      <c r="M7" s="25" t="s">
        <v>238</v>
      </c>
      <c r="N7" s="25" t="s">
        <v>237</v>
      </c>
    </row>
    <row r="8" spans="1:14" ht="18" customHeight="1">
      <c r="A8" s="75" t="s">
        <v>169</v>
      </c>
      <c r="B8" s="66" t="s">
        <v>170</v>
      </c>
      <c r="C8" s="67"/>
      <c r="D8" s="67"/>
      <c r="E8" s="68">
        <v>1</v>
      </c>
      <c r="F8" s="68">
        <v>1</v>
      </c>
      <c r="G8" s="68">
        <v>1</v>
      </c>
      <c r="H8" s="68">
        <v>1</v>
      </c>
      <c r="I8" s="68">
        <v>23</v>
      </c>
      <c r="J8" s="68">
        <v>23</v>
      </c>
      <c r="K8" s="68">
        <v>18</v>
      </c>
      <c r="L8" s="68">
        <v>18</v>
      </c>
      <c r="M8" s="68"/>
      <c r="N8" s="68"/>
    </row>
    <row r="9" spans="1:14" ht="18" customHeight="1">
      <c r="A9" s="75"/>
      <c r="B9" s="75" t="s">
        <v>171</v>
      </c>
      <c r="C9" s="41" t="s">
        <v>172</v>
      </c>
      <c r="D9" s="41"/>
      <c r="E9" s="68">
        <v>10</v>
      </c>
      <c r="F9" s="68">
        <v>10</v>
      </c>
      <c r="G9" s="68">
        <v>8236</v>
      </c>
      <c r="H9" s="68">
        <v>8236</v>
      </c>
      <c r="I9" s="68">
        <v>2900</v>
      </c>
      <c r="J9" s="68">
        <v>2900</v>
      </c>
      <c r="K9" s="68">
        <v>1620</v>
      </c>
      <c r="L9" s="68">
        <v>1620</v>
      </c>
      <c r="M9" s="68"/>
      <c r="N9" s="68"/>
    </row>
    <row r="10" spans="1:14" ht="18" customHeight="1">
      <c r="A10" s="75"/>
      <c r="B10" s="75"/>
      <c r="C10" s="41" t="s">
        <v>173</v>
      </c>
      <c r="D10" s="41"/>
      <c r="E10" s="68">
        <v>10</v>
      </c>
      <c r="F10" s="68">
        <v>10</v>
      </c>
      <c r="G10" s="68">
        <v>8236</v>
      </c>
      <c r="H10" s="68">
        <v>8236</v>
      </c>
      <c r="I10" s="68">
        <v>1995</v>
      </c>
      <c r="J10" s="68">
        <v>1995</v>
      </c>
      <c r="K10" s="68">
        <v>884</v>
      </c>
      <c r="L10" s="68">
        <v>884</v>
      </c>
      <c r="M10" s="68"/>
      <c r="N10" s="68"/>
    </row>
    <row r="11" spans="1:14" ht="18" customHeight="1">
      <c r="A11" s="75"/>
      <c r="B11" s="75"/>
      <c r="C11" s="41" t="s">
        <v>174</v>
      </c>
      <c r="D11" s="41"/>
      <c r="E11" s="133">
        <v>0</v>
      </c>
      <c r="F11" s="68">
        <v>0</v>
      </c>
      <c r="G11" s="68">
        <v>0</v>
      </c>
      <c r="H11" s="68">
        <v>0</v>
      </c>
      <c r="I11" s="68">
        <v>578</v>
      </c>
      <c r="J11" s="68">
        <v>578</v>
      </c>
      <c r="K11" s="68">
        <v>272</v>
      </c>
      <c r="L11" s="68">
        <v>272</v>
      </c>
      <c r="M11" s="68"/>
      <c r="N11" s="68"/>
    </row>
    <row r="12" spans="1:14" ht="18" customHeight="1">
      <c r="A12" s="75"/>
      <c r="B12" s="75"/>
      <c r="C12" s="41" t="s">
        <v>175</v>
      </c>
      <c r="D12" s="41"/>
      <c r="E12" s="68">
        <v>0</v>
      </c>
      <c r="F12" s="68">
        <v>0</v>
      </c>
      <c r="G12" s="68">
        <v>0</v>
      </c>
      <c r="H12" s="68">
        <v>0</v>
      </c>
      <c r="I12" s="68">
        <v>327</v>
      </c>
      <c r="J12" s="68">
        <v>327</v>
      </c>
      <c r="K12" s="68">
        <v>464</v>
      </c>
      <c r="L12" s="68">
        <v>464</v>
      </c>
      <c r="M12" s="68"/>
      <c r="N12" s="68"/>
    </row>
    <row r="13" spans="1:14" ht="18" customHeight="1">
      <c r="A13" s="75"/>
      <c r="B13" s="75"/>
      <c r="C13" s="41" t="s">
        <v>176</v>
      </c>
      <c r="D13" s="41"/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/>
      <c r="N13" s="68"/>
    </row>
    <row r="14" spans="1:14" ht="18" customHeight="1">
      <c r="A14" s="75"/>
      <c r="B14" s="75"/>
      <c r="C14" s="41" t="s">
        <v>177</v>
      </c>
      <c r="D14" s="41"/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/>
      <c r="N14" s="68"/>
    </row>
    <row r="15" spans="1:14" ht="18" customHeight="1">
      <c r="A15" s="75" t="s">
        <v>178</v>
      </c>
      <c r="B15" s="75" t="s">
        <v>179</v>
      </c>
      <c r="C15" s="41" t="s">
        <v>180</v>
      </c>
      <c r="D15" s="41"/>
      <c r="E15" s="72">
        <v>3462</v>
      </c>
      <c r="F15" s="72">
        <v>3664</v>
      </c>
      <c r="G15" s="72">
        <v>1090</v>
      </c>
      <c r="H15" s="72">
        <v>857</v>
      </c>
      <c r="I15" s="72">
        <v>4190</v>
      </c>
      <c r="J15" s="72">
        <v>3725</v>
      </c>
      <c r="K15" s="72">
        <v>1038</v>
      </c>
      <c r="L15" s="72">
        <v>1022</v>
      </c>
      <c r="M15" s="42"/>
      <c r="N15" s="42"/>
    </row>
    <row r="16" spans="1:14" ht="18" customHeight="1">
      <c r="A16" s="75"/>
      <c r="B16" s="75"/>
      <c r="C16" s="41" t="s">
        <v>181</v>
      </c>
      <c r="D16" s="41"/>
      <c r="E16" s="72">
        <v>503</v>
      </c>
      <c r="F16" s="72">
        <v>523</v>
      </c>
      <c r="G16" s="72">
        <v>32431</v>
      </c>
      <c r="H16" s="72">
        <v>32344</v>
      </c>
      <c r="I16" s="72">
        <v>743</v>
      </c>
      <c r="J16" s="72">
        <v>871</v>
      </c>
      <c r="K16" s="72">
        <v>3770</v>
      </c>
      <c r="L16" s="72">
        <v>4174</v>
      </c>
      <c r="M16" s="42"/>
      <c r="N16" s="42"/>
    </row>
    <row r="17" spans="1:15" ht="18" customHeight="1">
      <c r="A17" s="75"/>
      <c r="B17" s="75"/>
      <c r="C17" s="41" t="s">
        <v>182</v>
      </c>
      <c r="D17" s="41"/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42"/>
      <c r="N17" s="42"/>
    </row>
    <row r="18" spans="1:15" ht="18" customHeight="1">
      <c r="A18" s="75"/>
      <c r="B18" s="75"/>
      <c r="C18" s="41" t="s">
        <v>183</v>
      </c>
      <c r="D18" s="41"/>
      <c r="E18" s="72">
        <v>3964</v>
      </c>
      <c r="F18" s="72">
        <v>4187</v>
      </c>
      <c r="G18" s="72">
        <v>33521</v>
      </c>
      <c r="H18" s="72">
        <v>33200</v>
      </c>
      <c r="I18" s="72">
        <v>4933</v>
      </c>
      <c r="J18" s="72">
        <v>4596</v>
      </c>
      <c r="K18" s="72">
        <v>4808</v>
      </c>
      <c r="L18" s="72">
        <v>5197</v>
      </c>
      <c r="M18" s="42"/>
      <c r="N18" s="42"/>
    </row>
    <row r="19" spans="1:15" ht="18" customHeight="1">
      <c r="A19" s="75"/>
      <c r="B19" s="75" t="s">
        <v>184</v>
      </c>
      <c r="C19" s="41" t="s">
        <v>185</v>
      </c>
      <c r="D19" s="41"/>
      <c r="E19" s="72">
        <v>312</v>
      </c>
      <c r="F19" s="72">
        <v>474</v>
      </c>
      <c r="G19" s="72">
        <v>890</v>
      </c>
      <c r="H19" s="72">
        <v>962</v>
      </c>
      <c r="I19" s="72">
        <v>1552</v>
      </c>
      <c r="J19" s="72">
        <v>1181</v>
      </c>
      <c r="K19" s="72">
        <v>248</v>
      </c>
      <c r="L19" s="72">
        <v>258</v>
      </c>
      <c r="M19" s="42"/>
      <c r="N19" s="42"/>
    </row>
    <row r="20" spans="1:15" ht="18" customHeight="1">
      <c r="A20" s="75"/>
      <c r="B20" s="75"/>
      <c r="C20" s="41" t="s">
        <v>186</v>
      </c>
      <c r="D20" s="41"/>
      <c r="E20" s="72">
        <v>2311</v>
      </c>
      <c r="F20" s="72">
        <v>2558</v>
      </c>
      <c r="G20" s="72">
        <v>1863</v>
      </c>
      <c r="H20" s="72">
        <v>2462</v>
      </c>
      <c r="I20" s="72">
        <v>642</v>
      </c>
      <c r="J20" s="72">
        <v>682</v>
      </c>
      <c r="K20" s="72">
        <v>1763</v>
      </c>
      <c r="L20" s="72">
        <v>1915</v>
      </c>
      <c r="M20" s="42"/>
      <c r="N20" s="42"/>
    </row>
    <row r="21" spans="1:15" ht="18" customHeight="1">
      <c r="A21" s="75"/>
      <c r="B21" s="75"/>
      <c r="C21" s="41" t="s">
        <v>187</v>
      </c>
      <c r="D21" s="41"/>
      <c r="E21" s="69">
        <v>0</v>
      </c>
      <c r="F21" s="69">
        <v>0</v>
      </c>
      <c r="G21" s="69">
        <v>22504</v>
      </c>
      <c r="H21" s="69">
        <v>21514</v>
      </c>
      <c r="I21" s="69">
        <v>0</v>
      </c>
      <c r="J21" s="69">
        <v>0</v>
      </c>
      <c r="K21" s="69">
        <v>0</v>
      </c>
      <c r="L21" s="69">
        <v>0</v>
      </c>
      <c r="M21" s="69"/>
      <c r="N21" s="69"/>
    </row>
    <row r="22" spans="1:15" ht="18" customHeight="1">
      <c r="A22" s="75"/>
      <c r="B22" s="75"/>
      <c r="C22" s="35" t="s">
        <v>188</v>
      </c>
      <c r="D22" s="35"/>
      <c r="E22" s="72">
        <v>2623</v>
      </c>
      <c r="F22" s="72">
        <v>3032</v>
      </c>
      <c r="G22" s="72">
        <v>25257</v>
      </c>
      <c r="H22" s="72">
        <v>24938</v>
      </c>
      <c r="I22" s="72">
        <v>2194</v>
      </c>
      <c r="J22" s="72">
        <v>1863</v>
      </c>
      <c r="K22" s="72">
        <v>2012</v>
      </c>
      <c r="L22" s="72">
        <v>2173</v>
      </c>
      <c r="M22" s="42"/>
      <c r="N22" s="42"/>
    </row>
    <row r="23" spans="1:15" ht="18" customHeight="1">
      <c r="A23" s="75"/>
      <c r="B23" s="75" t="s">
        <v>189</v>
      </c>
      <c r="C23" s="41" t="s">
        <v>190</v>
      </c>
      <c r="D23" s="41"/>
      <c r="E23" s="72">
        <v>10</v>
      </c>
      <c r="F23" s="72">
        <v>10</v>
      </c>
      <c r="G23" s="72">
        <v>8236</v>
      </c>
      <c r="H23" s="72">
        <v>8236</v>
      </c>
      <c r="I23" s="72">
        <v>2900</v>
      </c>
      <c r="J23" s="72">
        <v>2900</v>
      </c>
      <c r="K23" s="72">
        <v>1620</v>
      </c>
      <c r="L23" s="72">
        <v>1620</v>
      </c>
      <c r="M23" s="42"/>
      <c r="N23" s="42"/>
    </row>
    <row r="24" spans="1:15" ht="18" customHeight="1">
      <c r="A24" s="75"/>
      <c r="B24" s="75"/>
      <c r="C24" s="41" t="s">
        <v>191</v>
      </c>
      <c r="D24" s="41"/>
      <c r="E24" s="72">
        <v>1331</v>
      </c>
      <c r="F24" s="72">
        <v>1144</v>
      </c>
      <c r="G24" s="72">
        <v>29</v>
      </c>
      <c r="H24" s="72">
        <v>27</v>
      </c>
      <c r="I24" s="72">
        <v>-161</v>
      </c>
      <c r="J24" s="72">
        <v>-167</v>
      </c>
      <c r="K24" s="72">
        <v>1157</v>
      </c>
      <c r="L24" s="72">
        <v>1384</v>
      </c>
      <c r="M24" s="42"/>
      <c r="N24" s="42"/>
    </row>
    <row r="25" spans="1:15" ht="18" customHeight="1">
      <c r="A25" s="75"/>
      <c r="B25" s="75"/>
      <c r="C25" s="41" t="s">
        <v>192</v>
      </c>
      <c r="D25" s="41"/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19</v>
      </c>
      <c r="L25" s="72">
        <v>19</v>
      </c>
      <c r="M25" s="42"/>
      <c r="N25" s="42"/>
    </row>
    <row r="26" spans="1:15" ht="18" customHeight="1">
      <c r="A26" s="75"/>
      <c r="B26" s="75"/>
      <c r="C26" s="41" t="s">
        <v>193</v>
      </c>
      <c r="D26" s="41"/>
      <c r="E26" s="72">
        <v>1341</v>
      </c>
      <c r="F26" s="72">
        <v>1154</v>
      </c>
      <c r="G26" s="72">
        <v>8265</v>
      </c>
      <c r="H26" s="72">
        <v>8263</v>
      </c>
      <c r="I26" s="72">
        <v>2739</v>
      </c>
      <c r="J26" s="72">
        <v>2733</v>
      </c>
      <c r="K26" s="72">
        <v>2796</v>
      </c>
      <c r="L26" s="72">
        <v>3024</v>
      </c>
      <c r="M26" s="42"/>
      <c r="N26" s="42"/>
    </row>
    <row r="27" spans="1:15" ht="18" customHeight="1">
      <c r="A27" s="75"/>
      <c r="B27" s="41" t="s">
        <v>194</v>
      </c>
      <c r="C27" s="41"/>
      <c r="D27" s="41"/>
      <c r="E27" s="72">
        <v>3964</v>
      </c>
      <c r="F27" s="72">
        <v>4187</v>
      </c>
      <c r="G27" s="72">
        <v>33521</v>
      </c>
      <c r="H27" s="72">
        <v>33200</v>
      </c>
      <c r="I27" s="72">
        <v>4933</v>
      </c>
      <c r="J27" s="72">
        <v>4596</v>
      </c>
      <c r="K27" s="72">
        <v>4808</v>
      </c>
      <c r="L27" s="72">
        <v>5197</v>
      </c>
      <c r="M27" s="42"/>
      <c r="N27" s="42"/>
    </row>
    <row r="28" spans="1:15" ht="18" customHeight="1">
      <c r="A28" s="75" t="s">
        <v>195</v>
      </c>
      <c r="B28" s="75" t="s">
        <v>196</v>
      </c>
      <c r="C28" s="41" t="s">
        <v>197</v>
      </c>
      <c r="D28" s="70" t="s">
        <v>40</v>
      </c>
      <c r="E28" s="72">
        <v>193</v>
      </c>
      <c r="F28" s="72">
        <v>432</v>
      </c>
      <c r="G28" s="72">
        <v>2280</v>
      </c>
      <c r="H28" s="72">
        <v>1985</v>
      </c>
      <c r="I28" s="72">
        <v>6066</v>
      </c>
      <c r="J28" s="72">
        <v>5349</v>
      </c>
      <c r="K28" s="72">
        <v>676</v>
      </c>
      <c r="L28" s="72">
        <v>583</v>
      </c>
      <c r="M28" s="42"/>
      <c r="N28" s="42"/>
    </row>
    <row r="29" spans="1:15" ht="18" customHeight="1">
      <c r="A29" s="75"/>
      <c r="B29" s="75"/>
      <c r="C29" s="41" t="s">
        <v>198</v>
      </c>
      <c r="D29" s="70" t="s">
        <v>41</v>
      </c>
      <c r="E29" s="72">
        <v>111</v>
      </c>
      <c r="F29" s="72">
        <v>233</v>
      </c>
      <c r="G29" s="72">
        <v>2376</v>
      </c>
      <c r="H29" s="72">
        <v>2007</v>
      </c>
      <c r="I29" s="72">
        <v>6047</v>
      </c>
      <c r="J29" s="72">
        <v>5310</v>
      </c>
      <c r="K29" s="72">
        <v>30</v>
      </c>
      <c r="L29" s="72">
        <v>17</v>
      </c>
      <c r="M29" s="42"/>
      <c r="N29" s="42"/>
    </row>
    <row r="30" spans="1:15" ht="18" customHeight="1">
      <c r="A30" s="75"/>
      <c r="B30" s="75"/>
      <c r="C30" s="41" t="s">
        <v>199</v>
      </c>
      <c r="D30" s="70" t="s">
        <v>200</v>
      </c>
      <c r="E30" s="72">
        <v>33</v>
      </c>
      <c r="F30" s="72">
        <v>36</v>
      </c>
      <c r="G30" s="72">
        <v>90</v>
      </c>
      <c r="H30" s="72">
        <v>81</v>
      </c>
      <c r="I30" s="72">
        <v>0</v>
      </c>
      <c r="J30" s="72">
        <v>0</v>
      </c>
      <c r="K30" s="72">
        <v>686</v>
      </c>
      <c r="L30" s="72">
        <v>676</v>
      </c>
      <c r="M30" s="42"/>
      <c r="N30" s="42"/>
    </row>
    <row r="31" spans="1:15" ht="18" customHeight="1">
      <c r="A31" s="75"/>
      <c r="B31" s="75"/>
      <c r="C31" s="35" t="s">
        <v>201</v>
      </c>
      <c r="D31" s="70" t="s">
        <v>202</v>
      </c>
      <c r="E31" s="72">
        <f t="shared" ref="E31:L31" si="0">E28-E29-E30</f>
        <v>49</v>
      </c>
      <c r="F31" s="72">
        <f t="shared" si="0"/>
        <v>163</v>
      </c>
      <c r="G31" s="72">
        <f t="shared" si="0"/>
        <v>-186</v>
      </c>
      <c r="H31" s="72">
        <f t="shared" si="0"/>
        <v>-103</v>
      </c>
      <c r="I31" s="72">
        <f t="shared" si="0"/>
        <v>19</v>
      </c>
      <c r="J31" s="72">
        <f t="shared" si="0"/>
        <v>39</v>
      </c>
      <c r="K31" s="72">
        <f t="shared" si="0"/>
        <v>-40</v>
      </c>
      <c r="L31" s="72">
        <f t="shared" si="0"/>
        <v>-110</v>
      </c>
      <c r="M31" s="42">
        <f t="shared" ref="E31:N31" si="1">M28-M29-M30</f>
        <v>0</v>
      </c>
      <c r="N31" s="42">
        <f t="shared" si="1"/>
        <v>0</v>
      </c>
      <c r="O31" s="7"/>
    </row>
    <row r="32" spans="1:15" ht="18" customHeight="1">
      <c r="A32" s="75"/>
      <c r="B32" s="75"/>
      <c r="C32" s="41" t="s">
        <v>203</v>
      </c>
      <c r="D32" s="70" t="s">
        <v>204</v>
      </c>
      <c r="E32" s="72">
        <v>28</v>
      </c>
      <c r="F32" s="72">
        <v>28</v>
      </c>
      <c r="G32" s="72">
        <v>8</v>
      </c>
      <c r="H32" s="72">
        <v>6</v>
      </c>
      <c r="I32" s="72">
        <v>7</v>
      </c>
      <c r="J32" s="72">
        <v>2</v>
      </c>
      <c r="K32" s="72">
        <v>11</v>
      </c>
      <c r="L32" s="72">
        <v>41</v>
      </c>
      <c r="M32" s="42"/>
      <c r="N32" s="42"/>
    </row>
    <row r="33" spans="1:14" ht="18" customHeight="1">
      <c r="A33" s="75"/>
      <c r="B33" s="75"/>
      <c r="C33" s="41" t="s">
        <v>205</v>
      </c>
      <c r="D33" s="70" t="s">
        <v>206</v>
      </c>
      <c r="E33" s="72">
        <v>27</v>
      </c>
      <c r="F33" s="72">
        <v>24</v>
      </c>
      <c r="G33" s="72">
        <v>3</v>
      </c>
      <c r="H33" s="72">
        <v>5</v>
      </c>
      <c r="I33" s="72">
        <v>9</v>
      </c>
      <c r="J33" s="72">
        <v>11</v>
      </c>
      <c r="K33" s="72">
        <v>23</v>
      </c>
      <c r="L33" s="72">
        <v>25</v>
      </c>
      <c r="M33" s="42"/>
      <c r="N33" s="42"/>
    </row>
    <row r="34" spans="1:14" ht="18" customHeight="1">
      <c r="A34" s="75"/>
      <c r="B34" s="75"/>
      <c r="C34" s="35" t="s">
        <v>207</v>
      </c>
      <c r="D34" s="70" t="s">
        <v>208</v>
      </c>
      <c r="E34" s="72">
        <f t="shared" ref="E34:L34" si="2">E31+E32-E33</f>
        <v>50</v>
      </c>
      <c r="F34" s="72">
        <f t="shared" si="2"/>
        <v>167</v>
      </c>
      <c r="G34" s="72">
        <f t="shared" si="2"/>
        <v>-181</v>
      </c>
      <c r="H34" s="72">
        <f t="shared" si="2"/>
        <v>-102</v>
      </c>
      <c r="I34" s="72">
        <f t="shared" si="2"/>
        <v>17</v>
      </c>
      <c r="J34" s="72">
        <f t="shared" si="2"/>
        <v>30</v>
      </c>
      <c r="K34" s="72">
        <f t="shared" si="2"/>
        <v>-52</v>
      </c>
      <c r="L34" s="72">
        <f t="shared" si="2"/>
        <v>-94</v>
      </c>
      <c r="M34" s="42">
        <f t="shared" ref="E34:N34" si="3">M31+M32-M33</f>
        <v>0</v>
      </c>
      <c r="N34" s="42">
        <f t="shared" si="3"/>
        <v>0</v>
      </c>
    </row>
    <row r="35" spans="1:14" ht="18" customHeight="1">
      <c r="A35" s="75"/>
      <c r="B35" s="75" t="s">
        <v>209</v>
      </c>
      <c r="C35" s="41" t="s">
        <v>210</v>
      </c>
      <c r="D35" s="70" t="s">
        <v>211</v>
      </c>
      <c r="E35" s="72">
        <v>142</v>
      </c>
      <c r="F35" s="72">
        <v>33</v>
      </c>
      <c r="G35" s="72">
        <v>183</v>
      </c>
      <c r="H35" s="72">
        <v>102</v>
      </c>
      <c r="I35" s="72">
        <v>0</v>
      </c>
      <c r="J35" s="72">
        <v>0</v>
      </c>
      <c r="K35" s="72">
        <v>0</v>
      </c>
      <c r="L35" s="72">
        <v>7</v>
      </c>
      <c r="M35" s="42"/>
      <c r="N35" s="42"/>
    </row>
    <row r="36" spans="1:14" ht="18" customHeight="1">
      <c r="A36" s="75"/>
      <c r="B36" s="75"/>
      <c r="C36" s="41" t="s">
        <v>212</v>
      </c>
      <c r="D36" s="70" t="s">
        <v>213</v>
      </c>
      <c r="E36" s="72">
        <v>5</v>
      </c>
      <c r="F36" s="72">
        <v>8</v>
      </c>
      <c r="G36" s="72">
        <v>0</v>
      </c>
      <c r="H36" s="72">
        <v>0</v>
      </c>
      <c r="I36" s="72">
        <v>1</v>
      </c>
      <c r="J36" s="72">
        <v>1</v>
      </c>
      <c r="K36" s="72">
        <v>1</v>
      </c>
      <c r="L36" s="72">
        <v>3</v>
      </c>
      <c r="M36" s="42"/>
      <c r="N36" s="42"/>
    </row>
    <row r="37" spans="1:14" ht="18" customHeight="1">
      <c r="A37" s="75"/>
      <c r="B37" s="75"/>
      <c r="C37" s="41" t="s">
        <v>214</v>
      </c>
      <c r="D37" s="70" t="s">
        <v>215</v>
      </c>
      <c r="E37" s="72">
        <f t="shared" ref="E37:L37" si="4">E34+E35-E36</f>
        <v>187</v>
      </c>
      <c r="F37" s="72">
        <f>F34+F35-F36</f>
        <v>192</v>
      </c>
      <c r="G37" s="72">
        <f t="shared" si="4"/>
        <v>2</v>
      </c>
      <c r="H37" s="72">
        <f t="shared" si="4"/>
        <v>0</v>
      </c>
      <c r="I37" s="72">
        <f t="shared" si="4"/>
        <v>16</v>
      </c>
      <c r="J37" s="72">
        <f t="shared" si="4"/>
        <v>29</v>
      </c>
      <c r="K37" s="72">
        <f t="shared" si="4"/>
        <v>-53</v>
      </c>
      <c r="L37" s="72">
        <f t="shared" si="4"/>
        <v>-90</v>
      </c>
      <c r="M37" s="42">
        <f t="shared" ref="E37:N37" si="5">M34+M35-M36</f>
        <v>0</v>
      </c>
      <c r="N37" s="42">
        <f t="shared" si="5"/>
        <v>0</v>
      </c>
    </row>
    <row r="38" spans="1:14" ht="18" customHeight="1">
      <c r="A38" s="75"/>
      <c r="B38" s="75"/>
      <c r="C38" s="41" t="s">
        <v>216</v>
      </c>
      <c r="D38" s="70" t="s">
        <v>217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134">
        <v>0</v>
      </c>
      <c r="L38" s="72">
        <v>0</v>
      </c>
      <c r="M38" s="42"/>
      <c r="N38" s="42"/>
    </row>
    <row r="39" spans="1:14" ht="18" customHeight="1">
      <c r="A39" s="75"/>
      <c r="B39" s="75"/>
      <c r="C39" s="41" t="s">
        <v>218</v>
      </c>
      <c r="D39" s="70" t="s">
        <v>219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134">
        <v>0</v>
      </c>
      <c r="L39" s="72">
        <v>0</v>
      </c>
      <c r="M39" s="42"/>
      <c r="N39" s="42"/>
    </row>
    <row r="40" spans="1:14" ht="18" customHeight="1">
      <c r="A40" s="75"/>
      <c r="B40" s="75"/>
      <c r="C40" s="41" t="s">
        <v>220</v>
      </c>
      <c r="D40" s="70" t="s">
        <v>221</v>
      </c>
      <c r="E40" s="72">
        <v>0</v>
      </c>
      <c r="F40" s="72">
        <v>0</v>
      </c>
      <c r="G40" s="72">
        <v>0</v>
      </c>
      <c r="H40" s="72">
        <v>0</v>
      </c>
      <c r="I40" s="72">
        <v>9</v>
      </c>
      <c r="J40" s="72">
        <v>26</v>
      </c>
      <c r="K40" s="72">
        <v>178</v>
      </c>
      <c r="L40" s="72">
        <v>-29</v>
      </c>
      <c r="M40" s="42"/>
      <c r="N40" s="42"/>
    </row>
    <row r="41" spans="1:14" ht="18" customHeight="1">
      <c r="A41" s="75"/>
      <c r="B41" s="75"/>
      <c r="C41" s="35" t="s">
        <v>222</v>
      </c>
      <c r="D41" s="70" t="s">
        <v>223</v>
      </c>
      <c r="E41" s="72">
        <f t="shared" ref="E41:L41" si="6">E34+E35-E36-E40</f>
        <v>187</v>
      </c>
      <c r="F41" s="72">
        <f t="shared" si="6"/>
        <v>192</v>
      </c>
      <c r="G41" s="72">
        <f t="shared" si="6"/>
        <v>2</v>
      </c>
      <c r="H41" s="72">
        <f t="shared" si="6"/>
        <v>0</v>
      </c>
      <c r="I41" s="72">
        <f t="shared" si="6"/>
        <v>7</v>
      </c>
      <c r="J41" s="72">
        <f t="shared" si="6"/>
        <v>3</v>
      </c>
      <c r="K41" s="72">
        <f>K34+K35-K36-K40</f>
        <v>-231</v>
      </c>
      <c r="L41" s="72">
        <f>L34+L35-L36-L40</f>
        <v>-61</v>
      </c>
      <c r="M41" s="42">
        <f t="shared" ref="E41:N41" si="7">M34+M35-M36-M40</f>
        <v>0</v>
      </c>
      <c r="N41" s="42">
        <f t="shared" si="7"/>
        <v>0</v>
      </c>
    </row>
    <row r="42" spans="1:14" ht="18" customHeight="1">
      <c r="A42" s="75"/>
      <c r="B42" s="75"/>
      <c r="C42" s="79" t="s">
        <v>224</v>
      </c>
      <c r="D42" s="79"/>
      <c r="E42" s="72">
        <f t="shared" ref="E42:L42" si="8">E37+E38-E39-E40</f>
        <v>187</v>
      </c>
      <c r="F42" s="72">
        <f t="shared" si="8"/>
        <v>192</v>
      </c>
      <c r="G42" s="72">
        <f t="shared" si="8"/>
        <v>2</v>
      </c>
      <c r="H42" s="72">
        <f t="shared" si="8"/>
        <v>0</v>
      </c>
      <c r="I42" s="72">
        <f t="shared" si="8"/>
        <v>7</v>
      </c>
      <c r="J42" s="72">
        <f t="shared" si="8"/>
        <v>3</v>
      </c>
      <c r="K42" s="72">
        <f t="shared" si="8"/>
        <v>-231</v>
      </c>
      <c r="L42" s="72">
        <f t="shared" si="8"/>
        <v>-61</v>
      </c>
      <c r="M42" s="42">
        <f t="shared" ref="E42:N42" si="9">M37+M38-M39-M40</f>
        <v>0</v>
      </c>
      <c r="N42" s="42">
        <f t="shared" si="9"/>
        <v>0</v>
      </c>
    </row>
    <row r="43" spans="1:14" ht="18" customHeight="1">
      <c r="A43" s="75"/>
      <c r="B43" s="75"/>
      <c r="C43" s="41" t="s">
        <v>225</v>
      </c>
      <c r="D43" s="70" t="s">
        <v>226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42"/>
      <c r="N43" s="42"/>
    </row>
    <row r="44" spans="1:14" ht="18" customHeight="1">
      <c r="A44" s="75"/>
      <c r="B44" s="75"/>
      <c r="C44" s="35" t="s">
        <v>227</v>
      </c>
      <c r="D44" s="54" t="s">
        <v>228</v>
      </c>
      <c r="E44" s="72">
        <f t="shared" ref="E44:L44" si="10">E41+E43</f>
        <v>187</v>
      </c>
      <c r="F44" s="72">
        <f t="shared" si="10"/>
        <v>192</v>
      </c>
      <c r="G44" s="72">
        <f t="shared" si="10"/>
        <v>2</v>
      </c>
      <c r="H44" s="72">
        <f t="shared" si="10"/>
        <v>0</v>
      </c>
      <c r="I44" s="72">
        <f t="shared" si="10"/>
        <v>7</v>
      </c>
      <c r="J44" s="72">
        <f t="shared" si="10"/>
        <v>3</v>
      </c>
      <c r="K44" s="72">
        <f t="shared" si="10"/>
        <v>-231</v>
      </c>
      <c r="L44" s="72">
        <f t="shared" si="10"/>
        <v>-61</v>
      </c>
      <c r="M44" s="42">
        <f t="shared" ref="E44:N44" si="11">M41+M43</f>
        <v>0</v>
      </c>
      <c r="N44" s="42">
        <f t="shared" si="11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34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201op</cp:lastModifiedBy>
  <cp:lastPrinted>2024-08-26T07:03:16Z</cp:lastPrinted>
  <dcterms:modified xsi:type="dcterms:W3CDTF">2024-08-26T07:17:24Z</dcterms:modified>
</cp:coreProperties>
</file>