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30.46\share\b-tyousa\41_地方債協会（速報・照会等）\04_都道府県及び指定都市の財政状況\R6\02_作業\"/>
    </mc:Choice>
  </mc:AlternateContent>
  <bookViews>
    <workbookView xWindow="-120" yWindow="-120" windowWidth="29040" windowHeight="15840" tabRatio="663" activeTab="2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J45" i="7" l="1"/>
  <c r="H44" i="4"/>
  <c r="F38" i="2" l="1"/>
  <c r="F32" i="2"/>
  <c r="I44" i="4" l="1"/>
  <c r="I9" i="2" l="1"/>
  <c r="F45" i="2"/>
  <c r="G45" i="2" s="1"/>
  <c r="F27" i="2"/>
  <c r="G27" i="2" s="1"/>
  <c r="F24" i="6"/>
  <c r="F22" i="6" s="1"/>
  <c r="E22" i="6"/>
  <c r="E19" i="6"/>
  <c r="E23" i="6" s="1"/>
  <c r="H45" i="5"/>
  <c r="F45" i="5"/>
  <c r="G44" i="5" s="1"/>
  <c r="H27" i="5"/>
  <c r="F27" i="5"/>
  <c r="G19" i="5" s="1"/>
  <c r="F44" i="4"/>
  <c r="F39" i="4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 s="1"/>
  <c r="K39" i="4"/>
  <c r="K44" i="4"/>
  <c r="J39" i="4"/>
  <c r="J44" i="4"/>
  <c r="I39" i="4"/>
  <c r="H39" i="4"/>
  <c r="G39" i="4"/>
  <c r="G44" i="4"/>
  <c r="O24" i="4"/>
  <c r="O27" i="4" s="1"/>
  <c r="N24" i="4"/>
  <c r="N27" i="4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41" i="2"/>
  <c r="G34" i="5"/>
  <c r="G30" i="5" l="1"/>
  <c r="G41" i="5"/>
  <c r="G28" i="5"/>
  <c r="G35" i="5"/>
  <c r="G42" i="5"/>
  <c r="G39" i="5"/>
  <c r="G40" i="5"/>
  <c r="G37" i="5"/>
  <c r="G38" i="5"/>
  <c r="G33" i="5"/>
  <c r="F45" i="4"/>
  <c r="G29" i="2"/>
  <c r="G14" i="2"/>
  <c r="M45" i="7"/>
  <c r="H22" i="6"/>
  <c r="K45" i="4"/>
  <c r="I45" i="4"/>
  <c r="G45" i="4"/>
  <c r="I45" i="5"/>
  <c r="G45" i="5"/>
  <c r="G29" i="5"/>
  <c r="G28" i="2"/>
  <c r="J37" i="8"/>
  <c r="J42" i="8" s="1"/>
  <c r="H45" i="4"/>
  <c r="G21" i="2"/>
  <c r="G43" i="5"/>
  <c r="G16" i="2"/>
  <c r="G45" i="7"/>
  <c r="G18" i="2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<sst xmlns="http://schemas.openxmlformats.org/spreadsheetml/2006/main" count="443" uniqueCount="271">
  <si>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</si>
  <si>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</si>
  <si>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</si>
  <si>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</si>
  <si>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</si>
  <si>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</si>
  <si>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</si>
  <si>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</si>
  <si>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</si>
  <si>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</si>
  <si>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</si>
  <si>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</si>
  <si>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</si>
  <si>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</si>
  <si>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</si>
  <si>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</si>
  <si>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</si>
  <si>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</si>
  <si>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</si>
  <si>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</si>
  <si>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</si>
  <si>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</si>
  <si>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</si>
  <si>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</si>
  <si>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</si>
  <si>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</si>
  <si>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</si>
  <si>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</si>
  <si>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</si>
  <si>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</si>
  <si>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</si>
  <si>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</si>
  <si>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</si>
  <si>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</si>
  <si>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</si>
  <si>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</si>
  <si>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</si>
  <si>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</si>
  <si>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</si>
  <si>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</si>
  <si>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</si>
  <si>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</si>
  <si>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</si>
  <si>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</si>
  <si>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</si>
  <si>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</si>
  <si>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</si>
  <si>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</si>
  <si>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</si>
  <si>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</si>
  <si>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</si>
  <si>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</si>
  <si>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</si>
  <si>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</si>
  <si>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</si>
  <si>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</si>
  <si>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</si>
  <si>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</si>
  <si>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</si>
  <si>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</si>
  <si>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</si>
  <si>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</si>
  <si>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</si>
  <si>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</si>
  <si>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</si>
  <si>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</si>
  <si>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</si>
  <si>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</si>
  <si>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</si>
  <si>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</si>
  <si>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</si>
  <si>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</si>
  <si>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</si>
  <si>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</si>
  <si>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</si>
  <si>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</si>
  <si>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</si>
  <si>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</si>
  <si>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</si>
  <si>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</si>
  <si>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</si>
  <si>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</si>
  <si>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</si>
  <si>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</si>
  <si>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</si>
  <si>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</si>
  <si>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</si>
  <si>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</si>
  <si>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</si>
  <si>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</si>
  <si>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</si>
  <si>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</si>
  <si>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</si>
  <si>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</si>
  <si>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</si>
  <si>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</si>
  <si>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</si>
  <si>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</si>
  <si>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</si>
  <si>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</si>
  <si>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</si>
  <si>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</si>
  <si>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</si>
  <si>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</si>
  <si>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</si>
  <si>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</si>
  <si>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</si>
  <si>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</si>
  <si>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</si>
  <si>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</si>
  <si>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</si>
  <si>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</si>
  <si>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</si>
  <si>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</si>
  <si>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</si>
  <si>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</si>
  <si>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</si>
  <si>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</si>
  <si>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</si>
  <si>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</si>
  <si>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</si>
  <si>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</si>
  <si>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</si>
  <si>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</si>
  <si>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</si>
  <si>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</si>
  <si>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</si>
  <si>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</si>
  <si>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</si>
  <si>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</si>
  <si>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</si>
  <si>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</si>
  <si>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</si>
  <si>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</si>
  <si>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</si>
  <si>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</si>
  <si>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</si>
  <si>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</si>
  <si>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</si>
  <si>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</si>
  <si>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</si>
  <si>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</si>
  <si>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</si>
  <si>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</si>
  <si>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</si>
  <si>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</si>
  <si>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</si>
  <si>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</si>
  <si>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</si>
  <si>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</si>
  <si>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</si>
  <si>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</si>
  <si>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</si>
  <si>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</si>
  <si>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</si>
  <si>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</si>
  <si>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</si>
  <si>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</si>
  <si>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</si>
  <si>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</si>
  <si>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</si>
  <si>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</si>
  <si>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</si>
  <si>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</si>
  <si>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</si>
  <si>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</si>
  <si>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</si>
  <si>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</si>
  <si>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</si>
  <si>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</si>
  <si>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</si>
  <si>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</si>
  <si>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</si>
  <si>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</si>
  <si>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</si>
  <si>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</si>
  <si>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</si>
  <si>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</si>
  <si>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</si>
  <si>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</si>
  <si>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</si>
  <si>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</si>
  <si>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</si>
  <si>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</si>
  <si>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</si>
  <si>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</si>
  <si>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</si>
  <si>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</si>
  <si>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</si>
  <si>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</si>
  <si>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</si>
  <si>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</si>
  <si>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</si>
  <si>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</si>
  <si>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</si>
  <si>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</si>
  <si>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</si>
  <si>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</si>
  <si>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</si>
  <si>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</si>
  <si>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</si>
  <si>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</si>
  <si>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</si>
  <si>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</si>
  <si>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</si>
  <si>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</si>
  <si>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</si>
  <si>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</si>
  <si>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</si>
  <si>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</si>
  <si>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</si>
  <si>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</si>
  <si>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</si>
  <si>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</si>
  <si>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</si>
  <si>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</si>
  <si>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</si>
  <si>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</si>
  <si>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</si>
  <si>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</si>
  <si>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</si>
  <si>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</si>
  <si>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</si>
  <si>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</si>
  <si>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</si>
  <si>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</si>
  <si>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</si>
  <si>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</si>
  <si>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</si>
  <si>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</si>
  <si>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</si>
  <si>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</si>
  <si>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</si>
  <si>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</si>
  <si>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</si>
  <si>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</si>
  <si>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</si>
  <si>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</si>
  <si>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</si>
  <si>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</si>
  <si>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</si>
  <si>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</si>
  <si>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</si>
  <si>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</si>
  <si>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</si>
  <si>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</si>
  <si>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</si>
  <si>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</si>
  <si>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</si>
  <si>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</si>
  <si>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</si>
  <si>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電気事業</t>
    <rPh sb="0" eb="4">
      <t>デンキジギョウ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</si>
  <si>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</si>
  <si>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病院事業</t>
    <rPh sb="0" eb="4">
      <t>ビョウインジギョウ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</si>
  <si>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</si>
  <si>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下水道事業（特定環境保全）</t>
    <rPh sb="0" eb="5">
      <t>ゲスイドウジギョウ</t>
    </rPh>
    <rPh sb="6" eb="8">
      <t>トクテイ</t>
    </rPh>
    <rPh sb="8" eb="10">
      <t>カンキョウ</t>
    </rPh>
    <rPh sb="10" eb="12">
      <t>ホゼン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</si>
  <si>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</si>
  <si>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宅地造成事業（臨海土地造成）</t>
    <rPh sb="0" eb="2">
      <t>タクチ</t>
    </rPh>
    <rPh sb="2" eb="4">
      <t>ゾウセイ</t>
    </rPh>
    <rPh sb="4" eb="6">
      <t>ジギョウ</t>
    </rPh>
    <rPh sb="7" eb="9">
      <t>リンカイ</t>
    </rPh>
    <rPh sb="9" eb="11">
      <t>トチ</t>
    </rPh>
    <rPh sb="11" eb="13">
      <t>ゾウセイ</t>
    </rPh>
    <phoneticPr fontId="9"/>
  </si>
  <si>
    <t>下水道事業（漁業集落排水）</t>
    <rPh sb="0" eb="5">
      <t>ゲスイドウジギョウ</t>
    </rPh>
    <rPh sb="6" eb="10">
      <t>ギョギョウシュウラク</t>
    </rPh>
    <rPh sb="10" eb="12">
      <t>ハイスイ</t>
    </rPh>
    <phoneticPr fontId="9"/>
  </si>
  <si>
    <t>電気事業</t>
    <rPh sb="0" eb="4">
      <t>デンキジギョウ</t>
    </rPh>
    <phoneticPr fontId="16"/>
  </si>
  <si>
    <t>工業用水道事業</t>
    <rPh sb="0" eb="3">
      <t>コウギョウヨウ</t>
    </rPh>
    <rPh sb="3" eb="7">
      <t>スイドウジギョウ</t>
    </rPh>
    <phoneticPr fontId="16"/>
  </si>
  <si>
    <t>病院事業</t>
    <rPh sb="0" eb="4">
      <t>ビョウインジギョウ</t>
    </rPh>
    <phoneticPr fontId="16"/>
  </si>
  <si>
    <t>流域下水道事業</t>
    <rPh sb="0" eb="5">
      <t>リュウイキゲスイドウ</t>
    </rPh>
    <rPh sb="5" eb="7">
      <t>ジギョウ</t>
    </rPh>
    <phoneticPr fontId="16"/>
  </si>
  <si>
    <t>下水道事業（特定環境保全）</t>
    <rPh sb="0" eb="5">
      <t>ゲスイドウジギョウ</t>
    </rPh>
    <rPh sb="6" eb="8">
      <t>トクテイ</t>
    </rPh>
    <rPh sb="8" eb="10">
      <t>カンキョウ</t>
    </rPh>
    <rPh sb="10" eb="12">
      <t>ホゼン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</si>
  <si>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</si>
  <si>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宅地造成事業（臨海土地造成）</t>
    <rPh sb="0" eb="4">
      <t>タクチゾウセイ</t>
    </rPh>
    <rPh sb="4" eb="6">
      <t>ジギョウ</t>
    </rPh>
    <rPh sb="7" eb="13">
      <t>リンカイトチゾウセイ</t>
    </rPh>
    <phoneticPr fontId="14"/>
  </si>
  <si>
    <t>下水道事業（漁業集落排水）</t>
    <rPh sb="0" eb="5">
      <t>ゲスイドウジギョウ</t>
    </rPh>
    <rPh sb="6" eb="10">
      <t>ギョギョウシュウラク</t>
    </rPh>
    <rPh sb="10" eb="12">
      <t>ハイスイ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</si>
  <si>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</si>
  <si>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IGRいわて銀河鉄道</t>
    <rPh sb="6" eb="8">
      <t>ギンガ</t>
    </rPh>
    <rPh sb="8" eb="10">
      <t>テツドウ</t>
    </rPh>
    <phoneticPr fontId="14"/>
  </si>
  <si>
    <t>岩手県</t>
    <rPh sb="0" eb="3">
      <t>イワテケン</t>
    </rPh>
    <phoneticPr fontId="9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</si>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</sst>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2" borderId="10" xfId="0" applyNumberFormat="1" applyFill="1" applyBorder="1" applyAlignment="1">
      <alignment horizontal="left" vertical="center"/>
    </xf>
    <xf numFmtId="41" fontId="0" fillId="2" borderId="10" xfId="0" applyNumberFormat="1" applyFill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41" fontId="0" fillId="2" borderId="0" xfId="0" applyNumberFormat="1" applyFill="1" applyAlignment="1">
      <alignment vertical="center"/>
    </xf>
    <xf numFmtId="41" fontId="0" fillId="2" borderId="10" xfId="0" applyNumberForma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41" fontId="0" fillId="0" borderId="11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41" fontId="0" fillId="0" borderId="13" xfId="0" applyNumberFormat="1" applyFill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41" fontId="0" fillId="0" borderId="13" xfId="0" applyNumberFormat="1" applyFill="1" applyBorder="1" applyAlignment="1">
      <alignment horizontal="left"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41" fontId="0" fillId="0" borderId="10" xfId="0" applyNumberFormat="1" applyFill="1" applyBorder="1" applyAlignment="1">
      <alignment vertical="center"/>
    </xf>
    <xf numFmtId="41" fontId="0" fillId="2" borderId="10" xfId="0" quotePrefix="1" applyNumberFormat="1" applyFill="1" applyBorder="1" applyAlignment="1">
      <alignment horizontal="right" vertical="center"/>
    </xf>
    <xf numFmtId="41" fontId="0" fillId="2" borderId="3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21" fillId="0" borderId="10" xfId="1" applyNumberFormat="1" applyFont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80" fontId="15" fillId="0" borderId="10" xfId="1" applyNumberFormat="1" applyFont="1" applyFill="1" applyBorder="1" applyAlignment="1">
      <alignment vertical="center" textRotation="255"/>
    </xf>
    <xf numFmtId="0" fontId="13" fillId="0" borderId="10" xfId="3" applyFill="1" applyBorder="1" applyAlignment="1">
      <alignment vertical="center"/>
    </xf>
    <xf numFmtId="41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41" fontId="17" fillId="2" borderId="10" xfId="0" applyNumberFormat="1" applyFont="1" applyFill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5" t="s">
        <v>0</v>
      </c>
      <c r="B1" s="15"/>
      <c r="C1" s="15"/>
      <c r="D1" s="15"/>
      <c r="E1" s="20" t="s">
        <v>269</v>
      </c>
      <c r="F1" s="1"/>
    </row>
    <row r="3" spans="1:11" ht="14.4">
      <c r="A3" s="9" t="s">
        <v>92</v>
      </c>
    </row>
    <row r="5" spans="1:11">
      <c r="A5" s="16" t="s">
        <v>240</v>
      </c>
      <c r="B5" s="16"/>
      <c r="C5" s="16"/>
      <c r="D5" s="16"/>
      <c r="E5" s="16"/>
    </row>
    <row r="6" spans="1:11" ht="14.4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58"/>
      <c r="F7" s="47" t="s">
        <v>242</v>
      </c>
      <c r="G7" s="47"/>
      <c r="H7" s="47" t="s">
        <v>236</v>
      </c>
      <c r="I7" s="48" t="s">
        <v>21</v>
      </c>
    </row>
    <row r="8" spans="1:11" ht="17.100000000000001" customHeight="1">
      <c r="A8" s="17"/>
      <c r="B8" s="18"/>
      <c r="C8" s="18"/>
      <c r="D8" s="18"/>
      <c r="E8" s="59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112" t="s">
        <v>87</v>
      </c>
      <c r="B9" s="112" t="s">
        <v>89</v>
      </c>
      <c r="C9" s="60" t="s">
        <v>3</v>
      </c>
      <c r="D9" s="52"/>
      <c r="E9" s="52"/>
      <c r="F9" s="53">
        <v>166755</v>
      </c>
      <c r="G9" s="54">
        <f>F9/$F$27*100</f>
        <v>23.34922106253623</v>
      </c>
      <c r="H9" s="53">
        <v>168505</v>
      </c>
      <c r="I9" s="54">
        <f>(F9/H9-1)*100</f>
        <v>-1.0385448503011818</v>
      </c>
      <c r="K9" s="24"/>
    </row>
    <row r="10" spans="1:11" ht="18" customHeight="1">
      <c r="A10" s="112"/>
      <c r="B10" s="112"/>
      <c r="C10" s="62"/>
      <c r="D10" s="64" t="s">
        <v>22</v>
      </c>
      <c r="E10" s="52"/>
      <c r="F10" s="53">
        <v>37682</v>
      </c>
      <c r="G10" s="54">
        <f t="shared" ref="G10:G26" si="0">F10/$F$27*100</f>
        <v>5.2762756623698852</v>
      </c>
      <c r="H10" s="53">
        <v>40604</v>
      </c>
      <c r="I10" s="54">
        <f t="shared" ref="I10:I27" si="1">(F10/H10-1)*100</f>
        <v>-7.1963353364200566</v>
      </c>
    </row>
    <row r="11" spans="1:11" ht="18" customHeight="1">
      <c r="A11" s="112"/>
      <c r="B11" s="112"/>
      <c r="C11" s="62"/>
      <c r="D11" s="62"/>
      <c r="E11" s="46" t="s">
        <v>23</v>
      </c>
      <c r="F11" s="53">
        <v>32198</v>
      </c>
      <c r="G11" s="54">
        <f t="shared" si="0"/>
        <v>4.5083998666998983</v>
      </c>
      <c r="H11" s="53">
        <v>34606</v>
      </c>
      <c r="I11" s="54">
        <f t="shared" si="1"/>
        <v>-6.9583309252730707</v>
      </c>
    </row>
    <row r="12" spans="1:11" ht="18" customHeight="1">
      <c r="A12" s="112"/>
      <c r="B12" s="112"/>
      <c r="C12" s="62"/>
      <c r="D12" s="62"/>
      <c r="E12" s="46" t="s">
        <v>24</v>
      </c>
      <c r="F12" s="53">
        <v>1423</v>
      </c>
      <c r="G12" s="54">
        <f t="shared" si="0"/>
        <v>0.19925004690707357</v>
      </c>
      <c r="H12" s="53">
        <v>1639</v>
      </c>
      <c r="I12" s="54">
        <f t="shared" si="1"/>
        <v>-13.178767541183644</v>
      </c>
    </row>
    <row r="13" spans="1:11" ht="18" customHeight="1">
      <c r="A13" s="112"/>
      <c r="B13" s="112"/>
      <c r="C13" s="62"/>
      <c r="D13" s="63"/>
      <c r="E13" s="46" t="s">
        <v>25</v>
      </c>
      <c r="F13" s="53">
        <v>57</v>
      </c>
      <c r="G13" s="54">
        <f t="shared" si="0"/>
        <v>7.9812035654976774E-3</v>
      </c>
      <c r="H13" s="53">
        <v>70</v>
      </c>
      <c r="I13" s="54">
        <f t="shared" si="1"/>
        <v>-18.571428571428573</v>
      </c>
    </row>
    <row r="14" spans="1:11" ht="18" customHeight="1">
      <c r="A14" s="112"/>
      <c r="B14" s="112"/>
      <c r="C14" s="62"/>
      <c r="D14" s="60" t="s">
        <v>26</v>
      </c>
      <c r="E14" s="52"/>
      <c r="F14" s="53">
        <v>27707</v>
      </c>
      <c r="G14" s="54">
        <f t="shared" si="0"/>
        <v>3.8795650384077915</v>
      </c>
      <c r="H14" s="53">
        <v>28956</v>
      </c>
      <c r="I14" s="54">
        <f t="shared" si="1"/>
        <v>-4.3134410830225178</v>
      </c>
    </row>
    <row r="15" spans="1:11" ht="18" customHeight="1">
      <c r="A15" s="112"/>
      <c r="B15" s="112"/>
      <c r="C15" s="62"/>
      <c r="D15" s="62"/>
      <c r="E15" s="46" t="s">
        <v>27</v>
      </c>
      <c r="F15" s="53">
        <v>1210</v>
      </c>
      <c r="G15" s="54">
        <f t="shared" si="0"/>
        <v>0.1694255493728454</v>
      </c>
      <c r="H15" s="53">
        <v>1099</v>
      </c>
      <c r="I15" s="54">
        <f t="shared" si="1"/>
        <v>10.100090991810728</v>
      </c>
    </row>
    <row r="16" spans="1:11" ht="18" customHeight="1">
      <c r="A16" s="112"/>
      <c r="B16" s="112"/>
      <c r="C16" s="62"/>
      <c r="D16" s="63"/>
      <c r="E16" s="46" t="s">
        <v>28</v>
      </c>
      <c r="F16" s="53">
        <v>26497</v>
      </c>
      <c r="G16" s="54">
        <f t="shared" si="0"/>
        <v>3.7101394890349462</v>
      </c>
      <c r="H16" s="53">
        <v>27857</v>
      </c>
      <c r="I16" s="54">
        <f t="shared" si="1"/>
        <v>-4.8820763183400899</v>
      </c>
      <c r="K16" s="25"/>
    </row>
    <row r="17" spans="1:26" ht="18" customHeight="1">
      <c r="A17" s="112"/>
      <c r="B17" s="112"/>
      <c r="C17" s="62"/>
      <c r="D17" s="113" t="s">
        <v>29</v>
      </c>
      <c r="E17" s="114"/>
      <c r="F17" s="53">
        <v>63812</v>
      </c>
      <c r="G17" s="54">
        <f t="shared" si="0"/>
        <v>8.9350274021322402</v>
      </c>
      <c r="H17" s="53">
        <v>63458</v>
      </c>
      <c r="I17" s="54">
        <f t="shared" si="1"/>
        <v>0.55784928614202034</v>
      </c>
    </row>
    <row r="18" spans="1:26" ht="18" customHeight="1">
      <c r="A18" s="112"/>
      <c r="B18" s="112"/>
      <c r="C18" s="62"/>
      <c r="D18" s="113" t="s">
        <v>93</v>
      </c>
      <c r="E18" s="115"/>
      <c r="F18" s="53">
        <v>4356</v>
      </c>
      <c r="G18" s="54">
        <f t="shared" si="0"/>
        <v>0.6099319777422435</v>
      </c>
      <c r="H18" s="53">
        <v>2291</v>
      </c>
      <c r="I18" s="54">
        <f t="shared" si="1"/>
        <v>90.135312090790038</v>
      </c>
    </row>
    <row r="19" spans="1:26" ht="18" customHeight="1">
      <c r="A19" s="112"/>
      <c r="B19" s="112"/>
      <c r="C19" s="61"/>
      <c r="D19" s="113" t="s">
        <v>94</v>
      </c>
      <c r="E19" s="115"/>
      <c r="F19" s="55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112"/>
      <c r="B20" s="112"/>
      <c r="C20" s="52" t="s">
        <v>4</v>
      </c>
      <c r="D20" s="52"/>
      <c r="E20" s="52"/>
      <c r="F20" s="53">
        <v>25922</v>
      </c>
      <c r="G20" s="54">
        <f t="shared" si="0"/>
        <v>3.6296273478040488</v>
      </c>
      <c r="H20" s="53">
        <v>25216</v>
      </c>
      <c r="I20" s="54">
        <f t="shared" si="1"/>
        <v>2.7998096446700593</v>
      </c>
    </row>
    <row r="21" spans="1:26" ht="18" customHeight="1">
      <c r="A21" s="112"/>
      <c r="B21" s="112"/>
      <c r="C21" s="52" t="s">
        <v>5</v>
      </c>
      <c r="D21" s="52"/>
      <c r="E21" s="52"/>
      <c r="F21" s="53">
        <v>221699</v>
      </c>
      <c r="G21" s="54">
        <f t="shared" si="0"/>
        <v>31.042541215215252</v>
      </c>
      <c r="H21" s="53">
        <v>221297</v>
      </c>
      <c r="I21" s="54">
        <f t="shared" si="1"/>
        <v>0.18165632611377713</v>
      </c>
    </row>
    <row r="22" spans="1:26" ht="18" customHeight="1">
      <c r="A22" s="112"/>
      <c r="B22" s="112"/>
      <c r="C22" s="52" t="s">
        <v>30</v>
      </c>
      <c r="D22" s="52"/>
      <c r="E22" s="52"/>
      <c r="F22" s="53">
        <v>7245</v>
      </c>
      <c r="G22" s="54">
        <f t="shared" si="0"/>
        <v>1.01445297950931</v>
      </c>
      <c r="H22" s="53">
        <v>7569</v>
      </c>
      <c r="I22" s="54">
        <f t="shared" si="1"/>
        <v>-4.2806183115338907</v>
      </c>
    </row>
    <row r="23" spans="1:26" ht="18" customHeight="1">
      <c r="A23" s="112"/>
      <c r="B23" s="112"/>
      <c r="C23" s="52" t="s">
        <v>6</v>
      </c>
      <c r="D23" s="52"/>
      <c r="E23" s="52"/>
      <c r="F23" s="53">
        <v>92534</v>
      </c>
      <c r="G23" s="54">
        <f t="shared" si="0"/>
        <v>12.956713872451967</v>
      </c>
      <c r="H23" s="53">
        <v>124602</v>
      </c>
      <c r="I23" s="54">
        <f t="shared" si="1"/>
        <v>-25.736344520954724</v>
      </c>
    </row>
    <row r="24" spans="1:26" ht="18" customHeight="1">
      <c r="A24" s="112"/>
      <c r="B24" s="112"/>
      <c r="C24" s="52" t="s">
        <v>31</v>
      </c>
      <c r="D24" s="52"/>
      <c r="E24" s="52"/>
      <c r="F24" s="53">
        <v>975</v>
      </c>
      <c r="G24" s="54">
        <f t="shared" si="0"/>
        <v>0.13652058730456554</v>
      </c>
      <c r="H24" s="53">
        <v>1280</v>
      </c>
      <c r="I24" s="54">
        <f t="shared" si="1"/>
        <v>-23.828125</v>
      </c>
    </row>
    <row r="25" spans="1:26" ht="18" customHeight="1">
      <c r="A25" s="112"/>
      <c r="B25" s="112"/>
      <c r="C25" s="52" t="s">
        <v>7</v>
      </c>
      <c r="D25" s="52"/>
      <c r="E25" s="52"/>
      <c r="F25" s="53">
        <v>43973</v>
      </c>
      <c r="G25" s="54">
        <f t="shared" si="0"/>
        <v>6.1571484979934974</v>
      </c>
      <c r="H25" s="53">
        <v>41904</v>
      </c>
      <c r="I25" s="54">
        <f t="shared" si="1"/>
        <v>4.9374761359297414</v>
      </c>
    </row>
    <row r="26" spans="1:26" ht="18" customHeight="1">
      <c r="A26" s="112"/>
      <c r="B26" s="112"/>
      <c r="C26" s="52" t="s">
        <v>8</v>
      </c>
      <c r="D26" s="52"/>
      <c r="E26" s="52"/>
      <c r="F26" s="53">
        <v>155075</v>
      </c>
      <c r="G26" s="54">
        <f t="shared" si="0"/>
        <v>21.713774437185126</v>
      </c>
      <c r="H26" s="53">
        <v>161973</v>
      </c>
      <c r="I26" s="54">
        <f t="shared" si="1"/>
        <v>-4.2587344804380978</v>
      </c>
    </row>
    <row r="27" spans="1:26" ht="18" customHeight="1">
      <c r="A27" s="112"/>
      <c r="B27" s="112"/>
      <c r="C27" s="52" t="s">
        <v>9</v>
      </c>
      <c r="D27" s="52"/>
      <c r="E27" s="52"/>
      <c r="F27" s="53">
        <f>SUM(F9,F20:F26)</f>
        <v>714178</v>
      </c>
      <c r="G27" s="54">
        <f>F27/$F$27*100</f>
        <v>100</v>
      </c>
      <c r="H27" s="53">
        <f>SUM(H9,H20:H26)</f>
        <v>752346</v>
      </c>
      <c r="I27" s="54">
        <f t="shared" si="1"/>
        <v>-5.0731977042477787</v>
      </c>
    </row>
    <row r="28" spans="1:26" ht="18" customHeight="1">
      <c r="A28" s="112"/>
      <c r="B28" s="112" t="s">
        <v>88</v>
      </c>
      <c r="C28" s="60" t="s">
        <v>10</v>
      </c>
      <c r="D28" s="52"/>
      <c r="E28" s="52"/>
      <c r="F28" s="53">
        <v>281331</v>
      </c>
      <c r="G28" s="54">
        <f>F28/$F$45*100</f>
        <v>39.392280355877666</v>
      </c>
      <c r="H28" s="53">
        <v>272774</v>
      </c>
      <c r="I28" s="54">
        <f>(F28/H28-1)*100</f>
        <v>3.137029188998941</v>
      </c>
    </row>
    <row r="29" spans="1:26" ht="18" customHeight="1">
      <c r="A29" s="112"/>
      <c r="B29" s="112"/>
      <c r="C29" s="62"/>
      <c r="D29" s="52" t="s">
        <v>11</v>
      </c>
      <c r="E29" s="52"/>
      <c r="F29" s="53">
        <v>171731</v>
      </c>
      <c r="G29" s="54">
        <f t="shared" ref="G29:G44" si="2">F29/$F$45*100</f>
        <v>24.045966131692659</v>
      </c>
      <c r="H29" s="53">
        <v>163660</v>
      </c>
      <c r="I29" s="54">
        <f t="shared" ref="I29:I45" si="3">(F29/H29-1)*100</f>
        <v>4.9315654405474696</v>
      </c>
    </row>
    <row r="30" spans="1:26" ht="18" customHeight="1">
      <c r="A30" s="112"/>
      <c r="B30" s="112"/>
      <c r="C30" s="62"/>
      <c r="D30" s="52" t="s">
        <v>32</v>
      </c>
      <c r="E30" s="52"/>
      <c r="F30" s="53">
        <v>13217</v>
      </c>
      <c r="G30" s="54">
        <f t="shared" si="2"/>
        <v>1.850659079389172</v>
      </c>
      <c r="H30" s="53">
        <v>13982</v>
      </c>
      <c r="I30" s="54">
        <f t="shared" si="3"/>
        <v>-5.4713202689171787</v>
      </c>
    </row>
    <row r="31" spans="1:26" ht="18" customHeight="1">
      <c r="A31" s="112"/>
      <c r="B31" s="112"/>
      <c r="C31" s="61"/>
      <c r="D31" s="52" t="s">
        <v>12</v>
      </c>
      <c r="E31" s="52"/>
      <c r="F31" s="53">
        <v>96383</v>
      </c>
      <c r="G31" s="54">
        <f t="shared" si="2"/>
        <v>13.495655144795835</v>
      </c>
      <c r="H31" s="53">
        <v>95132</v>
      </c>
      <c r="I31" s="54">
        <f t="shared" si="3"/>
        <v>1.3150149266282662</v>
      </c>
    </row>
    <row r="32" spans="1:26" ht="18" customHeight="1">
      <c r="A32" s="112"/>
      <c r="B32" s="112"/>
      <c r="C32" s="60" t="s">
        <v>13</v>
      </c>
      <c r="D32" s="52"/>
      <c r="E32" s="52"/>
      <c r="F32" s="53">
        <f>339174+300</f>
        <v>339474</v>
      </c>
      <c r="G32" s="54">
        <f t="shared" si="2"/>
        <v>47.533528056030846</v>
      </c>
      <c r="H32" s="53">
        <v>386298</v>
      </c>
      <c r="I32" s="54">
        <f t="shared" si="3"/>
        <v>-12.121212121212121</v>
      </c>
    </row>
    <row r="33" spans="1:9" ht="18" customHeight="1">
      <c r="A33" s="112"/>
      <c r="B33" s="112"/>
      <c r="C33" s="62"/>
      <c r="D33" s="52" t="s">
        <v>14</v>
      </c>
      <c r="E33" s="52"/>
      <c r="F33" s="53">
        <v>27793</v>
      </c>
      <c r="G33" s="54">
        <f t="shared" si="2"/>
        <v>3.8916068543136304</v>
      </c>
      <c r="H33" s="53">
        <v>36938</v>
      </c>
      <c r="I33" s="54">
        <f t="shared" si="3"/>
        <v>-24.757702095403111</v>
      </c>
    </row>
    <row r="34" spans="1:9" ht="18" customHeight="1">
      <c r="A34" s="112"/>
      <c r="B34" s="112"/>
      <c r="C34" s="62"/>
      <c r="D34" s="52" t="s">
        <v>33</v>
      </c>
      <c r="E34" s="52"/>
      <c r="F34" s="53">
        <v>15411</v>
      </c>
      <c r="G34" s="54">
        <f t="shared" si="2"/>
        <v>2.1578654061032405</v>
      </c>
      <c r="H34" s="53">
        <v>15213</v>
      </c>
      <c r="I34" s="54">
        <f t="shared" si="3"/>
        <v>1.3015184381778733</v>
      </c>
    </row>
    <row r="35" spans="1:9" ht="18" customHeight="1">
      <c r="A35" s="112"/>
      <c r="B35" s="112"/>
      <c r="C35" s="62"/>
      <c r="D35" s="52" t="s">
        <v>34</v>
      </c>
      <c r="E35" s="52"/>
      <c r="F35" s="53">
        <v>170700</v>
      </c>
      <c r="G35" s="54">
        <f t="shared" si="2"/>
        <v>23.901604361937782</v>
      </c>
      <c r="H35" s="53">
        <v>188544</v>
      </c>
      <c r="I35" s="54">
        <f t="shared" si="3"/>
        <v>-9.4641038696537727</v>
      </c>
    </row>
    <row r="36" spans="1:9" ht="18" customHeight="1">
      <c r="A36" s="112"/>
      <c r="B36" s="112"/>
      <c r="C36" s="62"/>
      <c r="D36" s="52" t="s">
        <v>35</v>
      </c>
      <c r="E36" s="52"/>
      <c r="F36" s="53">
        <v>6667</v>
      </c>
      <c r="G36" s="54">
        <f t="shared" si="2"/>
        <v>0.9335207749328599</v>
      </c>
      <c r="H36" s="53">
        <v>7228</v>
      </c>
      <c r="I36" s="54">
        <f t="shared" si="3"/>
        <v>-7.7614831211953561</v>
      </c>
    </row>
    <row r="37" spans="1:9" ht="18" customHeight="1">
      <c r="A37" s="112"/>
      <c r="B37" s="112"/>
      <c r="C37" s="62"/>
      <c r="D37" s="52" t="s">
        <v>15</v>
      </c>
      <c r="E37" s="52"/>
      <c r="F37" s="53">
        <v>3774</v>
      </c>
      <c r="G37" s="54">
        <f t="shared" si="2"/>
        <v>0.52843968870505664</v>
      </c>
      <c r="H37" s="53">
        <v>8913</v>
      </c>
      <c r="I37" s="54">
        <f t="shared" si="3"/>
        <v>-57.657354426119142</v>
      </c>
    </row>
    <row r="38" spans="1:9" ht="18" customHeight="1">
      <c r="A38" s="112"/>
      <c r="B38" s="112"/>
      <c r="C38" s="61"/>
      <c r="D38" s="52" t="s">
        <v>36</v>
      </c>
      <c r="E38" s="52"/>
      <c r="F38" s="53">
        <f>93+114736</f>
        <v>114829</v>
      </c>
      <c r="G38" s="54">
        <f t="shared" si="2"/>
        <v>16.078484635483033</v>
      </c>
      <c r="H38" s="53">
        <v>128862</v>
      </c>
      <c r="I38" s="54">
        <f t="shared" si="3"/>
        <v>-10.889944281479414</v>
      </c>
    </row>
    <row r="39" spans="1:9" ht="18" customHeight="1">
      <c r="A39" s="112"/>
      <c r="B39" s="112"/>
      <c r="C39" s="60" t="s">
        <v>16</v>
      </c>
      <c r="D39" s="52"/>
      <c r="E39" s="52"/>
      <c r="F39" s="53">
        <v>93373</v>
      </c>
      <c r="G39" s="54">
        <f t="shared" si="2"/>
        <v>13.074191588091486</v>
      </c>
      <c r="H39" s="53">
        <v>93274</v>
      </c>
      <c r="I39" s="54">
        <f t="shared" si="3"/>
        <v>0.10613890258808212</v>
      </c>
    </row>
    <row r="40" spans="1:9" ht="18" customHeight="1">
      <c r="A40" s="112"/>
      <c r="B40" s="112"/>
      <c r="C40" s="62"/>
      <c r="D40" s="60" t="s">
        <v>17</v>
      </c>
      <c r="E40" s="52"/>
      <c r="F40" s="53">
        <v>81498</v>
      </c>
      <c r="G40" s="54">
        <f t="shared" si="2"/>
        <v>11.411440845279468</v>
      </c>
      <c r="H40" s="53">
        <v>81356</v>
      </c>
      <c r="I40" s="54">
        <f t="shared" si="3"/>
        <v>0.17454152121541</v>
      </c>
    </row>
    <row r="41" spans="1:9" ht="18" customHeight="1">
      <c r="A41" s="112"/>
      <c r="B41" s="112"/>
      <c r="C41" s="62"/>
      <c r="D41" s="62"/>
      <c r="E41" s="56" t="s">
        <v>91</v>
      </c>
      <c r="F41" s="53">
        <v>57980</v>
      </c>
      <c r="G41" s="54">
        <f t="shared" si="2"/>
        <v>8.1184242583781643</v>
      </c>
      <c r="H41" s="53">
        <v>60270</v>
      </c>
      <c r="I41" s="57">
        <f t="shared" si="3"/>
        <v>-3.7995686079309809</v>
      </c>
    </row>
    <row r="42" spans="1:9" ht="18" customHeight="1">
      <c r="A42" s="112"/>
      <c r="B42" s="112"/>
      <c r="C42" s="62"/>
      <c r="D42" s="61"/>
      <c r="E42" s="46" t="s">
        <v>37</v>
      </c>
      <c r="F42" s="53">
        <v>23518</v>
      </c>
      <c r="G42" s="54">
        <f t="shared" si="2"/>
        <v>3.2930165869013046</v>
      </c>
      <c r="H42" s="53">
        <v>21086</v>
      </c>
      <c r="I42" s="57">
        <f t="shared" si="3"/>
        <v>11.533719055297365</v>
      </c>
    </row>
    <row r="43" spans="1:9" ht="18" customHeight="1">
      <c r="A43" s="112"/>
      <c r="B43" s="112"/>
      <c r="C43" s="62"/>
      <c r="D43" s="52" t="s">
        <v>38</v>
      </c>
      <c r="E43" s="52"/>
      <c r="F43" s="53">
        <v>11875</v>
      </c>
      <c r="G43" s="54">
        <f t="shared" si="2"/>
        <v>1.6627507428120161</v>
      </c>
      <c r="H43" s="53">
        <v>11918</v>
      </c>
      <c r="I43" s="57">
        <f t="shared" si="3"/>
        <v>-0.36079879174357732</v>
      </c>
    </row>
    <row r="44" spans="1:9" ht="18" customHeight="1">
      <c r="A44" s="112"/>
      <c r="B44" s="112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112"/>
      <c r="B45" s="112"/>
      <c r="C45" s="46" t="s">
        <v>18</v>
      </c>
      <c r="D45" s="46"/>
      <c r="E45" s="46"/>
      <c r="F45" s="53">
        <f>SUM(F28,F32,F39)</f>
        <v>714178</v>
      </c>
      <c r="G45" s="54">
        <f>F45/$F$45*100</f>
        <v>100</v>
      </c>
      <c r="H45" s="53">
        <f>SUM(H28,H32,H39)</f>
        <v>752346</v>
      </c>
      <c r="I45" s="54">
        <f t="shared" si="3"/>
        <v>-5.0731977042477787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19" t="s">
        <v>0</v>
      </c>
      <c r="B1" s="10"/>
      <c r="C1" s="10"/>
      <c r="D1" s="21" t="s">
        <v>269</v>
      </c>
      <c r="E1" s="12"/>
      <c r="F1" s="12"/>
      <c r="G1" s="12"/>
    </row>
    <row r="2" spans="1:25" ht="15" customHeight="1"/>
    <row r="3" spans="1:25" ht="15" customHeight="1">
      <c r="A3" s="13" t="s">
        <v>46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5.9" customHeight="1">
      <c r="A5" s="11" t="s">
        <v>243</v>
      </c>
      <c r="B5" s="11"/>
      <c r="C5" s="11"/>
      <c r="D5" s="11"/>
      <c r="K5" s="14"/>
      <c r="O5" s="14" t="s">
        <v>47</v>
      </c>
    </row>
    <row r="6" spans="1:25" ht="15.9" customHeight="1">
      <c r="A6" s="122" t="s">
        <v>48</v>
      </c>
      <c r="B6" s="123"/>
      <c r="C6" s="123"/>
      <c r="D6" s="123"/>
      <c r="E6" s="123"/>
      <c r="F6" s="118" t="s">
        <v>251</v>
      </c>
      <c r="G6" s="118"/>
      <c r="H6" s="118" t="s">
        <v>252</v>
      </c>
      <c r="I6" s="118"/>
      <c r="J6" s="118" t="s">
        <v>253</v>
      </c>
      <c r="K6" s="118"/>
      <c r="L6" s="118" t="s">
        <v>254</v>
      </c>
      <c r="M6" s="118"/>
      <c r="N6" s="118"/>
      <c r="O6" s="118"/>
    </row>
    <row r="7" spans="1:25" ht="15.9" customHeight="1">
      <c r="A7" s="123"/>
      <c r="B7" s="123"/>
      <c r="C7" s="123"/>
      <c r="D7" s="123"/>
      <c r="E7" s="123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5.9" customHeight="1">
      <c r="A8" s="120" t="s">
        <v>82</v>
      </c>
      <c r="B8" s="60" t="s">
        <v>49</v>
      </c>
      <c r="C8" s="52"/>
      <c r="D8" s="52"/>
      <c r="E8" s="65" t="s">
        <v>40</v>
      </c>
      <c r="F8" s="53">
        <v>9739</v>
      </c>
      <c r="G8" s="53">
        <v>8041</v>
      </c>
      <c r="H8" s="53">
        <v>1213</v>
      </c>
      <c r="I8" s="53">
        <v>1117</v>
      </c>
      <c r="J8" s="53">
        <v>119912</v>
      </c>
      <c r="K8" s="53">
        <v>118734</v>
      </c>
      <c r="L8" s="53">
        <v>8860</v>
      </c>
      <c r="M8" s="53">
        <v>9270</v>
      </c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" customHeight="1">
      <c r="A9" s="120"/>
      <c r="B9" s="62"/>
      <c r="C9" s="52" t="s">
        <v>50</v>
      </c>
      <c r="D9" s="52"/>
      <c r="E9" s="65" t="s">
        <v>41</v>
      </c>
      <c r="F9" s="53">
        <v>9739</v>
      </c>
      <c r="G9" s="53">
        <v>8041</v>
      </c>
      <c r="H9" s="53">
        <v>1213</v>
      </c>
      <c r="I9" s="53">
        <v>1117</v>
      </c>
      <c r="J9" s="53">
        <v>119912</v>
      </c>
      <c r="K9" s="53">
        <v>118734</v>
      </c>
      <c r="L9" s="53">
        <v>8860</v>
      </c>
      <c r="M9" s="53">
        <v>9270</v>
      </c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" customHeight="1">
      <c r="A10" s="120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0</v>
      </c>
      <c r="I10" s="53">
        <v>0</v>
      </c>
      <c r="J10" s="66">
        <v>0</v>
      </c>
      <c r="K10" s="66">
        <v>0</v>
      </c>
      <c r="L10" s="53">
        <v>0</v>
      </c>
      <c r="M10" s="53">
        <v>0</v>
      </c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" customHeight="1">
      <c r="A11" s="120"/>
      <c r="B11" s="60" t="s">
        <v>52</v>
      </c>
      <c r="C11" s="52"/>
      <c r="D11" s="52"/>
      <c r="E11" s="65" t="s">
        <v>43</v>
      </c>
      <c r="F11" s="53">
        <v>9408</v>
      </c>
      <c r="G11" s="53">
        <v>7132</v>
      </c>
      <c r="H11" s="53">
        <v>1646</v>
      </c>
      <c r="I11" s="53">
        <v>1697</v>
      </c>
      <c r="J11" s="53">
        <v>121736</v>
      </c>
      <c r="K11" s="53">
        <v>118941</v>
      </c>
      <c r="L11" s="53">
        <v>8832</v>
      </c>
      <c r="M11" s="53">
        <v>9225</v>
      </c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" customHeight="1">
      <c r="A12" s="120"/>
      <c r="B12" s="62"/>
      <c r="C12" s="52" t="s">
        <v>53</v>
      </c>
      <c r="D12" s="52"/>
      <c r="E12" s="65" t="s">
        <v>44</v>
      </c>
      <c r="F12" s="53">
        <v>9408</v>
      </c>
      <c r="G12" s="53">
        <v>7132</v>
      </c>
      <c r="H12" s="53">
        <v>1646</v>
      </c>
      <c r="I12" s="53">
        <v>1697</v>
      </c>
      <c r="J12" s="53">
        <v>121736</v>
      </c>
      <c r="K12" s="53">
        <v>118542</v>
      </c>
      <c r="L12" s="53">
        <v>8832</v>
      </c>
      <c r="M12" s="53">
        <v>9225</v>
      </c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" customHeight="1">
      <c r="A13" s="120"/>
      <c r="B13" s="61"/>
      <c r="C13" s="52" t="s">
        <v>54</v>
      </c>
      <c r="D13" s="52"/>
      <c r="E13" s="65" t="s">
        <v>45</v>
      </c>
      <c r="F13" s="53">
        <v>0</v>
      </c>
      <c r="G13" s="53">
        <v>0</v>
      </c>
      <c r="H13" s="66">
        <v>0</v>
      </c>
      <c r="I13" s="66">
        <v>0</v>
      </c>
      <c r="J13" s="66">
        <v>0</v>
      </c>
      <c r="K13" s="66">
        <v>399</v>
      </c>
      <c r="L13" s="53">
        <v>0</v>
      </c>
      <c r="M13" s="53">
        <v>0</v>
      </c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" customHeight="1">
      <c r="A14" s="120"/>
      <c r="B14" s="52" t="s">
        <v>55</v>
      </c>
      <c r="C14" s="52"/>
      <c r="D14" s="52"/>
      <c r="E14" s="65" t="s">
        <v>96</v>
      </c>
      <c r="F14" s="53">
        <f t="shared" ref="F14:O14" si="0">F9-F12</f>
        <v>331</v>
      </c>
      <c r="G14" s="53">
        <f t="shared" si="0"/>
        <v>909</v>
      </c>
      <c r="H14" s="53">
        <f t="shared" si="0"/>
        <v>-433</v>
      </c>
      <c r="I14" s="53">
        <f t="shared" si="0"/>
        <v>-580</v>
      </c>
      <c r="J14" s="53">
        <f t="shared" si="0"/>
        <v>-1824</v>
      </c>
      <c r="K14" s="53">
        <f t="shared" si="0"/>
        <v>192</v>
      </c>
      <c r="L14" s="53">
        <f t="shared" si="0"/>
        <v>28</v>
      </c>
      <c r="M14" s="53">
        <f t="shared" si="0"/>
        <v>45</v>
      </c>
      <c r="N14" s="53">
        <f t="shared" si="0"/>
        <v>0</v>
      </c>
      <c r="O14" s="53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" customHeight="1">
      <c r="A15" s="120"/>
      <c r="B15" s="52" t="s">
        <v>56</v>
      </c>
      <c r="C15" s="52"/>
      <c r="D15" s="52"/>
      <c r="E15" s="65" t="s">
        <v>97</v>
      </c>
      <c r="F15" s="53">
        <f t="shared" ref="F15:O15" si="1">F10-F13</f>
        <v>0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-399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" customHeight="1">
      <c r="A16" s="120"/>
      <c r="B16" s="52" t="s">
        <v>57</v>
      </c>
      <c r="C16" s="52"/>
      <c r="D16" s="52"/>
      <c r="E16" s="65" t="s">
        <v>98</v>
      </c>
      <c r="F16" s="53">
        <f t="shared" ref="F16:O16" si="2">F8-F11</f>
        <v>331</v>
      </c>
      <c r="G16" s="53">
        <f t="shared" si="2"/>
        <v>909</v>
      </c>
      <c r="H16" s="53">
        <f t="shared" si="2"/>
        <v>-433</v>
      </c>
      <c r="I16" s="53">
        <f t="shared" si="2"/>
        <v>-580</v>
      </c>
      <c r="J16" s="53">
        <f t="shared" si="2"/>
        <v>-1824</v>
      </c>
      <c r="K16" s="53">
        <f t="shared" si="2"/>
        <v>-207</v>
      </c>
      <c r="L16" s="53">
        <f t="shared" si="2"/>
        <v>28</v>
      </c>
      <c r="M16" s="53">
        <f t="shared" si="2"/>
        <v>45</v>
      </c>
      <c r="N16" s="53">
        <f t="shared" si="2"/>
        <v>0</v>
      </c>
      <c r="O16" s="53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" customHeight="1">
      <c r="A17" s="120"/>
      <c r="B17" s="52" t="s">
        <v>58</v>
      </c>
      <c r="C17" s="52"/>
      <c r="D17" s="52"/>
      <c r="E17" s="50"/>
      <c r="F17" s="107">
        <v>0</v>
      </c>
      <c r="G17" s="107">
        <v>0</v>
      </c>
      <c r="H17" s="99">
        <v>0</v>
      </c>
      <c r="I17" s="99">
        <v>0</v>
      </c>
      <c r="J17" s="107">
        <v>45050</v>
      </c>
      <c r="K17" s="107">
        <v>41706</v>
      </c>
      <c r="L17" s="107">
        <v>0</v>
      </c>
      <c r="M17" s="53">
        <v>0</v>
      </c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" customHeight="1">
      <c r="A18" s="120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" customHeight="1">
      <c r="A19" s="120" t="s">
        <v>83</v>
      </c>
      <c r="B19" s="60" t="s">
        <v>60</v>
      </c>
      <c r="C19" s="52"/>
      <c r="D19" s="52"/>
      <c r="E19" s="65"/>
      <c r="F19" s="53">
        <v>250</v>
      </c>
      <c r="G19" s="53">
        <v>103</v>
      </c>
      <c r="H19" s="53">
        <v>2691</v>
      </c>
      <c r="I19" s="53">
        <v>1098</v>
      </c>
      <c r="J19" s="53">
        <v>14759</v>
      </c>
      <c r="K19" s="53">
        <v>14007</v>
      </c>
      <c r="L19" s="53">
        <v>1884</v>
      </c>
      <c r="M19" s="53">
        <v>1982</v>
      </c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" customHeight="1">
      <c r="A20" s="120"/>
      <c r="B20" s="61"/>
      <c r="C20" s="52" t="s">
        <v>61</v>
      </c>
      <c r="D20" s="52"/>
      <c r="E20" s="65"/>
      <c r="F20" s="53">
        <v>0</v>
      </c>
      <c r="G20" s="53">
        <v>0</v>
      </c>
      <c r="H20" s="53">
        <v>2151</v>
      </c>
      <c r="I20" s="53">
        <v>1098</v>
      </c>
      <c r="J20" s="53">
        <v>7881</v>
      </c>
      <c r="K20" s="66">
        <v>7312</v>
      </c>
      <c r="L20" s="53">
        <v>756</v>
      </c>
      <c r="M20" s="53">
        <v>782</v>
      </c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" customHeight="1">
      <c r="A21" s="120"/>
      <c r="B21" s="52" t="s">
        <v>62</v>
      </c>
      <c r="C21" s="52"/>
      <c r="D21" s="52"/>
      <c r="E21" s="65" t="s">
        <v>99</v>
      </c>
      <c r="F21" s="53">
        <v>250</v>
      </c>
      <c r="G21" s="53">
        <v>103</v>
      </c>
      <c r="H21" s="53">
        <v>2691</v>
      </c>
      <c r="I21" s="53">
        <v>1098</v>
      </c>
      <c r="J21" s="53">
        <v>14759</v>
      </c>
      <c r="K21" s="53">
        <v>14007</v>
      </c>
      <c r="L21" s="53">
        <v>1884</v>
      </c>
      <c r="M21" s="53">
        <v>1982</v>
      </c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" customHeight="1">
      <c r="A22" s="120"/>
      <c r="B22" s="60" t="s">
        <v>63</v>
      </c>
      <c r="C22" s="52"/>
      <c r="D22" s="52"/>
      <c r="E22" s="65" t="s">
        <v>100</v>
      </c>
      <c r="F22" s="53">
        <v>4413</v>
      </c>
      <c r="G22" s="53">
        <v>4851</v>
      </c>
      <c r="H22" s="53">
        <v>3058</v>
      </c>
      <c r="I22" s="53">
        <v>1474</v>
      </c>
      <c r="J22" s="53">
        <v>20634</v>
      </c>
      <c r="K22" s="53">
        <v>21172</v>
      </c>
      <c r="L22" s="53">
        <v>2785</v>
      </c>
      <c r="M22" s="53">
        <v>2914</v>
      </c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" customHeight="1">
      <c r="A23" s="120"/>
      <c r="B23" s="61" t="s">
        <v>64</v>
      </c>
      <c r="C23" s="52" t="s">
        <v>65</v>
      </c>
      <c r="D23" s="52"/>
      <c r="E23" s="65"/>
      <c r="F23" s="53">
        <v>447</v>
      </c>
      <c r="G23" s="53">
        <v>465</v>
      </c>
      <c r="H23" s="53">
        <v>367</v>
      </c>
      <c r="I23" s="53">
        <v>376</v>
      </c>
      <c r="J23" s="53">
        <v>11654</v>
      </c>
      <c r="K23" s="53">
        <v>12866</v>
      </c>
      <c r="L23" s="53">
        <v>1319</v>
      </c>
      <c r="M23" s="53">
        <v>1280</v>
      </c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" customHeight="1">
      <c r="A24" s="120"/>
      <c r="B24" s="52" t="s">
        <v>101</v>
      </c>
      <c r="C24" s="52"/>
      <c r="D24" s="52"/>
      <c r="E24" s="65" t="s">
        <v>102</v>
      </c>
      <c r="F24" s="53">
        <f t="shared" ref="F24:O24" si="3">F21-F22</f>
        <v>-4163</v>
      </c>
      <c r="G24" s="53">
        <f t="shared" si="3"/>
        <v>-4748</v>
      </c>
      <c r="H24" s="53">
        <f t="shared" si="3"/>
        <v>-367</v>
      </c>
      <c r="I24" s="53">
        <f t="shared" si="3"/>
        <v>-376</v>
      </c>
      <c r="J24" s="53">
        <f t="shared" si="3"/>
        <v>-5875</v>
      </c>
      <c r="K24" s="53">
        <f t="shared" si="3"/>
        <v>-7165</v>
      </c>
      <c r="L24" s="53">
        <f t="shared" si="3"/>
        <v>-901</v>
      </c>
      <c r="M24" s="53">
        <f t="shared" si="3"/>
        <v>-932</v>
      </c>
      <c r="N24" s="53">
        <f t="shared" si="3"/>
        <v>0</v>
      </c>
      <c r="O24" s="53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" customHeight="1">
      <c r="A25" s="120"/>
      <c r="B25" s="60" t="s">
        <v>66</v>
      </c>
      <c r="C25" s="60"/>
      <c r="D25" s="60"/>
      <c r="E25" s="124" t="s">
        <v>103</v>
      </c>
      <c r="F25" s="116">
        <v>3363</v>
      </c>
      <c r="G25" s="116">
        <v>4748</v>
      </c>
      <c r="H25" s="116">
        <v>367</v>
      </c>
      <c r="I25" s="116">
        <v>376</v>
      </c>
      <c r="J25" s="116">
        <v>5875</v>
      </c>
      <c r="K25" s="116">
        <v>7165</v>
      </c>
      <c r="L25" s="116">
        <v>901</v>
      </c>
      <c r="M25" s="116">
        <v>932</v>
      </c>
      <c r="N25" s="116"/>
      <c r="O25" s="11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" customHeight="1">
      <c r="A26" s="120"/>
      <c r="B26" s="79" t="s">
        <v>67</v>
      </c>
      <c r="C26" s="79"/>
      <c r="D26" s="79"/>
      <c r="E26" s="125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" customHeight="1">
      <c r="A27" s="120"/>
      <c r="B27" s="52" t="s">
        <v>104</v>
      </c>
      <c r="C27" s="52"/>
      <c r="D27" s="52"/>
      <c r="E27" s="65" t="s">
        <v>105</v>
      </c>
      <c r="F27" s="53">
        <f>F24+F25</f>
        <v>-800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" customHeight="1">
      <c r="A28" s="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" customHeight="1">
      <c r="A29" s="11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" customHeight="1">
      <c r="A30" s="123" t="s">
        <v>68</v>
      </c>
      <c r="B30" s="123"/>
      <c r="C30" s="123"/>
      <c r="D30" s="123"/>
      <c r="E30" s="123"/>
      <c r="F30" s="119" t="s">
        <v>255</v>
      </c>
      <c r="G30" s="119"/>
      <c r="H30" s="119" t="s">
        <v>256</v>
      </c>
      <c r="I30" s="119"/>
      <c r="J30" s="119" t="s">
        <v>257</v>
      </c>
      <c r="K30" s="119"/>
      <c r="L30" s="119" t="s">
        <v>258</v>
      </c>
      <c r="M30" s="119"/>
      <c r="N30" s="119"/>
      <c r="O30" s="11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" customHeight="1">
      <c r="A31" s="123"/>
      <c r="B31" s="123"/>
      <c r="C31" s="123"/>
      <c r="D31" s="123"/>
      <c r="E31" s="123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" customHeight="1">
      <c r="A32" s="120" t="s">
        <v>84</v>
      </c>
      <c r="B32" s="60" t="s">
        <v>49</v>
      </c>
      <c r="C32" s="52"/>
      <c r="D32" s="52"/>
      <c r="E32" s="65" t="s">
        <v>40</v>
      </c>
      <c r="F32" s="53">
        <v>0</v>
      </c>
      <c r="G32" s="53">
        <v>0</v>
      </c>
      <c r="H32" s="53">
        <v>339</v>
      </c>
      <c r="I32" s="53">
        <v>272</v>
      </c>
      <c r="J32" s="110">
        <v>7</v>
      </c>
      <c r="K32" s="53">
        <v>7</v>
      </c>
      <c r="L32" s="53">
        <v>0</v>
      </c>
      <c r="M32" s="53">
        <v>0</v>
      </c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" customHeight="1">
      <c r="A33" s="126"/>
      <c r="B33" s="62"/>
      <c r="C33" s="60" t="s">
        <v>69</v>
      </c>
      <c r="D33" s="52"/>
      <c r="E33" s="65"/>
      <c r="F33" s="53">
        <v>0</v>
      </c>
      <c r="G33" s="53">
        <v>0</v>
      </c>
      <c r="H33" s="53">
        <v>339</v>
      </c>
      <c r="I33" s="53">
        <v>272</v>
      </c>
      <c r="J33" s="110">
        <v>7</v>
      </c>
      <c r="K33" s="53">
        <v>7</v>
      </c>
      <c r="L33" s="53">
        <v>0</v>
      </c>
      <c r="M33" s="53">
        <v>0</v>
      </c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" customHeight="1">
      <c r="A34" s="126"/>
      <c r="B34" s="62"/>
      <c r="C34" s="61"/>
      <c r="D34" s="52" t="s">
        <v>70</v>
      </c>
      <c r="E34" s="65"/>
      <c r="F34" s="53">
        <v>0</v>
      </c>
      <c r="G34" s="53">
        <v>0</v>
      </c>
      <c r="H34" s="53">
        <v>339</v>
      </c>
      <c r="I34" s="53">
        <v>272</v>
      </c>
      <c r="J34" s="110">
        <v>7</v>
      </c>
      <c r="K34" s="53">
        <v>7</v>
      </c>
      <c r="L34" s="53">
        <v>0</v>
      </c>
      <c r="M34" s="53">
        <v>0</v>
      </c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" customHeight="1">
      <c r="A35" s="126"/>
      <c r="B35" s="61"/>
      <c r="C35" s="52" t="s">
        <v>71</v>
      </c>
      <c r="D35" s="52"/>
      <c r="E35" s="65"/>
      <c r="F35" s="53">
        <v>0</v>
      </c>
      <c r="G35" s="53">
        <v>0</v>
      </c>
      <c r="H35" s="53">
        <v>0</v>
      </c>
      <c r="I35" s="53">
        <v>0</v>
      </c>
      <c r="J35" s="100" t="s">
        <v>270</v>
      </c>
      <c r="K35" s="67">
        <v>0</v>
      </c>
      <c r="L35" s="53">
        <v>0</v>
      </c>
      <c r="M35" s="53">
        <v>0</v>
      </c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" customHeight="1">
      <c r="A36" s="126"/>
      <c r="B36" s="60" t="s">
        <v>52</v>
      </c>
      <c r="C36" s="52"/>
      <c r="D36" s="52"/>
      <c r="E36" s="65" t="s">
        <v>41</v>
      </c>
      <c r="F36" s="53">
        <v>0</v>
      </c>
      <c r="G36" s="53">
        <v>0</v>
      </c>
      <c r="H36" s="53">
        <v>144</v>
      </c>
      <c r="I36" s="53">
        <v>147</v>
      </c>
      <c r="J36" s="110">
        <v>7</v>
      </c>
      <c r="K36" s="53">
        <v>7</v>
      </c>
      <c r="L36" s="53">
        <v>0</v>
      </c>
      <c r="M36" s="53">
        <v>0</v>
      </c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" customHeight="1">
      <c r="A37" s="126"/>
      <c r="B37" s="62"/>
      <c r="C37" s="52" t="s">
        <v>72</v>
      </c>
      <c r="D37" s="52"/>
      <c r="E37" s="65"/>
      <c r="F37" s="53">
        <v>0</v>
      </c>
      <c r="G37" s="53">
        <v>0</v>
      </c>
      <c r="H37" s="53">
        <v>90</v>
      </c>
      <c r="I37" s="53">
        <v>94</v>
      </c>
      <c r="J37" s="110">
        <v>7</v>
      </c>
      <c r="K37" s="53">
        <v>7</v>
      </c>
      <c r="L37" s="53">
        <v>0</v>
      </c>
      <c r="M37" s="53">
        <v>0</v>
      </c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" customHeight="1">
      <c r="A38" s="126"/>
      <c r="B38" s="61"/>
      <c r="C38" s="52" t="s">
        <v>73</v>
      </c>
      <c r="D38" s="52"/>
      <c r="E38" s="65"/>
      <c r="F38" s="53">
        <v>0</v>
      </c>
      <c r="G38" s="53">
        <v>0</v>
      </c>
      <c r="H38" s="53">
        <v>54</v>
      </c>
      <c r="I38" s="53">
        <v>53</v>
      </c>
      <c r="J38" s="110">
        <v>0</v>
      </c>
      <c r="K38" s="67">
        <v>0</v>
      </c>
      <c r="L38" s="53">
        <v>0</v>
      </c>
      <c r="M38" s="53">
        <v>0</v>
      </c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" customHeight="1">
      <c r="A39" s="126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O39" si="5">G32-G36</f>
        <v>0</v>
      </c>
      <c r="H39" s="53">
        <f t="shared" si="5"/>
        <v>195</v>
      </c>
      <c r="I39" s="53">
        <f t="shared" si="5"/>
        <v>125</v>
      </c>
      <c r="J39" s="110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" customHeight="1">
      <c r="A40" s="120" t="s">
        <v>85</v>
      </c>
      <c r="B40" s="60" t="s">
        <v>75</v>
      </c>
      <c r="C40" s="52"/>
      <c r="D40" s="52"/>
      <c r="E40" s="65" t="s">
        <v>43</v>
      </c>
      <c r="F40" s="53">
        <v>151</v>
      </c>
      <c r="G40" s="53">
        <v>152</v>
      </c>
      <c r="H40" s="53">
        <v>379</v>
      </c>
      <c r="I40" s="53">
        <v>463</v>
      </c>
      <c r="J40" s="110">
        <v>7</v>
      </c>
      <c r="K40" s="53">
        <v>7</v>
      </c>
      <c r="L40" s="53">
        <v>3</v>
      </c>
      <c r="M40" s="53">
        <v>3</v>
      </c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" customHeight="1">
      <c r="A41" s="121"/>
      <c r="B41" s="61"/>
      <c r="C41" s="52" t="s">
        <v>76</v>
      </c>
      <c r="D41" s="52"/>
      <c r="E41" s="65"/>
      <c r="F41" s="67">
        <v>0</v>
      </c>
      <c r="G41" s="67">
        <v>0</v>
      </c>
      <c r="H41" s="67">
        <v>73</v>
      </c>
      <c r="I41" s="67">
        <v>93</v>
      </c>
      <c r="J41" s="110">
        <v>0</v>
      </c>
      <c r="K41" s="53">
        <v>0</v>
      </c>
      <c r="L41" s="53">
        <v>0</v>
      </c>
      <c r="M41" s="53">
        <v>0</v>
      </c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" customHeight="1">
      <c r="A42" s="121"/>
      <c r="B42" s="60" t="s">
        <v>63</v>
      </c>
      <c r="C42" s="52"/>
      <c r="D42" s="52"/>
      <c r="E42" s="65" t="s">
        <v>44</v>
      </c>
      <c r="F42" s="53">
        <v>151</v>
      </c>
      <c r="G42" s="53">
        <v>152</v>
      </c>
      <c r="H42" s="53">
        <v>574</v>
      </c>
      <c r="I42" s="53">
        <v>588</v>
      </c>
      <c r="J42" s="110">
        <v>7</v>
      </c>
      <c r="K42" s="53">
        <v>7</v>
      </c>
      <c r="L42" s="53">
        <v>3</v>
      </c>
      <c r="M42" s="53">
        <v>3</v>
      </c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" customHeight="1">
      <c r="A43" s="121"/>
      <c r="B43" s="61"/>
      <c r="C43" s="52" t="s">
        <v>77</v>
      </c>
      <c r="D43" s="52"/>
      <c r="E43" s="65"/>
      <c r="F43" s="53">
        <v>151</v>
      </c>
      <c r="G43" s="53">
        <v>152</v>
      </c>
      <c r="H43" s="53">
        <v>574</v>
      </c>
      <c r="I43" s="53">
        <v>588</v>
      </c>
      <c r="J43" s="100">
        <v>7</v>
      </c>
      <c r="K43" s="67">
        <v>7</v>
      </c>
      <c r="L43" s="53">
        <v>3</v>
      </c>
      <c r="M43" s="53">
        <v>3</v>
      </c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" customHeight="1">
      <c r="A44" s="121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O44" si="6">G40-G42</f>
        <v>0</v>
      </c>
      <c r="H44" s="67">
        <f t="shared" si="6"/>
        <v>-195</v>
      </c>
      <c r="I44" s="67">
        <f t="shared" si="6"/>
        <v>-125</v>
      </c>
      <c r="J44" s="100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" customHeight="1">
      <c r="A45" s="120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 t="shared" si="7"/>
        <v>0</v>
      </c>
      <c r="J45" s="110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" customHeight="1">
      <c r="A46" s="121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100">
        <v>0</v>
      </c>
      <c r="K46" s="67">
        <v>0</v>
      </c>
      <c r="L46" s="53">
        <v>0</v>
      </c>
      <c r="M46" s="53">
        <v>0</v>
      </c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" customHeight="1">
      <c r="A47" s="121"/>
      <c r="B47" s="52" t="s">
        <v>80</v>
      </c>
      <c r="C47" s="52"/>
      <c r="D47" s="52"/>
      <c r="E47" s="52"/>
      <c r="F47" s="53">
        <v>0</v>
      </c>
      <c r="G47" s="53">
        <v>0</v>
      </c>
      <c r="H47" s="53">
        <v>0</v>
      </c>
      <c r="I47" s="53">
        <v>0</v>
      </c>
      <c r="J47" s="110">
        <v>0</v>
      </c>
      <c r="K47" s="53">
        <v>0</v>
      </c>
      <c r="L47" s="53">
        <v>0</v>
      </c>
      <c r="M47" s="53">
        <v>0</v>
      </c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" customHeight="1">
      <c r="A48" s="121"/>
      <c r="B48" s="52" t="s">
        <v>81</v>
      </c>
      <c r="C48" s="52"/>
      <c r="D48" s="52"/>
      <c r="E48" s="52"/>
      <c r="F48" s="53">
        <v>0</v>
      </c>
      <c r="G48" s="53">
        <v>0</v>
      </c>
      <c r="H48" s="53">
        <v>0</v>
      </c>
      <c r="I48" s="53">
        <v>0</v>
      </c>
      <c r="J48" s="110">
        <v>0</v>
      </c>
      <c r="K48" s="53">
        <v>0</v>
      </c>
      <c r="L48" s="53">
        <v>0</v>
      </c>
      <c r="M48" s="53">
        <v>0</v>
      </c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" customHeight="1">
      <c r="A49" s="7" t="s">
        <v>110</v>
      </c>
    </row>
    <row r="50" spans="1:1" ht="15.9" customHeight="1">
      <c r="A50" s="7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17" sqref="F17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5" t="s">
        <v>0</v>
      </c>
      <c r="B1" s="15"/>
      <c r="C1" s="15"/>
      <c r="D1" s="15"/>
      <c r="E1" s="20" t="s">
        <v>269</v>
      </c>
      <c r="F1" s="1"/>
    </row>
    <row r="3" spans="1:9" ht="14.4">
      <c r="A3" s="9" t="s">
        <v>111</v>
      </c>
    </row>
    <row r="5" spans="1:9">
      <c r="A5" s="16" t="s">
        <v>245</v>
      </c>
      <c r="B5" s="16"/>
      <c r="C5" s="16"/>
      <c r="D5" s="16"/>
      <c r="E5" s="16"/>
    </row>
    <row r="6" spans="1:9" ht="14.4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58"/>
      <c r="F7" s="47" t="s">
        <v>238</v>
      </c>
      <c r="G7" s="47"/>
      <c r="H7" s="47" t="s">
        <v>246</v>
      </c>
      <c r="I7" s="68" t="s">
        <v>21</v>
      </c>
    </row>
    <row r="8" spans="1:9" ht="17.100000000000001" customHeight="1">
      <c r="A8" s="17"/>
      <c r="B8" s="18"/>
      <c r="C8" s="18"/>
      <c r="D8" s="18"/>
      <c r="E8" s="59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112" t="s">
        <v>87</v>
      </c>
      <c r="B9" s="112" t="s">
        <v>89</v>
      </c>
      <c r="C9" s="60" t="s">
        <v>3</v>
      </c>
      <c r="D9" s="52"/>
      <c r="E9" s="52"/>
      <c r="F9" s="53">
        <v>168826</v>
      </c>
      <c r="G9" s="54">
        <f>F9/$F$27*100</f>
        <v>19.205724426647251</v>
      </c>
      <c r="H9" s="53">
        <v>168550</v>
      </c>
      <c r="I9" s="54">
        <f t="shared" ref="I9:I45" si="0">(F9/H9-1)*100</f>
        <v>0.16374962919014635</v>
      </c>
    </row>
    <row r="10" spans="1:9" ht="18" customHeight="1">
      <c r="A10" s="112"/>
      <c r="B10" s="112"/>
      <c r="C10" s="62"/>
      <c r="D10" s="60" t="s">
        <v>22</v>
      </c>
      <c r="E10" s="52"/>
      <c r="F10" s="53">
        <v>40370</v>
      </c>
      <c r="G10" s="54">
        <f t="shared" ref="G10:G27" si="1">F10/$F$27*100</f>
        <v>4.5925100109210044</v>
      </c>
      <c r="H10" s="53">
        <v>40974</v>
      </c>
      <c r="I10" s="54">
        <f t="shared" si="0"/>
        <v>-1.4741055303363115</v>
      </c>
    </row>
    <row r="11" spans="1:9" ht="18" customHeight="1">
      <c r="A11" s="112"/>
      <c r="B11" s="112"/>
      <c r="C11" s="62"/>
      <c r="D11" s="62"/>
      <c r="E11" s="46" t="s">
        <v>23</v>
      </c>
      <c r="F11" s="53">
        <v>34435</v>
      </c>
      <c r="G11" s="54">
        <f t="shared" si="1"/>
        <v>3.9173416454313799</v>
      </c>
      <c r="H11" s="53">
        <v>34379</v>
      </c>
      <c r="I11" s="54">
        <f t="shared" si="0"/>
        <v>0.16289013642047934</v>
      </c>
    </row>
    <row r="12" spans="1:9" ht="18" customHeight="1">
      <c r="A12" s="112"/>
      <c r="B12" s="112"/>
      <c r="C12" s="62"/>
      <c r="D12" s="62"/>
      <c r="E12" s="46" t="s">
        <v>24</v>
      </c>
      <c r="F12" s="53">
        <v>1684</v>
      </c>
      <c r="G12" s="54">
        <f t="shared" si="1"/>
        <v>0.19157262468147068</v>
      </c>
      <c r="H12" s="53">
        <v>1764</v>
      </c>
      <c r="I12" s="54">
        <f t="shared" si="0"/>
        <v>-4.5351473922902503</v>
      </c>
    </row>
    <row r="13" spans="1:9" ht="18" customHeight="1">
      <c r="A13" s="112"/>
      <c r="B13" s="112"/>
      <c r="C13" s="62"/>
      <c r="D13" s="61"/>
      <c r="E13" s="46" t="s">
        <v>25</v>
      </c>
      <c r="F13" s="53">
        <v>66</v>
      </c>
      <c r="G13" s="54">
        <f t="shared" si="1"/>
        <v>7.5081907535493268E-3</v>
      </c>
      <c r="H13" s="53">
        <v>134</v>
      </c>
      <c r="I13" s="54">
        <f t="shared" si="0"/>
        <v>-50.746268656716417</v>
      </c>
    </row>
    <row r="14" spans="1:9" ht="18" customHeight="1">
      <c r="A14" s="112"/>
      <c r="B14" s="112"/>
      <c r="C14" s="62"/>
      <c r="D14" s="60" t="s">
        <v>26</v>
      </c>
      <c r="E14" s="52"/>
      <c r="F14" s="108">
        <v>29855</v>
      </c>
      <c r="G14" s="54">
        <f t="shared" si="1"/>
        <v>3.3963187113214417</v>
      </c>
      <c r="H14" s="53">
        <v>29472</v>
      </c>
      <c r="I14" s="54">
        <f t="shared" si="0"/>
        <v>1.2995385450597086</v>
      </c>
    </row>
    <row r="15" spans="1:9" ht="18" customHeight="1">
      <c r="A15" s="112"/>
      <c r="B15" s="112"/>
      <c r="C15" s="62"/>
      <c r="D15" s="62"/>
      <c r="E15" s="46" t="s">
        <v>27</v>
      </c>
      <c r="F15" s="53">
        <v>1131</v>
      </c>
      <c r="G15" s="54">
        <f t="shared" si="1"/>
        <v>0.12866308700400436</v>
      </c>
      <c r="H15" s="53">
        <v>1157</v>
      </c>
      <c r="I15" s="54">
        <f t="shared" si="0"/>
        <v>-2.2471910112359605</v>
      </c>
    </row>
    <row r="16" spans="1:9" ht="18" customHeight="1">
      <c r="A16" s="112"/>
      <c r="B16" s="112"/>
      <c r="C16" s="62"/>
      <c r="D16" s="61"/>
      <c r="E16" s="46" t="s">
        <v>28</v>
      </c>
      <c r="F16" s="53">
        <v>28723</v>
      </c>
      <c r="G16" s="54">
        <f t="shared" si="1"/>
        <v>3.2675418638514744</v>
      </c>
      <c r="H16" s="53">
        <v>28315</v>
      </c>
      <c r="I16" s="54">
        <f t="shared" si="0"/>
        <v>1.440932368002823</v>
      </c>
    </row>
    <row r="17" spans="1:9" ht="18" customHeight="1">
      <c r="A17" s="112"/>
      <c r="B17" s="112"/>
      <c r="C17" s="62"/>
      <c r="D17" s="113" t="s">
        <v>29</v>
      </c>
      <c r="E17" s="114"/>
      <c r="F17" s="111">
        <v>61773</v>
      </c>
      <c r="G17" s="54">
        <f t="shared" si="1"/>
        <v>7.0273252639242809</v>
      </c>
      <c r="H17" s="53">
        <v>60810</v>
      </c>
      <c r="I17" s="54">
        <f t="shared" si="0"/>
        <v>1.5836211149482082</v>
      </c>
    </row>
    <row r="18" spans="1:9" ht="18" customHeight="1">
      <c r="A18" s="112"/>
      <c r="B18" s="112"/>
      <c r="C18" s="62"/>
      <c r="D18" s="113" t="s">
        <v>93</v>
      </c>
      <c r="E18" s="115"/>
      <c r="F18" s="53">
        <v>2843</v>
      </c>
      <c r="G18" s="54">
        <f t="shared" si="1"/>
        <v>0.3234210047324354</v>
      </c>
      <c r="H18" s="53">
        <v>2630</v>
      </c>
      <c r="I18" s="54">
        <f t="shared" si="0"/>
        <v>8.0988593155893582</v>
      </c>
    </row>
    <row r="19" spans="1:9" ht="18" customHeight="1">
      <c r="A19" s="112"/>
      <c r="B19" s="112"/>
      <c r="C19" s="61"/>
      <c r="D19" s="113" t="s">
        <v>94</v>
      </c>
      <c r="E19" s="115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112"/>
      <c r="B20" s="112"/>
      <c r="C20" s="52" t="s">
        <v>4</v>
      </c>
      <c r="D20" s="52"/>
      <c r="E20" s="52"/>
      <c r="F20" s="111">
        <v>26348</v>
      </c>
      <c r="G20" s="54">
        <f t="shared" si="1"/>
        <v>2.9973607571896617</v>
      </c>
      <c r="H20" s="53">
        <v>23655</v>
      </c>
      <c r="I20" s="54">
        <f t="shared" si="0"/>
        <v>11.384485309659699</v>
      </c>
    </row>
    <row r="21" spans="1:9" ht="18" customHeight="1">
      <c r="A21" s="112"/>
      <c r="B21" s="112"/>
      <c r="C21" s="52" t="s">
        <v>5</v>
      </c>
      <c r="D21" s="52"/>
      <c r="E21" s="52"/>
      <c r="F21" s="53">
        <v>230301</v>
      </c>
      <c r="G21" s="54">
        <f t="shared" si="1"/>
        <v>26.199149071714601</v>
      </c>
      <c r="H21" s="53">
        <v>240823</v>
      </c>
      <c r="I21" s="54">
        <f t="shared" si="0"/>
        <v>-4.3691840065110066</v>
      </c>
    </row>
    <row r="22" spans="1:9" ht="18" customHeight="1">
      <c r="A22" s="112"/>
      <c r="B22" s="112"/>
      <c r="C22" s="52" t="s">
        <v>30</v>
      </c>
      <c r="D22" s="52"/>
      <c r="E22" s="52"/>
      <c r="F22" s="53">
        <v>7350</v>
      </c>
      <c r="G22" s="54">
        <f t="shared" si="1"/>
        <v>0.83613942482708403</v>
      </c>
      <c r="H22" s="53">
        <v>7482</v>
      </c>
      <c r="I22" s="54">
        <f t="shared" si="0"/>
        <v>-1.7642341619887758</v>
      </c>
    </row>
    <row r="23" spans="1:9" ht="18" customHeight="1">
      <c r="A23" s="112"/>
      <c r="B23" s="112"/>
      <c r="C23" s="52" t="s">
        <v>6</v>
      </c>
      <c r="D23" s="52"/>
      <c r="E23" s="52"/>
      <c r="F23" s="53">
        <v>170001</v>
      </c>
      <c r="G23" s="54">
        <f t="shared" si="1"/>
        <v>19.339392974153622</v>
      </c>
      <c r="H23" s="53">
        <v>193866</v>
      </c>
      <c r="I23" s="54">
        <f t="shared" si="0"/>
        <v>-12.310049209247619</v>
      </c>
    </row>
    <row r="24" spans="1:9" ht="18" customHeight="1">
      <c r="A24" s="112"/>
      <c r="B24" s="112"/>
      <c r="C24" s="52" t="s">
        <v>31</v>
      </c>
      <c r="D24" s="52"/>
      <c r="E24" s="52"/>
      <c r="F24" s="53">
        <v>1412</v>
      </c>
      <c r="G24" s="54">
        <f t="shared" si="1"/>
        <v>0.16062977793957045</v>
      </c>
      <c r="H24" s="53">
        <v>1444</v>
      </c>
      <c r="I24" s="54">
        <f t="shared" si="0"/>
        <v>-2.2160664819944609</v>
      </c>
    </row>
    <row r="25" spans="1:9" ht="18" customHeight="1">
      <c r="A25" s="112"/>
      <c r="B25" s="112"/>
      <c r="C25" s="52" t="s">
        <v>7</v>
      </c>
      <c r="D25" s="52"/>
      <c r="E25" s="52"/>
      <c r="F25" s="53">
        <v>60984</v>
      </c>
      <c r="G25" s="54">
        <f t="shared" si="1"/>
        <v>6.9375682562795777</v>
      </c>
      <c r="H25" s="53">
        <v>83586</v>
      </c>
      <c r="I25" s="54">
        <f t="shared" si="0"/>
        <v>-27.040413466369962</v>
      </c>
    </row>
    <row r="26" spans="1:9" ht="18" customHeight="1">
      <c r="A26" s="112"/>
      <c r="B26" s="112"/>
      <c r="C26" s="52" t="s">
        <v>8</v>
      </c>
      <c r="D26" s="52"/>
      <c r="E26" s="52"/>
      <c r="F26" s="53">
        <v>213818</v>
      </c>
      <c r="G26" s="54">
        <f t="shared" si="1"/>
        <v>24.324035311248636</v>
      </c>
      <c r="H26" s="53">
        <v>256840</v>
      </c>
      <c r="I26" s="54">
        <f t="shared" si="0"/>
        <v>-16.75050615168977</v>
      </c>
    </row>
    <row r="27" spans="1:9" ht="18" customHeight="1">
      <c r="A27" s="112"/>
      <c r="B27" s="112"/>
      <c r="C27" s="52" t="s">
        <v>9</v>
      </c>
      <c r="D27" s="52"/>
      <c r="E27" s="52"/>
      <c r="F27" s="53">
        <f>SUM(F9,F20:F26)</f>
        <v>879040</v>
      </c>
      <c r="G27" s="54">
        <f t="shared" si="1"/>
        <v>100</v>
      </c>
      <c r="H27" s="53">
        <f>SUM(H9,H20:H26)</f>
        <v>976246</v>
      </c>
      <c r="I27" s="54">
        <f t="shared" si="0"/>
        <v>-9.9571214632377512</v>
      </c>
    </row>
    <row r="28" spans="1:9" ht="18" customHeight="1">
      <c r="A28" s="112"/>
      <c r="B28" s="112" t="s">
        <v>88</v>
      </c>
      <c r="C28" s="60" t="s">
        <v>10</v>
      </c>
      <c r="D28" s="52"/>
      <c r="E28" s="52"/>
      <c r="F28" s="53">
        <v>284557</v>
      </c>
      <c r="G28" s="54">
        <f t="shared" ref="G28:G45" si="2">F28/$F$45*100</f>
        <v>34.505266910560131</v>
      </c>
      <c r="H28" s="53">
        <v>287912</v>
      </c>
      <c r="I28" s="54">
        <f t="shared" si="0"/>
        <v>-1.1652866153546881</v>
      </c>
    </row>
    <row r="29" spans="1:9" ht="18" customHeight="1">
      <c r="A29" s="112"/>
      <c r="B29" s="112"/>
      <c r="C29" s="62"/>
      <c r="D29" s="52" t="s">
        <v>11</v>
      </c>
      <c r="E29" s="52"/>
      <c r="F29" s="53">
        <v>172199</v>
      </c>
      <c r="G29" s="54">
        <f t="shared" si="2"/>
        <v>20.880781202822437</v>
      </c>
      <c r="H29" s="53">
        <v>172895</v>
      </c>
      <c r="I29" s="54">
        <f t="shared" si="0"/>
        <v>-0.40255646490644503</v>
      </c>
    </row>
    <row r="30" spans="1:9" ht="18" customHeight="1">
      <c r="A30" s="112"/>
      <c r="B30" s="112"/>
      <c r="C30" s="62"/>
      <c r="D30" s="52" t="s">
        <v>32</v>
      </c>
      <c r="E30" s="52"/>
      <c r="F30" s="53">
        <v>14449</v>
      </c>
      <c r="G30" s="54">
        <f t="shared" si="2"/>
        <v>1.7520799052234999</v>
      </c>
      <c r="H30" s="53">
        <v>13388</v>
      </c>
      <c r="I30" s="54">
        <f t="shared" si="0"/>
        <v>7.9250074693755668</v>
      </c>
    </row>
    <row r="31" spans="1:9" ht="18" customHeight="1">
      <c r="A31" s="112"/>
      <c r="B31" s="112"/>
      <c r="C31" s="61"/>
      <c r="D31" s="52" t="s">
        <v>12</v>
      </c>
      <c r="E31" s="52"/>
      <c r="F31" s="53">
        <v>97909</v>
      </c>
      <c r="G31" s="54">
        <f t="shared" si="2"/>
        <v>11.872405802514196</v>
      </c>
      <c r="H31" s="53">
        <v>101629</v>
      </c>
      <c r="I31" s="54">
        <f t="shared" si="0"/>
        <v>-3.6603725314624747</v>
      </c>
    </row>
    <row r="32" spans="1:9" ht="18" customHeight="1">
      <c r="A32" s="112"/>
      <c r="B32" s="112"/>
      <c r="C32" s="60" t="s">
        <v>13</v>
      </c>
      <c r="D32" s="52"/>
      <c r="E32" s="52"/>
      <c r="F32" s="53">
        <v>403978</v>
      </c>
      <c r="G32" s="54">
        <f t="shared" si="2"/>
        <v>48.986209146126299</v>
      </c>
      <c r="H32" s="53">
        <v>429878</v>
      </c>
      <c r="I32" s="54">
        <f t="shared" si="0"/>
        <v>-6.0249652226910921</v>
      </c>
    </row>
    <row r="33" spans="1:9" ht="18" customHeight="1">
      <c r="A33" s="112"/>
      <c r="B33" s="112"/>
      <c r="C33" s="62"/>
      <c r="D33" s="52" t="s">
        <v>14</v>
      </c>
      <c r="E33" s="52"/>
      <c r="F33" s="53">
        <v>45008</v>
      </c>
      <c r="G33" s="54">
        <f t="shared" si="2"/>
        <v>5.4576519049276264</v>
      </c>
      <c r="H33" s="53">
        <v>33394</v>
      </c>
      <c r="I33" s="54">
        <f t="shared" si="0"/>
        <v>34.778702760975037</v>
      </c>
    </row>
    <row r="34" spans="1:9" ht="18" customHeight="1">
      <c r="A34" s="112"/>
      <c r="B34" s="112"/>
      <c r="C34" s="62"/>
      <c r="D34" s="52" t="s">
        <v>33</v>
      </c>
      <c r="E34" s="52"/>
      <c r="F34" s="53">
        <v>15736</v>
      </c>
      <c r="G34" s="54">
        <f t="shared" si="2"/>
        <v>1.9081410055088237</v>
      </c>
      <c r="H34" s="53">
        <v>15116</v>
      </c>
      <c r="I34" s="54">
        <f t="shared" si="0"/>
        <v>4.1016141836464737</v>
      </c>
    </row>
    <row r="35" spans="1:9" ht="18" customHeight="1">
      <c r="A35" s="112"/>
      <c r="B35" s="112"/>
      <c r="C35" s="62"/>
      <c r="D35" s="52" t="s">
        <v>34</v>
      </c>
      <c r="E35" s="52"/>
      <c r="F35" s="53">
        <v>195315</v>
      </c>
      <c r="G35" s="54">
        <f t="shared" si="2"/>
        <v>23.683818028149204</v>
      </c>
      <c r="H35" s="53">
        <v>208256</v>
      </c>
      <c r="I35" s="54">
        <f t="shared" si="0"/>
        <v>-6.2139866318377424</v>
      </c>
    </row>
    <row r="36" spans="1:9" ht="18" customHeight="1">
      <c r="A36" s="112"/>
      <c r="B36" s="112"/>
      <c r="C36" s="62"/>
      <c r="D36" s="52" t="s">
        <v>35</v>
      </c>
      <c r="E36" s="52"/>
      <c r="F36" s="53">
        <v>7226</v>
      </c>
      <c r="G36" s="54">
        <f t="shared" si="2"/>
        <v>0.87622184200602182</v>
      </c>
      <c r="H36" s="53">
        <v>7259</v>
      </c>
      <c r="I36" s="54">
        <f t="shared" si="0"/>
        <v>-0.45460807273729475</v>
      </c>
    </row>
    <row r="37" spans="1:9" ht="18" customHeight="1">
      <c r="A37" s="112"/>
      <c r="B37" s="112"/>
      <c r="C37" s="62"/>
      <c r="D37" s="52" t="s">
        <v>15</v>
      </c>
      <c r="E37" s="52"/>
      <c r="F37" s="53">
        <v>29697</v>
      </c>
      <c r="G37" s="54">
        <f t="shared" si="2"/>
        <v>3.6010462277958526</v>
      </c>
      <c r="H37" s="53">
        <v>43311</v>
      </c>
      <c r="I37" s="54">
        <f t="shared" si="0"/>
        <v>-31.433123225046756</v>
      </c>
    </row>
    <row r="38" spans="1:9" ht="18" customHeight="1">
      <c r="A38" s="112"/>
      <c r="B38" s="112"/>
      <c r="C38" s="61"/>
      <c r="D38" s="52" t="s">
        <v>36</v>
      </c>
      <c r="E38" s="52"/>
      <c r="F38" s="53">
        <v>110996</v>
      </c>
      <c r="G38" s="54">
        <f t="shared" si="2"/>
        <v>13.459330137738776</v>
      </c>
      <c r="H38" s="53">
        <v>122542</v>
      </c>
      <c r="I38" s="54">
        <f t="shared" si="0"/>
        <v>-9.4220756964958916</v>
      </c>
    </row>
    <row r="39" spans="1:9" ht="18" customHeight="1">
      <c r="A39" s="112"/>
      <c r="B39" s="112"/>
      <c r="C39" s="60" t="s">
        <v>16</v>
      </c>
      <c r="D39" s="52"/>
      <c r="E39" s="52"/>
      <c r="F39" s="53">
        <v>136142</v>
      </c>
      <c r="G39" s="54">
        <f t="shared" si="2"/>
        <v>16.508523943313563</v>
      </c>
      <c r="H39" s="53">
        <v>198848</v>
      </c>
      <c r="I39" s="54">
        <f t="shared" si="0"/>
        <v>-31.53463952365626</v>
      </c>
    </row>
    <row r="40" spans="1:9" ht="18" customHeight="1">
      <c r="A40" s="112"/>
      <c r="B40" s="112"/>
      <c r="C40" s="62"/>
      <c r="D40" s="60" t="s">
        <v>17</v>
      </c>
      <c r="E40" s="52"/>
      <c r="F40" s="53">
        <v>117007</v>
      </c>
      <c r="G40" s="54">
        <f t="shared" si="2"/>
        <v>14.188221570384526</v>
      </c>
      <c r="H40" s="53">
        <v>165705</v>
      </c>
      <c r="I40" s="54">
        <f t="shared" si="0"/>
        <v>-29.388370900093541</v>
      </c>
    </row>
    <row r="41" spans="1:9" ht="18" customHeight="1">
      <c r="A41" s="112"/>
      <c r="B41" s="112"/>
      <c r="C41" s="62"/>
      <c r="D41" s="62"/>
      <c r="E41" s="56" t="s">
        <v>91</v>
      </c>
      <c r="F41" s="53">
        <v>92773</v>
      </c>
      <c r="G41" s="54">
        <f t="shared" si="2"/>
        <v>11.249616516527077</v>
      </c>
      <c r="H41" s="53">
        <v>138855</v>
      </c>
      <c r="I41" s="57">
        <f t="shared" si="0"/>
        <v>-33.187137661589425</v>
      </c>
    </row>
    <row r="42" spans="1:9" ht="18" customHeight="1">
      <c r="A42" s="112"/>
      <c r="B42" s="112"/>
      <c r="C42" s="62"/>
      <c r="D42" s="61"/>
      <c r="E42" s="46" t="s">
        <v>37</v>
      </c>
      <c r="F42" s="53">
        <v>24234</v>
      </c>
      <c r="G42" s="54">
        <f t="shared" si="2"/>
        <v>2.93860505385745</v>
      </c>
      <c r="H42" s="53">
        <v>26850</v>
      </c>
      <c r="I42" s="57">
        <f t="shared" si="0"/>
        <v>-9.743016759776534</v>
      </c>
    </row>
    <row r="43" spans="1:9" ht="18" customHeight="1">
      <c r="A43" s="112"/>
      <c r="B43" s="112"/>
      <c r="C43" s="62"/>
      <c r="D43" s="52" t="s">
        <v>38</v>
      </c>
      <c r="E43" s="52"/>
      <c r="F43" s="53">
        <v>19135</v>
      </c>
      <c r="G43" s="54">
        <f t="shared" si="2"/>
        <v>2.3203023729290377</v>
      </c>
      <c r="H43" s="53">
        <v>33143</v>
      </c>
      <c r="I43" s="57">
        <f t="shared" si="0"/>
        <v>-42.265335063210927</v>
      </c>
    </row>
    <row r="44" spans="1:9" ht="18" customHeight="1">
      <c r="A44" s="112"/>
      <c r="B44" s="112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112"/>
      <c r="B45" s="112"/>
      <c r="C45" s="46" t="s">
        <v>18</v>
      </c>
      <c r="D45" s="46"/>
      <c r="E45" s="46"/>
      <c r="F45" s="53">
        <f>SUM(F28,F32,F39)</f>
        <v>824677</v>
      </c>
      <c r="G45" s="54">
        <f t="shared" si="2"/>
        <v>100</v>
      </c>
      <c r="H45" s="53">
        <f>SUM(H28,H32,H39)</f>
        <v>916638</v>
      </c>
      <c r="I45" s="54">
        <f t="shared" si="0"/>
        <v>-10.032422832132204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2" t="s">
        <v>0</v>
      </c>
      <c r="B1" s="32"/>
      <c r="C1" s="20" t="s">
        <v>269</v>
      </c>
      <c r="D1" s="33"/>
      <c r="E1" s="33"/>
    </row>
    <row r="4" spans="1:9">
      <c r="A4" s="34" t="s">
        <v>112</v>
      </c>
    </row>
    <row r="5" spans="1:9">
      <c r="I5" s="8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112" t="s">
        <v>115</v>
      </c>
      <c r="B7" s="60" t="s">
        <v>116</v>
      </c>
      <c r="C7" s="52"/>
      <c r="D7" s="65" t="s">
        <v>117</v>
      </c>
      <c r="E7" s="69">
        <v>1032512</v>
      </c>
      <c r="F7" s="35">
        <v>993872</v>
      </c>
      <c r="G7" s="35">
        <v>1098711</v>
      </c>
      <c r="H7" s="35">
        <v>975881</v>
      </c>
      <c r="I7" s="35">
        <v>879040</v>
      </c>
    </row>
    <row r="8" spans="1:9" ht="27" customHeight="1">
      <c r="A8" s="112"/>
      <c r="B8" s="79"/>
      <c r="C8" s="52" t="s">
        <v>118</v>
      </c>
      <c r="D8" s="65" t="s">
        <v>41</v>
      </c>
      <c r="E8" s="70">
        <v>472086</v>
      </c>
      <c r="F8" s="70">
        <v>467457</v>
      </c>
      <c r="G8" s="70">
        <v>465737</v>
      </c>
      <c r="H8" s="70">
        <v>433728</v>
      </c>
      <c r="I8" s="71">
        <v>426178</v>
      </c>
    </row>
    <row r="9" spans="1:9" ht="27" customHeight="1">
      <c r="A9" s="112"/>
      <c r="B9" s="52" t="s">
        <v>119</v>
      </c>
      <c r="C9" s="52"/>
      <c r="D9" s="65"/>
      <c r="E9" s="70">
        <v>957754</v>
      </c>
      <c r="F9" s="70">
        <v>919329</v>
      </c>
      <c r="G9" s="70">
        <v>1003255</v>
      </c>
      <c r="H9" s="70">
        <v>916638</v>
      </c>
      <c r="I9" s="72">
        <v>824677</v>
      </c>
    </row>
    <row r="10" spans="1:9" ht="27" customHeight="1">
      <c r="A10" s="112"/>
      <c r="B10" s="52" t="s">
        <v>120</v>
      </c>
      <c r="C10" s="52"/>
      <c r="D10" s="65"/>
      <c r="E10" s="70">
        <v>74758</v>
      </c>
      <c r="F10" s="70">
        <v>74544</v>
      </c>
      <c r="G10" s="70">
        <v>95457</v>
      </c>
      <c r="H10" s="70">
        <v>59243</v>
      </c>
      <c r="I10" s="72">
        <v>54363</v>
      </c>
    </row>
    <row r="11" spans="1:9" ht="27" customHeight="1">
      <c r="A11" s="112"/>
      <c r="B11" s="52" t="s">
        <v>121</v>
      </c>
      <c r="C11" s="52"/>
      <c r="D11" s="65"/>
      <c r="E11" s="70">
        <v>55706</v>
      </c>
      <c r="F11" s="70">
        <v>61457</v>
      </c>
      <c r="G11" s="70">
        <v>70860</v>
      </c>
      <c r="H11" s="70">
        <v>41627</v>
      </c>
      <c r="I11" s="72">
        <v>34590</v>
      </c>
    </row>
    <row r="12" spans="1:9" ht="27" customHeight="1">
      <c r="A12" s="112"/>
      <c r="B12" s="52" t="s">
        <v>122</v>
      </c>
      <c r="C12" s="52"/>
      <c r="D12" s="65"/>
      <c r="E12" s="70">
        <v>19051</v>
      </c>
      <c r="F12" s="70">
        <v>13086</v>
      </c>
      <c r="G12" s="70">
        <v>24597</v>
      </c>
      <c r="H12" s="70">
        <v>17616</v>
      </c>
      <c r="I12" s="72">
        <v>19773</v>
      </c>
    </row>
    <row r="13" spans="1:9" ht="27" customHeight="1">
      <c r="A13" s="112"/>
      <c r="B13" s="52" t="s">
        <v>123</v>
      </c>
      <c r="C13" s="52"/>
      <c r="D13" s="65"/>
      <c r="E13" s="70">
        <v>-5264</v>
      </c>
      <c r="F13" s="70">
        <v>-5965</v>
      </c>
      <c r="G13" s="70">
        <v>11510</v>
      </c>
      <c r="H13" s="70">
        <v>-6981</v>
      </c>
      <c r="I13" s="72">
        <v>2157</v>
      </c>
    </row>
    <row r="14" spans="1:9" ht="27" customHeight="1">
      <c r="A14" s="112"/>
      <c r="B14" s="52" t="s">
        <v>124</v>
      </c>
      <c r="C14" s="52"/>
      <c r="D14" s="65"/>
      <c r="E14" s="70">
        <v>0</v>
      </c>
      <c r="F14" s="70">
        <v>0</v>
      </c>
      <c r="G14" s="70">
        <v>67</v>
      </c>
      <c r="H14" s="70">
        <v>5080</v>
      </c>
      <c r="I14" s="72">
        <v>4553</v>
      </c>
    </row>
    <row r="15" spans="1:9" ht="27" customHeight="1">
      <c r="A15" s="112"/>
      <c r="B15" s="52" t="s">
        <v>125</v>
      </c>
      <c r="C15" s="52"/>
      <c r="D15" s="65"/>
      <c r="E15" s="70">
        <v>-3134</v>
      </c>
      <c r="F15" s="70">
        <v>-10588</v>
      </c>
      <c r="G15" s="70">
        <v>10957</v>
      </c>
      <c r="H15" s="70">
        <v>15041</v>
      </c>
      <c r="I15" s="72">
        <v>1761</v>
      </c>
    </row>
    <row r="16" spans="1:9" ht="27" customHeight="1">
      <c r="A16" s="112"/>
      <c r="B16" s="52" t="s">
        <v>126</v>
      </c>
      <c r="C16" s="52"/>
      <c r="D16" s="65" t="s">
        <v>42</v>
      </c>
      <c r="E16" s="70">
        <v>97065</v>
      </c>
      <c r="F16" s="70">
        <v>87010</v>
      </c>
      <c r="G16" s="70">
        <v>73487</v>
      </c>
      <c r="H16" s="70">
        <v>101343</v>
      </c>
      <c r="I16" s="72">
        <v>111574</v>
      </c>
    </row>
    <row r="17" spans="1:9" ht="27" customHeight="1">
      <c r="A17" s="112"/>
      <c r="B17" s="52" t="s">
        <v>127</v>
      </c>
      <c r="C17" s="52"/>
      <c r="D17" s="65" t="s">
        <v>43</v>
      </c>
      <c r="E17" s="70">
        <v>295339</v>
      </c>
      <c r="F17" s="70">
        <v>228761</v>
      </c>
      <c r="G17" s="70">
        <v>131069</v>
      </c>
      <c r="H17" s="70">
        <v>87096</v>
      </c>
      <c r="I17" s="72">
        <v>78788</v>
      </c>
    </row>
    <row r="18" spans="1:9" ht="27" customHeight="1">
      <c r="A18" s="112"/>
      <c r="B18" s="52" t="s">
        <v>128</v>
      </c>
      <c r="C18" s="52"/>
      <c r="D18" s="65" t="s">
        <v>44</v>
      </c>
      <c r="E18" s="70">
        <v>1347437</v>
      </c>
      <c r="F18" s="70">
        <v>1335815</v>
      </c>
      <c r="G18" s="70">
        <v>1343469</v>
      </c>
      <c r="H18" s="70">
        <v>1333677</v>
      </c>
      <c r="I18" s="72">
        <v>1304527</v>
      </c>
    </row>
    <row r="19" spans="1:9" ht="27" customHeight="1">
      <c r="A19" s="112"/>
      <c r="B19" s="52" t="s">
        <v>129</v>
      </c>
      <c r="C19" s="52"/>
      <c r="D19" s="65" t="s">
        <v>130</v>
      </c>
      <c r="E19" s="70">
        <f>E17+E18-E16</f>
        <v>1545711</v>
      </c>
      <c r="F19" s="70">
        <f>F17+F18-F16</f>
        <v>1477566</v>
      </c>
      <c r="G19" s="70">
        <f>G17+G18-G16</f>
        <v>1401051</v>
      </c>
      <c r="H19" s="70">
        <f>H17+H18-H16</f>
        <v>1319430</v>
      </c>
      <c r="I19" s="70">
        <f>I17+I18-I16</f>
        <v>1271741</v>
      </c>
    </row>
    <row r="20" spans="1:9" ht="27" customHeight="1">
      <c r="A20" s="112"/>
      <c r="B20" s="52" t="s">
        <v>131</v>
      </c>
      <c r="C20" s="52"/>
      <c r="D20" s="65" t="s">
        <v>132</v>
      </c>
      <c r="E20" s="73">
        <f>E18/E8</f>
        <v>2.8542193583372519</v>
      </c>
      <c r="F20" s="73">
        <f>F18/F8</f>
        <v>2.8576211287883164</v>
      </c>
      <c r="G20" s="73">
        <f>G18/G8</f>
        <v>2.8846086954654666</v>
      </c>
      <c r="H20" s="73">
        <f>H18/H8</f>
        <v>3.0749156153165118</v>
      </c>
      <c r="I20" s="73">
        <f>I18/I8</f>
        <v>3.0609909474444952</v>
      </c>
    </row>
    <row r="21" spans="1:9" ht="27" customHeight="1">
      <c r="A21" s="112"/>
      <c r="B21" s="52" t="s">
        <v>133</v>
      </c>
      <c r="C21" s="52"/>
      <c r="D21" s="65" t="s">
        <v>134</v>
      </c>
      <c r="E21" s="73">
        <f>E19/E8</f>
        <v>3.2742148676300507</v>
      </c>
      <c r="F21" s="73">
        <f>F19/F8</f>
        <v>3.160859715439067</v>
      </c>
      <c r="G21" s="73">
        <f>G19/G8</f>
        <v>3.0082449966397347</v>
      </c>
      <c r="H21" s="73">
        <f>H19/H8</f>
        <v>3.0420678397521028</v>
      </c>
      <c r="I21" s="73">
        <f>I19/I8</f>
        <v>2.9840606507140208</v>
      </c>
    </row>
    <row r="22" spans="1:9" ht="27" customHeight="1">
      <c r="A22" s="112"/>
      <c r="B22" s="52" t="s">
        <v>135</v>
      </c>
      <c r="C22" s="52"/>
      <c r="D22" s="65" t="s">
        <v>136</v>
      </c>
      <c r="E22" s="70">
        <f>E18/E24*1000000</f>
        <v>1053019.1607650551</v>
      </c>
      <c r="F22" s="70">
        <f>F18/F24*1000000</f>
        <v>1043936.592387898</v>
      </c>
      <c r="G22" s="70">
        <f>G18/G24*1000000</f>
        <v>1109815.1724776009</v>
      </c>
      <c r="H22" s="70">
        <f>H18/H24*1000000</f>
        <v>1101726.1803468552</v>
      </c>
      <c r="I22" s="70">
        <f>I18/I24*1000000</f>
        <v>1077645.8984216882</v>
      </c>
    </row>
    <row r="23" spans="1:9" ht="27" customHeight="1">
      <c r="A23" s="112"/>
      <c r="B23" s="52" t="s">
        <v>137</v>
      </c>
      <c r="C23" s="52"/>
      <c r="D23" s="65" t="s">
        <v>138</v>
      </c>
      <c r="E23" s="70">
        <f>E19/E24*1000000</f>
        <v>1207969.8716936777</v>
      </c>
      <c r="F23" s="70">
        <f>F19/F24*1000000</f>
        <v>1154714.6985684521</v>
      </c>
      <c r="G23" s="70">
        <f>G19/G24*1000000</f>
        <v>1157382.6096582168</v>
      </c>
      <c r="H23" s="70">
        <f>H19/H24*1000000</f>
        <v>1089956.994186037</v>
      </c>
      <c r="I23" s="70">
        <f>I19/I24*1000000</f>
        <v>1050561.983389149</v>
      </c>
    </row>
    <row r="24" spans="1:9" ht="27" customHeight="1">
      <c r="A24" s="112"/>
      <c r="B24" s="74" t="s">
        <v>139</v>
      </c>
      <c r="C24" s="75"/>
      <c r="D24" s="65" t="s">
        <v>140</v>
      </c>
      <c r="E24" s="70">
        <v>1279594</v>
      </c>
      <c r="F24" s="70">
        <f>E24</f>
        <v>1279594</v>
      </c>
      <c r="G24" s="70">
        <v>1210534</v>
      </c>
      <c r="H24" s="72">
        <v>1210534</v>
      </c>
      <c r="I24" s="72">
        <v>1210534</v>
      </c>
    </row>
    <row r="25" spans="1:9" ht="27" customHeight="1">
      <c r="A25" s="112"/>
      <c r="B25" s="46" t="s">
        <v>141</v>
      </c>
      <c r="C25" s="46"/>
      <c r="D25" s="46"/>
      <c r="E25" s="70">
        <v>396972</v>
      </c>
      <c r="F25" s="70">
        <v>393036</v>
      </c>
      <c r="G25" s="70">
        <v>393973</v>
      </c>
      <c r="H25" s="70">
        <v>405635</v>
      </c>
      <c r="I25" s="53">
        <v>391048</v>
      </c>
    </row>
    <row r="26" spans="1:9" ht="27" customHeight="1">
      <c r="A26" s="112"/>
      <c r="B26" s="46" t="s">
        <v>142</v>
      </c>
      <c r="C26" s="46"/>
      <c r="D26" s="46"/>
      <c r="E26" s="76">
        <v>0.36254999999999998</v>
      </c>
      <c r="F26" s="76">
        <v>0.37</v>
      </c>
      <c r="G26" s="76">
        <v>0.372</v>
      </c>
      <c r="H26" s="76">
        <v>0.35899999999999999</v>
      </c>
      <c r="I26" s="77">
        <v>0.35367999999999999</v>
      </c>
    </row>
    <row r="27" spans="1:9" ht="27" customHeight="1">
      <c r="A27" s="112"/>
      <c r="B27" s="46" t="s">
        <v>143</v>
      </c>
      <c r="C27" s="46"/>
      <c r="D27" s="46"/>
      <c r="E27" s="57">
        <v>4.8</v>
      </c>
      <c r="F27" s="57">
        <v>3.3</v>
      </c>
      <c r="G27" s="57">
        <v>6.2</v>
      </c>
      <c r="H27" s="57">
        <v>4.3</v>
      </c>
      <c r="I27" s="54">
        <v>5.0999999999999996</v>
      </c>
    </row>
    <row r="28" spans="1:9" ht="27" customHeight="1">
      <c r="A28" s="112"/>
      <c r="B28" s="46" t="s">
        <v>144</v>
      </c>
      <c r="C28" s="46"/>
      <c r="D28" s="46"/>
      <c r="E28" s="57">
        <v>96.2</v>
      </c>
      <c r="F28" s="57">
        <v>96.3</v>
      </c>
      <c r="G28" s="57">
        <v>94.9</v>
      </c>
      <c r="H28" s="57">
        <v>88.2</v>
      </c>
      <c r="I28" s="54">
        <v>94.2</v>
      </c>
    </row>
    <row r="29" spans="1:9" ht="27" customHeight="1">
      <c r="A29" s="112"/>
      <c r="B29" s="46" t="s">
        <v>145</v>
      </c>
      <c r="C29" s="46"/>
      <c r="D29" s="46"/>
      <c r="E29" s="57">
        <v>43.3</v>
      </c>
      <c r="F29" s="57">
        <v>41.2</v>
      </c>
      <c r="G29" s="57">
        <v>43.4</v>
      </c>
      <c r="H29" s="57">
        <v>44.4</v>
      </c>
      <c r="I29" s="54">
        <v>44.4</v>
      </c>
    </row>
    <row r="30" spans="1:9" ht="27" customHeight="1">
      <c r="A30" s="112"/>
      <c r="B30" s="112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7">
        <v>0</v>
      </c>
      <c r="I30" s="54">
        <v>0</v>
      </c>
    </row>
    <row r="31" spans="1:9" ht="27" customHeight="1">
      <c r="A31" s="112"/>
      <c r="B31" s="112"/>
      <c r="C31" s="46" t="s">
        <v>148</v>
      </c>
      <c r="D31" s="46"/>
      <c r="E31" s="57">
        <v>0</v>
      </c>
      <c r="F31" s="57">
        <v>0</v>
      </c>
      <c r="G31" s="57">
        <v>0</v>
      </c>
      <c r="H31" s="57">
        <v>0</v>
      </c>
      <c r="I31" s="54">
        <v>0</v>
      </c>
    </row>
    <row r="32" spans="1:9" ht="27" customHeight="1">
      <c r="A32" s="112"/>
      <c r="B32" s="112"/>
      <c r="C32" s="46" t="s">
        <v>149</v>
      </c>
      <c r="D32" s="46"/>
      <c r="E32" s="57">
        <v>16.7</v>
      </c>
      <c r="F32" s="57">
        <v>15.3</v>
      </c>
      <c r="G32" s="57">
        <v>13.7</v>
      </c>
      <c r="H32" s="57">
        <v>13.3</v>
      </c>
      <c r="I32" s="54">
        <v>12.8</v>
      </c>
    </row>
    <row r="33" spans="1:9" ht="27" customHeight="1">
      <c r="A33" s="112"/>
      <c r="B33" s="112"/>
      <c r="C33" s="46" t="s">
        <v>150</v>
      </c>
      <c r="D33" s="46"/>
      <c r="E33" s="57">
        <v>218.3</v>
      </c>
      <c r="F33" s="57">
        <v>221.7</v>
      </c>
      <c r="G33" s="57">
        <v>221.5</v>
      </c>
      <c r="H33" s="57">
        <v>200.6</v>
      </c>
      <c r="I33" s="78">
        <v>204.4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7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19" t="s">
        <v>0</v>
      </c>
      <c r="B1" s="10"/>
      <c r="C1" s="10"/>
      <c r="D1" s="21" t="s">
        <v>269</v>
      </c>
      <c r="E1" s="12"/>
      <c r="F1" s="12"/>
      <c r="G1" s="12"/>
    </row>
    <row r="2" spans="1:25" ht="15" customHeight="1"/>
    <row r="3" spans="1:25" ht="15" customHeight="1">
      <c r="A3" s="13" t="s">
        <v>151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5.9" customHeight="1">
      <c r="A5" s="11" t="s">
        <v>249</v>
      </c>
      <c r="B5" s="11"/>
      <c r="C5" s="11"/>
      <c r="D5" s="11"/>
      <c r="K5" s="14"/>
      <c r="O5" s="14" t="s">
        <v>47</v>
      </c>
    </row>
    <row r="6" spans="1:25" ht="15.9" customHeight="1">
      <c r="A6" s="122" t="s">
        <v>48</v>
      </c>
      <c r="B6" s="123"/>
      <c r="C6" s="123"/>
      <c r="D6" s="123"/>
      <c r="E6" s="123"/>
      <c r="F6" s="118" t="s">
        <v>259</v>
      </c>
      <c r="G6" s="118"/>
      <c r="H6" s="118" t="s">
        <v>260</v>
      </c>
      <c r="I6" s="118"/>
      <c r="J6" s="118" t="s">
        <v>261</v>
      </c>
      <c r="K6" s="118"/>
      <c r="L6" s="118" t="s">
        <v>262</v>
      </c>
      <c r="M6" s="118"/>
      <c r="N6" s="118"/>
      <c r="O6" s="118"/>
    </row>
    <row r="7" spans="1:25" ht="15.9" customHeight="1">
      <c r="A7" s="123"/>
      <c r="B7" s="123"/>
      <c r="C7" s="123"/>
      <c r="D7" s="123"/>
      <c r="E7" s="123"/>
      <c r="F7" s="50" t="s">
        <v>238</v>
      </c>
      <c r="G7" s="50" t="s">
        <v>237</v>
      </c>
      <c r="H7" s="50" t="s">
        <v>238</v>
      </c>
      <c r="I7" s="80" t="s">
        <v>237</v>
      </c>
      <c r="J7" s="50" t="s">
        <v>238</v>
      </c>
      <c r="K7" s="80" t="s">
        <v>237</v>
      </c>
      <c r="L7" s="50" t="s">
        <v>238</v>
      </c>
      <c r="M7" s="80" t="s">
        <v>237</v>
      </c>
      <c r="N7" s="50" t="s">
        <v>238</v>
      </c>
      <c r="O7" s="80" t="s">
        <v>237</v>
      </c>
    </row>
    <row r="8" spans="1:25" ht="15.9" customHeight="1">
      <c r="A8" s="120" t="s">
        <v>82</v>
      </c>
      <c r="B8" s="60" t="s">
        <v>49</v>
      </c>
      <c r="C8" s="52"/>
      <c r="D8" s="52"/>
      <c r="E8" s="65" t="s">
        <v>40</v>
      </c>
      <c r="F8" s="53">
        <v>7477</v>
      </c>
      <c r="G8" s="53">
        <v>6988</v>
      </c>
      <c r="H8" s="53">
        <v>897</v>
      </c>
      <c r="I8" s="53">
        <v>870</v>
      </c>
      <c r="J8" s="53">
        <v>119922</v>
      </c>
      <c r="K8" s="53">
        <v>117667</v>
      </c>
      <c r="L8" s="53">
        <v>9130</v>
      </c>
      <c r="M8" s="53">
        <v>9390</v>
      </c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" customHeight="1">
      <c r="A9" s="120"/>
      <c r="B9" s="62"/>
      <c r="C9" s="52" t="s">
        <v>50</v>
      </c>
      <c r="D9" s="52"/>
      <c r="E9" s="65" t="s">
        <v>41</v>
      </c>
      <c r="F9" s="53">
        <v>7477</v>
      </c>
      <c r="G9" s="53">
        <v>6988</v>
      </c>
      <c r="H9" s="53">
        <v>897</v>
      </c>
      <c r="I9" s="53">
        <v>854</v>
      </c>
      <c r="J9" s="53">
        <v>119922</v>
      </c>
      <c r="K9" s="53">
        <v>117617</v>
      </c>
      <c r="L9" s="53">
        <v>9130</v>
      </c>
      <c r="M9" s="53">
        <v>9390</v>
      </c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" customHeight="1">
      <c r="A10" s="120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0</v>
      </c>
      <c r="I10" s="53">
        <v>16</v>
      </c>
      <c r="J10" s="66">
        <v>0</v>
      </c>
      <c r="K10" s="66">
        <v>50</v>
      </c>
      <c r="L10" s="53">
        <v>0</v>
      </c>
      <c r="M10" s="53">
        <v>0</v>
      </c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" customHeight="1">
      <c r="A11" s="120"/>
      <c r="B11" s="60" t="s">
        <v>52</v>
      </c>
      <c r="C11" s="52"/>
      <c r="D11" s="52"/>
      <c r="E11" s="65" t="s">
        <v>43</v>
      </c>
      <c r="F11" s="53">
        <v>5549</v>
      </c>
      <c r="G11" s="53">
        <v>5427</v>
      </c>
      <c r="H11" s="53">
        <v>848</v>
      </c>
      <c r="I11" s="53">
        <v>782</v>
      </c>
      <c r="J11" s="53">
        <v>117584</v>
      </c>
      <c r="K11" s="53">
        <v>113352</v>
      </c>
      <c r="L11" s="53">
        <v>8889</v>
      </c>
      <c r="M11" s="53">
        <v>9101</v>
      </c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" customHeight="1">
      <c r="A12" s="120"/>
      <c r="B12" s="62"/>
      <c r="C12" s="52" t="s">
        <v>53</v>
      </c>
      <c r="D12" s="52"/>
      <c r="E12" s="65" t="s">
        <v>44</v>
      </c>
      <c r="F12" s="53">
        <v>5549</v>
      </c>
      <c r="G12" s="53">
        <v>5305</v>
      </c>
      <c r="H12" s="53">
        <v>848</v>
      </c>
      <c r="I12" s="53">
        <v>764</v>
      </c>
      <c r="J12" s="53">
        <v>117314</v>
      </c>
      <c r="K12" s="53">
        <v>113296</v>
      </c>
      <c r="L12" s="53">
        <v>8889</v>
      </c>
      <c r="M12" s="53">
        <v>9100</v>
      </c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" customHeight="1">
      <c r="A13" s="120"/>
      <c r="B13" s="61"/>
      <c r="C13" s="52" t="s">
        <v>54</v>
      </c>
      <c r="D13" s="52"/>
      <c r="E13" s="65" t="s">
        <v>45</v>
      </c>
      <c r="F13" s="53">
        <v>0</v>
      </c>
      <c r="G13" s="53">
        <v>122</v>
      </c>
      <c r="H13" s="66">
        <v>0</v>
      </c>
      <c r="I13" s="66">
        <v>18</v>
      </c>
      <c r="J13" s="66">
        <v>270</v>
      </c>
      <c r="K13" s="66">
        <v>56</v>
      </c>
      <c r="L13" s="53">
        <v>0</v>
      </c>
      <c r="M13" s="53">
        <v>1</v>
      </c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s="92" customFormat="1" ht="15.9" customHeight="1">
      <c r="A14" s="120"/>
      <c r="B14" s="95" t="s">
        <v>55</v>
      </c>
      <c r="C14" s="95"/>
      <c r="D14" s="95"/>
      <c r="E14" s="96" t="s">
        <v>152</v>
      </c>
      <c r="F14" s="84">
        <f t="shared" ref="F14:O15" si="0">F9-F12</f>
        <v>1928</v>
      </c>
      <c r="G14" s="84">
        <f t="shared" si="0"/>
        <v>1683</v>
      </c>
      <c r="H14" s="84">
        <f t="shared" si="0"/>
        <v>49</v>
      </c>
      <c r="I14" s="84">
        <f t="shared" si="0"/>
        <v>90</v>
      </c>
      <c r="J14" s="84">
        <f t="shared" si="0"/>
        <v>2608</v>
      </c>
      <c r="K14" s="84">
        <f t="shared" si="0"/>
        <v>4321</v>
      </c>
      <c r="L14" s="84">
        <f t="shared" si="0"/>
        <v>241</v>
      </c>
      <c r="M14" s="84">
        <f t="shared" si="0"/>
        <v>290</v>
      </c>
      <c r="N14" s="84">
        <f t="shared" si="0"/>
        <v>0</v>
      </c>
      <c r="O14" s="84">
        <f t="shared" si="0"/>
        <v>0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s="92" customFormat="1" ht="15.9" customHeight="1">
      <c r="A15" s="120"/>
      <c r="B15" s="95" t="s">
        <v>56</v>
      </c>
      <c r="C15" s="95"/>
      <c r="D15" s="95"/>
      <c r="E15" s="96" t="s">
        <v>153</v>
      </c>
      <c r="F15" s="84">
        <f t="shared" si="0"/>
        <v>0</v>
      </c>
      <c r="G15" s="84">
        <f t="shared" si="0"/>
        <v>-122</v>
      </c>
      <c r="H15" s="84">
        <f t="shared" si="0"/>
        <v>0</v>
      </c>
      <c r="I15" s="84">
        <f t="shared" si="0"/>
        <v>-2</v>
      </c>
      <c r="J15" s="84">
        <f t="shared" si="0"/>
        <v>-270</v>
      </c>
      <c r="K15" s="84">
        <f t="shared" si="0"/>
        <v>-6</v>
      </c>
      <c r="L15" s="84">
        <f t="shared" si="0"/>
        <v>0</v>
      </c>
      <c r="M15" s="84">
        <f t="shared" si="0"/>
        <v>-1</v>
      </c>
      <c r="N15" s="84">
        <f t="shared" si="0"/>
        <v>0</v>
      </c>
      <c r="O15" s="84">
        <f t="shared" si="0"/>
        <v>0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s="92" customFormat="1" ht="15.9" customHeight="1">
      <c r="A16" s="120"/>
      <c r="B16" s="95" t="s">
        <v>57</v>
      </c>
      <c r="C16" s="95"/>
      <c r="D16" s="95"/>
      <c r="E16" s="96" t="s">
        <v>154</v>
      </c>
      <c r="F16" s="84">
        <f t="shared" ref="F16:O16" si="1">F8-F11</f>
        <v>1928</v>
      </c>
      <c r="G16" s="84">
        <f t="shared" si="1"/>
        <v>1561</v>
      </c>
      <c r="H16" s="84">
        <f t="shared" si="1"/>
        <v>49</v>
      </c>
      <c r="I16" s="84">
        <f t="shared" si="1"/>
        <v>88</v>
      </c>
      <c r="J16" s="84">
        <f t="shared" si="1"/>
        <v>2338</v>
      </c>
      <c r="K16" s="84">
        <f t="shared" si="1"/>
        <v>4315</v>
      </c>
      <c r="L16" s="84">
        <f t="shared" si="1"/>
        <v>241</v>
      </c>
      <c r="M16" s="84">
        <f t="shared" si="1"/>
        <v>289</v>
      </c>
      <c r="N16" s="84">
        <f t="shared" si="1"/>
        <v>0</v>
      </c>
      <c r="O16" s="84">
        <f t="shared" si="1"/>
        <v>0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s="92" customFormat="1" ht="15.9" customHeight="1">
      <c r="A17" s="120"/>
      <c r="B17" s="95" t="s">
        <v>58</v>
      </c>
      <c r="C17" s="95"/>
      <c r="D17" s="95"/>
      <c r="E17" s="93"/>
      <c r="F17" s="99">
        <v>0</v>
      </c>
      <c r="G17" s="99">
        <v>0</v>
      </c>
      <c r="H17" s="99">
        <v>0</v>
      </c>
      <c r="I17" s="99">
        <v>0</v>
      </c>
      <c r="J17" s="84">
        <v>39285</v>
      </c>
      <c r="K17" s="84">
        <v>41623</v>
      </c>
      <c r="L17" s="84">
        <v>0</v>
      </c>
      <c r="M17" s="84">
        <v>0</v>
      </c>
      <c r="N17" s="99"/>
      <c r="O17" s="100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s="92" customFormat="1" ht="15.9" customHeight="1">
      <c r="A18" s="120"/>
      <c r="B18" s="95" t="s">
        <v>59</v>
      </c>
      <c r="C18" s="95"/>
      <c r="D18" s="95"/>
      <c r="E18" s="93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/>
      <c r="O18" s="100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s="92" customFormat="1" ht="15.9" customHeight="1">
      <c r="A19" s="129" t="s">
        <v>83</v>
      </c>
      <c r="B19" s="94" t="s">
        <v>60</v>
      </c>
      <c r="C19" s="95"/>
      <c r="D19" s="95"/>
      <c r="E19" s="96"/>
      <c r="F19" s="84">
        <v>16</v>
      </c>
      <c r="G19" s="84">
        <v>14</v>
      </c>
      <c r="H19" s="84">
        <v>5810</v>
      </c>
      <c r="I19" s="84">
        <v>5896</v>
      </c>
      <c r="J19" s="84">
        <v>13987</v>
      </c>
      <c r="K19" s="84">
        <v>13676</v>
      </c>
      <c r="L19" s="84">
        <v>2138</v>
      </c>
      <c r="M19" s="84">
        <v>1546</v>
      </c>
      <c r="N19" s="84"/>
      <c r="O19" s="84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s="92" customFormat="1" ht="15.9" customHeight="1">
      <c r="A20" s="129"/>
      <c r="B20" s="98"/>
      <c r="C20" s="95" t="s">
        <v>61</v>
      </c>
      <c r="D20" s="95"/>
      <c r="E20" s="96"/>
      <c r="F20" s="84">
        <v>0</v>
      </c>
      <c r="G20" s="84">
        <v>0</v>
      </c>
      <c r="H20" s="84">
        <v>5782</v>
      </c>
      <c r="I20" s="84">
        <v>5891</v>
      </c>
      <c r="J20" s="84">
        <v>6537</v>
      </c>
      <c r="K20" s="99">
        <v>4193</v>
      </c>
      <c r="L20" s="84">
        <v>1379</v>
      </c>
      <c r="M20" s="84">
        <v>0</v>
      </c>
      <c r="N20" s="84"/>
      <c r="O20" s="84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s="92" customFormat="1" ht="15.9" customHeight="1">
      <c r="A21" s="129"/>
      <c r="B21" s="101" t="s">
        <v>62</v>
      </c>
      <c r="C21" s="95"/>
      <c r="D21" s="95"/>
      <c r="E21" s="96" t="s">
        <v>155</v>
      </c>
      <c r="F21" s="84">
        <v>16</v>
      </c>
      <c r="G21" s="84">
        <v>14</v>
      </c>
      <c r="H21" s="84">
        <v>5416</v>
      </c>
      <c r="I21" s="84">
        <v>5244</v>
      </c>
      <c r="J21" s="84">
        <v>11650</v>
      </c>
      <c r="K21" s="84">
        <v>13460</v>
      </c>
      <c r="L21" s="84">
        <v>1298</v>
      </c>
      <c r="M21" s="84">
        <v>1250</v>
      </c>
      <c r="N21" s="84"/>
      <c r="O21" s="84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s="92" customFormat="1" ht="15.9" customHeight="1">
      <c r="A22" s="129"/>
      <c r="B22" s="94" t="s">
        <v>63</v>
      </c>
      <c r="C22" s="95"/>
      <c r="D22" s="95"/>
      <c r="E22" s="96" t="s">
        <v>156</v>
      </c>
      <c r="F22" s="84">
        <v>3353</v>
      </c>
      <c r="G22" s="84">
        <v>1866</v>
      </c>
      <c r="H22" s="84">
        <v>6555</v>
      </c>
      <c r="I22" s="84">
        <v>5997</v>
      </c>
      <c r="J22" s="84">
        <v>20534</v>
      </c>
      <c r="K22" s="84">
        <v>22498</v>
      </c>
      <c r="L22" s="84">
        <v>2456</v>
      </c>
      <c r="M22" s="84">
        <v>3147</v>
      </c>
      <c r="N22" s="84"/>
      <c r="O22" s="84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s="92" customFormat="1" ht="15.9" customHeight="1">
      <c r="A23" s="129"/>
      <c r="B23" s="98" t="s">
        <v>64</v>
      </c>
      <c r="C23" s="95" t="s">
        <v>65</v>
      </c>
      <c r="D23" s="95"/>
      <c r="E23" s="96"/>
      <c r="F23" s="84">
        <v>462</v>
      </c>
      <c r="G23" s="84">
        <v>470</v>
      </c>
      <c r="H23" s="84">
        <v>365</v>
      </c>
      <c r="I23" s="84">
        <v>356</v>
      </c>
      <c r="J23" s="84">
        <v>12193</v>
      </c>
      <c r="K23" s="84">
        <v>12406</v>
      </c>
      <c r="L23" s="84">
        <v>1552</v>
      </c>
      <c r="M23" s="84">
        <v>1024</v>
      </c>
      <c r="N23" s="84"/>
      <c r="O23" s="84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s="92" customFormat="1" ht="15.9" customHeight="1">
      <c r="A24" s="129"/>
      <c r="B24" s="95" t="s">
        <v>157</v>
      </c>
      <c r="C24" s="95"/>
      <c r="D24" s="95"/>
      <c r="E24" s="96" t="s">
        <v>158</v>
      </c>
      <c r="F24" s="84">
        <f t="shared" ref="F24:O24" si="2">F21-F22</f>
        <v>-3337</v>
      </c>
      <c r="G24" s="84">
        <f t="shared" si="2"/>
        <v>-1852</v>
      </c>
      <c r="H24" s="84">
        <f t="shared" si="2"/>
        <v>-1139</v>
      </c>
      <c r="I24" s="84">
        <f t="shared" si="2"/>
        <v>-753</v>
      </c>
      <c r="J24" s="84">
        <f t="shared" si="2"/>
        <v>-8884</v>
      </c>
      <c r="K24" s="84">
        <f t="shared" si="2"/>
        <v>-9038</v>
      </c>
      <c r="L24" s="84">
        <f t="shared" si="2"/>
        <v>-1158</v>
      </c>
      <c r="M24" s="84">
        <f t="shared" si="2"/>
        <v>-1897</v>
      </c>
      <c r="N24" s="84">
        <f t="shared" si="2"/>
        <v>0</v>
      </c>
      <c r="O24" s="84">
        <f t="shared" si="2"/>
        <v>0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s="92" customFormat="1" ht="15.9" customHeight="1">
      <c r="A25" s="129"/>
      <c r="B25" s="94" t="s">
        <v>66</v>
      </c>
      <c r="C25" s="94"/>
      <c r="D25" s="94"/>
      <c r="E25" s="131" t="s">
        <v>159</v>
      </c>
      <c r="F25" s="127">
        <v>3337</v>
      </c>
      <c r="G25" s="127">
        <v>1852</v>
      </c>
      <c r="H25" s="127">
        <v>371</v>
      </c>
      <c r="I25" s="127">
        <v>359</v>
      </c>
      <c r="J25" s="127">
        <v>6833</v>
      </c>
      <c r="K25" s="127">
        <v>6702</v>
      </c>
      <c r="L25" s="127">
        <v>1158</v>
      </c>
      <c r="M25" s="127">
        <v>1897</v>
      </c>
      <c r="N25" s="127"/>
      <c r="O25" s="12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pans="1:25" s="92" customFormat="1" ht="15.9" customHeight="1">
      <c r="A26" s="129"/>
      <c r="B26" s="101" t="s">
        <v>67</v>
      </c>
      <c r="C26" s="101"/>
      <c r="D26" s="101"/>
      <c r="E26" s="132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s="92" customFormat="1" ht="15.9" customHeight="1">
      <c r="A27" s="129"/>
      <c r="B27" s="95" t="s">
        <v>160</v>
      </c>
      <c r="C27" s="95"/>
      <c r="D27" s="95"/>
      <c r="E27" s="96" t="s">
        <v>161</v>
      </c>
      <c r="F27" s="84">
        <f t="shared" ref="F27:O27" si="3">F24+F25</f>
        <v>0</v>
      </c>
      <c r="G27" s="84">
        <f t="shared" si="3"/>
        <v>0</v>
      </c>
      <c r="H27" s="84">
        <f t="shared" si="3"/>
        <v>-768</v>
      </c>
      <c r="I27" s="84">
        <f t="shared" si="3"/>
        <v>-394</v>
      </c>
      <c r="J27" s="84">
        <f t="shared" si="3"/>
        <v>-2051</v>
      </c>
      <c r="K27" s="84">
        <f t="shared" si="3"/>
        <v>-2336</v>
      </c>
      <c r="L27" s="84">
        <f t="shared" si="3"/>
        <v>0</v>
      </c>
      <c r="M27" s="84">
        <f t="shared" si="3"/>
        <v>0</v>
      </c>
      <c r="N27" s="84">
        <f t="shared" si="3"/>
        <v>0</v>
      </c>
      <c r="O27" s="84">
        <f t="shared" si="3"/>
        <v>0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ht="15.9" customHeight="1">
      <c r="A28" s="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" customHeight="1">
      <c r="A29" s="11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" customHeight="1">
      <c r="A30" s="123" t="s">
        <v>68</v>
      </c>
      <c r="B30" s="123"/>
      <c r="C30" s="123"/>
      <c r="D30" s="123"/>
      <c r="E30" s="123"/>
      <c r="F30" s="119" t="s">
        <v>263</v>
      </c>
      <c r="G30" s="119"/>
      <c r="H30" s="119" t="s">
        <v>264</v>
      </c>
      <c r="I30" s="119"/>
      <c r="J30" s="119" t="s">
        <v>265</v>
      </c>
      <c r="K30" s="119"/>
      <c r="L30" s="119" t="s">
        <v>266</v>
      </c>
      <c r="M30" s="119"/>
      <c r="N30" s="119"/>
      <c r="O30" s="11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" customHeight="1">
      <c r="A31" s="123"/>
      <c r="B31" s="123"/>
      <c r="C31" s="123"/>
      <c r="D31" s="123"/>
      <c r="E31" s="123"/>
      <c r="F31" s="50" t="s">
        <v>238</v>
      </c>
      <c r="G31" s="80" t="s">
        <v>237</v>
      </c>
      <c r="H31" s="50" t="s">
        <v>238</v>
      </c>
      <c r="I31" s="80" t="s">
        <v>237</v>
      </c>
      <c r="J31" s="50" t="s">
        <v>238</v>
      </c>
      <c r="K31" s="80" t="s">
        <v>237</v>
      </c>
      <c r="L31" s="50" t="s">
        <v>238</v>
      </c>
      <c r="M31" s="80" t="s">
        <v>237</v>
      </c>
      <c r="N31" s="50" t="s">
        <v>238</v>
      </c>
      <c r="O31" s="80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" customHeight="1">
      <c r="A32" s="120" t="s">
        <v>84</v>
      </c>
      <c r="B32" s="60" t="s">
        <v>49</v>
      </c>
      <c r="C32" s="52"/>
      <c r="D32" s="52"/>
      <c r="E32" s="65" t="s">
        <v>40</v>
      </c>
      <c r="F32" s="53">
        <v>0</v>
      </c>
      <c r="G32" s="53">
        <v>0</v>
      </c>
      <c r="H32" s="53">
        <v>292</v>
      </c>
      <c r="I32" s="53">
        <v>271</v>
      </c>
      <c r="J32" s="53">
        <v>7</v>
      </c>
      <c r="K32" s="53">
        <v>8</v>
      </c>
      <c r="L32" s="53">
        <v>0</v>
      </c>
      <c r="M32" s="53">
        <v>0</v>
      </c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" customHeight="1">
      <c r="A33" s="126"/>
      <c r="B33" s="62"/>
      <c r="C33" s="60" t="s">
        <v>69</v>
      </c>
      <c r="D33" s="52"/>
      <c r="E33" s="65"/>
      <c r="F33" s="53">
        <v>0</v>
      </c>
      <c r="G33" s="53">
        <v>0</v>
      </c>
      <c r="H33" s="53">
        <v>284</v>
      </c>
      <c r="I33" s="53">
        <v>248</v>
      </c>
      <c r="J33" s="53">
        <v>7</v>
      </c>
      <c r="K33" s="53">
        <v>1</v>
      </c>
      <c r="L33" s="53">
        <v>0</v>
      </c>
      <c r="M33" s="53">
        <v>0</v>
      </c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" customHeight="1">
      <c r="A34" s="126"/>
      <c r="B34" s="62"/>
      <c r="C34" s="61"/>
      <c r="D34" s="52" t="s">
        <v>70</v>
      </c>
      <c r="E34" s="65"/>
      <c r="F34" s="53">
        <v>0</v>
      </c>
      <c r="G34" s="53">
        <v>0</v>
      </c>
      <c r="H34" s="53">
        <v>282</v>
      </c>
      <c r="I34" s="53">
        <v>248</v>
      </c>
      <c r="J34" s="53">
        <v>7</v>
      </c>
      <c r="K34" s="53">
        <v>0</v>
      </c>
      <c r="L34" s="53">
        <v>0</v>
      </c>
      <c r="M34" s="53">
        <v>0</v>
      </c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" customHeight="1">
      <c r="A35" s="126"/>
      <c r="B35" s="61"/>
      <c r="C35" s="79" t="s">
        <v>71</v>
      </c>
      <c r="D35" s="52"/>
      <c r="E35" s="65"/>
      <c r="F35" s="53">
        <v>0</v>
      </c>
      <c r="G35" s="53">
        <v>0</v>
      </c>
      <c r="H35" s="53">
        <v>8</v>
      </c>
      <c r="I35" s="53">
        <v>22</v>
      </c>
      <c r="J35" s="67">
        <v>0</v>
      </c>
      <c r="K35" s="67">
        <v>7</v>
      </c>
      <c r="L35" s="53">
        <v>0</v>
      </c>
      <c r="M35" s="53">
        <v>0</v>
      </c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" customHeight="1">
      <c r="A36" s="126"/>
      <c r="B36" s="60" t="s">
        <v>52</v>
      </c>
      <c r="C36" s="52"/>
      <c r="D36" s="52"/>
      <c r="E36" s="65" t="s">
        <v>41</v>
      </c>
      <c r="F36" s="53">
        <v>0</v>
      </c>
      <c r="G36" s="53">
        <v>0</v>
      </c>
      <c r="H36" s="53">
        <v>126</v>
      </c>
      <c r="I36" s="53">
        <v>117</v>
      </c>
      <c r="J36" s="53">
        <v>0</v>
      </c>
      <c r="K36" s="53">
        <v>0</v>
      </c>
      <c r="L36" s="53">
        <v>0</v>
      </c>
      <c r="M36" s="53">
        <v>0</v>
      </c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" customHeight="1">
      <c r="A37" s="126"/>
      <c r="B37" s="62"/>
      <c r="C37" s="52" t="s">
        <v>72</v>
      </c>
      <c r="D37" s="52"/>
      <c r="E37" s="65"/>
      <c r="F37" s="53">
        <v>0</v>
      </c>
      <c r="G37" s="53">
        <v>0</v>
      </c>
      <c r="H37" s="53">
        <v>82</v>
      </c>
      <c r="I37" s="53">
        <v>67</v>
      </c>
      <c r="J37" s="53">
        <v>0</v>
      </c>
      <c r="K37" s="53">
        <v>0</v>
      </c>
      <c r="L37" s="53">
        <v>0</v>
      </c>
      <c r="M37" s="53">
        <v>0</v>
      </c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" customHeight="1">
      <c r="A38" s="126"/>
      <c r="B38" s="61"/>
      <c r="C38" s="52" t="s">
        <v>73</v>
      </c>
      <c r="D38" s="52"/>
      <c r="E38" s="65"/>
      <c r="F38" s="53">
        <v>0</v>
      </c>
      <c r="G38" s="53">
        <v>0</v>
      </c>
      <c r="H38" s="53">
        <v>44</v>
      </c>
      <c r="I38" s="53">
        <v>50</v>
      </c>
      <c r="J38" s="53">
        <v>0</v>
      </c>
      <c r="K38" s="67">
        <v>0</v>
      </c>
      <c r="L38" s="53">
        <v>0</v>
      </c>
      <c r="M38" s="53">
        <v>0</v>
      </c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s="92" customFormat="1" ht="15.9" customHeight="1">
      <c r="A39" s="126"/>
      <c r="B39" s="104" t="s">
        <v>74</v>
      </c>
      <c r="C39" s="104"/>
      <c r="D39" s="104"/>
      <c r="E39" s="96" t="s">
        <v>163</v>
      </c>
      <c r="F39" s="84">
        <f t="shared" ref="F39:O39" si="4">F32-F36</f>
        <v>0</v>
      </c>
      <c r="G39" s="84">
        <f t="shared" si="4"/>
        <v>0</v>
      </c>
      <c r="H39" s="84">
        <f t="shared" si="4"/>
        <v>166</v>
      </c>
      <c r="I39" s="84">
        <f t="shared" si="4"/>
        <v>154</v>
      </c>
      <c r="J39" s="84">
        <f t="shared" si="4"/>
        <v>7</v>
      </c>
      <c r="K39" s="84">
        <f t="shared" si="4"/>
        <v>8</v>
      </c>
      <c r="L39" s="84">
        <f t="shared" si="4"/>
        <v>0</v>
      </c>
      <c r="M39" s="84">
        <f t="shared" si="4"/>
        <v>0</v>
      </c>
      <c r="N39" s="84">
        <f t="shared" si="4"/>
        <v>0</v>
      </c>
      <c r="O39" s="84">
        <f t="shared" si="4"/>
        <v>0</v>
      </c>
      <c r="P39" s="102"/>
      <c r="Q39" s="102"/>
      <c r="R39" s="102"/>
      <c r="S39" s="102"/>
      <c r="T39" s="102"/>
      <c r="U39" s="102"/>
      <c r="V39" s="102"/>
      <c r="W39" s="102"/>
      <c r="X39" s="103"/>
      <c r="Y39" s="103"/>
    </row>
    <row r="40" spans="1:25" s="92" customFormat="1" ht="15.9" customHeight="1">
      <c r="A40" s="129" t="s">
        <v>85</v>
      </c>
      <c r="B40" s="94" t="s">
        <v>75</v>
      </c>
      <c r="C40" s="95"/>
      <c r="D40" s="95"/>
      <c r="E40" s="96" t="s">
        <v>43</v>
      </c>
      <c r="F40" s="84">
        <v>175</v>
      </c>
      <c r="G40" s="84">
        <v>175</v>
      </c>
      <c r="H40" s="84">
        <v>569</v>
      </c>
      <c r="I40" s="84">
        <v>754</v>
      </c>
      <c r="J40" s="84">
        <v>0</v>
      </c>
      <c r="K40" s="84">
        <v>30</v>
      </c>
      <c r="L40" s="84">
        <v>4</v>
      </c>
      <c r="M40" s="84">
        <v>4</v>
      </c>
      <c r="N40" s="84"/>
      <c r="O40" s="84"/>
      <c r="P40" s="102"/>
      <c r="Q40" s="102"/>
      <c r="R40" s="102"/>
      <c r="S40" s="102"/>
      <c r="T40" s="103"/>
      <c r="U40" s="103"/>
      <c r="V40" s="103"/>
      <c r="W40" s="103"/>
      <c r="X40" s="102"/>
      <c r="Y40" s="102"/>
    </row>
    <row r="41" spans="1:25" s="92" customFormat="1" ht="15.9" customHeight="1">
      <c r="A41" s="130"/>
      <c r="B41" s="98"/>
      <c r="C41" s="95" t="s">
        <v>76</v>
      </c>
      <c r="D41" s="95"/>
      <c r="E41" s="96"/>
      <c r="F41" s="100">
        <v>0</v>
      </c>
      <c r="G41" s="100">
        <v>0</v>
      </c>
      <c r="H41" s="100">
        <v>189</v>
      </c>
      <c r="I41" s="100">
        <v>339</v>
      </c>
      <c r="J41" s="84">
        <v>0</v>
      </c>
      <c r="K41" s="84">
        <v>0</v>
      </c>
      <c r="L41" s="84">
        <v>0</v>
      </c>
      <c r="M41" s="84">
        <v>0</v>
      </c>
      <c r="N41" s="84"/>
      <c r="O41" s="84"/>
      <c r="P41" s="103"/>
      <c r="Q41" s="103"/>
      <c r="R41" s="103"/>
      <c r="S41" s="103"/>
      <c r="T41" s="103"/>
      <c r="U41" s="103"/>
      <c r="V41" s="103"/>
      <c r="W41" s="103"/>
      <c r="X41" s="102"/>
      <c r="Y41" s="102"/>
    </row>
    <row r="42" spans="1:25" s="92" customFormat="1" ht="15.9" customHeight="1">
      <c r="A42" s="130"/>
      <c r="B42" s="94" t="s">
        <v>63</v>
      </c>
      <c r="C42" s="95"/>
      <c r="D42" s="95"/>
      <c r="E42" s="96" t="s">
        <v>44</v>
      </c>
      <c r="F42" s="84">
        <v>175</v>
      </c>
      <c r="G42" s="84">
        <v>175</v>
      </c>
      <c r="H42" s="84">
        <v>923</v>
      </c>
      <c r="I42" s="84">
        <v>1142</v>
      </c>
      <c r="J42" s="84">
        <v>7</v>
      </c>
      <c r="K42" s="84">
        <v>30</v>
      </c>
      <c r="L42" s="84">
        <v>4</v>
      </c>
      <c r="M42" s="84">
        <v>4</v>
      </c>
      <c r="N42" s="84"/>
      <c r="O42" s="84"/>
      <c r="P42" s="102"/>
      <c r="Q42" s="102"/>
      <c r="R42" s="102"/>
      <c r="S42" s="102"/>
      <c r="T42" s="103"/>
      <c r="U42" s="103"/>
      <c r="V42" s="102"/>
      <c r="W42" s="102"/>
      <c r="X42" s="102"/>
      <c r="Y42" s="102"/>
    </row>
    <row r="43" spans="1:25" s="92" customFormat="1" ht="15.9" customHeight="1">
      <c r="A43" s="130"/>
      <c r="B43" s="98"/>
      <c r="C43" s="95" t="s">
        <v>77</v>
      </c>
      <c r="D43" s="95"/>
      <c r="E43" s="96"/>
      <c r="F43" s="84">
        <v>148</v>
      </c>
      <c r="G43" s="84">
        <v>146</v>
      </c>
      <c r="H43" s="84">
        <v>590</v>
      </c>
      <c r="I43" s="84">
        <v>632</v>
      </c>
      <c r="J43" s="100">
        <v>7</v>
      </c>
      <c r="K43" s="100">
        <v>7</v>
      </c>
      <c r="L43" s="84">
        <v>3</v>
      </c>
      <c r="M43" s="84">
        <v>3</v>
      </c>
      <c r="N43" s="84"/>
      <c r="O43" s="84"/>
      <c r="P43" s="102"/>
      <c r="Q43" s="102"/>
      <c r="R43" s="103"/>
      <c r="S43" s="102"/>
      <c r="T43" s="103"/>
      <c r="U43" s="103"/>
      <c r="V43" s="102"/>
      <c r="W43" s="102"/>
      <c r="X43" s="103"/>
      <c r="Y43" s="103"/>
    </row>
    <row r="44" spans="1:25" s="92" customFormat="1" ht="15.9" customHeight="1">
      <c r="A44" s="130"/>
      <c r="B44" s="95" t="s">
        <v>74</v>
      </c>
      <c r="C44" s="95"/>
      <c r="D44" s="95"/>
      <c r="E44" s="96" t="s">
        <v>164</v>
      </c>
      <c r="F44" s="100">
        <f t="shared" ref="F44:O44" si="5">F40-F42</f>
        <v>0</v>
      </c>
      <c r="G44" s="100">
        <f t="shared" si="5"/>
        <v>0</v>
      </c>
      <c r="H44" s="100">
        <f t="shared" si="5"/>
        <v>-354</v>
      </c>
      <c r="I44" s="100">
        <f t="shared" si="5"/>
        <v>-388</v>
      </c>
      <c r="J44" s="100">
        <f t="shared" si="5"/>
        <v>-7</v>
      </c>
      <c r="K44" s="100">
        <f t="shared" si="5"/>
        <v>0</v>
      </c>
      <c r="L44" s="100">
        <f t="shared" si="5"/>
        <v>0</v>
      </c>
      <c r="M44" s="100">
        <f t="shared" si="5"/>
        <v>0</v>
      </c>
      <c r="N44" s="100">
        <f t="shared" si="5"/>
        <v>0</v>
      </c>
      <c r="O44" s="100">
        <f t="shared" si="5"/>
        <v>0</v>
      </c>
      <c r="P44" s="103"/>
      <c r="Q44" s="103"/>
      <c r="R44" s="102"/>
      <c r="S44" s="102"/>
      <c r="T44" s="103"/>
      <c r="U44" s="103"/>
      <c r="V44" s="102"/>
      <c r="W44" s="102"/>
      <c r="X44" s="102"/>
      <c r="Y44" s="102"/>
    </row>
    <row r="45" spans="1:25" s="92" customFormat="1" ht="15.9" customHeight="1">
      <c r="A45" s="120" t="s">
        <v>86</v>
      </c>
      <c r="B45" s="104" t="s">
        <v>78</v>
      </c>
      <c r="C45" s="104"/>
      <c r="D45" s="104"/>
      <c r="E45" s="96" t="s">
        <v>165</v>
      </c>
      <c r="F45" s="84">
        <f t="shared" ref="F45:O45" si="6">F39+F44</f>
        <v>0</v>
      </c>
      <c r="G45" s="84">
        <f t="shared" si="6"/>
        <v>0</v>
      </c>
      <c r="H45" s="84">
        <f t="shared" si="6"/>
        <v>-188</v>
      </c>
      <c r="I45" s="84">
        <f t="shared" si="6"/>
        <v>-234</v>
      </c>
      <c r="J45" s="84">
        <f t="shared" si="6"/>
        <v>0</v>
      </c>
      <c r="K45" s="84">
        <f t="shared" si="6"/>
        <v>8</v>
      </c>
      <c r="L45" s="84">
        <f t="shared" si="6"/>
        <v>0</v>
      </c>
      <c r="M45" s="84">
        <f t="shared" si="6"/>
        <v>0</v>
      </c>
      <c r="N45" s="84">
        <f t="shared" si="6"/>
        <v>0</v>
      </c>
      <c r="O45" s="84">
        <f t="shared" si="6"/>
        <v>0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2"/>
    </row>
    <row r="46" spans="1:25" ht="15.9" customHeight="1">
      <c r="A46" s="121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>
        <v>0</v>
      </c>
      <c r="M46" s="53">
        <v>0</v>
      </c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" customHeight="1">
      <c r="A47" s="121"/>
      <c r="B47" s="52" t="s">
        <v>80</v>
      </c>
      <c r="C47" s="52"/>
      <c r="D47" s="52"/>
      <c r="E47" s="52"/>
      <c r="F47" s="53">
        <v>0</v>
      </c>
      <c r="G47" s="53">
        <v>0</v>
      </c>
      <c r="H47" s="53">
        <v>72</v>
      </c>
      <c r="I47" s="53">
        <v>252</v>
      </c>
      <c r="J47" s="53">
        <v>0</v>
      </c>
      <c r="K47" s="53">
        <v>8</v>
      </c>
      <c r="L47" s="53">
        <v>0</v>
      </c>
      <c r="M47" s="53">
        <v>0</v>
      </c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" customHeight="1">
      <c r="A48" s="121"/>
      <c r="B48" s="52" t="s">
        <v>81</v>
      </c>
      <c r="C48" s="52"/>
      <c r="D48" s="52"/>
      <c r="E48" s="52"/>
      <c r="F48" s="53">
        <v>0</v>
      </c>
      <c r="G48" s="53">
        <v>0</v>
      </c>
      <c r="H48" s="53">
        <v>72</v>
      </c>
      <c r="I48" s="53">
        <v>235</v>
      </c>
      <c r="J48" s="53">
        <v>0</v>
      </c>
      <c r="K48" s="53">
        <v>8</v>
      </c>
      <c r="L48" s="53">
        <v>0</v>
      </c>
      <c r="M48" s="53">
        <v>0</v>
      </c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" customHeight="1">
      <c r="A49" s="7" t="s">
        <v>166</v>
      </c>
      <c r="O49" s="6"/>
    </row>
    <row r="50" spans="1:15" ht="15.9" customHeight="1">
      <c r="A50" s="7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/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2" t="s">
        <v>0</v>
      </c>
      <c r="B1" s="32"/>
      <c r="C1" s="40" t="s">
        <v>269</v>
      </c>
      <c r="D1" s="41"/>
    </row>
    <row r="3" spans="1:14" ht="15" customHeight="1">
      <c r="A3" s="13" t="s">
        <v>167</v>
      </c>
      <c r="B3" s="13"/>
      <c r="C3" s="13"/>
      <c r="D3" s="13"/>
      <c r="E3" s="13"/>
      <c r="F3" s="13"/>
      <c r="I3" s="13"/>
      <c r="J3" s="13"/>
    </row>
    <row r="4" spans="1:14" ht="15" customHeight="1">
      <c r="A4" s="13"/>
      <c r="B4" s="13"/>
      <c r="C4" s="13"/>
      <c r="D4" s="13"/>
      <c r="E4" s="13"/>
      <c r="F4" s="13"/>
      <c r="I4" s="13"/>
      <c r="J4" s="13"/>
    </row>
    <row r="5" spans="1:14" ht="15" customHeight="1">
      <c r="A5" s="42"/>
      <c r="B5" s="42" t="s">
        <v>250</v>
      </c>
      <c r="C5" s="42"/>
      <c r="D5" s="42"/>
      <c r="H5" s="14"/>
      <c r="L5" s="14"/>
      <c r="N5" s="14" t="s">
        <v>168</v>
      </c>
    </row>
    <row r="6" spans="1:14" ht="15" customHeight="1">
      <c r="A6" s="43"/>
      <c r="B6" s="44"/>
      <c r="C6" s="44"/>
      <c r="D6" s="86"/>
      <c r="E6" s="134" t="s">
        <v>267</v>
      </c>
      <c r="F6" s="134"/>
      <c r="G6" s="134" t="s">
        <v>268</v>
      </c>
      <c r="H6" s="134"/>
      <c r="I6" s="135"/>
      <c r="J6" s="136"/>
      <c r="K6" s="134"/>
      <c r="L6" s="134"/>
      <c r="M6" s="134"/>
      <c r="N6" s="134"/>
    </row>
    <row r="7" spans="1:14" ht="15" customHeight="1">
      <c r="A7" s="17"/>
      <c r="B7" s="18"/>
      <c r="C7" s="18"/>
      <c r="D7" s="59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112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49</v>
      </c>
      <c r="H8" s="83">
        <v>49</v>
      </c>
      <c r="I8" s="83"/>
      <c r="J8" s="83"/>
      <c r="K8" s="83"/>
      <c r="L8" s="83"/>
      <c r="M8" s="83"/>
      <c r="N8" s="83"/>
    </row>
    <row r="9" spans="1:14" ht="18" customHeight="1">
      <c r="A9" s="112"/>
      <c r="B9" s="112" t="s">
        <v>171</v>
      </c>
      <c r="C9" s="52" t="s">
        <v>172</v>
      </c>
      <c r="D9" s="52"/>
      <c r="E9" s="83">
        <v>30</v>
      </c>
      <c r="F9" s="83">
        <v>30</v>
      </c>
      <c r="G9" s="109">
        <v>1850</v>
      </c>
      <c r="H9" s="83">
        <v>1850</v>
      </c>
      <c r="I9" s="83"/>
      <c r="J9" s="83"/>
      <c r="K9" s="83"/>
      <c r="L9" s="83"/>
      <c r="M9" s="83"/>
      <c r="N9" s="83"/>
    </row>
    <row r="10" spans="1:14" ht="18" customHeight="1">
      <c r="A10" s="112"/>
      <c r="B10" s="112"/>
      <c r="C10" s="52" t="s">
        <v>173</v>
      </c>
      <c r="D10" s="52"/>
      <c r="E10" s="83">
        <v>30</v>
      </c>
      <c r="F10" s="83">
        <v>30</v>
      </c>
      <c r="G10" s="109">
        <v>1000</v>
      </c>
      <c r="H10" s="83">
        <v>1000</v>
      </c>
      <c r="I10" s="83"/>
      <c r="J10" s="83"/>
      <c r="K10" s="83"/>
      <c r="L10" s="83"/>
      <c r="M10" s="83"/>
      <c r="N10" s="83"/>
    </row>
    <row r="11" spans="1:14" ht="18" customHeight="1">
      <c r="A11" s="112"/>
      <c r="B11" s="112"/>
      <c r="C11" s="52" t="s">
        <v>174</v>
      </c>
      <c r="D11" s="52"/>
      <c r="E11" s="83">
        <v>0</v>
      </c>
      <c r="F11" s="83">
        <v>0</v>
      </c>
      <c r="G11" s="109">
        <v>700</v>
      </c>
      <c r="H11" s="83">
        <v>700</v>
      </c>
      <c r="I11" s="83"/>
      <c r="J11" s="83"/>
      <c r="K11" s="83"/>
      <c r="L11" s="83"/>
      <c r="M11" s="83"/>
      <c r="N11" s="83"/>
    </row>
    <row r="12" spans="1:14" ht="18" customHeight="1">
      <c r="A12" s="112"/>
      <c r="B12" s="112"/>
      <c r="C12" s="52" t="s">
        <v>175</v>
      </c>
      <c r="D12" s="52"/>
      <c r="E12" s="83">
        <v>0</v>
      </c>
      <c r="F12" s="83">
        <v>0</v>
      </c>
      <c r="G12" s="109">
        <v>150</v>
      </c>
      <c r="H12" s="83">
        <v>150</v>
      </c>
      <c r="I12" s="83"/>
      <c r="J12" s="83"/>
      <c r="K12" s="83"/>
      <c r="L12" s="83"/>
      <c r="M12" s="83"/>
      <c r="N12" s="83"/>
    </row>
    <row r="13" spans="1:14" ht="18" customHeight="1">
      <c r="A13" s="112"/>
      <c r="B13" s="112"/>
      <c r="C13" s="52" t="s">
        <v>176</v>
      </c>
      <c r="D13" s="52"/>
      <c r="E13" s="83">
        <v>0</v>
      </c>
      <c r="F13" s="83">
        <v>0</v>
      </c>
      <c r="G13" s="83"/>
      <c r="H13" s="83">
        <v>0</v>
      </c>
      <c r="I13" s="83"/>
      <c r="J13" s="83"/>
      <c r="K13" s="83"/>
      <c r="L13" s="83"/>
      <c r="M13" s="83"/>
      <c r="N13" s="83"/>
    </row>
    <row r="14" spans="1:14" ht="18" customHeight="1">
      <c r="A14" s="112"/>
      <c r="B14" s="112"/>
      <c r="C14" s="52" t="s">
        <v>177</v>
      </c>
      <c r="D14" s="52"/>
      <c r="E14" s="83">
        <v>0</v>
      </c>
      <c r="F14" s="83">
        <v>0</v>
      </c>
      <c r="G14" s="83"/>
      <c r="H14" s="83">
        <v>0</v>
      </c>
      <c r="I14" s="83"/>
      <c r="J14" s="83"/>
      <c r="K14" s="83"/>
      <c r="L14" s="83"/>
      <c r="M14" s="83"/>
      <c r="N14" s="83"/>
    </row>
    <row r="15" spans="1:14" ht="18" customHeight="1">
      <c r="A15" s="112" t="s">
        <v>178</v>
      </c>
      <c r="B15" s="112" t="s">
        <v>179</v>
      </c>
      <c r="C15" s="52" t="s">
        <v>180</v>
      </c>
      <c r="D15" s="52"/>
      <c r="E15" s="53">
        <v>15940</v>
      </c>
      <c r="F15" s="53">
        <v>11627</v>
      </c>
      <c r="G15" s="53">
        <v>1754</v>
      </c>
      <c r="H15" s="53">
        <v>1561</v>
      </c>
      <c r="I15" s="53"/>
      <c r="J15" s="53"/>
      <c r="K15" s="53"/>
      <c r="L15" s="53"/>
      <c r="M15" s="53"/>
      <c r="N15" s="53"/>
    </row>
    <row r="16" spans="1:14" ht="18" customHeight="1">
      <c r="A16" s="112"/>
      <c r="B16" s="112"/>
      <c r="C16" s="52" t="s">
        <v>181</v>
      </c>
      <c r="D16" s="52"/>
      <c r="E16" s="53">
        <v>8224</v>
      </c>
      <c r="F16" s="53">
        <v>8192</v>
      </c>
      <c r="G16" s="53">
        <v>4775</v>
      </c>
      <c r="H16" s="53">
        <v>4737</v>
      </c>
      <c r="I16" s="53"/>
      <c r="J16" s="53"/>
      <c r="K16" s="53"/>
      <c r="L16" s="53"/>
      <c r="M16" s="53"/>
      <c r="N16" s="53"/>
    </row>
    <row r="17" spans="1:15" ht="18" customHeight="1">
      <c r="A17" s="112"/>
      <c r="B17" s="112"/>
      <c r="C17" s="52" t="s">
        <v>182</v>
      </c>
      <c r="D17" s="52"/>
      <c r="E17" s="53">
        <v>0</v>
      </c>
      <c r="F17" s="53">
        <v>0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</row>
    <row r="18" spans="1:15" ht="18" customHeight="1">
      <c r="A18" s="112"/>
      <c r="B18" s="112"/>
      <c r="C18" s="52" t="s">
        <v>183</v>
      </c>
      <c r="D18" s="52"/>
      <c r="E18" s="53">
        <v>24164</v>
      </c>
      <c r="F18" s="53">
        <v>19819</v>
      </c>
      <c r="G18" s="53">
        <v>6529</v>
      </c>
      <c r="H18" s="53">
        <v>6298</v>
      </c>
      <c r="I18" s="53"/>
      <c r="J18" s="53"/>
      <c r="K18" s="53"/>
      <c r="L18" s="53"/>
      <c r="M18" s="53"/>
      <c r="N18" s="53"/>
    </row>
    <row r="19" spans="1:15" ht="18" customHeight="1">
      <c r="A19" s="112"/>
      <c r="B19" s="112" t="s">
        <v>184</v>
      </c>
      <c r="C19" s="52" t="s">
        <v>185</v>
      </c>
      <c r="D19" s="52"/>
      <c r="E19" s="53">
        <v>950</v>
      </c>
      <c r="F19" s="53">
        <v>344</v>
      </c>
      <c r="G19" s="53">
        <v>3121</v>
      </c>
      <c r="H19" s="53">
        <v>2994</v>
      </c>
      <c r="I19" s="53"/>
      <c r="J19" s="53"/>
      <c r="K19" s="53"/>
      <c r="L19" s="53"/>
      <c r="M19" s="53"/>
      <c r="N19" s="53"/>
    </row>
    <row r="20" spans="1:15" ht="18" customHeight="1">
      <c r="A20" s="112"/>
      <c r="B20" s="112"/>
      <c r="C20" s="52" t="s">
        <v>186</v>
      </c>
      <c r="D20" s="52"/>
      <c r="E20" s="53">
        <v>13667</v>
      </c>
      <c r="F20" s="53">
        <v>10013</v>
      </c>
      <c r="G20" s="53">
        <v>1527</v>
      </c>
      <c r="H20" s="53">
        <v>1352</v>
      </c>
      <c r="I20" s="53"/>
      <c r="J20" s="53"/>
      <c r="K20" s="53"/>
      <c r="L20" s="53"/>
      <c r="M20" s="53"/>
      <c r="N20" s="53"/>
    </row>
    <row r="21" spans="1:15" ht="18" customHeight="1">
      <c r="A21" s="112"/>
      <c r="B21" s="112"/>
      <c r="C21" s="52" t="s">
        <v>187</v>
      </c>
      <c r="D21" s="52"/>
      <c r="E21" s="84">
        <v>0</v>
      </c>
      <c r="F21" s="84">
        <v>0</v>
      </c>
      <c r="G21" s="84">
        <v>0</v>
      </c>
      <c r="H21" s="84">
        <v>0</v>
      </c>
      <c r="I21" s="84"/>
      <c r="J21" s="84"/>
      <c r="K21" s="84"/>
      <c r="L21" s="84"/>
      <c r="M21" s="84"/>
      <c r="N21" s="84"/>
    </row>
    <row r="22" spans="1:15" ht="18" customHeight="1">
      <c r="A22" s="112"/>
      <c r="B22" s="112"/>
      <c r="C22" s="46" t="s">
        <v>188</v>
      </c>
      <c r="D22" s="46"/>
      <c r="E22" s="53">
        <v>14617</v>
      </c>
      <c r="F22" s="53">
        <v>10357</v>
      </c>
      <c r="G22" s="53">
        <v>4648</v>
      </c>
      <c r="H22" s="53">
        <v>4346</v>
      </c>
      <c r="I22" s="53"/>
      <c r="J22" s="53"/>
      <c r="K22" s="53"/>
      <c r="L22" s="53"/>
      <c r="M22" s="53"/>
      <c r="N22" s="53"/>
    </row>
    <row r="23" spans="1:15" ht="18" customHeight="1">
      <c r="A23" s="112"/>
      <c r="B23" s="112" t="s">
        <v>189</v>
      </c>
      <c r="C23" s="52" t="s">
        <v>190</v>
      </c>
      <c r="D23" s="52"/>
      <c r="E23" s="53">
        <v>30</v>
      </c>
      <c r="F23" s="53">
        <v>30</v>
      </c>
      <c r="G23" s="53">
        <v>1850</v>
      </c>
      <c r="H23" s="53">
        <v>1850</v>
      </c>
      <c r="I23" s="53"/>
      <c r="J23" s="53"/>
      <c r="K23" s="53"/>
      <c r="L23" s="53"/>
      <c r="M23" s="53"/>
      <c r="N23" s="53"/>
    </row>
    <row r="24" spans="1:15" ht="18" customHeight="1">
      <c r="A24" s="112"/>
      <c r="B24" s="112"/>
      <c r="C24" s="52" t="s">
        <v>191</v>
      </c>
      <c r="D24" s="52"/>
      <c r="E24" s="53">
        <v>9516</v>
      </c>
      <c r="F24" s="53">
        <v>9432</v>
      </c>
      <c r="G24" s="53">
        <v>32</v>
      </c>
      <c r="H24" s="53">
        <v>103</v>
      </c>
      <c r="I24" s="53"/>
      <c r="J24" s="53"/>
      <c r="K24" s="53"/>
      <c r="L24" s="53"/>
      <c r="M24" s="53"/>
      <c r="N24" s="53"/>
    </row>
    <row r="25" spans="1:15" ht="18" customHeight="1">
      <c r="A25" s="112"/>
      <c r="B25" s="112"/>
      <c r="C25" s="52" t="s">
        <v>192</v>
      </c>
      <c r="D25" s="52"/>
      <c r="E25" s="53">
        <v>0</v>
      </c>
      <c r="F25" s="53">
        <v>0</v>
      </c>
      <c r="G25" s="53">
        <v>0</v>
      </c>
      <c r="H25" s="53">
        <v>0</v>
      </c>
      <c r="I25" s="53"/>
      <c r="J25" s="53"/>
      <c r="K25" s="53"/>
      <c r="L25" s="53"/>
      <c r="M25" s="53"/>
      <c r="N25" s="53"/>
    </row>
    <row r="26" spans="1:15" ht="18" customHeight="1">
      <c r="A26" s="112"/>
      <c r="B26" s="112"/>
      <c r="C26" s="52" t="s">
        <v>193</v>
      </c>
      <c r="D26" s="52"/>
      <c r="E26" s="53">
        <v>9546</v>
      </c>
      <c r="F26" s="53">
        <v>9462</v>
      </c>
      <c r="G26" s="53">
        <v>1881</v>
      </c>
      <c r="H26" s="53">
        <v>1952</v>
      </c>
      <c r="I26" s="53"/>
      <c r="J26" s="53"/>
      <c r="K26" s="53"/>
      <c r="L26" s="53"/>
      <c r="M26" s="53"/>
      <c r="N26" s="53"/>
    </row>
    <row r="27" spans="1:15" ht="18" customHeight="1">
      <c r="A27" s="112"/>
      <c r="B27" s="52" t="s">
        <v>194</v>
      </c>
      <c r="C27" s="52"/>
      <c r="D27" s="52"/>
      <c r="E27" s="53">
        <v>24164</v>
      </c>
      <c r="F27" s="53">
        <v>19819</v>
      </c>
      <c r="G27" s="53">
        <v>6529</v>
      </c>
      <c r="H27" s="53">
        <v>6298</v>
      </c>
      <c r="I27" s="53"/>
      <c r="J27" s="53"/>
      <c r="K27" s="53"/>
      <c r="L27" s="53"/>
      <c r="M27" s="53"/>
      <c r="N27" s="53"/>
    </row>
    <row r="28" spans="1:15" ht="18" customHeight="1">
      <c r="A28" s="112" t="s">
        <v>195</v>
      </c>
      <c r="B28" s="112" t="s">
        <v>196</v>
      </c>
      <c r="C28" s="52" t="s">
        <v>197</v>
      </c>
      <c r="D28" s="85" t="s">
        <v>40</v>
      </c>
      <c r="E28" s="53">
        <v>3329</v>
      </c>
      <c r="F28" s="53">
        <v>884</v>
      </c>
      <c r="G28" s="53">
        <v>3939</v>
      </c>
      <c r="H28" s="53">
        <v>4049</v>
      </c>
      <c r="I28" s="53"/>
      <c r="J28" s="53"/>
      <c r="K28" s="53"/>
      <c r="L28" s="53"/>
      <c r="M28" s="53"/>
      <c r="N28" s="53"/>
    </row>
    <row r="29" spans="1:15" ht="18" customHeight="1">
      <c r="A29" s="112"/>
      <c r="B29" s="112"/>
      <c r="C29" s="52" t="s">
        <v>198</v>
      </c>
      <c r="D29" s="85" t="s">
        <v>41</v>
      </c>
      <c r="E29" s="53">
        <v>3284</v>
      </c>
      <c r="F29" s="53">
        <v>835</v>
      </c>
      <c r="G29" s="53">
        <v>4349</v>
      </c>
      <c r="H29" s="53">
        <v>4571</v>
      </c>
      <c r="I29" s="53"/>
      <c r="J29" s="53"/>
      <c r="K29" s="53"/>
      <c r="L29" s="53"/>
      <c r="M29" s="53"/>
      <c r="N29" s="53"/>
    </row>
    <row r="30" spans="1:15" ht="18" customHeight="1">
      <c r="A30" s="112"/>
      <c r="B30" s="112"/>
      <c r="C30" s="52" t="s">
        <v>199</v>
      </c>
      <c r="D30" s="85" t="s">
        <v>200</v>
      </c>
      <c r="E30" s="53">
        <v>61</v>
      </c>
      <c r="F30" s="53">
        <v>45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</row>
    <row r="31" spans="1:15" s="90" customFormat="1" ht="18" customHeight="1">
      <c r="A31" s="112"/>
      <c r="B31" s="112"/>
      <c r="C31" s="91" t="s">
        <v>201</v>
      </c>
      <c r="D31" s="105" t="s">
        <v>202</v>
      </c>
      <c r="E31" s="89">
        <f t="shared" ref="E31:N31" si="0">E28-E29-E30</f>
        <v>-16</v>
      </c>
      <c r="F31" s="89">
        <f t="shared" si="0"/>
        <v>4</v>
      </c>
      <c r="G31" s="89">
        <f t="shared" si="0"/>
        <v>-410</v>
      </c>
      <c r="H31" s="89">
        <f t="shared" si="0"/>
        <v>-522</v>
      </c>
      <c r="I31" s="89">
        <f t="shared" si="0"/>
        <v>0</v>
      </c>
      <c r="J31" s="89">
        <f t="shared" si="0"/>
        <v>0</v>
      </c>
      <c r="K31" s="89">
        <f t="shared" si="0"/>
        <v>0</v>
      </c>
      <c r="L31" s="89">
        <f t="shared" si="0"/>
        <v>0</v>
      </c>
      <c r="M31" s="89">
        <f t="shared" si="0"/>
        <v>0</v>
      </c>
      <c r="N31" s="89">
        <f t="shared" si="0"/>
        <v>0</v>
      </c>
      <c r="O31" s="106"/>
    </row>
    <row r="32" spans="1:15" ht="18" customHeight="1">
      <c r="A32" s="112"/>
      <c r="B32" s="112"/>
      <c r="C32" s="52" t="s">
        <v>203</v>
      </c>
      <c r="D32" s="85" t="s">
        <v>204</v>
      </c>
      <c r="E32" s="53">
        <v>100</v>
      </c>
      <c r="F32" s="53">
        <v>99</v>
      </c>
      <c r="G32" s="53">
        <v>432</v>
      </c>
      <c r="H32" s="53">
        <v>193</v>
      </c>
      <c r="I32" s="53"/>
      <c r="J32" s="53"/>
      <c r="K32" s="53"/>
      <c r="L32" s="53"/>
      <c r="M32" s="53"/>
      <c r="N32" s="53"/>
    </row>
    <row r="33" spans="1:14" ht="18" customHeight="1">
      <c r="A33" s="112"/>
      <c r="B33" s="112"/>
      <c r="C33" s="52" t="s">
        <v>205</v>
      </c>
      <c r="D33" s="85" t="s">
        <v>206</v>
      </c>
      <c r="E33" s="53">
        <v>0</v>
      </c>
      <c r="F33" s="53">
        <v>0</v>
      </c>
      <c r="G33" s="53">
        <v>16</v>
      </c>
      <c r="H33" s="53">
        <v>12</v>
      </c>
      <c r="I33" s="53"/>
      <c r="J33" s="53"/>
      <c r="K33" s="53"/>
      <c r="L33" s="53"/>
      <c r="M33" s="53"/>
      <c r="N33" s="53"/>
    </row>
    <row r="34" spans="1:14" s="90" customFormat="1" ht="18" customHeight="1">
      <c r="A34" s="112"/>
      <c r="B34" s="112"/>
      <c r="C34" s="91" t="s">
        <v>207</v>
      </c>
      <c r="D34" s="105" t="s">
        <v>208</v>
      </c>
      <c r="E34" s="89">
        <f t="shared" ref="E34:N34" si="1">E31+E32-E33</f>
        <v>84</v>
      </c>
      <c r="F34" s="89">
        <f t="shared" si="1"/>
        <v>103</v>
      </c>
      <c r="G34" s="89">
        <f t="shared" si="1"/>
        <v>6</v>
      </c>
      <c r="H34" s="89">
        <f t="shared" si="1"/>
        <v>-341</v>
      </c>
      <c r="I34" s="89">
        <f t="shared" si="1"/>
        <v>0</v>
      </c>
      <c r="J34" s="89">
        <f t="shared" si="1"/>
        <v>0</v>
      </c>
      <c r="K34" s="89">
        <f t="shared" si="1"/>
        <v>0</v>
      </c>
      <c r="L34" s="89">
        <f t="shared" si="1"/>
        <v>0</v>
      </c>
      <c r="M34" s="89">
        <f t="shared" si="1"/>
        <v>0</v>
      </c>
      <c r="N34" s="89">
        <f t="shared" si="1"/>
        <v>0</v>
      </c>
    </row>
    <row r="35" spans="1:14" ht="18" customHeight="1">
      <c r="A35" s="112"/>
      <c r="B35" s="112" t="s">
        <v>209</v>
      </c>
      <c r="C35" s="52" t="s">
        <v>210</v>
      </c>
      <c r="D35" s="85" t="s">
        <v>211</v>
      </c>
      <c r="E35" s="53">
        <v>0</v>
      </c>
      <c r="F35" s="53">
        <v>0</v>
      </c>
      <c r="G35" s="53">
        <v>413</v>
      </c>
      <c r="H35" s="53">
        <v>184</v>
      </c>
      <c r="I35" s="53"/>
      <c r="J35" s="53"/>
      <c r="K35" s="53"/>
      <c r="L35" s="53"/>
      <c r="M35" s="53"/>
      <c r="N35" s="53"/>
    </row>
    <row r="36" spans="1:14" ht="18" customHeight="1">
      <c r="A36" s="112"/>
      <c r="B36" s="112"/>
      <c r="C36" s="52" t="s">
        <v>212</v>
      </c>
      <c r="D36" s="85" t="s">
        <v>213</v>
      </c>
      <c r="E36" s="53">
        <v>0</v>
      </c>
      <c r="F36" s="53">
        <v>0</v>
      </c>
      <c r="G36" s="53">
        <v>467</v>
      </c>
      <c r="H36" s="53">
        <v>122</v>
      </c>
      <c r="I36" s="53"/>
      <c r="J36" s="53"/>
      <c r="K36" s="53"/>
      <c r="L36" s="53"/>
      <c r="M36" s="53"/>
      <c r="N36" s="53"/>
    </row>
    <row r="37" spans="1:14" s="90" customFormat="1" ht="18" customHeight="1">
      <c r="A37" s="112"/>
      <c r="B37" s="112"/>
      <c r="C37" s="87" t="s">
        <v>214</v>
      </c>
      <c r="D37" s="105" t="s">
        <v>215</v>
      </c>
      <c r="E37" s="89">
        <f t="shared" ref="E37:N37" si="2">E34+E35-E36</f>
        <v>84</v>
      </c>
      <c r="F37" s="89">
        <f t="shared" si="2"/>
        <v>103</v>
      </c>
      <c r="G37" s="89">
        <f t="shared" si="2"/>
        <v>-48</v>
      </c>
      <c r="H37" s="89">
        <f t="shared" si="2"/>
        <v>-279</v>
      </c>
      <c r="I37" s="89">
        <f t="shared" si="2"/>
        <v>0</v>
      </c>
      <c r="J37" s="89">
        <f t="shared" si="2"/>
        <v>0</v>
      </c>
      <c r="K37" s="89">
        <f t="shared" si="2"/>
        <v>0</v>
      </c>
      <c r="L37" s="89">
        <f t="shared" si="2"/>
        <v>0</v>
      </c>
      <c r="M37" s="89">
        <f t="shared" si="2"/>
        <v>0</v>
      </c>
      <c r="N37" s="89">
        <f t="shared" si="2"/>
        <v>0</v>
      </c>
    </row>
    <row r="38" spans="1:14" ht="18" customHeight="1">
      <c r="A38" s="112"/>
      <c r="B38" s="112"/>
      <c r="C38" s="52" t="s">
        <v>216</v>
      </c>
      <c r="D38" s="85" t="s">
        <v>217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53"/>
      <c r="N38" s="53"/>
    </row>
    <row r="39" spans="1:14" ht="18" customHeight="1">
      <c r="A39" s="112"/>
      <c r="B39" s="112"/>
      <c r="C39" s="52" t="s">
        <v>218</v>
      </c>
      <c r="D39" s="85" t="s">
        <v>219</v>
      </c>
      <c r="E39" s="53">
        <v>0</v>
      </c>
      <c r="F39" s="53">
        <v>0</v>
      </c>
      <c r="G39" s="53">
        <v>0</v>
      </c>
      <c r="H39" s="53">
        <v>0</v>
      </c>
      <c r="I39" s="53"/>
      <c r="J39" s="53"/>
      <c r="K39" s="53"/>
      <c r="L39" s="53"/>
      <c r="M39" s="53"/>
      <c r="N39" s="53"/>
    </row>
    <row r="40" spans="1:14" ht="18" customHeight="1">
      <c r="A40" s="112"/>
      <c r="B40" s="112"/>
      <c r="C40" s="52" t="s">
        <v>220</v>
      </c>
      <c r="D40" s="85" t="s">
        <v>221</v>
      </c>
      <c r="E40" s="53">
        <v>0</v>
      </c>
      <c r="F40" s="53">
        <v>0</v>
      </c>
      <c r="G40" s="53">
        <v>23</v>
      </c>
      <c r="H40" s="53">
        <v>5</v>
      </c>
      <c r="I40" s="53"/>
      <c r="J40" s="53"/>
      <c r="K40" s="53"/>
      <c r="L40" s="53"/>
      <c r="M40" s="53"/>
      <c r="N40" s="53"/>
    </row>
    <row r="41" spans="1:14" s="90" customFormat="1" ht="18" customHeight="1">
      <c r="A41" s="112"/>
      <c r="B41" s="112"/>
      <c r="C41" s="91" t="s">
        <v>222</v>
      </c>
      <c r="D41" s="105" t="s">
        <v>223</v>
      </c>
      <c r="E41" s="89">
        <f t="shared" ref="E41:N41" si="3">E34+E35-E36-E40</f>
        <v>84</v>
      </c>
      <c r="F41" s="89">
        <f t="shared" si="3"/>
        <v>103</v>
      </c>
      <c r="G41" s="89">
        <f t="shared" si="3"/>
        <v>-71</v>
      </c>
      <c r="H41" s="89">
        <f t="shared" si="3"/>
        <v>-284</v>
      </c>
      <c r="I41" s="89">
        <f t="shared" si="3"/>
        <v>0</v>
      </c>
      <c r="J41" s="89">
        <f t="shared" si="3"/>
        <v>0</v>
      </c>
      <c r="K41" s="89">
        <f t="shared" si="3"/>
        <v>0</v>
      </c>
      <c r="L41" s="89">
        <f t="shared" si="3"/>
        <v>0</v>
      </c>
      <c r="M41" s="89">
        <f t="shared" si="3"/>
        <v>0</v>
      </c>
      <c r="N41" s="89">
        <f t="shared" si="3"/>
        <v>0</v>
      </c>
    </row>
    <row r="42" spans="1:14" s="90" customFormat="1" ht="18" customHeight="1">
      <c r="A42" s="112"/>
      <c r="B42" s="112"/>
      <c r="C42" s="133" t="s">
        <v>224</v>
      </c>
      <c r="D42" s="133"/>
      <c r="E42" s="89">
        <f t="shared" ref="E42:N42" si="4">E37+E38-E39-E40</f>
        <v>84</v>
      </c>
      <c r="F42" s="89">
        <f t="shared" si="4"/>
        <v>103</v>
      </c>
      <c r="G42" s="89">
        <f t="shared" si="4"/>
        <v>-71</v>
      </c>
      <c r="H42" s="89">
        <f t="shared" si="4"/>
        <v>-284</v>
      </c>
      <c r="I42" s="89">
        <f t="shared" si="4"/>
        <v>0</v>
      </c>
      <c r="J42" s="89">
        <f t="shared" si="4"/>
        <v>0</v>
      </c>
      <c r="K42" s="89">
        <f t="shared" si="4"/>
        <v>0</v>
      </c>
      <c r="L42" s="89">
        <f t="shared" si="4"/>
        <v>0</v>
      </c>
      <c r="M42" s="89">
        <f t="shared" si="4"/>
        <v>0</v>
      </c>
      <c r="N42" s="89">
        <f t="shared" si="4"/>
        <v>0</v>
      </c>
    </row>
    <row r="43" spans="1:14" ht="18" customHeight="1">
      <c r="A43" s="112"/>
      <c r="B43" s="112"/>
      <c r="C43" s="52" t="s">
        <v>225</v>
      </c>
      <c r="D43" s="85" t="s">
        <v>226</v>
      </c>
      <c r="E43" s="53">
        <v>0</v>
      </c>
      <c r="F43" s="53">
        <v>0</v>
      </c>
      <c r="G43" s="53">
        <v>0</v>
      </c>
      <c r="H43" s="53">
        <v>0</v>
      </c>
      <c r="I43" s="53"/>
      <c r="J43" s="53"/>
      <c r="K43" s="53"/>
      <c r="L43" s="53"/>
      <c r="M43" s="53"/>
      <c r="N43" s="53"/>
    </row>
    <row r="44" spans="1:14" s="90" customFormat="1" ht="18" customHeight="1">
      <c r="A44" s="112"/>
      <c r="B44" s="112"/>
      <c r="C44" s="91" t="s">
        <v>227</v>
      </c>
      <c r="D44" s="88" t="s">
        <v>228</v>
      </c>
      <c r="E44" s="89">
        <f t="shared" ref="E44:N44" si="5">E41+E43</f>
        <v>84</v>
      </c>
      <c r="F44" s="89">
        <f t="shared" si="5"/>
        <v>103</v>
      </c>
      <c r="G44" s="89">
        <f t="shared" si="5"/>
        <v>-71</v>
      </c>
      <c r="H44" s="89">
        <f t="shared" si="5"/>
        <v>-284</v>
      </c>
      <c r="I44" s="89">
        <f t="shared" si="5"/>
        <v>0</v>
      </c>
      <c r="J44" s="89">
        <f t="shared" si="5"/>
        <v>0</v>
      </c>
      <c r="K44" s="89">
        <f t="shared" si="5"/>
        <v>0</v>
      </c>
      <c r="L44" s="89">
        <f t="shared" si="5"/>
        <v>0</v>
      </c>
      <c r="M44" s="89">
        <f t="shared" si="5"/>
        <v>0</v>
      </c>
      <c r="N44" s="89">
        <f t="shared" si="5"/>
        <v>0</v>
      </c>
    </row>
    <row r="45" spans="1:14" ht="14.1" customHeight="1">
      <c r="A45" s="7" t="s">
        <v>229</v>
      </c>
    </row>
    <row r="46" spans="1:14" ht="14.1" customHeight="1">
      <c r="A46" s="7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2024-08-30T07:26:34Z</cp:lastPrinted>
  <dcterms:created xsi:type="dcterms:W3CDTF">1999-07-06T05:17:05Z</dcterms:created>
  <dcterms:modified xsi:type="dcterms:W3CDTF">2024-08-30T07:46:04Z</dcterms:modified>
</cp:coreProperties>
</file>