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S010046\Common\【資金・commonへ】資金制度係\(104) ４席（逸見・熊瀨）\10 地方債協会照会\提出用\"/>
    </mc:Choice>
  </mc:AlternateContent>
  <bookViews>
    <workbookView xWindow="0" yWindow="0" windowWidth="20490" windowHeight="7560" tabRatio="663" activeTab="1"/>
  </bookViews>
  <sheets>
    <sheet name="1.普通会計予算(R5-6年度)" sheetId="2" r:id="rId1"/>
    <sheet name="2.公営企業会計予算(R5-6年度)" sheetId="15" r:id="rId2"/>
    <sheet name="3.(1)普通会計決算（R3-4年度)" sheetId="5" r:id="rId3"/>
    <sheet name="3.(2)財政指標等（H30‐R4年度）" sheetId="6" r:id="rId4"/>
    <sheet name="4.公営企業会計決算（R3-4年度）" sheetId="14" r:id="rId5"/>
    <sheet name="5.三セク決算（R3-4年度）" sheetId="13" r:id="rId6"/>
  </sheets>
  <definedNames>
    <definedName name="_xlnm.Print_Area" localSheetId="0">'1.普通会計予算(R5-6年度)'!$A$1:$I$47</definedName>
    <definedName name="_xlnm.Print_Area" localSheetId="1">'2.公営企業会計予算(R5-6年度)'!$A$1:$Q$49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'4.公営企業会計決算（R3-4年度）'!$A$1:$Q$49</definedName>
    <definedName name="_xlnm.Print_Area" localSheetId="5">'5.三セク決算（R3-4年度）'!$A$1:$N$46</definedName>
  </definedNames>
  <calcPr calcId="162913"/>
</workbook>
</file>

<file path=xl/calcChain.xml><?xml version="1.0" encoding="utf-8"?>
<calcChain xmlns="http://schemas.openxmlformats.org/spreadsheetml/2006/main">
  <c r="H44" i="15" l="1"/>
  <c r="H39" i="15"/>
  <c r="H45" i="15" s="1"/>
  <c r="Q24" i="15"/>
  <c r="Q27" i="15" s="1"/>
  <c r="P24" i="15"/>
  <c r="P27" i="15" s="1"/>
  <c r="O24" i="15"/>
  <c r="O27" i="15" s="1"/>
  <c r="N24" i="15"/>
  <c r="N27" i="15" s="1"/>
  <c r="M24" i="15"/>
  <c r="M27" i="15" s="1"/>
  <c r="L24" i="15"/>
  <c r="L27" i="15" s="1"/>
  <c r="K24" i="15"/>
  <c r="K27" i="15" s="1"/>
  <c r="J24" i="15"/>
  <c r="J27" i="15" s="1"/>
  <c r="I24" i="15"/>
  <c r="I27" i="15" s="1"/>
  <c r="H24" i="15"/>
  <c r="H27" i="15" s="1"/>
  <c r="G24" i="15"/>
  <c r="G27" i="15" s="1"/>
  <c r="F24" i="15"/>
  <c r="F27" i="15" s="1"/>
  <c r="Q16" i="15"/>
  <c r="P16" i="15"/>
  <c r="O16" i="15"/>
  <c r="N16" i="15"/>
  <c r="M16" i="15"/>
  <c r="L16" i="15"/>
  <c r="K16" i="15"/>
  <c r="J16" i="15"/>
  <c r="I16" i="15"/>
  <c r="H16" i="15"/>
  <c r="G16" i="15"/>
  <c r="F16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Q24" i="14" l="1"/>
  <c r="Q27" i="14" s="1"/>
  <c r="P24" i="14"/>
  <c r="P27" i="14" s="1"/>
  <c r="O24" i="14"/>
  <c r="O27" i="14" s="1"/>
  <c r="N24" i="14"/>
  <c r="N27" i="14" s="1"/>
  <c r="M24" i="14"/>
  <c r="M27" i="14" s="1"/>
  <c r="L24" i="14"/>
  <c r="L27" i="14" s="1"/>
  <c r="K24" i="14"/>
  <c r="K27" i="14" s="1"/>
  <c r="J24" i="14"/>
  <c r="J27" i="14" s="1"/>
  <c r="I24" i="14"/>
  <c r="I27" i="14" s="1"/>
  <c r="H24" i="14"/>
  <c r="H27" i="14" s="1"/>
  <c r="G24" i="14"/>
  <c r="G27" i="14" s="1"/>
  <c r="F24" i="14"/>
  <c r="F27" i="14" s="1"/>
  <c r="Q16" i="14"/>
  <c r="P16" i="14"/>
  <c r="O16" i="14"/>
  <c r="N16" i="14"/>
  <c r="M16" i="14"/>
  <c r="L16" i="14"/>
  <c r="K16" i="14"/>
  <c r="J16" i="14"/>
  <c r="I16" i="14"/>
  <c r="H16" i="14"/>
  <c r="G16" i="14"/>
  <c r="F16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N34" i="13" l="1"/>
  <c r="N41" i="13" s="1"/>
  <c r="N44" i="13" s="1"/>
  <c r="K34" i="13"/>
  <c r="K37" i="13" s="1"/>
  <c r="K42" i="13" s="1"/>
  <c r="J34" i="13"/>
  <c r="J41" i="13" s="1"/>
  <c r="J44" i="13" s="1"/>
  <c r="G34" i="13"/>
  <c r="G37" i="13" s="1"/>
  <c r="G42" i="13" s="1"/>
  <c r="F34" i="13"/>
  <c r="F41" i="13" s="1"/>
  <c r="F44" i="13" s="1"/>
  <c r="N31" i="13"/>
  <c r="M31" i="13"/>
  <c r="M34" i="13" s="1"/>
  <c r="L31" i="13"/>
  <c r="L34" i="13" s="1"/>
  <c r="K31" i="13"/>
  <c r="J31" i="13"/>
  <c r="I31" i="13"/>
  <c r="I34" i="13" s="1"/>
  <c r="H31" i="13"/>
  <c r="H34" i="13" s="1"/>
  <c r="G31" i="13"/>
  <c r="F31" i="13"/>
  <c r="E31" i="13"/>
  <c r="E34" i="13" s="1"/>
  <c r="H37" i="13" l="1"/>
  <c r="H42" i="13" s="1"/>
  <c r="H41" i="13"/>
  <c r="H44" i="13" s="1"/>
  <c r="L37" i="13"/>
  <c r="L42" i="13" s="1"/>
  <c r="L41" i="13"/>
  <c r="L44" i="13" s="1"/>
  <c r="E41" i="13"/>
  <c r="E44" i="13" s="1"/>
  <c r="E37" i="13"/>
  <c r="E42" i="13" s="1"/>
  <c r="I41" i="13"/>
  <c r="I44" i="13" s="1"/>
  <c r="I37" i="13"/>
  <c r="I42" i="13" s="1"/>
  <c r="M41" i="13"/>
  <c r="M44" i="13" s="1"/>
  <c r="M37" i="13"/>
  <c r="M42" i="13" s="1"/>
  <c r="F37" i="13"/>
  <c r="F42" i="13" s="1"/>
  <c r="J37" i="13"/>
  <c r="J42" i="13" s="1"/>
  <c r="N37" i="13"/>
  <c r="N42" i="13" s="1"/>
  <c r="G41" i="13"/>
  <c r="G44" i="13" s="1"/>
  <c r="K41" i="13"/>
  <c r="K44" i="13" s="1"/>
  <c r="I24" i="6"/>
  <c r="I9" i="2" l="1"/>
  <c r="G45" i="2"/>
  <c r="F24" i="6"/>
  <c r="F22" i="6" s="1"/>
  <c r="E22" i="6"/>
  <c r="E23" i="6"/>
  <c r="H45" i="5"/>
  <c r="F45" i="5"/>
  <c r="G41" i="5" s="1"/>
  <c r="I20" i="6"/>
  <c r="H20" i="6"/>
  <c r="G20" i="6"/>
  <c r="F20" i="6"/>
  <c r="E20" i="6"/>
  <c r="I19" i="6"/>
  <c r="I21" i="6" s="1"/>
  <c r="H19" i="6"/>
  <c r="H21" i="6" s="1"/>
  <c r="G19" i="6"/>
  <c r="F19" i="6"/>
  <c r="F21" i="6" s="1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2" i="2"/>
  <c r="I41" i="2"/>
  <c r="I38" i="2"/>
  <c r="I36" i="2"/>
  <c r="I30" i="2"/>
  <c r="I24" i="2"/>
  <c r="G14" i="2"/>
  <c r="E21" i="6"/>
  <c r="G29" i="2"/>
  <c r="H24" i="6" l="1"/>
  <c r="G34" i="5"/>
  <c r="G39" i="5"/>
  <c r="G35" i="5"/>
  <c r="G30" i="5"/>
  <c r="G28" i="5"/>
  <c r="G33" i="5"/>
  <c r="G42" i="5"/>
  <c r="G37" i="5"/>
  <c r="G40" i="5"/>
  <c r="G38" i="5"/>
  <c r="G41" i="2"/>
  <c r="G27" i="2"/>
  <c r="G13" i="2"/>
  <c r="I45" i="5"/>
  <c r="G45" i="5"/>
  <c r="G29" i="5"/>
  <c r="G28" i="2"/>
  <c r="G21" i="2"/>
  <c r="G43" i="5"/>
  <c r="G16" i="2"/>
  <c r="G18" i="2"/>
  <c r="G36" i="5"/>
  <c r="G31" i="5"/>
  <c r="G32" i="5"/>
  <c r="G9" i="2"/>
  <c r="G25" i="2"/>
  <c r="G24" i="2"/>
  <c r="G36" i="2"/>
  <c r="G12" i="2"/>
  <c r="G39" i="2"/>
  <c r="G11" i="2"/>
  <c r="G38" i="2"/>
  <c r="I27" i="2"/>
  <c r="G22" i="2"/>
  <c r="G15" i="2"/>
  <c r="G43" i="2"/>
  <c r="G23" i="2"/>
  <c r="G30" i="2"/>
  <c r="F23" i="6"/>
  <c r="G26" i="2"/>
  <c r="G32" i="2"/>
  <c r="G40" i="2"/>
  <c r="G20" i="2"/>
  <c r="G17" i="2"/>
  <c r="G10" i="2"/>
  <c r="G31" i="2"/>
  <c r="I23" i="6"/>
  <c r="H22" i="6"/>
  <c r="H23" i="6"/>
  <c r="G23" i="6"/>
  <c r="G22" i="6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G37" i="2"/>
  <c r="G20" i="5"/>
  <c r="G17" i="5"/>
  <c r="G42" i="2"/>
  <c r="I45" i="2"/>
  <c r="G18" i="5"/>
  <c r="G21" i="6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<sst xmlns="http://schemas.openxmlformats.org/spreadsheetml/2006/main" count="441" uniqueCount="261">
  <si>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</si>
  <si>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</si>
  <si>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</si>
  <si>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</si>
  <si>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</si>
  <si>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</si>
  <si>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</si>
  <si>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</si>
  <si>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</si>
  <si>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</si>
  <si>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</si>
  <si>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</si>
  <si>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</si>
  <si>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</si>
  <si>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</si>
  <si>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</si>
  <si>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</si>
  <si>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</si>
  <si>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</si>
  <si>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</si>
  <si>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</si>
  <si>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</si>
  <si>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</si>
  <si>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</si>
  <si>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</si>
  <si>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</si>
  <si>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</si>
  <si>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</si>
  <si>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</si>
  <si>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</si>
  <si>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</si>
  <si>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</si>
  <si>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</si>
  <si>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</si>
  <si>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</si>
  <si>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</si>
  <si>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</si>
  <si>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</si>
  <si>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</si>
  <si>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</si>
  <si>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</si>
  <si>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</si>
  <si>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</si>
  <si>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</si>
  <si>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</si>
  <si>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</si>
  <si>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　出</t>
    <rPh sb="0" eb="1">
      <t>トシ</t>
    </rPh>
    <rPh sb="4" eb="5">
      <t>デ</t>
    </rPh>
    <phoneticPr fontId="8"/>
  </si>
  <si>
    <t>歳　　　入</t>
    <rPh sb="0" eb="1">
      <t>トシ</t>
    </rPh>
    <rPh sb="4" eb="5">
      <t>イ</t>
    </rPh>
    <phoneticPr fontId="8"/>
  </si>
  <si>
    <t>予算額</t>
    <rPh sb="0" eb="2">
      <t>ヨサン</t>
    </rPh>
    <rPh sb="2" eb="3">
      <t>ガク</t>
    </rPh>
    <phoneticPr fontId="8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</si>
  <si>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8"/>
  </si>
  <si>
    <t>1.普通会計の状況</t>
    <rPh sb="2" eb="4">
      <t>フツウ</t>
    </rPh>
    <rPh sb="4" eb="6">
      <t>カイケイ</t>
    </rPh>
    <phoneticPr fontId="8"/>
  </si>
  <si>
    <t>うち不動産取得税</t>
    <phoneticPr fontId="8"/>
  </si>
  <si>
    <t>うち固定資産税</t>
    <phoneticPr fontId="8"/>
  </si>
  <si>
    <t xml:space="preserve"> </t>
    <phoneticPr fontId="8"/>
  </si>
  <si>
    <t>（注）原則として表示単位未満を四捨五入して端数調整していないため、合計等と一致しない場合がある。</t>
    <phoneticPr fontId="11"/>
  </si>
  <si>
    <t>３.普通会計の状況</t>
    <phoneticPr fontId="8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</si>
  <si>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</si>
  <si>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</si>
  <si>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</si>
  <si>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</si>
  <si>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</si>
  <si>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</si>
  <si>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</si>
  <si>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</si>
  <si>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</si>
  <si>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</si>
  <si>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11"/>
  </si>
  <si>
    <t>単年度収支</t>
    <rPh sb="0" eb="3">
      <t>タンネンド</t>
    </rPh>
    <rPh sb="3" eb="5">
      <t>シュウシ</t>
    </rPh>
    <phoneticPr fontId="11"/>
  </si>
  <si>
    <t>繰上償還金</t>
    <rPh sb="0" eb="2">
      <t>クリア</t>
    </rPh>
    <rPh sb="2" eb="5">
      <t>ショウカンキン</t>
    </rPh>
    <phoneticPr fontId="11"/>
  </si>
  <si>
    <t>実質単年度収支</t>
    <rPh sb="0" eb="2">
      <t>ジッシツ</t>
    </rPh>
    <phoneticPr fontId="11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</si>
  <si>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</si>
  <si>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</si>
  <si>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</si>
  <si>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</si>
  <si>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</si>
  <si>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</si>
  <si>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</si>
  <si>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</si>
  <si>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</si>
  <si>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</si>
  <si>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11"/>
  </si>
  <si>
    <t>一人あたり後年度財政負担</t>
  </si>
  <si>
    <t>(f/g、円)</t>
    <rPh sb="5" eb="6">
      <t>エン</t>
    </rPh>
    <phoneticPr fontId="11"/>
  </si>
  <si>
    <t>人口　（注 1）</t>
    <rPh sb="4" eb="5">
      <t>チュウ</t>
    </rPh>
    <phoneticPr fontId="8"/>
  </si>
  <si>
    <t>(g、人)</t>
    <rPh sb="3" eb="4">
      <t>ニン</t>
    </rPh>
    <phoneticPr fontId="11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</si>
  <si>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</si>
  <si>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</si>
  <si>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</si>
  <si>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</si>
  <si>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</si>
  <si>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</si>
  <si>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11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</si>
  <si>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1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</si>
  <si>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1"/>
  </si>
  <si>
    <t>将来負担比率</t>
    <rPh sb="0" eb="2">
      <t>ショウライ</t>
    </rPh>
    <rPh sb="2" eb="4">
      <t>フタン</t>
    </rPh>
    <rPh sb="4" eb="6">
      <t>ヒリツ</t>
    </rPh>
    <phoneticPr fontId="11"/>
  </si>
  <si>
    <t>５.第三セクター(公社・株式会社形態の三セク)の状況</t>
    <phoneticPr fontId="11"/>
  </si>
  <si>
    <t>　（単位：百万円）</t>
  </si>
  <si>
    <t>出資状況</t>
    <rPh sb="0" eb="2">
      <t>シュッシ</t>
    </rPh>
    <rPh sb="2" eb="4">
      <t>ジョウキョウ</t>
    </rPh>
    <phoneticPr fontId="11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</si>
  <si>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</si>
  <si>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</si>
  <si>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</si>
  <si>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</si>
  <si>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</si>
  <si>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</si>
  <si>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</si>
  <si>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</si>
  <si>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</si>
  <si>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</si>
  <si>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</si>
  <si>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</si>
  <si>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</si>
  <si>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</si>
  <si>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</si>
  <si>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</si>
  <si>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</si>
  <si>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</si>
  <si>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</si>
  <si>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</si>
  <si>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</si>
  <si>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</si>
  <si>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</si>
  <si>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</si>
  <si>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</si>
  <si>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1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</si>
  <si>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</si>
  <si>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</si>
  <si>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</si>
  <si>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11"/>
  </si>
  <si>
    <t>(c)</t>
    <phoneticPr fontId="11"/>
  </si>
  <si>
    <t xml:space="preserve">営業利益          </t>
  </si>
  <si>
    <t>(d=a-b-c)</t>
    <phoneticPr fontId="11"/>
  </si>
  <si>
    <t>営業外収益</t>
  </si>
  <si>
    <t>(e)</t>
    <phoneticPr fontId="11"/>
  </si>
  <si>
    <t>営業外費用</t>
  </si>
  <si>
    <t>(f)</t>
    <phoneticPr fontId="11"/>
  </si>
  <si>
    <t xml:space="preserve">経常利益      </t>
  </si>
  <si>
    <t>(g=d+e-f)</t>
    <phoneticPr fontId="11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</si>
  <si>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</si>
  <si>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</si>
  <si>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11"/>
  </si>
  <si>
    <t>特別損失</t>
  </si>
  <si>
    <t>(i)</t>
    <phoneticPr fontId="11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</si>
  <si>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1"/>
  </si>
  <si>
    <t>(j=g+h-i)</t>
    <phoneticPr fontId="11"/>
  </si>
  <si>
    <t>特定準備金取崩</t>
    <rPh sb="0" eb="2">
      <t>トクテイ</t>
    </rPh>
    <rPh sb="2" eb="5">
      <t>ジュンビキン</t>
    </rPh>
    <rPh sb="5" eb="7">
      <t>トリクズシ</t>
    </rPh>
    <phoneticPr fontId="11"/>
  </si>
  <si>
    <t>(k)</t>
    <phoneticPr fontId="11"/>
  </si>
  <si>
    <t>特定準備金繰入</t>
    <rPh sb="0" eb="2">
      <t>トクテイ</t>
    </rPh>
    <rPh sb="2" eb="5">
      <t>ジュンビキン</t>
    </rPh>
    <rPh sb="5" eb="7">
      <t>クリイレ</t>
    </rPh>
    <phoneticPr fontId="11"/>
  </si>
  <si>
    <t>(l)</t>
    <phoneticPr fontId="11"/>
  </si>
  <si>
    <t>法人税等</t>
  </si>
  <si>
    <t>(m)</t>
    <phoneticPr fontId="11"/>
  </si>
  <si>
    <t xml:space="preserve">当期利益  </t>
  </si>
  <si>
    <t>(ｎ=g+h-i-m)</t>
    <phoneticPr fontId="11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</si>
  <si>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1"/>
  </si>
  <si>
    <t>前期繰越利益</t>
  </si>
  <si>
    <t>(o)</t>
    <phoneticPr fontId="11"/>
  </si>
  <si>
    <t xml:space="preserve">当期未処分利益    </t>
  </si>
  <si>
    <t>(p=n+o)</t>
    <phoneticPr fontId="11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</si>
  <si>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1"/>
  </si>
  <si>
    <t>（注２）原則として表示単位未満を四捨五入して端数調整していないため、合計等と一致しない場合がある。</t>
    <phoneticPr fontId="11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</si>
  <si>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4"/>
  </si>
  <si>
    <t>元年度</t>
    <rPh sb="0" eb="1">
      <t>ガン</t>
    </rPh>
    <rPh sb="1" eb="3">
      <t>ネンド</t>
    </rPh>
    <phoneticPr fontId="14"/>
  </si>
  <si>
    <t>２年度</t>
    <rPh sb="1" eb="3">
      <t>ネンド</t>
    </rPh>
    <phoneticPr fontId="14"/>
  </si>
  <si>
    <t>予算額</t>
    <phoneticPr fontId="8"/>
  </si>
  <si>
    <t>決算額</t>
    <phoneticPr fontId="12"/>
  </si>
  <si>
    <t>令和５年度</t>
    <rPh sb="3" eb="5">
      <t>ネンド</t>
    </rPh>
    <phoneticPr fontId="14"/>
  </si>
  <si>
    <t>令和３年度</t>
    <rPh sb="3" eb="5">
      <t>ネンド</t>
    </rPh>
    <phoneticPr fontId="14"/>
  </si>
  <si>
    <t>令和４年度</t>
    <rPh sb="3" eb="5">
      <t>ネンド</t>
    </rPh>
    <phoneticPr fontId="14"/>
  </si>
  <si>
    <t>３年度</t>
    <rPh sb="1" eb="3">
      <t>ネンド</t>
    </rPh>
    <phoneticPr fontId="14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</si>
  <si>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8"/>
  </si>
  <si>
    <t>令和６年度</t>
    <rPh sb="3" eb="5">
      <t>ネンド</t>
    </rPh>
    <phoneticPr fontId="14"/>
  </si>
  <si>
    <t>（1）令和４年度普通会計決算の状況</t>
    <phoneticPr fontId="12"/>
  </si>
  <si>
    <t>令和３年度</t>
    <phoneticPr fontId="14"/>
  </si>
  <si>
    <t>４年度</t>
    <rPh sb="1" eb="3">
      <t>ネンド</t>
    </rPh>
    <phoneticPr fontId="14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</si>
  <si>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8"/>
  </si>
  <si>
    <t>山形県</t>
    <rPh sb="0" eb="3">
      <t>ヤマガタケン</t>
    </rPh>
    <phoneticPr fontId="12"/>
  </si>
  <si>
    <t>山形県</t>
    <rPh sb="0" eb="3">
      <t>ヤマガタケン</t>
    </rPh>
    <phoneticPr fontId="12"/>
  </si>
  <si>
    <t>山形県</t>
    <rPh sb="0" eb="3">
      <t>ヤマガタケン</t>
    </rPh>
    <phoneticPr fontId="8"/>
  </si>
  <si>
    <t>山形県</t>
    <rPh sb="0" eb="3">
      <t>ヤマガタケン</t>
    </rPh>
    <phoneticPr fontId="11"/>
  </si>
  <si>
    <t>(令和４年度決算額）</t>
    <phoneticPr fontId="11"/>
  </si>
  <si>
    <t>山形県土地開発公社</t>
    <rPh sb="0" eb="7">
      <t>ヤマガタケントチカイハツ</t>
    </rPh>
    <rPh sb="7" eb="9">
      <t>コウシャ</t>
    </rPh>
    <phoneticPr fontId="11"/>
  </si>
  <si>
    <t>山形県道路公社</t>
    <rPh sb="0" eb="3">
      <t>ヤマガタケン</t>
    </rPh>
    <rPh sb="3" eb="7">
      <t>ドウロコウシャ</t>
    </rPh>
    <phoneticPr fontId="11"/>
  </si>
  <si>
    <t>山形県住宅供給公社</t>
    <rPh sb="0" eb="9">
      <t>ヤマガタケンジュウタクキョウキュウコウシャ</t>
    </rPh>
    <phoneticPr fontId="11"/>
  </si>
  <si>
    <t>４.公営企業会計の状況</t>
    <phoneticPr fontId="11"/>
  </si>
  <si>
    <t>(令和４年度決算ﾍﾞｰｽ）</t>
    <phoneticPr fontId="11"/>
  </si>
  <si>
    <t>　　　　　　（単位：百万円）</t>
  </si>
  <si>
    <t>法適用企業</t>
  </si>
  <si>
    <t>電気事業</t>
    <rPh sb="0" eb="2">
      <t>デンキ</t>
    </rPh>
    <rPh sb="2" eb="4">
      <t>ジギョウ</t>
    </rPh>
    <phoneticPr fontId="11"/>
  </si>
  <si>
    <t>工業用水道事業</t>
    <rPh sb="0" eb="7">
      <t>コウギョウヨウスイドウジギョウ</t>
    </rPh>
    <phoneticPr fontId="11"/>
  </si>
  <si>
    <t>公営企業資産運用事業</t>
    <rPh sb="0" eb="2">
      <t>コウエイ</t>
    </rPh>
    <rPh sb="2" eb="4">
      <t>キギョウ</t>
    </rPh>
    <rPh sb="4" eb="6">
      <t>シサン</t>
    </rPh>
    <rPh sb="6" eb="8">
      <t>ウンヨウ</t>
    </rPh>
    <rPh sb="8" eb="10">
      <t>ジギョウ</t>
    </rPh>
    <phoneticPr fontId="11"/>
  </si>
  <si>
    <t>水道用水供給事業</t>
    <rPh sb="0" eb="2">
      <t>スイドウ</t>
    </rPh>
    <rPh sb="2" eb="4">
      <t>ヨウスイ</t>
    </rPh>
    <rPh sb="4" eb="6">
      <t>キョウキュウ</t>
    </rPh>
    <rPh sb="6" eb="8">
      <t>ジギョウ</t>
    </rPh>
    <phoneticPr fontId="11"/>
  </si>
  <si>
    <t>病院事業</t>
    <rPh sb="0" eb="2">
      <t>ビョウイン</t>
    </rPh>
    <rPh sb="2" eb="4">
      <t>ジギョウ</t>
    </rPh>
    <phoneticPr fontId="11"/>
  </si>
  <si>
    <t>流域下水道事業</t>
    <rPh sb="0" eb="2">
      <t>リュウイキ</t>
    </rPh>
    <rPh sb="2" eb="5">
      <t>ゲスイドウ</t>
    </rPh>
    <rPh sb="5" eb="7">
      <t>ジギョウ</t>
    </rPh>
    <phoneticPr fontId="11"/>
  </si>
  <si>
    <t>損益収支</t>
    <rPh sb="0" eb="2">
      <t>ソンエキ</t>
    </rPh>
    <rPh sb="2" eb="4">
      <t>シュウシ</t>
    </rPh>
    <phoneticPr fontId="8"/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</si>
  <si>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</si>
  <si>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</si>
  <si>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</si>
  <si>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</si>
  <si>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</si>
  <si>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</si>
  <si>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>(f)</t>
  </si>
  <si>
    <t xml:space="preserve">経常損益 </t>
  </si>
  <si>
    <t>(b-e)</t>
    <phoneticPr fontId="20"/>
  </si>
  <si>
    <t xml:space="preserve">特別損益 </t>
  </si>
  <si>
    <t>(c-f)</t>
    <phoneticPr fontId="20"/>
  </si>
  <si>
    <t xml:space="preserve">純損益   </t>
  </si>
  <si>
    <t>(a-d)</t>
    <phoneticPr fontId="20"/>
  </si>
  <si>
    <t>累積欠損金</t>
  </si>
  <si>
    <t>不良債務</t>
  </si>
  <si>
    <t>資本収支</t>
    <rPh sb="0" eb="2">
      <t>シホン</t>
    </rPh>
    <rPh sb="2" eb="4">
      <t>シュウシ</t>
    </rPh>
    <phoneticPr fontId="8"/>
  </si>
  <si>
    <t>資本的収入</t>
  </si>
  <si>
    <t>うち企業債</t>
  </si>
  <si>
    <t>資本的収入（純計） 　</t>
  </si>
  <si>
    <t>(g)</t>
    <phoneticPr fontId="20"/>
  </si>
  <si>
    <t>資本的支出</t>
  </si>
  <si>
    <t>(h)</t>
    <phoneticPr fontId="20"/>
  </si>
  <si>
    <t>　</t>
  </si>
  <si>
    <t>うち企業債償還金</t>
  </si>
  <si>
    <t>差引不足額 (▲)</t>
    <phoneticPr fontId="11"/>
  </si>
  <si>
    <t>(i=g-h)</t>
    <phoneticPr fontId="20"/>
  </si>
  <si>
    <t>資本的収入が資本的支出に</t>
  </si>
  <si>
    <t>(j)</t>
    <phoneticPr fontId="20"/>
  </si>
  <si>
    <t xml:space="preserve">不足する額の補てん財源　 </t>
  </si>
  <si>
    <t>補てん財源不足額(▲)</t>
    <phoneticPr fontId="11"/>
  </si>
  <si>
    <t>(i+j)</t>
    <phoneticPr fontId="20"/>
  </si>
  <si>
    <t>　　　　　　（単位：百万円）</t>
    <phoneticPr fontId="11"/>
  </si>
  <si>
    <t>法非適用企業</t>
  </si>
  <si>
    <t>土地取得事業</t>
    <rPh sb="0" eb="6">
      <t>トチシュトクジギョウ</t>
    </rPh>
    <phoneticPr fontId="11"/>
  </si>
  <si>
    <t>港湾整備事業</t>
    <rPh sb="0" eb="6">
      <t>コウワンセイビジギョウ</t>
    </rPh>
    <phoneticPr fontId="11"/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</si>
  <si>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phoneticPr fontId="11"/>
  </si>
  <si>
    <t>農業集落排水事業</t>
    <rPh sb="0" eb="2">
      <t>ノウギョウ</t>
    </rPh>
    <rPh sb="2" eb="4">
      <t>シュウラク</t>
    </rPh>
    <rPh sb="4" eb="8">
      <t>ハイスイジギョウ</t>
    </rPh>
    <phoneticPr fontId="11"/>
  </si>
  <si>
    <t>収益的収支</t>
    <rPh sb="0" eb="3">
      <t>シュウエキテキ</t>
    </rPh>
    <rPh sb="3" eb="5">
      <t>シュウシ</t>
    </rPh>
    <phoneticPr fontId="8"/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</si>
  <si>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</si>
  <si>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</si>
  <si>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</si>
  <si>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</si>
  <si>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</si>
  <si>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</si>
  <si>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(c=a-b)</t>
    <phoneticPr fontId="8"/>
  </si>
  <si>
    <t>資本的収支</t>
    <rPh sb="0" eb="2">
      <t>シホン</t>
    </rPh>
    <rPh sb="2" eb="3">
      <t>テキ</t>
    </rPh>
    <rPh sb="3" eb="5">
      <t>シュウシ</t>
    </rPh>
    <phoneticPr fontId="8"/>
  </si>
  <si>
    <t>資本的収入　</t>
  </si>
  <si>
    <t>うち地方債</t>
  </si>
  <si>
    <t>うち地方債償還金</t>
  </si>
  <si>
    <t>(f=d-e)</t>
    <phoneticPr fontId="8"/>
  </si>
  <si>
    <t>その他</t>
    <rPh sb="2" eb="3">
      <t>タ</t>
    </rPh>
    <phoneticPr fontId="8"/>
  </si>
  <si>
    <t>収支再差引</t>
  </si>
  <si>
    <t>(g=c+f)</t>
    <phoneticPr fontId="8"/>
  </si>
  <si>
    <t>積立金</t>
  </si>
  <si>
    <t>形式収支</t>
  </si>
  <si>
    <t>実質収支</t>
  </si>
  <si>
    <t>2.公営企業会計の状況</t>
  </si>
  <si>
    <t>(令和６年度予算ﾍﾞｰｽ）</t>
    <rPh sb="6" eb="8">
      <t>ヨサン</t>
    </rPh>
    <phoneticPr fontId="11"/>
  </si>
  <si>
    <t>電気事業</t>
    <rPh sb="0" eb="2">
      <t>デンキ</t>
    </rPh>
    <rPh sb="2" eb="4">
      <t>ジギョウ</t>
    </rPh>
    <phoneticPr fontId="8"/>
  </si>
  <si>
    <t>工業用水道事業</t>
    <rPh sb="0" eb="3">
      <t>コウギョウヨウ</t>
    </rPh>
    <rPh sb="3" eb="5">
      <t>スイドウ</t>
    </rPh>
    <rPh sb="5" eb="7">
      <t>ジギョウ</t>
    </rPh>
    <phoneticPr fontId="8"/>
  </si>
  <si>
    <t>公営企業資産運用事業</t>
    <rPh sb="0" eb="2">
      <t>コウエイ</t>
    </rPh>
    <rPh sb="2" eb="4">
      <t>キギョウ</t>
    </rPh>
    <rPh sb="4" eb="6">
      <t>シサン</t>
    </rPh>
    <rPh sb="6" eb="8">
      <t>ウンヨウ</t>
    </rPh>
    <rPh sb="8" eb="10">
      <t>ジギョウ</t>
    </rPh>
    <phoneticPr fontId="8"/>
  </si>
  <si>
    <t>水道用水供給事業</t>
    <rPh sb="0" eb="2">
      <t>スイドウ</t>
    </rPh>
    <rPh sb="2" eb="4">
      <t>ヨウスイ</t>
    </rPh>
    <rPh sb="4" eb="6">
      <t>キョウキュウ</t>
    </rPh>
    <rPh sb="6" eb="8">
      <t>ジギョウ</t>
    </rPh>
    <phoneticPr fontId="8"/>
  </si>
  <si>
    <t>流域下水道事業</t>
    <rPh sb="0" eb="7">
      <t>リュウイキゲスイドウジギョウ</t>
    </rPh>
    <phoneticPr fontId="8"/>
  </si>
  <si>
    <t>令和６年度</t>
    <phoneticPr fontId="14"/>
  </si>
  <si>
    <t>令和６年度</t>
  </si>
  <si>
    <t>土地取得事業</t>
    <rPh sb="0" eb="6">
      <t>トチシュトクジギョウ</t>
    </rPh>
    <phoneticPr fontId="8"/>
  </si>
  <si>
    <t>港湾整備事業</t>
    <rPh sb="0" eb="4">
      <t>コウワンセイビ</t>
    </rPh>
    <rPh sb="4" eb="6">
      <t>ジギョウ</t>
    </rPh>
    <phoneticPr fontId="8"/>
  </si>
  <si>
    <t>令和５年度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</si>
</sst>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_ * #,##0_ ;_ * &quot;▲ &quot;#,##0_ ;_ * &quot;－&quot;_ ;_ @_ "/>
    <numFmt numFmtId="177" formatCode="_ * #,##0.0_ ;_ * &quot;▲ &quot;#,##0.0_ ;_ * &quot;－&quot;_ ;_ @_ "/>
    <numFmt numFmtId="178" formatCode="#,##0.0;&quot;▲ &quot;#,##0.0"/>
    <numFmt numFmtId="179" formatCode="_ * #,##0.00_ ;_ * &quot;▲ &quot;#,##0.00_ ;_ * &quot;－&quot;_ ;_ @_ "/>
    <numFmt numFmtId="180" formatCode="_ * #,##0.000_ ;_ * &quot;▲ &quot;#,##0.000_ ;_ * &quot;－&quot;_ ;_ @_ "/>
    <numFmt numFmtId="181" formatCode="#,##0;[Red]&quot;△&quot;#,##0"/>
    <numFmt numFmtId="182" formatCode="#,##0;&quot;△ &quot;#,##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b/>
      <sz val="11"/>
      <name val="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0" fillId="0" borderId="0"/>
  </cellStyleXfs>
  <cellXfs count="118">
    <xf numFmtId="0" fontId="0" fillId="0" borderId="0" xfId="0"/>
    <xf numFmtId="41" fontId="3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2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1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2" fillId="0" borderId="4" xfId="0" applyNumberFormat="1" applyFont="1" applyBorder="1" applyAlignment="1">
      <alignment horizontal="centerContinuous" vertical="center"/>
    </xf>
    <xf numFmtId="41" fontId="4" fillId="0" borderId="0" xfId="0" applyNumberFormat="1" applyFont="1" applyAlignment="1">
      <alignment horizontal="left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0" fontId="2" fillId="0" borderId="4" xfId="0" applyFont="1" applyBorder="1" applyAlignment="1">
      <alignment horizontal="distributed" vertical="center" justifyLastLine="1"/>
    </xf>
    <xf numFmtId="41" fontId="7" fillId="0" borderId="0" xfId="0" applyNumberFormat="1" applyFont="1" applyAlignment="1">
      <alignment vertical="center"/>
    </xf>
    <xf numFmtId="41" fontId="7" fillId="0" borderId="0" xfId="0" applyNumberFormat="1" applyFont="1" applyAlignment="1">
      <alignment horizontal="left" vertical="center"/>
    </xf>
    <xf numFmtId="178" fontId="0" fillId="0" borderId="0" xfId="0" applyNumberFormat="1" applyAlignment="1">
      <alignment vertical="center"/>
    </xf>
    <xf numFmtId="41" fontId="10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41" fontId="2" fillId="0" borderId="0" xfId="0" applyNumberFormat="1" applyFont="1" applyAlignment="1">
      <alignment horizontal="distributed" vertical="center"/>
    </xf>
    <xf numFmtId="41" fontId="4" fillId="0" borderId="0" xfId="0" applyNumberFormat="1" applyFont="1" applyAlignment="1">
      <alignment vertical="center"/>
    </xf>
    <xf numFmtId="41" fontId="0" fillId="0" borderId="9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vertical="center"/>
    </xf>
    <xf numFmtId="177" fontId="1" fillId="0" borderId="0" xfId="1" applyNumberFormat="1" applyFill="1" applyBorder="1" applyAlignment="1">
      <alignment vertical="center"/>
    </xf>
    <xf numFmtId="41" fontId="1" fillId="0" borderId="0" xfId="0" applyNumberFormat="1" applyFont="1" applyAlignment="1">
      <alignment horizontal="left"/>
    </xf>
    <xf numFmtId="41" fontId="2" fillId="0" borderId="4" xfId="0" applyNumberFormat="1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/>
    </xf>
    <xf numFmtId="41" fontId="4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1" fillId="0" borderId="0" xfId="0" applyNumberFormat="1" applyFont="1" applyAlignment="1">
      <alignment horizontal="left" vertical="center"/>
    </xf>
    <xf numFmtId="41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 wrapText="1"/>
    </xf>
    <xf numFmtId="41" fontId="0" fillId="0" borderId="9" xfId="0" applyNumberFormat="1" applyBorder="1" applyAlignment="1">
      <alignment horizontal="centerContinuous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176" fontId="1" fillId="0" borderId="9" xfId="1" applyNumberFormat="1" applyBorder="1" applyAlignment="1">
      <alignment vertical="center"/>
    </xf>
    <xf numFmtId="177" fontId="1" fillId="0" borderId="9" xfId="1" applyNumberFormat="1" applyBorder="1" applyAlignment="1">
      <alignment vertical="center"/>
    </xf>
    <xf numFmtId="176" fontId="1" fillId="0" borderId="9" xfId="1" applyNumberFormat="1" applyFont="1" applyBorder="1" applyAlignment="1">
      <alignment vertical="center"/>
    </xf>
    <xf numFmtId="41" fontId="9" fillId="0" borderId="9" xfId="0" applyNumberFormat="1" applyFont="1" applyBorder="1" applyAlignment="1">
      <alignment vertical="center"/>
    </xf>
    <xf numFmtId="177" fontId="0" fillId="0" borderId="9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5" xfId="0" applyNumberFormat="1" applyBorder="1" applyAlignment="1">
      <alignment horizontal="centerContinuous" vertical="center"/>
    </xf>
    <xf numFmtId="41" fontId="0" fillId="0" borderId="10" xfId="0" applyNumberFormat="1" applyBorder="1" applyAlignment="1">
      <alignment horizontal="left" vertical="center"/>
    </xf>
    <xf numFmtId="41" fontId="0" fillId="0" borderId="12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0" fillId="0" borderId="6" xfId="0" applyNumberFormat="1" applyBorder="1" applyAlignment="1">
      <alignment horizontal="left" vertical="center"/>
    </xf>
    <xf numFmtId="41" fontId="0" fillId="0" borderId="9" xfId="0" applyNumberForma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41" fontId="0" fillId="0" borderId="9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vertical="center"/>
    </xf>
    <xf numFmtId="176" fontId="1" fillId="0" borderId="9" xfId="1" applyNumberFormat="1" applyFill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179" fontId="0" fillId="0" borderId="9" xfId="0" applyNumberFormat="1" applyBorder="1" applyAlignment="1">
      <alignment vertical="center"/>
    </xf>
    <xf numFmtId="41" fontId="1" fillId="0" borderId="9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80" fontId="0" fillId="0" borderId="9" xfId="0" applyNumberFormat="1" applyBorder="1" applyAlignment="1">
      <alignment vertical="center"/>
    </xf>
    <xf numFmtId="180" fontId="1" fillId="0" borderId="9" xfId="1" applyNumberFormat="1" applyBorder="1" applyAlignment="1">
      <alignment vertical="center"/>
    </xf>
    <xf numFmtId="177" fontId="1" fillId="0" borderId="9" xfId="1" applyNumberFormat="1" applyFill="1" applyBorder="1" applyAlignment="1">
      <alignment vertical="center"/>
    </xf>
    <xf numFmtId="41" fontId="0" fillId="0" borderId="12" xfId="0" applyNumberFormat="1" applyBorder="1" applyAlignment="1">
      <alignment horizontal="left" vertical="center"/>
    </xf>
    <xf numFmtId="41" fontId="1" fillId="0" borderId="9" xfId="0" applyNumberFormat="1" applyFont="1" applyBorder="1" applyAlignment="1">
      <alignment vertical="center"/>
    </xf>
    <xf numFmtId="0" fontId="0" fillId="0" borderId="9" xfId="0" applyBorder="1" applyAlignment="1">
      <alignment horizontal="distributed" vertical="center"/>
    </xf>
    <xf numFmtId="176" fontId="1" fillId="0" borderId="9" xfId="1" applyNumberFormat="1" applyBorder="1" applyAlignment="1">
      <alignment horizontal="center" vertical="center"/>
    </xf>
    <xf numFmtId="176" fontId="1" fillId="0" borderId="9" xfId="1" applyNumberFormat="1" applyFill="1" applyBorder="1" applyAlignment="1">
      <alignment vertical="center"/>
    </xf>
    <xf numFmtId="41" fontId="0" fillId="0" borderId="9" xfId="0" quotePrefix="1" applyNumberFormat="1" applyBorder="1" applyAlignment="1">
      <alignment horizontal="right"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9" xfId="0" applyNumberFormat="1" applyBorder="1" applyAlignment="1">
      <alignment horizontal="left" vertical="center"/>
    </xf>
    <xf numFmtId="176" fontId="1" fillId="0" borderId="9" xfId="1" applyNumberFormat="1" applyBorder="1" applyAlignment="1">
      <alignment vertical="center"/>
    </xf>
    <xf numFmtId="41" fontId="0" fillId="0" borderId="9" xfId="0" applyNumberFormat="1" applyBorder="1" applyAlignment="1">
      <alignment horizontal="right" vertical="center"/>
    </xf>
    <xf numFmtId="41" fontId="0" fillId="0" borderId="9" xfId="0" applyNumberFormat="1" applyBorder="1" applyAlignment="1">
      <alignment horizontal="center" vertical="center"/>
    </xf>
    <xf numFmtId="176" fontId="0" fillId="0" borderId="9" xfId="1" applyNumberFormat="1" applyFont="1" applyBorder="1" applyAlignment="1">
      <alignment horizontal="right" vertical="center"/>
    </xf>
    <xf numFmtId="176" fontId="0" fillId="0" borderId="9" xfId="1" applyNumberFormat="1" applyFont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41" fontId="0" fillId="0" borderId="9" xfId="0" applyNumberForma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17" fillId="0" borderId="4" xfId="0" applyFont="1" applyBorder="1" applyAlignment="1">
      <alignment horizontal="distributed" vertical="center" justifyLastLine="1"/>
    </xf>
    <xf numFmtId="41" fontId="17" fillId="0" borderId="0" xfId="0" applyNumberFormat="1" applyFont="1" applyAlignment="1">
      <alignment horizontal="distributed" vertical="center"/>
    </xf>
    <xf numFmtId="41" fontId="0" fillId="0" borderId="4" xfId="0" applyNumberForma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182" fontId="0" fillId="0" borderId="0" xfId="0" applyNumberFormat="1" applyAlignment="1">
      <alignment vertical="center"/>
    </xf>
    <xf numFmtId="176" fontId="0" fillId="0" borderId="9" xfId="0" quotePrefix="1" applyNumberFormat="1" applyBorder="1" applyAlignment="1">
      <alignment horizontal="right" vertical="center"/>
    </xf>
    <xf numFmtId="176" fontId="1" fillId="0" borderId="9" xfId="1" quotePrefix="1" applyNumberFormat="1" applyFont="1" applyBorder="1" applyAlignment="1">
      <alignment horizontal="right" vertical="center"/>
    </xf>
    <xf numFmtId="41" fontId="0" fillId="0" borderId="9" xfId="0" applyNumberFormat="1" applyBorder="1" applyAlignment="1">
      <alignment horizontal="right" vertical="center"/>
    </xf>
    <xf numFmtId="176" fontId="1" fillId="0" borderId="9" xfId="1" applyNumberFormat="1" applyBorder="1" applyAlignment="1">
      <alignment vertical="center"/>
    </xf>
    <xf numFmtId="182" fontId="0" fillId="0" borderId="0" xfId="0" quotePrefix="1" applyNumberFormat="1" applyAlignment="1">
      <alignment horizontal="right" vertical="center"/>
    </xf>
    <xf numFmtId="182" fontId="1" fillId="0" borderId="0" xfId="0" applyNumberFormat="1" applyFont="1" applyAlignment="1">
      <alignment vertical="center"/>
    </xf>
    <xf numFmtId="182" fontId="1" fillId="0" borderId="0" xfId="0" applyNumberFormat="1" applyFont="1" applyAlignment="1">
      <alignment horizontal="center" vertical="center"/>
    </xf>
    <xf numFmtId="176" fontId="1" fillId="0" borderId="0" xfId="1" applyNumberFormat="1" applyBorder="1" applyAlignment="1">
      <alignment vertical="center"/>
    </xf>
    <xf numFmtId="176" fontId="1" fillId="0" borderId="0" xfId="1" quotePrefix="1" applyNumberFormat="1" applyFont="1" applyBorder="1" applyAlignment="1">
      <alignment horizontal="right" vertical="center"/>
    </xf>
    <xf numFmtId="176" fontId="21" fillId="0" borderId="9" xfId="1" applyNumberFormat="1" applyFont="1" applyBorder="1" applyAlignment="1">
      <alignment vertical="center"/>
    </xf>
    <xf numFmtId="0" fontId="0" fillId="0" borderId="9" xfId="0" applyBorder="1" applyAlignment="1">
      <alignment horizontal="center" vertical="center" textRotation="255"/>
    </xf>
    <xf numFmtId="41" fontId="0" fillId="0" borderId="9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vertical="center"/>
    </xf>
    <xf numFmtId="182" fontId="1" fillId="0" borderId="9" xfId="0" applyNumberFormat="1" applyFont="1" applyBorder="1" applyAlignment="1">
      <alignment horizontal="center" vertical="center"/>
    </xf>
    <xf numFmtId="181" fontId="19" fillId="0" borderId="9" xfId="1" applyNumberFormat="1" applyFont="1" applyBorder="1" applyAlignment="1">
      <alignment vertical="center" textRotation="255"/>
    </xf>
    <xf numFmtId="0" fontId="10" fillId="0" borderId="9" xfId="3" applyBorder="1" applyAlignment="1">
      <alignment vertical="center" textRotation="255"/>
    </xf>
    <xf numFmtId="0" fontId="10" fillId="0" borderId="9" xfId="3" applyBorder="1" applyAlignment="1">
      <alignment vertical="center"/>
    </xf>
    <xf numFmtId="0" fontId="18" fillId="0" borderId="9" xfId="0" applyFont="1" applyBorder="1" applyAlignment="1">
      <alignment horizontal="distributed" vertical="center" justifyLastLine="1"/>
    </xf>
    <xf numFmtId="182" fontId="0" fillId="0" borderId="9" xfId="0" applyNumberFormat="1" applyFont="1" applyBorder="1" applyAlignment="1">
      <alignment horizontal="center" vertical="center"/>
    </xf>
    <xf numFmtId="176" fontId="1" fillId="0" borderId="9" xfId="1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41" fontId="0" fillId="0" borderId="9" xfId="0" applyNumberForma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8" fillId="0" borderId="9" xfId="2" applyFont="1" applyBorder="1" applyAlignment="1">
      <alignment horizontal="distributed" vertical="center" justifyLastLine="1"/>
    </xf>
    <xf numFmtId="41" fontId="0" fillId="0" borderId="9" xfId="0" applyNumberFormat="1" applyBorder="1" applyAlignment="1">
      <alignment horizontal="center" vertical="center"/>
    </xf>
    <xf numFmtId="41" fontId="13" fillId="0" borderId="9" xfId="0" applyNumberFormat="1" applyFont="1" applyBorder="1" applyAlignment="1">
      <alignment horizontal="right" vertical="center"/>
    </xf>
    <xf numFmtId="41" fontId="0" fillId="0" borderId="7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/>
    <cellStyle name="標準_地方債公営企業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view="pageBreakPreview" zoomScaleNormal="100" zoomScaleSheetLayoutView="100" workbookViewId="0">
      <pane xSplit="5" ySplit="8" topLeftCell="F27" activePane="bottomRight" state="frozen"/>
      <selection pane="topRight" activeCell="F1" sqref="F1"/>
      <selection pane="bottomLeft" activeCell="A9" sqref="A9"/>
      <selection pane="bottomRight" activeCell="F14" sqref="F14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2" t="s">
        <v>0</v>
      </c>
      <c r="B1" s="12"/>
      <c r="C1" s="12"/>
      <c r="D1" s="12"/>
      <c r="E1" s="16" t="s">
        <v>176</v>
      </c>
      <c r="F1" s="1"/>
    </row>
    <row r="3" spans="1:11" ht="14.25">
      <c r="A3" s="9" t="s">
        <v>50</v>
      </c>
    </row>
    <row r="5" spans="1:11">
      <c r="A5" s="13" t="s">
        <v>168</v>
      </c>
      <c r="B5" s="13"/>
      <c r="C5" s="13"/>
      <c r="D5" s="13"/>
      <c r="E5" s="13"/>
    </row>
    <row r="6" spans="1:11" ht="14.25">
      <c r="A6" s="3"/>
      <c r="H6" s="4"/>
      <c r="I6" s="8" t="s">
        <v>1</v>
      </c>
    </row>
    <row r="7" spans="1:11" ht="27" customHeight="1">
      <c r="A7" s="5"/>
      <c r="B7" s="6"/>
      <c r="C7" s="6"/>
      <c r="D7" s="6"/>
      <c r="E7" s="47"/>
      <c r="F7" s="36" t="s">
        <v>169</v>
      </c>
      <c r="G7" s="36"/>
      <c r="H7" s="36" t="s">
        <v>164</v>
      </c>
      <c r="I7" s="37" t="s">
        <v>21</v>
      </c>
    </row>
    <row r="8" spans="1:11" ht="17.100000000000001" customHeight="1">
      <c r="A8" s="14"/>
      <c r="B8" s="15"/>
      <c r="C8" s="15"/>
      <c r="D8" s="15"/>
      <c r="E8" s="48"/>
      <c r="F8" s="39" t="s">
        <v>48</v>
      </c>
      <c r="G8" s="39" t="s">
        <v>2</v>
      </c>
      <c r="H8" s="39" t="s">
        <v>162</v>
      </c>
      <c r="I8" s="40"/>
    </row>
    <row r="9" spans="1:11" ht="18" customHeight="1">
      <c r="A9" s="98" t="s">
        <v>45</v>
      </c>
      <c r="B9" s="98" t="s">
        <v>47</v>
      </c>
      <c r="C9" s="49" t="s">
        <v>3</v>
      </c>
      <c r="D9" s="41"/>
      <c r="E9" s="41"/>
      <c r="F9" s="42">
        <v>139622</v>
      </c>
      <c r="G9" s="43">
        <f>F9/$F$27*100</f>
        <v>22.180847092240946</v>
      </c>
      <c r="H9" s="42">
        <v>144499</v>
      </c>
      <c r="I9" s="43">
        <f>(F9/H9-1)*100</f>
        <v>-3.3751098623519882</v>
      </c>
      <c r="K9" s="19"/>
    </row>
    <row r="10" spans="1:11" ht="18" customHeight="1">
      <c r="A10" s="98"/>
      <c r="B10" s="98"/>
      <c r="C10" s="51"/>
      <c r="D10" s="53" t="s">
        <v>22</v>
      </c>
      <c r="E10" s="41"/>
      <c r="F10" s="42">
        <v>33819</v>
      </c>
      <c r="G10" s="43">
        <f t="shared" ref="G10:G26" si="0">F10/$F$27*100</f>
        <v>5.3726065219843324</v>
      </c>
      <c r="H10" s="42">
        <v>35381</v>
      </c>
      <c r="I10" s="43">
        <f t="shared" ref="I10:I27" si="1">(F10/H10-1)*100</f>
        <v>-4.4147989033662132</v>
      </c>
    </row>
    <row r="11" spans="1:11" ht="18" customHeight="1">
      <c r="A11" s="98"/>
      <c r="B11" s="98"/>
      <c r="C11" s="51"/>
      <c r="D11" s="51"/>
      <c r="E11" s="35" t="s">
        <v>23</v>
      </c>
      <c r="F11" s="42">
        <v>28595</v>
      </c>
      <c r="G11" s="43">
        <f t="shared" si="0"/>
        <v>4.5427033175475913</v>
      </c>
      <c r="H11" s="42">
        <v>30346</v>
      </c>
      <c r="I11" s="43">
        <f t="shared" si="1"/>
        <v>-5.7701179727146945</v>
      </c>
    </row>
    <row r="12" spans="1:11" ht="18" customHeight="1">
      <c r="A12" s="98"/>
      <c r="B12" s="98"/>
      <c r="C12" s="51"/>
      <c r="D12" s="51"/>
      <c r="E12" s="35" t="s">
        <v>24</v>
      </c>
      <c r="F12" s="42">
        <v>1277</v>
      </c>
      <c r="G12" s="43">
        <f t="shared" si="0"/>
        <v>0.2028687580523964</v>
      </c>
      <c r="H12" s="42">
        <v>1283</v>
      </c>
      <c r="I12" s="43">
        <f t="shared" si="1"/>
        <v>-0.46765393608729777</v>
      </c>
    </row>
    <row r="13" spans="1:11" ht="18" customHeight="1">
      <c r="A13" s="98"/>
      <c r="B13" s="98"/>
      <c r="C13" s="51"/>
      <c r="D13" s="52"/>
      <c r="E13" s="35" t="s">
        <v>25</v>
      </c>
      <c r="F13" s="42">
        <v>55</v>
      </c>
      <c r="G13" s="43">
        <f>F13/$F$27*100</f>
        <v>8.7374954525307764E-3</v>
      </c>
      <c r="H13" s="42">
        <v>70</v>
      </c>
      <c r="I13" s="43">
        <f t="shared" si="1"/>
        <v>-21.428571428571431</v>
      </c>
    </row>
    <row r="14" spans="1:11" ht="18" customHeight="1">
      <c r="A14" s="98"/>
      <c r="B14" s="98"/>
      <c r="C14" s="51"/>
      <c r="D14" s="49" t="s">
        <v>26</v>
      </c>
      <c r="E14" s="41"/>
      <c r="F14" s="42">
        <v>24510</v>
      </c>
      <c r="G14" s="43">
        <f t="shared" si="0"/>
        <v>3.8937457007550789</v>
      </c>
      <c r="H14" s="42">
        <v>23882</v>
      </c>
      <c r="I14" s="43">
        <f t="shared" si="1"/>
        <v>2.6295955112637159</v>
      </c>
    </row>
    <row r="15" spans="1:11" ht="18" customHeight="1">
      <c r="A15" s="98"/>
      <c r="B15" s="98"/>
      <c r="C15" s="51"/>
      <c r="D15" s="51"/>
      <c r="E15" s="35" t="s">
        <v>27</v>
      </c>
      <c r="F15" s="42">
        <v>1133</v>
      </c>
      <c r="G15" s="43">
        <f t="shared" si="0"/>
        <v>0.17999240632213398</v>
      </c>
      <c r="H15" s="42">
        <v>1090</v>
      </c>
      <c r="I15" s="43">
        <f t="shared" si="1"/>
        <v>3.9449541284403589</v>
      </c>
    </row>
    <row r="16" spans="1:11" ht="18" customHeight="1">
      <c r="A16" s="98"/>
      <c r="B16" s="98"/>
      <c r="C16" s="51"/>
      <c r="D16" s="52"/>
      <c r="E16" s="35" t="s">
        <v>28</v>
      </c>
      <c r="F16" s="42">
        <v>23377</v>
      </c>
      <c r="G16" s="43">
        <f t="shared" si="0"/>
        <v>3.7137532944329443</v>
      </c>
      <c r="H16" s="42">
        <v>22792</v>
      </c>
      <c r="I16" s="43">
        <f t="shared" si="1"/>
        <v>2.5666900666900583</v>
      </c>
      <c r="K16" s="20"/>
    </row>
    <row r="17" spans="1:26" ht="18" customHeight="1">
      <c r="A17" s="98"/>
      <c r="B17" s="98"/>
      <c r="C17" s="51"/>
      <c r="D17" s="99" t="s">
        <v>29</v>
      </c>
      <c r="E17" s="100"/>
      <c r="F17" s="42">
        <v>52457</v>
      </c>
      <c r="G17" s="43">
        <f t="shared" si="0"/>
        <v>8.3335054355164893</v>
      </c>
      <c r="H17" s="42">
        <v>56422</v>
      </c>
      <c r="I17" s="43">
        <f t="shared" si="1"/>
        <v>-7.0274006593172844</v>
      </c>
    </row>
    <row r="18" spans="1:26" ht="18" customHeight="1">
      <c r="A18" s="98"/>
      <c r="B18" s="98"/>
      <c r="C18" s="51"/>
      <c r="D18" s="99" t="s">
        <v>51</v>
      </c>
      <c r="E18" s="101"/>
      <c r="F18" s="42">
        <v>1893</v>
      </c>
      <c r="G18" s="43">
        <f t="shared" si="0"/>
        <v>0.30072870712074107</v>
      </c>
      <c r="H18" s="42">
        <v>1797</v>
      </c>
      <c r="I18" s="43">
        <f t="shared" si="1"/>
        <v>5.3422370617696169</v>
      </c>
    </row>
    <row r="19" spans="1:26" ht="18" customHeight="1">
      <c r="A19" s="98"/>
      <c r="B19" s="98"/>
      <c r="C19" s="50"/>
      <c r="D19" s="99" t="s">
        <v>52</v>
      </c>
      <c r="E19" s="101"/>
      <c r="F19" s="44">
        <v>0</v>
      </c>
      <c r="G19" s="43">
        <v>0</v>
      </c>
      <c r="H19" s="42">
        <v>0</v>
      </c>
      <c r="I19" s="43">
        <v>0</v>
      </c>
      <c r="Z19" s="2" t="s">
        <v>53</v>
      </c>
    </row>
    <row r="20" spans="1:26" ht="18" customHeight="1">
      <c r="A20" s="98"/>
      <c r="B20" s="98"/>
      <c r="C20" s="41" t="s">
        <v>4</v>
      </c>
      <c r="D20" s="41"/>
      <c r="E20" s="41"/>
      <c r="F20" s="42">
        <v>22119</v>
      </c>
      <c r="G20" s="43">
        <f t="shared" si="0"/>
        <v>3.5139029439005132</v>
      </c>
      <c r="H20" s="42">
        <v>21111</v>
      </c>
      <c r="I20" s="43">
        <f t="shared" si="1"/>
        <v>4.7747619724314294</v>
      </c>
    </row>
    <row r="21" spans="1:26" ht="18" customHeight="1">
      <c r="A21" s="98"/>
      <c r="B21" s="98"/>
      <c r="C21" s="41" t="s">
        <v>5</v>
      </c>
      <c r="D21" s="41"/>
      <c r="E21" s="41"/>
      <c r="F21" s="42">
        <v>182600</v>
      </c>
      <c r="G21" s="43">
        <f t="shared" si="0"/>
        <v>29.008484902402177</v>
      </c>
      <c r="H21" s="42">
        <v>180400</v>
      </c>
      <c r="I21" s="43">
        <f t="shared" si="1"/>
        <v>1.2195121951219523</v>
      </c>
    </row>
    <row r="22" spans="1:26" ht="18" customHeight="1">
      <c r="A22" s="98"/>
      <c r="B22" s="98"/>
      <c r="C22" s="41" t="s">
        <v>30</v>
      </c>
      <c r="D22" s="41"/>
      <c r="E22" s="41"/>
      <c r="F22" s="42">
        <v>6377</v>
      </c>
      <c r="G22" s="43">
        <f t="shared" si="0"/>
        <v>1.013072881832523</v>
      </c>
      <c r="H22" s="42">
        <v>6612</v>
      </c>
      <c r="I22" s="43">
        <f t="shared" si="1"/>
        <v>-3.5541439806412556</v>
      </c>
    </row>
    <row r="23" spans="1:26" ht="18" customHeight="1">
      <c r="A23" s="98"/>
      <c r="B23" s="98"/>
      <c r="C23" s="41" t="s">
        <v>6</v>
      </c>
      <c r="D23" s="41"/>
      <c r="E23" s="41"/>
      <c r="F23" s="42">
        <v>66781</v>
      </c>
      <c r="G23" s="43">
        <f t="shared" si="0"/>
        <v>10.609066978462868</v>
      </c>
      <c r="H23" s="42">
        <v>92298</v>
      </c>
      <c r="I23" s="43">
        <f t="shared" si="1"/>
        <v>-27.646319530217344</v>
      </c>
    </row>
    <row r="24" spans="1:26" ht="18" customHeight="1">
      <c r="A24" s="98"/>
      <c r="B24" s="98"/>
      <c r="C24" s="41" t="s">
        <v>31</v>
      </c>
      <c r="D24" s="41"/>
      <c r="E24" s="41"/>
      <c r="F24" s="42">
        <v>1307</v>
      </c>
      <c r="G24" s="43">
        <f t="shared" si="0"/>
        <v>0.2076346646628677</v>
      </c>
      <c r="H24" s="42">
        <v>1881</v>
      </c>
      <c r="I24" s="43">
        <f t="shared" si="1"/>
        <v>-30.515683147262095</v>
      </c>
    </row>
    <row r="25" spans="1:26" ht="18" customHeight="1">
      <c r="A25" s="98"/>
      <c r="B25" s="98"/>
      <c r="C25" s="41" t="s">
        <v>7</v>
      </c>
      <c r="D25" s="41"/>
      <c r="E25" s="41"/>
      <c r="F25" s="42">
        <v>45103</v>
      </c>
      <c r="G25" s="43">
        <f t="shared" si="0"/>
        <v>7.1652228617362841</v>
      </c>
      <c r="H25" s="42">
        <v>50836</v>
      </c>
      <c r="I25" s="43">
        <f t="shared" si="1"/>
        <v>-11.277441183413329</v>
      </c>
    </row>
    <row r="26" spans="1:26" ht="18" customHeight="1">
      <c r="A26" s="98"/>
      <c r="B26" s="98"/>
      <c r="C26" s="41" t="s">
        <v>8</v>
      </c>
      <c r="D26" s="41"/>
      <c r="E26" s="41"/>
      <c r="F26" s="42">
        <v>165561</v>
      </c>
      <c r="G26" s="43">
        <f t="shared" si="0"/>
        <v>26.301608811208144</v>
      </c>
      <c r="H26" s="42">
        <v>162144</v>
      </c>
      <c r="I26" s="43">
        <f t="shared" si="1"/>
        <v>2.1073860272350586</v>
      </c>
    </row>
    <row r="27" spans="1:26" ht="18" customHeight="1">
      <c r="A27" s="98"/>
      <c r="B27" s="98"/>
      <c r="C27" s="41" t="s">
        <v>9</v>
      </c>
      <c r="D27" s="41"/>
      <c r="E27" s="41"/>
      <c r="F27" s="42">
        <v>629471</v>
      </c>
      <c r="G27" s="43">
        <f>F27/$F$27*100</f>
        <v>100</v>
      </c>
      <c r="H27" s="42">
        <v>659780</v>
      </c>
      <c r="I27" s="43">
        <f t="shared" si="1"/>
        <v>-4.5938039952711502</v>
      </c>
    </row>
    <row r="28" spans="1:26" ht="18" customHeight="1">
      <c r="A28" s="98"/>
      <c r="B28" s="98" t="s">
        <v>46</v>
      </c>
      <c r="C28" s="49" t="s">
        <v>10</v>
      </c>
      <c r="D28" s="41"/>
      <c r="E28" s="41"/>
      <c r="F28" s="42">
        <v>248428</v>
      </c>
      <c r="G28" s="43">
        <f>F28/$F$45*100</f>
        <v>39.466154914205738</v>
      </c>
      <c r="H28" s="42">
        <v>240591</v>
      </c>
      <c r="I28" s="43">
        <f>(F28/H28-1)*100</f>
        <v>3.2573953306649139</v>
      </c>
    </row>
    <row r="29" spans="1:26" ht="18" customHeight="1">
      <c r="A29" s="98"/>
      <c r="B29" s="98"/>
      <c r="C29" s="51"/>
      <c r="D29" s="41" t="s">
        <v>11</v>
      </c>
      <c r="E29" s="41"/>
      <c r="F29" s="42">
        <v>151042</v>
      </c>
      <c r="G29" s="43">
        <f t="shared" ref="G29:G43" si="2">F29/$F$45*100</f>
        <v>23.995068875293697</v>
      </c>
      <c r="H29" s="42">
        <v>142916</v>
      </c>
      <c r="I29" s="43">
        <f t="shared" ref="I29:I45" si="3">(F29/H29-1)*100</f>
        <v>5.6858574267401929</v>
      </c>
    </row>
    <row r="30" spans="1:26" ht="18" customHeight="1">
      <c r="A30" s="98"/>
      <c r="B30" s="98"/>
      <c r="C30" s="51"/>
      <c r="D30" s="41" t="s">
        <v>32</v>
      </c>
      <c r="E30" s="41"/>
      <c r="F30" s="42">
        <v>8456</v>
      </c>
      <c r="G30" s="43">
        <f t="shared" si="2"/>
        <v>1.3433502099381862</v>
      </c>
      <c r="H30" s="42">
        <v>9705</v>
      </c>
      <c r="I30" s="43">
        <f t="shared" si="3"/>
        <v>-12.869654817104582</v>
      </c>
    </row>
    <row r="31" spans="1:26" ht="18" customHeight="1">
      <c r="A31" s="98"/>
      <c r="B31" s="98"/>
      <c r="C31" s="50"/>
      <c r="D31" s="41" t="s">
        <v>12</v>
      </c>
      <c r="E31" s="41"/>
      <c r="F31" s="42">
        <v>88930</v>
      </c>
      <c r="G31" s="43">
        <f t="shared" si="2"/>
        <v>14.127735828973853</v>
      </c>
      <c r="H31" s="42">
        <v>87969</v>
      </c>
      <c r="I31" s="43">
        <f t="shared" si="3"/>
        <v>1.0924302879423475</v>
      </c>
    </row>
    <row r="32" spans="1:26" ht="18" customHeight="1">
      <c r="A32" s="98"/>
      <c r="B32" s="98"/>
      <c r="C32" s="49" t="s">
        <v>13</v>
      </c>
      <c r="D32" s="41"/>
      <c r="E32" s="41"/>
      <c r="F32" s="42">
        <v>298630</v>
      </c>
      <c r="G32" s="43">
        <f t="shared" si="2"/>
        <v>47.441423036168466</v>
      </c>
      <c r="H32" s="42">
        <v>329564</v>
      </c>
      <c r="I32" s="43">
        <f t="shared" si="3"/>
        <v>-9.3863407411003621</v>
      </c>
    </row>
    <row r="33" spans="1:9" ht="18" customHeight="1">
      <c r="A33" s="98"/>
      <c r="B33" s="98"/>
      <c r="C33" s="51"/>
      <c r="D33" s="41" t="s">
        <v>14</v>
      </c>
      <c r="E33" s="41"/>
      <c r="F33" s="42">
        <v>24534</v>
      </c>
      <c r="G33" s="43">
        <f t="shared" si="2"/>
        <v>3.8975584260434557</v>
      </c>
      <c r="H33" s="42">
        <v>31736</v>
      </c>
      <c r="I33" s="43">
        <f t="shared" si="3"/>
        <v>-22.69347113687925</v>
      </c>
    </row>
    <row r="34" spans="1:9" ht="18" customHeight="1">
      <c r="A34" s="98"/>
      <c r="B34" s="98"/>
      <c r="C34" s="51"/>
      <c r="D34" s="41" t="s">
        <v>33</v>
      </c>
      <c r="E34" s="41"/>
      <c r="F34" s="42">
        <v>10682</v>
      </c>
      <c r="G34" s="43">
        <f t="shared" si="2"/>
        <v>1.6969804804351591</v>
      </c>
      <c r="H34" s="42">
        <v>9363</v>
      </c>
      <c r="I34" s="43">
        <f t="shared" si="3"/>
        <v>14.087365160739074</v>
      </c>
    </row>
    <row r="35" spans="1:9" ht="18" customHeight="1">
      <c r="A35" s="98"/>
      <c r="B35" s="98"/>
      <c r="C35" s="51"/>
      <c r="D35" s="41" t="s">
        <v>34</v>
      </c>
      <c r="E35" s="41"/>
      <c r="F35" s="42">
        <v>140475</v>
      </c>
      <c r="G35" s="43">
        <f t="shared" si="2"/>
        <v>22.316357703532013</v>
      </c>
      <c r="H35" s="42">
        <v>156461</v>
      </c>
      <c r="I35" s="43">
        <f t="shared" si="3"/>
        <v>-10.217242635544965</v>
      </c>
    </row>
    <row r="36" spans="1:9" ht="18" customHeight="1">
      <c r="A36" s="98"/>
      <c r="B36" s="98"/>
      <c r="C36" s="51"/>
      <c r="D36" s="41" t="s">
        <v>35</v>
      </c>
      <c r="E36" s="41"/>
      <c r="F36" s="42">
        <v>6564</v>
      </c>
      <c r="G36" s="43">
        <f t="shared" si="2"/>
        <v>1.0427803663711275</v>
      </c>
      <c r="H36" s="42">
        <v>6654</v>
      </c>
      <c r="I36" s="43">
        <f t="shared" si="3"/>
        <v>-1.352569882777277</v>
      </c>
    </row>
    <row r="37" spans="1:9" ht="18" customHeight="1">
      <c r="A37" s="98"/>
      <c r="B37" s="98"/>
      <c r="C37" s="51"/>
      <c r="D37" s="41" t="s">
        <v>15</v>
      </c>
      <c r="E37" s="41"/>
      <c r="F37" s="42">
        <v>3295</v>
      </c>
      <c r="G37" s="43">
        <f t="shared" si="2"/>
        <v>0.5234554093834346</v>
      </c>
      <c r="H37" s="42">
        <v>3432</v>
      </c>
      <c r="I37" s="43">
        <f t="shared" si="3"/>
        <v>-3.9918414918414968</v>
      </c>
    </row>
    <row r="38" spans="1:9" ht="18" customHeight="1">
      <c r="A38" s="98"/>
      <c r="B38" s="98"/>
      <c r="C38" s="50"/>
      <c r="D38" s="41" t="s">
        <v>36</v>
      </c>
      <c r="E38" s="41"/>
      <c r="F38" s="42">
        <v>113031</v>
      </c>
      <c r="G38" s="43">
        <f t="shared" si="2"/>
        <v>17.956506336272842</v>
      </c>
      <c r="H38" s="42">
        <v>121918</v>
      </c>
      <c r="I38" s="43">
        <f t="shared" si="3"/>
        <v>-7.2893256122967927</v>
      </c>
    </row>
    <row r="39" spans="1:9" ht="18" customHeight="1">
      <c r="A39" s="98"/>
      <c r="B39" s="98"/>
      <c r="C39" s="49" t="s">
        <v>16</v>
      </c>
      <c r="D39" s="41"/>
      <c r="E39" s="41"/>
      <c r="F39" s="42">
        <v>82412</v>
      </c>
      <c r="G39" s="43">
        <f t="shared" si="2"/>
        <v>13.092263186072115</v>
      </c>
      <c r="H39" s="42">
        <v>89626</v>
      </c>
      <c r="I39" s="43">
        <f t="shared" si="3"/>
        <v>-8.0490036373373819</v>
      </c>
    </row>
    <row r="40" spans="1:9" ht="18" customHeight="1">
      <c r="A40" s="98"/>
      <c r="B40" s="98"/>
      <c r="C40" s="51"/>
      <c r="D40" s="49" t="s">
        <v>17</v>
      </c>
      <c r="E40" s="41"/>
      <c r="F40" s="42">
        <v>73331</v>
      </c>
      <c r="G40" s="43">
        <f t="shared" si="2"/>
        <v>11.649623255082442</v>
      </c>
      <c r="H40" s="42">
        <v>78255</v>
      </c>
      <c r="I40" s="43">
        <f t="shared" si="3"/>
        <v>-6.2922496965050145</v>
      </c>
    </row>
    <row r="41" spans="1:9" ht="18" customHeight="1">
      <c r="A41" s="98"/>
      <c r="B41" s="98"/>
      <c r="C41" s="51"/>
      <c r="D41" s="51"/>
      <c r="E41" s="45" t="s">
        <v>49</v>
      </c>
      <c r="F41" s="42">
        <v>49109</v>
      </c>
      <c r="G41" s="43">
        <f t="shared" si="2"/>
        <v>7.8016302577878882</v>
      </c>
      <c r="H41" s="42">
        <v>47116</v>
      </c>
      <c r="I41" s="46">
        <f t="shared" si="3"/>
        <v>4.2299855675354436</v>
      </c>
    </row>
    <row r="42" spans="1:9" ht="18" customHeight="1">
      <c r="A42" s="98"/>
      <c r="B42" s="98"/>
      <c r="C42" s="51"/>
      <c r="D42" s="50"/>
      <c r="E42" s="35" t="s">
        <v>37</v>
      </c>
      <c r="F42" s="42">
        <v>24222</v>
      </c>
      <c r="G42" s="43">
        <f t="shared" si="2"/>
        <v>3.8479929972945541</v>
      </c>
      <c r="H42" s="42">
        <v>31139</v>
      </c>
      <c r="I42" s="46">
        <f t="shared" si="3"/>
        <v>-22.213301647451743</v>
      </c>
    </row>
    <row r="43" spans="1:9" ht="18" customHeight="1">
      <c r="A43" s="98"/>
      <c r="B43" s="98"/>
      <c r="C43" s="51"/>
      <c r="D43" s="41" t="s">
        <v>38</v>
      </c>
      <c r="E43" s="41"/>
      <c r="F43" s="42">
        <v>9081</v>
      </c>
      <c r="G43" s="43">
        <f t="shared" si="2"/>
        <v>1.4426399309896722</v>
      </c>
      <c r="H43" s="42">
        <v>11371</v>
      </c>
      <c r="I43" s="46">
        <f t="shared" si="3"/>
        <v>-20.138949960425645</v>
      </c>
    </row>
    <row r="44" spans="1:9" ht="18" customHeight="1">
      <c r="A44" s="98"/>
      <c r="B44" s="98"/>
      <c r="C44" s="50"/>
      <c r="D44" s="41" t="s">
        <v>39</v>
      </c>
      <c r="E44" s="41"/>
      <c r="F44" s="42">
        <v>0</v>
      </c>
      <c r="G44" s="43">
        <v>0</v>
      </c>
      <c r="H44" s="42">
        <v>0</v>
      </c>
      <c r="I44" s="43">
        <v>0</v>
      </c>
    </row>
    <row r="45" spans="1:9" ht="18" customHeight="1">
      <c r="A45" s="98"/>
      <c r="B45" s="98"/>
      <c r="C45" s="35" t="s">
        <v>18</v>
      </c>
      <c r="D45" s="35"/>
      <c r="E45" s="35"/>
      <c r="F45" s="42">
        <v>629471</v>
      </c>
      <c r="G45" s="43">
        <f>F45/$F$45*100</f>
        <v>100</v>
      </c>
      <c r="H45" s="42">
        <v>659780</v>
      </c>
      <c r="I45" s="43">
        <f t="shared" si="3"/>
        <v>-4.5938039952711502</v>
      </c>
    </row>
    <row r="46" spans="1:9">
      <c r="A46" s="17" t="s">
        <v>19</v>
      </c>
    </row>
    <row r="47" spans="1:9">
      <c r="A47" s="18" t="s">
        <v>20</v>
      </c>
    </row>
    <row r="48" spans="1:9">
      <c r="A48" s="18"/>
    </row>
  </sheetData>
  <mergeCells count="6">
    <mergeCell ref="A9:A45"/>
    <mergeCell ref="B9:B27"/>
    <mergeCell ref="B28:B45"/>
    <mergeCell ref="D17:E17"/>
    <mergeCell ref="D18:E18"/>
    <mergeCell ref="D19:E19"/>
  </mergeCells>
  <phoneticPr fontId="8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view="pageBreakPreview" zoomScaleNormal="100" zoomScaleSheetLayoutView="100" workbookViewId="0">
      <pane xSplit="5" ySplit="7" topLeftCell="F35" activePane="bottomRight" state="frozen"/>
      <selection activeCell="L8" sqref="L8"/>
      <selection pane="topRight" activeCell="L8" sqref="L8"/>
      <selection pane="bottomLeft" activeCell="L8" sqref="L8"/>
      <selection pane="bottomRight" activeCell="J36" sqref="J36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3" width="13.625" style="2" customWidth="1"/>
    <col min="24" max="27" width="12" style="2" customWidth="1"/>
    <col min="28" max="16384" width="9" style="2"/>
  </cols>
  <sheetData>
    <row r="1" spans="1:27" ht="33.950000000000003" customHeight="1">
      <c r="A1" s="81" t="s">
        <v>0</v>
      </c>
      <c r="B1" s="82"/>
      <c r="C1" s="82"/>
      <c r="D1" s="83" t="s">
        <v>177</v>
      </c>
      <c r="E1" s="84"/>
      <c r="F1" s="84"/>
      <c r="G1" s="84"/>
    </row>
    <row r="2" spans="1:27" ht="15" customHeight="1"/>
    <row r="3" spans="1:27" ht="15" customHeight="1">
      <c r="A3" s="10" t="s">
        <v>249</v>
      </c>
      <c r="B3" s="10"/>
      <c r="C3" s="10"/>
      <c r="D3" s="10"/>
    </row>
    <row r="4" spans="1:27" ht="15" customHeight="1">
      <c r="A4" s="10"/>
      <c r="B4" s="10"/>
      <c r="C4" s="10"/>
      <c r="D4" s="10"/>
    </row>
    <row r="5" spans="1:27" ht="15.95" customHeight="1">
      <c r="A5" s="85" t="s">
        <v>250</v>
      </c>
      <c r="B5" s="85"/>
      <c r="C5" s="85"/>
      <c r="D5" s="85"/>
      <c r="K5" s="11"/>
      <c r="Q5" s="11" t="s">
        <v>184</v>
      </c>
    </row>
    <row r="6" spans="1:27" ht="15.95" customHeight="1">
      <c r="A6" s="113" t="s">
        <v>185</v>
      </c>
      <c r="B6" s="106"/>
      <c r="C6" s="106"/>
      <c r="D6" s="106"/>
      <c r="E6" s="106"/>
      <c r="F6" s="110" t="s">
        <v>251</v>
      </c>
      <c r="G6" s="110"/>
      <c r="H6" s="110" t="s">
        <v>252</v>
      </c>
      <c r="I6" s="110"/>
      <c r="J6" s="110" t="s">
        <v>253</v>
      </c>
      <c r="K6" s="110"/>
      <c r="L6" s="110" t="s">
        <v>254</v>
      </c>
      <c r="M6" s="110"/>
      <c r="N6" s="110" t="s">
        <v>190</v>
      </c>
      <c r="O6" s="110"/>
      <c r="P6" s="110" t="s">
        <v>255</v>
      </c>
      <c r="Q6" s="110"/>
    </row>
    <row r="7" spans="1:27" ht="15.95" customHeight="1">
      <c r="A7" s="106"/>
      <c r="B7" s="106"/>
      <c r="C7" s="106"/>
      <c r="D7" s="106"/>
      <c r="E7" s="106"/>
      <c r="F7" s="39" t="s">
        <v>256</v>
      </c>
      <c r="G7" s="39" t="s">
        <v>164</v>
      </c>
      <c r="H7" s="39" t="s">
        <v>257</v>
      </c>
      <c r="I7" s="39" t="s">
        <v>164</v>
      </c>
      <c r="J7" s="39" t="s">
        <v>257</v>
      </c>
      <c r="K7" s="39" t="s">
        <v>164</v>
      </c>
      <c r="L7" s="39" t="s">
        <v>257</v>
      </c>
      <c r="M7" s="39" t="s">
        <v>164</v>
      </c>
      <c r="N7" s="39" t="s">
        <v>256</v>
      </c>
      <c r="O7" s="39" t="s">
        <v>164</v>
      </c>
      <c r="P7" s="39" t="s">
        <v>256</v>
      </c>
      <c r="Q7" s="39" t="s">
        <v>164</v>
      </c>
    </row>
    <row r="8" spans="1:27" ht="15.95" customHeight="1">
      <c r="A8" s="103" t="s">
        <v>192</v>
      </c>
      <c r="B8" s="49" t="s">
        <v>193</v>
      </c>
      <c r="C8" s="80"/>
      <c r="D8" s="80"/>
      <c r="E8" s="90" t="s">
        <v>40</v>
      </c>
      <c r="F8" s="91">
        <v>6689</v>
      </c>
      <c r="G8" s="91">
        <v>5690</v>
      </c>
      <c r="H8" s="91">
        <v>615</v>
      </c>
      <c r="I8" s="91">
        <v>547</v>
      </c>
      <c r="J8" s="91">
        <v>177</v>
      </c>
      <c r="K8" s="91">
        <v>155</v>
      </c>
      <c r="L8" s="91">
        <v>6185</v>
      </c>
      <c r="M8" s="91">
        <v>6199</v>
      </c>
      <c r="N8" s="91">
        <v>45434</v>
      </c>
      <c r="O8" s="91">
        <v>42837</v>
      </c>
      <c r="P8" s="91">
        <v>5530</v>
      </c>
      <c r="Q8" s="91">
        <v>5313</v>
      </c>
      <c r="R8" s="87"/>
      <c r="S8" s="87"/>
      <c r="T8" s="87"/>
      <c r="U8" s="87"/>
      <c r="V8" s="87"/>
      <c r="W8" s="87"/>
      <c r="X8" s="87"/>
      <c r="Y8" s="87"/>
      <c r="Z8" s="87"/>
      <c r="AA8" s="87"/>
    </row>
    <row r="9" spans="1:27" ht="15.95" customHeight="1">
      <c r="A9" s="103"/>
      <c r="B9" s="51"/>
      <c r="C9" s="80" t="s">
        <v>194</v>
      </c>
      <c r="D9" s="80"/>
      <c r="E9" s="90" t="s">
        <v>41</v>
      </c>
      <c r="F9" s="91">
        <v>6689</v>
      </c>
      <c r="G9" s="91">
        <v>5690</v>
      </c>
      <c r="H9" s="91">
        <v>615</v>
      </c>
      <c r="I9" s="91">
        <v>547</v>
      </c>
      <c r="J9" s="91">
        <v>177</v>
      </c>
      <c r="K9" s="91">
        <v>155</v>
      </c>
      <c r="L9" s="91">
        <v>6185</v>
      </c>
      <c r="M9" s="91">
        <v>6199</v>
      </c>
      <c r="N9" s="91">
        <v>45357</v>
      </c>
      <c r="O9" s="91">
        <v>42357</v>
      </c>
      <c r="P9" s="91">
        <v>5530</v>
      </c>
      <c r="Q9" s="91">
        <v>5313</v>
      </c>
      <c r="R9" s="87"/>
      <c r="S9" s="87"/>
      <c r="T9" s="87"/>
      <c r="U9" s="87"/>
      <c r="V9" s="87"/>
      <c r="W9" s="87"/>
      <c r="X9" s="87"/>
      <c r="Y9" s="87"/>
      <c r="Z9" s="87"/>
      <c r="AA9" s="87"/>
    </row>
    <row r="10" spans="1:27" ht="15.95" customHeight="1">
      <c r="A10" s="103"/>
      <c r="B10" s="50"/>
      <c r="C10" s="80" t="s">
        <v>195</v>
      </c>
      <c r="D10" s="80"/>
      <c r="E10" s="90" t="s">
        <v>42</v>
      </c>
      <c r="F10" s="91">
        <v>0</v>
      </c>
      <c r="G10" s="97">
        <v>0</v>
      </c>
      <c r="H10" s="91">
        <v>0</v>
      </c>
      <c r="I10" s="91">
        <v>0</v>
      </c>
      <c r="J10" s="88">
        <v>0</v>
      </c>
      <c r="K10" s="88">
        <v>0</v>
      </c>
      <c r="L10" s="91">
        <v>0</v>
      </c>
      <c r="M10" s="91">
        <v>0</v>
      </c>
      <c r="N10" s="91">
        <v>77</v>
      </c>
      <c r="O10" s="91">
        <v>480</v>
      </c>
      <c r="P10" s="78">
        <v>0</v>
      </c>
      <c r="Q10" s="78">
        <v>0</v>
      </c>
      <c r="R10" s="87"/>
      <c r="S10" s="87"/>
      <c r="T10" s="87"/>
      <c r="U10" s="87"/>
      <c r="V10" s="87"/>
      <c r="W10" s="87"/>
      <c r="X10" s="87"/>
      <c r="Y10" s="87"/>
      <c r="Z10" s="87"/>
      <c r="AA10" s="87"/>
    </row>
    <row r="11" spans="1:27" ht="15.95" customHeight="1">
      <c r="A11" s="103"/>
      <c r="B11" s="49" t="s">
        <v>196</v>
      </c>
      <c r="C11" s="80"/>
      <c r="D11" s="80"/>
      <c r="E11" s="90" t="s">
        <v>43</v>
      </c>
      <c r="F11" s="91">
        <v>5287</v>
      </c>
      <c r="G11" s="91">
        <v>4201</v>
      </c>
      <c r="H11" s="91">
        <v>526</v>
      </c>
      <c r="I11" s="91">
        <v>523</v>
      </c>
      <c r="J11" s="91">
        <v>169</v>
      </c>
      <c r="K11" s="91">
        <v>143</v>
      </c>
      <c r="L11" s="91">
        <v>5728</v>
      </c>
      <c r="M11" s="91">
        <v>5809</v>
      </c>
      <c r="N11" s="91">
        <v>45634</v>
      </c>
      <c r="O11" s="91">
        <v>43918</v>
      </c>
      <c r="P11" s="91">
        <v>5670</v>
      </c>
      <c r="Q11" s="91">
        <v>5466</v>
      </c>
      <c r="R11" s="87"/>
      <c r="S11" s="87"/>
      <c r="T11" s="87"/>
      <c r="U11" s="87"/>
      <c r="V11" s="87"/>
      <c r="W11" s="87"/>
      <c r="X11" s="87"/>
      <c r="Y11" s="87"/>
      <c r="Z11" s="87"/>
      <c r="AA11" s="87"/>
    </row>
    <row r="12" spans="1:27" ht="15.95" customHeight="1">
      <c r="A12" s="103"/>
      <c r="B12" s="51"/>
      <c r="C12" s="80" t="s">
        <v>197</v>
      </c>
      <c r="D12" s="80"/>
      <c r="E12" s="90" t="s">
        <v>44</v>
      </c>
      <c r="F12" s="91">
        <v>5287</v>
      </c>
      <c r="G12" s="91">
        <v>4201</v>
      </c>
      <c r="H12" s="91">
        <v>526</v>
      </c>
      <c r="I12" s="91">
        <v>523</v>
      </c>
      <c r="J12" s="91">
        <v>169</v>
      </c>
      <c r="K12" s="91">
        <v>143</v>
      </c>
      <c r="L12" s="91">
        <v>5728</v>
      </c>
      <c r="M12" s="91">
        <v>5809</v>
      </c>
      <c r="N12" s="91">
        <v>45460</v>
      </c>
      <c r="O12" s="91">
        <v>42528</v>
      </c>
      <c r="P12" s="91">
        <v>5670</v>
      </c>
      <c r="Q12" s="91">
        <v>5466</v>
      </c>
      <c r="R12" s="87"/>
      <c r="S12" s="87"/>
      <c r="T12" s="87"/>
      <c r="U12" s="87"/>
      <c r="V12" s="87"/>
      <c r="W12" s="87"/>
      <c r="X12" s="87"/>
      <c r="Y12" s="87"/>
      <c r="Z12" s="87"/>
      <c r="AA12" s="87"/>
    </row>
    <row r="13" spans="1:27" ht="15.95" customHeight="1">
      <c r="A13" s="103"/>
      <c r="B13" s="50"/>
      <c r="C13" s="80" t="s">
        <v>198</v>
      </c>
      <c r="D13" s="80"/>
      <c r="E13" s="90" t="s">
        <v>199</v>
      </c>
      <c r="F13" s="91">
        <v>0</v>
      </c>
      <c r="G13" s="91">
        <v>0</v>
      </c>
      <c r="H13" s="88">
        <v>0</v>
      </c>
      <c r="I13" s="88">
        <v>0</v>
      </c>
      <c r="J13" s="88">
        <v>0</v>
      </c>
      <c r="K13" s="88">
        <v>0</v>
      </c>
      <c r="L13" s="91">
        <v>0</v>
      </c>
      <c r="M13" s="91">
        <v>0</v>
      </c>
      <c r="N13" s="91">
        <v>174</v>
      </c>
      <c r="O13" s="91">
        <v>1391</v>
      </c>
      <c r="P13" s="91">
        <v>0</v>
      </c>
      <c r="Q13" s="91">
        <v>0</v>
      </c>
      <c r="R13" s="87"/>
      <c r="S13" s="87"/>
      <c r="T13" s="87"/>
      <c r="U13" s="87"/>
      <c r="V13" s="87"/>
      <c r="W13" s="87"/>
      <c r="X13" s="87"/>
      <c r="Y13" s="87"/>
      <c r="Z13" s="87"/>
      <c r="AA13" s="87"/>
    </row>
    <row r="14" spans="1:27" ht="15.95" customHeight="1">
      <c r="A14" s="103"/>
      <c r="B14" s="80" t="s">
        <v>200</v>
      </c>
      <c r="C14" s="80"/>
      <c r="D14" s="80"/>
      <c r="E14" s="90" t="s">
        <v>201</v>
      </c>
      <c r="F14" s="91">
        <f t="shared" ref="F14:O15" si="0">F9-F12</f>
        <v>1402</v>
      </c>
      <c r="G14" s="91">
        <f t="shared" si="0"/>
        <v>1489</v>
      </c>
      <c r="H14" s="91">
        <f t="shared" si="0"/>
        <v>89</v>
      </c>
      <c r="I14" s="91">
        <f t="shared" si="0"/>
        <v>24</v>
      </c>
      <c r="J14" s="91">
        <f t="shared" si="0"/>
        <v>8</v>
      </c>
      <c r="K14" s="91">
        <f t="shared" si="0"/>
        <v>12</v>
      </c>
      <c r="L14" s="91">
        <f t="shared" si="0"/>
        <v>457</v>
      </c>
      <c r="M14" s="91">
        <f t="shared" si="0"/>
        <v>390</v>
      </c>
      <c r="N14" s="91">
        <f t="shared" si="0"/>
        <v>-103</v>
      </c>
      <c r="O14" s="91">
        <f t="shared" si="0"/>
        <v>-171</v>
      </c>
      <c r="P14" s="91">
        <f>P9-P12</f>
        <v>-140</v>
      </c>
      <c r="Q14" s="91">
        <f>Q9-Q12</f>
        <v>-153</v>
      </c>
      <c r="R14" s="87"/>
      <c r="S14" s="87"/>
      <c r="T14" s="87"/>
      <c r="U14" s="87"/>
      <c r="V14" s="87"/>
      <c r="W14" s="87"/>
      <c r="X14" s="87"/>
      <c r="Y14" s="87"/>
      <c r="Z14" s="87"/>
      <c r="AA14" s="87"/>
    </row>
    <row r="15" spans="1:27" ht="15.95" customHeight="1">
      <c r="A15" s="103"/>
      <c r="B15" s="80" t="s">
        <v>202</v>
      </c>
      <c r="C15" s="80"/>
      <c r="D15" s="80"/>
      <c r="E15" s="90" t="s">
        <v>203</v>
      </c>
      <c r="F15" s="91">
        <f t="shared" si="0"/>
        <v>0</v>
      </c>
      <c r="G15" s="91">
        <f t="shared" si="0"/>
        <v>0</v>
      </c>
      <c r="H15" s="91">
        <f t="shared" si="0"/>
        <v>0</v>
      </c>
      <c r="I15" s="91">
        <f t="shared" si="0"/>
        <v>0</v>
      </c>
      <c r="J15" s="91">
        <f t="shared" si="0"/>
        <v>0</v>
      </c>
      <c r="K15" s="91">
        <f t="shared" si="0"/>
        <v>0</v>
      </c>
      <c r="L15" s="91">
        <f t="shared" si="0"/>
        <v>0</v>
      </c>
      <c r="M15" s="91">
        <f t="shared" si="0"/>
        <v>0</v>
      </c>
      <c r="N15" s="91">
        <f t="shared" si="0"/>
        <v>-97</v>
      </c>
      <c r="O15" s="91">
        <f t="shared" si="0"/>
        <v>-911</v>
      </c>
      <c r="P15" s="91">
        <f>P10-P13</f>
        <v>0</v>
      </c>
      <c r="Q15" s="91">
        <f>Q10-Q13</f>
        <v>0</v>
      </c>
      <c r="R15" s="87"/>
      <c r="S15" s="87"/>
      <c r="T15" s="87"/>
      <c r="U15" s="87"/>
      <c r="V15" s="87"/>
      <c r="W15" s="87"/>
      <c r="X15" s="87"/>
      <c r="Y15" s="87"/>
      <c r="Z15" s="87"/>
      <c r="AA15" s="87"/>
    </row>
    <row r="16" spans="1:27" ht="15.95" customHeight="1">
      <c r="A16" s="103"/>
      <c r="B16" s="80" t="s">
        <v>204</v>
      </c>
      <c r="C16" s="80"/>
      <c r="D16" s="80"/>
      <c r="E16" s="90" t="s">
        <v>205</v>
      </c>
      <c r="F16" s="91">
        <f t="shared" ref="F16:O16" si="1">F8-F11</f>
        <v>1402</v>
      </c>
      <c r="G16" s="91">
        <f t="shared" si="1"/>
        <v>1489</v>
      </c>
      <c r="H16" s="91">
        <f t="shared" si="1"/>
        <v>89</v>
      </c>
      <c r="I16" s="91">
        <f t="shared" si="1"/>
        <v>24</v>
      </c>
      <c r="J16" s="91">
        <f t="shared" si="1"/>
        <v>8</v>
      </c>
      <c r="K16" s="91">
        <f t="shared" si="1"/>
        <v>12</v>
      </c>
      <c r="L16" s="91">
        <f t="shared" si="1"/>
        <v>457</v>
      </c>
      <c r="M16" s="91">
        <f t="shared" si="1"/>
        <v>390</v>
      </c>
      <c r="N16" s="91">
        <f t="shared" si="1"/>
        <v>-200</v>
      </c>
      <c r="O16" s="91">
        <f t="shared" si="1"/>
        <v>-1081</v>
      </c>
      <c r="P16" s="91">
        <f>P8-P11</f>
        <v>-140</v>
      </c>
      <c r="Q16" s="91">
        <f>Q8-Q11</f>
        <v>-153</v>
      </c>
      <c r="R16" s="87"/>
      <c r="S16" s="87"/>
      <c r="T16" s="87"/>
      <c r="U16" s="87"/>
      <c r="V16" s="87"/>
      <c r="W16" s="87"/>
      <c r="X16" s="87"/>
      <c r="Y16" s="87"/>
      <c r="Z16" s="87"/>
      <c r="AA16" s="87"/>
    </row>
    <row r="17" spans="1:27" ht="15.95" customHeight="1">
      <c r="A17" s="103"/>
      <c r="B17" s="80" t="s">
        <v>206</v>
      </c>
      <c r="C17" s="80"/>
      <c r="D17" s="80"/>
      <c r="E17" s="39"/>
      <c r="F17" s="91">
        <v>0</v>
      </c>
      <c r="G17" s="91">
        <v>0</v>
      </c>
      <c r="H17" s="88">
        <v>0</v>
      </c>
      <c r="I17" s="88">
        <v>0</v>
      </c>
      <c r="J17" s="91">
        <v>0</v>
      </c>
      <c r="K17" s="91">
        <v>0</v>
      </c>
      <c r="L17" s="91">
        <v>0</v>
      </c>
      <c r="M17" s="91">
        <v>0</v>
      </c>
      <c r="N17" s="91">
        <v>37192</v>
      </c>
      <c r="O17" s="91">
        <v>36992</v>
      </c>
      <c r="P17" s="91">
        <v>0</v>
      </c>
      <c r="Q17" s="91">
        <v>0</v>
      </c>
      <c r="R17" s="87"/>
      <c r="S17" s="87"/>
      <c r="T17" s="87"/>
      <c r="U17" s="87"/>
      <c r="V17" s="87"/>
      <c r="W17" s="87"/>
      <c r="X17" s="87"/>
      <c r="Y17" s="87"/>
      <c r="Z17" s="87"/>
      <c r="AA17" s="87"/>
    </row>
    <row r="18" spans="1:27" ht="15.95" customHeight="1">
      <c r="A18" s="103"/>
      <c r="B18" s="80" t="s">
        <v>207</v>
      </c>
      <c r="C18" s="80"/>
      <c r="D18" s="80"/>
      <c r="E18" s="39"/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3414</v>
      </c>
      <c r="O18" s="89">
        <v>3627</v>
      </c>
      <c r="P18" s="89">
        <v>0</v>
      </c>
      <c r="Q18" s="89">
        <v>0</v>
      </c>
      <c r="R18" s="87"/>
      <c r="S18" s="87"/>
      <c r="T18" s="87"/>
      <c r="U18" s="87"/>
      <c r="V18" s="87"/>
      <c r="W18" s="87"/>
      <c r="X18" s="87"/>
      <c r="Y18" s="87"/>
      <c r="Z18" s="87"/>
      <c r="AA18" s="87"/>
    </row>
    <row r="19" spans="1:27" ht="15.95" customHeight="1">
      <c r="A19" s="103" t="s">
        <v>208</v>
      </c>
      <c r="B19" s="49" t="s">
        <v>209</v>
      </c>
      <c r="C19" s="80"/>
      <c r="D19" s="80"/>
      <c r="E19" s="90"/>
      <c r="F19" s="91">
        <v>0</v>
      </c>
      <c r="G19" s="91">
        <v>19</v>
      </c>
      <c r="H19" s="91">
        <v>0</v>
      </c>
      <c r="I19" s="91">
        <v>0</v>
      </c>
      <c r="J19" s="91">
        <v>351</v>
      </c>
      <c r="K19" s="91">
        <v>358</v>
      </c>
      <c r="L19" s="91">
        <v>0</v>
      </c>
      <c r="M19" s="91">
        <v>9</v>
      </c>
      <c r="N19" s="91">
        <v>3310</v>
      </c>
      <c r="O19" s="91">
        <v>6922</v>
      </c>
      <c r="P19" s="91">
        <v>2445</v>
      </c>
      <c r="Q19" s="91">
        <v>2273</v>
      </c>
      <c r="R19" s="87"/>
      <c r="S19" s="87"/>
      <c r="T19" s="87"/>
      <c r="U19" s="87"/>
      <c r="V19" s="87"/>
      <c r="W19" s="87"/>
      <c r="X19" s="87"/>
      <c r="Y19" s="87"/>
      <c r="Z19" s="87"/>
      <c r="AA19" s="87"/>
    </row>
    <row r="20" spans="1:27" ht="15.95" customHeight="1">
      <c r="A20" s="103"/>
      <c r="B20" s="50"/>
      <c r="C20" s="80" t="s">
        <v>210</v>
      </c>
      <c r="D20" s="80"/>
      <c r="E20" s="90"/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88">
        <v>0</v>
      </c>
      <c r="L20" s="91">
        <v>0</v>
      </c>
      <c r="M20" s="91">
        <v>0</v>
      </c>
      <c r="N20" s="91">
        <v>1637</v>
      </c>
      <c r="O20" s="91">
        <v>4727</v>
      </c>
      <c r="P20" s="91">
        <v>638</v>
      </c>
      <c r="Q20" s="91">
        <v>560</v>
      </c>
      <c r="R20" s="87"/>
      <c r="S20" s="87"/>
      <c r="T20" s="87"/>
      <c r="U20" s="87"/>
      <c r="V20" s="87"/>
      <c r="W20" s="87"/>
      <c r="X20" s="87"/>
      <c r="Y20" s="87"/>
      <c r="Z20" s="87"/>
      <c r="AA20" s="87"/>
    </row>
    <row r="21" spans="1:27" ht="15.95" customHeight="1">
      <c r="A21" s="103"/>
      <c r="B21" s="80" t="s">
        <v>211</v>
      </c>
      <c r="C21" s="80"/>
      <c r="D21" s="80"/>
      <c r="E21" s="90" t="s">
        <v>212</v>
      </c>
      <c r="F21" s="91">
        <v>0</v>
      </c>
      <c r="G21" s="91">
        <v>19</v>
      </c>
      <c r="H21" s="91">
        <v>0</v>
      </c>
      <c r="I21" s="91">
        <v>0</v>
      </c>
      <c r="J21" s="91">
        <v>351</v>
      </c>
      <c r="K21" s="91">
        <v>358</v>
      </c>
      <c r="L21" s="91">
        <v>0</v>
      </c>
      <c r="M21" s="91">
        <v>9</v>
      </c>
      <c r="N21" s="91">
        <v>3310</v>
      </c>
      <c r="O21" s="91">
        <v>6922</v>
      </c>
      <c r="P21" s="91">
        <v>2445</v>
      </c>
      <c r="Q21" s="91">
        <v>2273</v>
      </c>
      <c r="R21" s="87"/>
      <c r="S21" s="87"/>
      <c r="T21" s="87"/>
      <c r="U21" s="87"/>
      <c r="V21" s="87"/>
      <c r="W21" s="87"/>
      <c r="X21" s="87"/>
      <c r="Y21" s="87"/>
      <c r="Z21" s="87"/>
      <c r="AA21" s="87"/>
    </row>
    <row r="22" spans="1:27" ht="15.95" customHeight="1">
      <c r="A22" s="103"/>
      <c r="B22" s="49" t="s">
        <v>213</v>
      </c>
      <c r="C22" s="80"/>
      <c r="D22" s="80"/>
      <c r="E22" s="90" t="s">
        <v>214</v>
      </c>
      <c r="F22" s="91">
        <v>1722</v>
      </c>
      <c r="G22" s="91">
        <v>1059</v>
      </c>
      <c r="H22" s="91">
        <v>95</v>
      </c>
      <c r="I22" s="91">
        <v>158</v>
      </c>
      <c r="J22" s="91">
        <v>798</v>
      </c>
      <c r="K22" s="91">
        <v>621</v>
      </c>
      <c r="L22" s="91">
        <v>5509</v>
      </c>
      <c r="M22" s="91">
        <v>5037</v>
      </c>
      <c r="N22" s="91">
        <v>4486</v>
      </c>
      <c r="O22" s="91">
        <v>8443</v>
      </c>
      <c r="P22" s="91">
        <v>3052</v>
      </c>
      <c r="Q22" s="91">
        <v>2883</v>
      </c>
      <c r="R22" s="87"/>
      <c r="S22" s="87"/>
      <c r="T22" s="87"/>
      <c r="U22" s="87"/>
      <c r="V22" s="87"/>
      <c r="W22" s="87"/>
      <c r="X22" s="87"/>
      <c r="Y22" s="87"/>
      <c r="Z22" s="87"/>
      <c r="AA22" s="87"/>
    </row>
    <row r="23" spans="1:27" ht="15.95" customHeight="1">
      <c r="A23" s="103"/>
      <c r="B23" s="50" t="s">
        <v>215</v>
      </c>
      <c r="C23" s="80" t="s">
        <v>216</v>
      </c>
      <c r="D23" s="80"/>
      <c r="E23" s="90"/>
      <c r="F23" s="91">
        <v>157</v>
      </c>
      <c r="G23" s="91">
        <v>163</v>
      </c>
      <c r="H23" s="91">
        <v>0</v>
      </c>
      <c r="I23" s="91">
        <v>0</v>
      </c>
      <c r="J23" s="91">
        <v>0</v>
      </c>
      <c r="K23" s="91">
        <v>0</v>
      </c>
      <c r="L23" s="91">
        <v>846</v>
      </c>
      <c r="M23" s="91">
        <v>943</v>
      </c>
      <c r="N23" s="91">
        <v>2799</v>
      </c>
      <c r="O23" s="91">
        <v>3753</v>
      </c>
      <c r="P23" s="91">
        <v>605</v>
      </c>
      <c r="Q23" s="91">
        <v>606</v>
      </c>
      <c r="R23" s="87"/>
      <c r="S23" s="87"/>
      <c r="T23" s="87"/>
      <c r="U23" s="87"/>
      <c r="V23" s="87"/>
      <c r="W23" s="87"/>
      <c r="X23" s="87"/>
      <c r="Y23" s="87"/>
      <c r="Z23" s="87"/>
      <c r="AA23" s="87"/>
    </row>
    <row r="24" spans="1:27" ht="15.95" customHeight="1">
      <c r="A24" s="103"/>
      <c r="B24" s="80" t="s">
        <v>217</v>
      </c>
      <c r="C24" s="80"/>
      <c r="D24" s="80"/>
      <c r="E24" s="90" t="s">
        <v>218</v>
      </c>
      <c r="F24" s="91">
        <f t="shared" ref="F24:O24" si="2">F21-F22</f>
        <v>-1722</v>
      </c>
      <c r="G24" s="91">
        <f t="shared" si="2"/>
        <v>-1040</v>
      </c>
      <c r="H24" s="91">
        <f t="shared" si="2"/>
        <v>-95</v>
      </c>
      <c r="I24" s="91">
        <f t="shared" si="2"/>
        <v>-158</v>
      </c>
      <c r="J24" s="91">
        <f t="shared" si="2"/>
        <v>-447</v>
      </c>
      <c r="K24" s="91">
        <f t="shared" si="2"/>
        <v>-263</v>
      </c>
      <c r="L24" s="91">
        <f t="shared" si="2"/>
        <v>-5509</v>
      </c>
      <c r="M24" s="91">
        <f t="shared" si="2"/>
        <v>-5028</v>
      </c>
      <c r="N24" s="91">
        <f t="shared" si="2"/>
        <v>-1176</v>
      </c>
      <c r="O24" s="91">
        <f t="shared" si="2"/>
        <v>-1521</v>
      </c>
      <c r="P24" s="91">
        <f>P21-P22</f>
        <v>-607</v>
      </c>
      <c r="Q24" s="91">
        <f>Q21-Q22</f>
        <v>-610</v>
      </c>
      <c r="R24" s="87"/>
      <c r="S24" s="87"/>
      <c r="T24" s="87"/>
      <c r="U24" s="87"/>
      <c r="V24" s="87"/>
      <c r="W24" s="87"/>
      <c r="X24" s="87"/>
      <c r="Y24" s="87"/>
      <c r="Z24" s="87"/>
      <c r="AA24" s="87"/>
    </row>
    <row r="25" spans="1:27" ht="15.95" customHeight="1">
      <c r="A25" s="103"/>
      <c r="B25" s="49" t="s">
        <v>219</v>
      </c>
      <c r="C25" s="49"/>
      <c r="D25" s="49"/>
      <c r="E25" s="111" t="s">
        <v>220</v>
      </c>
      <c r="F25" s="108">
        <v>1722</v>
      </c>
      <c r="G25" s="108">
        <v>1040</v>
      </c>
      <c r="H25" s="108">
        <v>95</v>
      </c>
      <c r="I25" s="108">
        <v>158</v>
      </c>
      <c r="J25" s="108">
        <v>447</v>
      </c>
      <c r="K25" s="108">
        <v>263</v>
      </c>
      <c r="L25" s="108">
        <v>5509</v>
      </c>
      <c r="M25" s="108">
        <v>5028</v>
      </c>
      <c r="N25" s="108">
        <v>1176</v>
      </c>
      <c r="O25" s="108">
        <v>1521</v>
      </c>
      <c r="P25" s="108">
        <v>607</v>
      </c>
      <c r="Q25" s="108">
        <v>610</v>
      </c>
      <c r="R25" s="87"/>
      <c r="S25" s="87"/>
      <c r="T25" s="87"/>
      <c r="U25" s="87"/>
      <c r="V25" s="87"/>
      <c r="W25" s="87"/>
      <c r="X25" s="87"/>
      <c r="Y25" s="87"/>
      <c r="Z25" s="87"/>
      <c r="AA25" s="87"/>
    </row>
    <row r="26" spans="1:27" ht="15.95" customHeight="1">
      <c r="A26" s="103"/>
      <c r="B26" s="66" t="s">
        <v>221</v>
      </c>
      <c r="C26" s="66"/>
      <c r="D26" s="66"/>
      <c r="E26" s="112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87"/>
      <c r="S26" s="87"/>
      <c r="T26" s="87"/>
      <c r="U26" s="87"/>
      <c r="V26" s="87"/>
      <c r="W26" s="87"/>
      <c r="X26" s="87"/>
      <c r="Y26" s="87"/>
      <c r="Z26" s="87"/>
      <c r="AA26" s="87"/>
    </row>
    <row r="27" spans="1:27" ht="15.95" customHeight="1">
      <c r="A27" s="103"/>
      <c r="B27" s="80" t="s">
        <v>222</v>
      </c>
      <c r="C27" s="80"/>
      <c r="D27" s="80"/>
      <c r="E27" s="90" t="s">
        <v>223</v>
      </c>
      <c r="F27" s="91">
        <f>F24+F25</f>
        <v>0</v>
      </c>
      <c r="G27" s="91">
        <f t="shared" ref="G27:M27" si="3">G24+G25</f>
        <v>0</v>
      </c>
      <c r="H27" s="91">
        <f t="shared" si="3"/>
        <v>0</v>
      </c>
      <c r="I27" s="91">
        <f t="shared" si="3"/>
        <v>0</v>
      </c>
      <c r="J27" s="91">
        <f t="shared" si="3"/>
        <v>0</v>
      </c>
      <c r="K27" s="91">
        <f t="shared" si="3"/>
        <v>0</v>
      </c>
      <c r="L27" s="91">
        <f t="shared" si="3"/>
        <v>0</v>
      </c>
      <c r="M27" s="91">
        <f t="shared" si="3"/>
        <v>0</v>
      </c>
      <c r="N27" s="91">
        <f>N24+N25</f>
        <v>0</v>
      </c>
      <c r="O27" s="91">
        <f t="shared" ref="O27" si="4">O24+O25</f>
        <v>0</v>
      </c>
      <c r="P27" s="91">
        <f>P24+P25</f>
        <v>0</v>
      </c>
      <c r="Q27" s="91">
        <f>Q24+Q25</f>
        <v>0</v>
      </c>
      <c r="R27" s="87"/>
      <c r="S27" s="87"/>
      <c r="T27" s="87"/>
      <c r="U27" s="87"/>
      <c r="V27" s="87"/>
      <c r="W27" s="87"/>
      <c r="X27" s="87"/>
      <c r="Y27" s="87"/>
      <c r="Z27" s="87"/>
      <c r="AA27" s="87"/>
    </row>
    <row r="28" spans="1:27" ht="15.95" customHeight="1">
      <c r="A28" s="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</row>
    <row r="29" spans="1:27" ht="15.95" customHeight="1">
      <c r="A29" s="85"/>
      <c r="F29" s="87"/>
      <c r="G29" s="87"/>
      <c r="H29" s="87"/>
      <c r="I29" s="87"/>
      <c r="J29" s="92"/>
      <c r="K29" s="92"/>
      <c r="L29" s="87"/>
      <c r="M29" s="87"/>
      <c r="N29" s="87"/>
      <c r="O29" s="87"/>
      <c r="P29" s="87"/>
      <c r="Q29" s="92" t="s">
        <v>224</v>
      </c>
      <c r="R29" s="87"/>
      <c r="S29" s="87"/>
      <c r="T29" s="87"/>
      <c r="U29" s="87"/>
      <c r="V29" s="87"/>
      <c r="W29" s="87"/>
      <c r="X29" s="87"/>
      <c r="Y29" s="87"/>
      <c r="Z29" s="87"/>
      <c r="AA29" s="92"/>
    </row>
    <row r="30" spans="1:27" ht="15.95" customHeight="1">
      <c r="A30" s="106" t="s">
        <v>225</v>
      </c>
      <c r="B30" s="106"/>
      <c r="C30" s="106"/>
      <c r="D30" s="106"/>
      <c r="E30" s="106"/>
      <c r="F30" s="107" t="s">
        <v>258</v>
      </c>
      <c r="G30" s="102"/>
      <c r="H30" s="107" t="s">
        <v>259</v>
      </c>
      <c r="I30" s="102"/>
      <c r="J30" s="102"/>
      <c r="K30" s="102"/>
      <c r="L30" s="102"/>
      <c r="M30" s="102"/>
      <c r="N30" s="102"/>
      <c r="O30" s="102"/>
      <c r="P30" s="102"/>
      <c r="Q30" s="102"/>
      <c r="R30" s="93"/>
      <c r="S30" s="87"/>
      <c r="T30" s="93"/>
      <c r="U30" s="87"/>
      <c r="V30" s="93"/>
      <c r="W30" s="87"/>
      <c r="X30" s="93"/>
      <c r="Y30" s="87"/>
      <c r="Z30" s="93"/>
      <c r="AA30" s="87"/>
    </row>
    <row r="31" spans="1:27" ht="15.95" customHeight="1">
      <c r="A31" s="106"/>
      <c r="B31" s="106"/>
      <c r="C31" s="106"/>
      <c r="D31" s="106"/>
      <c r="E31" s="106"/>
      <c r="F31" s="39" t="s">
        <v>257</v>
      </c>
      <c r="G31" s="39" t="s">
        <v>260</v>
      </c>
      <c r="H31" s="39" t="s">
        <v>257</v>
      </c>
      <c r="I31" s="39" t="s">
        <v>260</v>
      </c>
      <c r="J31" s="39"/>
      <c r="K31" s="39"/>
      <c r="L31" s="39"/>
      <c r="M31" s="39"/>
      <c r="N31" s="39"/>
      <c r="O31" s="39"/>
      <c r="P31" s="39"/>
      <c r="Q31" s="39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27" ht="15.95" customHeight="1">
      <c r="A32" s="103" t="s">
        <v>230</v>
      </c>
      <c r="B32" s="49" t="s">
        <v>193</v>
      </c>
      <c r="C32" s="80"/>
      <c r="D32" s="80"/>
      <c r="E32" s="90" t="s">
        <v>40</v>
      </c>
      <c r="F32" s="91">
        <v>13</v>
      </c>
      <c r="G32" s="91">
        <v>23</v>
      </c>
      <c r="H32" s="91">
        <v>179</v>
      </c>
      <c r="I32" s="91">
        <v>178</v>
      </c>
      <c r="J32" s="91"/>
      <c r="K32" s="91"/>
      <c r="L32" s="91"/>
      <c r="M32" s="91"/>
      <c r="N32" s="91"/>
      <c r="O32" s="91"/>
      <c r="P32" s="91"/>
      <c r="Q32" s="91"/>
      <c r="R32" s="95"/>
      <c r="S32" s="95"/>
      <c r="T32" s="95"/>
      <c r="U32" s="95"/>
      <c r="V32" s="96"/>
      <c r="W32" s="96"/>
      <c r="X32" s="95"/>
      <c r="Y32" s="95"/>
      <c r="Z32" s="96"/>
      <c r="AA32" s="96"/>
    </row>
    <row r="33" spans="1:27" ht="15.95" customHeight="1">
      <c r="A33" s="104"/>
      <c r="B33" s="51"/>
      <c r="C33" s="49" t="s">
        <v>231</v>
      </c>
      <c r="D33" s="80"/>
      <c r="E33" s="90"/>
      <c r="F33" s="91">
        <v>13</v>
      </c>
      <c r="G33" s="91">
        <v>23</v>
      </c>
      <c r="H33" s="91">
        <v>126</v>
      </c>
      <c r="I33" s="91">
        <v>144</v>
      </c>
      <c r="J33" s="91"/>
      <c r="K33" s="91"/>
      <c r="L33" s="91"/>
      <c r="M33" s="91"/>
      <c r="N33" s="91"/>
      <c r="O33" s="91"/>
      <c r="P33" s="91"/>
      <c r="Q33" s="91"/>
      <c r="R33" s="95"/>
      <c r="S33" s="95"/>
      <c r="T33" s="95"/>
      <c r="U33" s="95"/>
      <c r="V33" s="96"/>
      <c r="W33" s="96"/>
      <c r="X33" s="95"/>
      <c r="Y33" s="95"/>
      <c r="Z33" s="96"/>
      <c r="AA33" s="96"/>
    </row>
    <row r="34" spans="1:27" ht="15.95" customHeight="1">
      <c r="A34" s="104"/>
      <c r="B34" s="51"/>
      <c r="C34" s="50"/>
      <c r="D34" s="80" t="s">
        <v>232</v>
      </c>
      <c r="E34" s="90"/>
      <c r="F34" s="91">
        <v>0</v>
      </c>
      <c r="G34" s="91">
        <v>0</v>
      </c>
      <c r="H34" s="91">
        <v>126</v>
      </c>
      <c r="I34" s="91">
        <v>144</v>
      </c>
      <c r="J34" s="91"/>
      <c r="K34" s="91"/>
      <c r="L34" s="91"/>
      <c r="M34" s="91"/>
      <c r="N34" s="91"/>
      <c r="O34" s="91"/>
      <c r="P34" s="91"/>
      <c r="Q34" s="91"/>
      <c r="R34" s="95"/>
      <c r="S34" s="95"/>
      <c r="T34" s="95"/>
      <c r="U34" s="95"/>
      <c r="V34" s="96"/>
      <c r="W34" s="96"/>
      <c r="X34" s="95"/>
      <c r="Y34" s="95"/>
      <c r="Z34" s="96"/>
      <c r="AA34" s="96"/>
    </row>
    <row r="35" spans="1:27" ht="15.95" customHeight="1">
      <c r="A35" s="104"/>
      <c r="B35" s="50"/>
      <c r="C35" s="80" t="s">
        <v>233</v>
      </c>
      <c r="D35" s="80"/>
      <c r="E35" s="90"/>
      <c r="F35" s="91">
        <v>0</v>
      </c>
      <c r="G35" s="91">
        <v>0</v>
      </c>
      <c r="H35" s="91">
        <v>53</v>
      </c>
      <c r="I35" s="91">
        <v>35</v>
      </c>
      <c r="J35" s="89"/>
      <c r="K35" s="89"/>
      <c r="L35" s="91"/>
      <c r="M35" s="91"/>
      <c r="N35" s="91"/>
      <c r="O35" s="91"/>
      <c r="P35" s="91"/>
      <c r="Q35" s="91"/>
      <c r="R35" s="95"/>
      <c r="S35" s="95"/>
      <c r="T35" s="95"/>
      <c r="U35" s="95"/>
      <c r="V35" s="96"/>
      <c r="W35" s="96"/>
      <c r="X35" s="95"/>
      <c r="Y35" s="95"/>
      <c r="Z35" s="96"/>
      <c r="AA35" s="96"/>
    </row>
    <row r="36" spans="1:27" ht="15.95" customHeight="1">
      <c r="A36" s="104"/>
      <c r="B36" s="49" t="s">
        <v>196</v>
      </c>
      <c r="C36" s="80"/>
      <c r="D36" s="80"/>
      <c r="E36" s="90" t="s">
        <v>41</v>
      </c>
      <c r="F36" s="43">
        <v>0.5</v>
      </c>
      <c r="G36" s="91">
        <v>38</v>
      </c>
      <c r="H36" s="91">
        <v>179</v>
      </c>
      <c r="I36" s="91">
        <v>178</v>
      </c>
      <c r="J36" s="91"/>
      <c r="K36" s="91"/>
      <c r="L36" s="91"/>
      <c r="M36" s="91"/>
      <c r="N36" s="91"/>
      <c r="O36" s="91"/>
      <c r="P36" s="91"/>
      <c r="Q36" s="91"/>
      <c r="R36" s="95"/>
      <c r="S36" s="95"/>
      <c r="T36" s="95"/>
      <c r="U36" s="95"/>
      <c r="V36" s="95"/>
      <c r="W36" s="95"/>
      <c r="X36" s="95"/>
      <c r="Y36" s="95"/>
      <c r="Z36" s="96"/>
      <c r="AA36" s="96"/>
    </row>
    <row r="37" spans="1:27" ht="15.95" customHeight="1">
      <c r="A37" s="104"/>
      <c r="B37" s="51"/>
      <c r="C37" s="80" t="s">
        <v>234</v>
      </c>
      <c r="D37" s="80"/>
      <c r="E37" s="90"/>
      <c r="F37" s="91">
        <v>0</v>
      </c>
      <c r="G37" s="91">
        <v>0</v>
      </c>
      <c r="H37" s="91">
        <v>152</v>
      </c>
      <c r="I37" s="91">
        <v>155</v>
      </c>
      <c r="J37" s="91"/>
      <c r="K37" s="91"/>
      <c r="L37" s="91"/>
      <c r="M37" s="91"/>
      <c r="N37" s="91"/>
      <c r="O37" s="91"/>
      <c r="P37" s="91"/>
      <c r="Q37" s="91"/>
      <c r="R37" s="95"/>
      <c r="S37" s="95"/>
      <c r="T37" s="95"/>
      <c r="U37" s="95"/>
      <c r="V37" s="95"/>
      <c r="W37" s="95"/>
      <c r="X37" s="95"/>
      <c r="Y37" s="95"/>
      <c r="Z37" s="96"/>
      <c r="AA37" s="96"/>
    </row>
    <row r="38" spans="1:27" ht="15.95" customHeight="1">
      <c r="A38" s="104"/>
      <c r="B38" s="50"/>
      <c r="C38" s="80" t="s">
        <v>235</v>
      </c>
      <c r="D38" s="80"/>
      <c r="E38" s="90"/>
      <c r="F38" s="91">
        <v>0</v>
      </c>
      <c r="G38" s="91">
        <v>38</v>
      </c>
      <c r="H38" s="91">
        <v>27</v>
      </c>
      <c r="I38" s="91">
        <v>24</v>
      </c>
      <c r="J38" s="91"/>
      <c r="K38" s="89"/>
      <c r="L38" s="91"/>
      <c r="M38" s="91"/>
      <c r="N38" s="91"/>
      <c r="O38" s="91"/>
      <c r="P38" s="91"/>
      <c r="Q38" s="91"/>
      <c r="R38" s="95"/>
      <c r="S38" s="95"/>
      <c r="T38" s="96"/>
      <c r="U38" s="96"/>
      <c r="V38" s="95"/>
      <c r="W38" s="95"/>
      <c r="X38" s="95"/>
      <c r="Y38" s="95"/>
      <c r="Z38" s="96"/>
      <c r="AA38" s="96"/>
    </row>
    <row r="39" spans="1:27" ht="15.95" customHeight="1">
      <c r="A39" s="104"/>
      <c r="B39" s="35" t="s">
        <v>236</v>
      </c>
      <c r="C39" s="35"/>
      <c r="D39" s="35"/>
      <c r="E39" s="90" t="s">
        <v>237</v>
      </c>
      <c r="F39" s="91">
        <v>12</v>
      </c>
      <c r="G39" s="91">
        <v>-15</v>
      </c>
      <c r="H39" s="91">
        <f t="shared" ref="H39" si="5">H32-H36</f>
        <v>0</v>
      </c>
      <c r="I39" s="91">
        <v>0</v>
      </c>
      <c r="J39" s="91"/>
      <c r="K39" s="91"/>
      <c r="L39" s="91"/>
      <c r="M39" s="91"/>
      <c r="N39" s="91"/>
      <c r="O39" s="91"/>
      <c r="P39" s="91"/>
      <c r="Q39" s="91"/>
      <c r="R39" s="95"/>
      <c r="S39" s="95"/>
      <c r="T39" s="95"/>
      <c r="U39" s="95"/>
      <c r="V39" s="95"/>
      <c r="W39" s="95"/>
      <c r="X39" s="95"/>
      <c r="Y39" s="95"/>
      <c r="Z39" s="96"/>
      <c r="AA39" s="96"/>
    </row>
    <row r="40" spans="1:27" ht="15.95" customHeight="1">
      <c r="A40" s="103" t="s">
        <v>238</v>
      </c>
      <c r="B40" s="49" t="s">
        <v>239</v>
      </c>
      <c r="C40" s="80"/>
      <c r="D40" s="80"/>
      <c r="E40" s="90" t="s">
        <v>43</v>
      </c>
      <c r="F40" s="91">
        <v>124</v>
      </c>
      <c r="G40" s="91">
        <v>124</v>
      </c>
      <c r="H40" s="91">
        <v>3477</v>
      </c>
      <c r="I40" s="91">
        <v>610</v>
      </c>
      <c r="J40" s="91"/>
      <c r="K40" s="91"/>
      <c r="L40" s="91"/>
      <c r="M40" s="91"/>
      <c r="N40" s="91"/>
      <c r="O40" s="91"/>
      <c r="P40" s="91"/>
      <c r="Q40" s="91"/>
      <c r="R40" s="95"/>
      <c r="S40" s="95"/>
      <c r="T40" s="95"/>
      <c r="U40" s="95"/>
      <c r="V40" s="96"/>
      <c r="W40" s="96"/>
      <c r="X40" s="96"/>
      <c r="Y40" s="96"/>
      <c r="Z40" s="95"/>
      <c r="AA40" s="95"/>
    </row>
    <row r="41" spans="1:27" ht="15.95" customHeight="1">
      <c r="A41" s="105"/>
      <c r="B41" s="50"/>
      <c r="C41" s="80" t="s">
        <v>240</v>
      </c>
      <c r="D41" s="80"/>
      <c r="E41" s="90"/>
      <c r="F41" s="89">
        <v>0</v>
      </c>
      <c r="G41" s="89">
        <v>0</v>
      </c>
      <c r="H41" s="89">
        <v>3171</v>
      </c>
      <c r="I41" s="89">
        <v>363</v>
      </c>
      <c r="J41" s="91"/>
      <c r="K41" s="91"/>
      <c r="L41" s="91"/>
      <c r="M41" s="91"/>
      <c r="N41" s="91"/>
      <c r="O41" s="91"/>
      <c r="P41" s="91"/>
      <c r="Q41" s="91"/>
      <c r="R41" s="96"/>
      <c r="S41" s="96"/>
      <c r="T41" s="96"/>
      <c r="U41" s="96"/>
      <c r="V41" s="96"/>
      <c r="W41" s="96"/>
      <c r="X41" s="96"/>
      <c r="Y41" s="96"/>
      <c r="Z41" s="95"/>
      <c r="AA41" s="95"/>
    </row>
    <row r="42" spans="1:27" ht="15.95" customHeight="1">
      <c r="A42" s="105"/>
      <c r="B42" s="49" t="s">
        <v>213</v>
      </c>
      <c r="C42" s="80"/>
      <c r="D42" s="80"/>
      <c r="E42" s="90" t="s">
        <v>44</v>
      </c>
      <c r="F42" s="91">
        <v>136</v>
      </c>
      <c r="G42" s="91">
        <v>108</v>
      </c>
      <c r="H42" s="91">
        <v>3477</v>
      </c>
      <c r="I42" s="91">
        <v>610</v>
      </c>
      <c r="J42" s="91"/>
      <c r="K42" s="91"/>
      <c r="L42" s="91"/>
      <c r="M42" s="91"/>
      <c r="N42" s="91"/>
      <c r="O42" s="91"/>
      <c r="P42" s="91"/>
      <c r="Q42" s="91"/>
      <c r="R42" s="95"/>
      <c r="S42" s="95"/>
      <c r="T42" s="95"/>
      <c r="U42" s="95"/>
      <c r="V42" s="96"/>
      <c r="W42" s="96"/>
      <c r="X42" s="95"/>
      <c r="Y42" s="95"/>
      <c r="Z42" s="95"/>
      <c r="AA42" s="95"/>
    </row>
    <row r="43" spans="1:27" ht="15.95" customHeight="1">
      <c r="A43" s="105"/>
      <c r="B43" s="50"/>
      <c r="C43" s="80" t="s">
        <v>241</v>
      </c>
      <c r="D43" s="80"/>
      <c r="E43" s="90"/>
      <c r="F43" s="91">
        <v>98</v>
      </c>
      <c r="G43" s="91">
        <v>1</v>
      </c>
      <c r="H43" s="91">
        <v>306</v>
      </c>
      <c r="I43" s="91">
        <v>247</v>
      </c>
      <c r="J43" s="89"/>
      <c r="K43" s="89"/>
      <c r="L43" s="91"/>
      <c r="M43" s="91"/>
      <c r="N43" s="91"/>
      <c r="O43" s="91"/>
      <c r="P43" s="91"/>
      <c r="Q43" s="91"/>
      <c r="R43" s="95"/>
      <c r="S43" s="95"/>
      <c r="T43" s="96"/>
      <c r="U43" s="95"/>
      <c r="V43" s="96"/>
      <c r="W43" s="96"/>
      <c r="X43" s="95"/>
      <c r="Y43" s="95"/>
      <c r="Z43" s="96"/>
      <c r="AA43" s="96"/>
    </row>
    <row r="44" spans="1:27" ht="15.95" customHeight="1">
      <c r="A44" s="105"/>
      <c r="B44" s="80" t="s">
        <v>236</v>
      </c>
      <c r="C44" s="80"/>
      <c r="D44" s="80"/>
      <c r="E44" s="90" t="s">
        <v>242</v>
      </c>
      <c r="F44" s="89">
        <v>-12</v>
      </c>
      <c r="G44" s="89">
        <v>16</v>
      </c>
      <c r="H44" s="89">
        <f t="shared" ref="H44" si="6">H40-H42</f>
        <v>0</v>
      </c>
      <c r="I44" s="89">
        <v>0</v>
      </c>
      <c r="J44" s="89"/>
      <c r="K44" s="89"/>
      <c r="L44" s="89"/>
      <c r="M44" s="89"/>
      <c r="N44" s="89"/>
      <c r="O44" s="89"/>
      <c r="P44" s="89"/>
      <c r="Q44" s="89"/>
      <c r="R44" s="96"/>
      <c r="S44" s="96"/>
      <c r="T44" s="95"/>
      <c r="U44" s="95"/>
      <c r="V44" s="96"/>
      <c r="W44" s="96"/>
      <c r="X44" s="95"/>
      <c r="Y44" s="95"/>
      <c r="Z44" s="95"/>
      <c r="AA44" s="95"/>
    </row>
    <row r="45" spans="1:27" ht="15.95" customHeight="1">
      <c r="A45" s="103" t="s">
        <v>243</v>
      </c>
      <c r="B45" s="35" t="s">
        <v>244</v>
      </c>
      <c r="C45" s="35"/>
      <c r="D45" s="35"/>
      <c r="E45" s="90" t="s">
        <v>245</v>
      </c>
      <c r="F45" s="91">
        <v>0</v>
      </c>
      <c r="G45" s="91">
        <v>1</v>
      </c>
      <c r="H45" s="91">
        <f t="shared" ref="H45" si="7">H39+H44</f>
        <v>0</v>
      </c>
      <c r="I45" s="91">
        <v>0</v>
      </c>
      <c r="J45" s="91"/>
      <c r="K45" s="91"/>
      <c r="L45" s="91"/>
      <c r="M45" s="91"/>
      <c r="N45" s="91"/>
      <c r="O45" s="91"/>
      <c r="P45" s="91"/>
      <c r="Q45" s="91"/>
      <c r="R45" s="95"/>
      <c r="S45" s="95"/>
      <c r="T45" s="95"/>
      <c r="U45" s="95"/>
      <c r="V45" s="95"/>
      <c r="W45" s="95"/>
      <c r="X45" s="95"/>
      <c r="Y45" s="95"/>
      <c r="Z45" s="95"/>
      <c r="AA45" s="95"/>
    </row>
    <row r="46" spans="1:27" ht="15.95" customHeight="1">
      <c r="A46" s="105"/>
      <c r="B46" s="80" t="s">
        <v>246</v>
      </c>
      <c r="C46" s="80"/>
      <c r="D46" s="80"/>
      <c r="E46" s="80"/>
      <c r="F46" s="89">
        <v>0</v>
      </c>
      <c r="G46" s="89">
        <v>0</v>
      </c>
      <c r="H46" s="89">
        <v>0</v>
      </c>
      <c r="I46" s="89">
        <v>0</v>
      </c>
      <c r="J46" s="89"/>
      <c r="K46" s="89"/>
      <c r="L46" s="91"/>
      <c r="M46" s="91"/>
      <c r="N46" s="91"/>
      <c r="O46" s="91"/>
      <c r="P46" s="89"/>
      <c r="Q46" s="89"/>
      <c r="R46" s="96"/>
      <c r="S46" s="96"/>
      <c r="T46" s="96"/>
      <c r="U46" s="96"/>
      <c r="V46" s="96"/>
      <c r="W46" s="96"/>
      <c r="X46" s="96"/>
      <c r="Y46" s="96"/>
      <c r="Z46" s="96"/>
      <c r="AA46" s="96"/>
    </row>
    <row r="47" spans="1:27" ht="15.95" customHeight="1">
      <c r="A47" s="105"/>
      <c r="B47" s="80" t="s">
        <v>247</v>
      </c>
      <c r="C47" s="80"/>
      <c r="D47" s="80"/>
      <c r="E47" s="80"/>
      <c r="F47" s="91">
        <v>0</v>
      </c>
      <c r="G47" s="91">
        <v>0</v>
      </c>
      <c r="H47" s="91">
        <v>0</v>
      </c>
      <c r="I47" s="91">
        <v>0</v>
      </c>
      <c r="J47" s="91"/>
      <c r="K47" s="91"/>
      <c r="L47" s="91"/>
      <c r="M47" s="91"/>
      <c r="N47" s="91"/>
      <c r="O47" s="91"/>
      <c r="P47" s="91"/>
      <c r="Q47" s="91"/>
      <c r="R47" s="95"/>
      <c r="S47" s="95"/>
      <c r="T47" s="95"/>
      <c r="U47" s="95"/>
      <c r="V47" s="95"/>
      <c r="W47" s="95"/>
      <c r="X47" s="95"/>
      <c r="Y47" s="95"/>
      <c r="Z47" s="95"/>
      <c r="AA47" s="95"/>
    </row>
    <row r="48" spans="1:27" ht="15.95" customHeight="1">
      <c r="A48" s="105"/>
      <c r="B48" s="80" t="s">
        <v>248</v>
      </c>
      <c r="C48" s="80"/>
      <c r="D48" s="80"/>
      <c r="E48" s="80"/>
      <c r="F48" s="91">
        <v>0</v>
      </c>
      <c r="G48" s="91">
        <v>0</v>
      </c>
      <c r="H48" s="91">
        <v>0</v>
      </c>
      <c r="I48" s="91">
        <v>0</v>
      </c>
      <c r="J48" s="91"/>
      <c r="K48" s="91"/>
      <c r="L48" s="91"/>
      <c r="M48" s="91"/>
      <c r="N48" s="91"/>
      <c r="O48" s="91"/>
      <c r="P48" s="91"/>
      <c r="Q48" s="91"/>
      <c r="R48" s="95"/>
      <c r="S48" s="95"/>
      <c r="T48" s="95"/>
      <c r="U48" s="95"/>
      <c r="V48" s="95"/>
      <c r="W48" s="95"/>
      <c r="X48" s="95"/>
      <c r="Y48" s="95"/>
      <c r="Z48" s="95"/>
      <c r="AA48" s="95"/>
    </row>
    <row r="49" spans="1:1" ht="15.95" customHeight="1">
      <c r="A49" s="7" t="s">
        <v>54</v>
      </c>
    </row>
    <row r="50" spans="1:1" ht="15.95" customHeight="1">
      <c r="A50" s="7"/>
    </row>
  </sheetData>
  <mergeCells count="32">
    <mergeCell ref="N6:O6"/>
    <mergeCell ref="Q25:Q26"/>
    <mergeCell ref="P6:Q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A6:E7"/>
    <mergeCell ref="F6:G6"/>
    <mergeCell ref="H6:I6"/>
    <mergeCell ref="J6:K6"/>
    <mergeCell ref="L6:M6"/>
    <mergeCell ref="L25:L26"/>
    <mergeCell ref="M25:M26"/>
    <mergeCell ref="N25:N26"/>
    <mergeCell ref="O25:O26"/>
    <mergeCell ref="P25:P26"/>
    <mergeCell ref="P30:Q30"/>
    <mergeCell ref="A32:A39"/>
    <mergeCell ref="A40:A44"/>
    <mergeCell ref="A45:A48"/>
    <mergeCell ref="A30:E31"/>
    <mergeCell ref="F30:G30"/>
    <mergeCell ref="H30:I30"/>
    <mergeCell ref="J30:K30"/>
    <mergeCell ref="L30:M30"/>
    <mergeCell ref="N30:O30"/>
  </mergeCells>
  <phoneticPr fontId="11"/>
  <printOptions horizontalCentered="1" gridLinesSet="0"/>
  <pageMargins left="0.78740157480314965" right="0.27" top="0.38" bottom="0.34" header="0.19685039370078741" footer="0.19685039370078741"/>
  <pageSetup paperSize="9" scale="67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Normal="100" zoomScaleSheetLayoutView="100" workbookViewId="0">
      <pane xSplit="5" ySplit="8" topLeftCell="F48" activePane="bottomRight" state="frozen"/>
      <selection activeCell="L8" sqref="L8"/>
      <selection pane="topRight" activeCell="L8" sqref="L8"/>
      <selection pane="bottomLeft" activeCell="L8" sqref="L8"/>
      <selection pane="bottomRight" activeCell="E2" sqref="E2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2" t="s">
        <v>0</v>
      </c>
      <c r="B1" s="12"/>
      <c r="C1" s="12"/>
      <c r="D1" s="12"/>
      <c r="E1" s="16" t="s">
        <v>175</v>
      </c>
      <c r="F1" s="1"/>
    </row>
    <row r="3" spans="1:9" ht="14.25">
      <c r="A3" s="9" t="s">
        <v>55</v>
      </c>
    </row>
    <row r="5" spans="1:9">
      <c r="A5" s="13" t="s">
        <v>170</v>
      </c>
      <c r="B5" s="13"/>
      <c r="C5" s="13"/>
      <c r="D5" s="13"/>
      <c r="E5" s="13"/>
    </row>
    <row r="6" spans="1:9" ht="14.25">
      <c r="A6" s="3"/>
      <c r="H6" s="4"/>
      <c r="I6" s="8" t="s">
        <v>1</v>
      </c>
    </row>
    <row r="7" spans="1:9" ht="27" customHeight="1">
      <c r="A7" s="5"/>
      <c r="B7" s="6"/>
      <c r="C7" s="6"/>
      <c r="D7" s="6"/>
      <c r="E7" s="47"/>
      <c r="F7" s="36" t="s">
        <v>166</v>
      </c>
      <c r="G7" s="36"/>
      <c r="H7" s="36" t="s">
        <v>171</v>
      </c>
      <c r="I7" s="55" t="s">
        <v>21</v>
      </c>
    </row>
    <row r="8" spans="1:9" ht="17.100000000000001" customHeight="1">
      <c r="A8" s="14"/>
      <c r="B8" s="15"/>
      <c r="C8" s="15"/>
      <c r="D8" s="15"/>
      <c r="E8" s="48"/>
      <c r="F8" s="39" t="s">
        <v>163</v>
      </c>
      <c r="G8" s="39" t="s">
        <v>2</v>
      </c>
      <c r="H8" s="39" t="s">
        <v>163</v>
      </c>
      <c r="I8" s="40"/>
    </row>
    <row r="9" spans="1:9" ht="18" customHeight="1">
      <c r="A9" s="98" t="s">
        <v>45</v>
      </c>
      <c r="B9" s="98" t="s">
        <v>47</v>
      </c>
      <c r="C9" s="49" t="s">
        <v>3</v>
      </c>
      <c r="D9" s="41"/>
      <c r="E9" s="41"/>
      <c r="F9" s="42">
        <v>146824</v>
      </c>
      <c r="G9" s="43">
        <f>F9/$F$27*100</f>
        <v>20.50187879896502</v>
      </c>
      <c r="H9" s="42">
        <v>145634</v>
      </c>
      <c r="I9" s="43">
        <f t="shared" ref="I9:I45" si="0">(F9/H9-1)*100</f>
        <v>0.81711688204677557</v>
      </c>
    </row>
    <row r="10" spans="1:9" ht="18" customHeight="1">
      <c r="A10" s="98"/>
      <c r="B10" s="98"/>
      <c r="C10" s="51"/>
      <c r="D10" s="49" t="s">
        <v>22</v>
      </c>
      <c r="E10" s="41"/>
      <c r="F10" s="42">
        <v>35605</v>
      </c>
      <c r="G10" s="43">
        <f t="shared" ref="G10:G27" si="1">F10/$F$27*100</f>
        <v>4.9717307431833317</v>
      </c>
      <c r="H10" s="42">
        <v>36146</v>
      </c>
      <c r="I10" s="43">
        <f t="shared" si="0"/>
        <v>-1.4967077961600128</v>
      </c>
    </row>
    <row r="11" spans="1:9" ht="18" customHeight="1">
      <c r="A11" s="98"/>
      <c r="B11" s="98"/>
      <c r="C11" s="51"/>
      <c r="D11" s="51"/>
      <c r="E11" s="35" t="s">
        <v>23</v>
      </c>
      <c r="F11" s="42">
        <v>30438</v>
      </c>
      <c r="G11" s="43">
        <f t="shared" si="1"/>
        <v>4.2502328426067759</v>
      </c>
      <c r="H11" s="42">
        <v>30234</v>
      </c>
      <c r="I11" s="43">
        <f t="shared" si="0"/>
        <v>0.67473705100218329</v>
      </c>
    </row>
    <row r="12" spans="1:9" ht="18" customHeight="1">
      <c r="A12" s="98"/>
      <c r="B12" s="98"/>
      <c r="C12" s="51"/>
      <c r="D12" s="51"/>
      <c r="E12" s="35" t="s">
        <v>24</v>
      </c>
      <c r="F12" s="42">
        <v>1360</v>
      </c>
      <c r="G12" s="43">
        <f t="shared" si="1"/>
        <v>0.18990461482177592</v>
      </c>
      <c r="H12" s="42">
        <v>1492</v>
      </c>
      <c r="I12" s="43">
        <f t="shared" si="0"/>
        <v>-8.8471849865951686</v>
      </c>
    </row>
    <row r="13" spans="1:9" ht="18" customHeight="1">
      <c r="A13" s="98"/>
      <c r="B13" s="98"/>
      <c r="C13" s="51"/>
      <c r="D13" s="50"/>
      <c r="E13" s="35" t="s">
        <v>25</v>
      </c>
      <c r="F13" s="42">
        <v>69</v>
      </c>
      <c r="G13" s="43">
        <f t="shared" si="1"/>
        <v>9.6348664872812784E-3</v>
      </c>
      <c r="H13" s="42">
        <v>138</v>
      </c>
      <c r="I13" s="43">
        <f t="shared" si="0"/>
        <v>-50</v>
      </c>
    </row>
    <row r="14" spans="1:9" ht="18" customHeight="1">
      <c r="A14" s="98"/>
      <c r="B14" s="98"/>
      <c r="C14" s="51"/>
      <c r="D14" s="49" t="s">
        <v>26</v>
      </c>
      <c r="E14" s="41"/>
      <c r="F14" s="42">
        <v>26608</v>
      </c>
      <c r="G14" s="43">
        <f t="shared" si="1"/>
        <v>3.7154279346895693</v>
      </c>
      <c r="H14" s="42">
        <v>25800</v>
      </c>
      <c r="I14" s="43">
        <f t="shared" si="0"/>
        <v>3.1317829457364388</v>
      </c>
    </row>
    <row r="15" spans="1:9" ht="18" customHeight="1">
      <c r="A15" s="98"/>
      <c r="B15" s="98"/>
      <c r="C15" s="51"/>
      <c r="D15" s="51"/>
      <c r="E15" s="35" t="s">
        <v>27</v>
      </c>
      <c r="F15" s="42">
        <v>1179</v>
      </c>
      <c r="G15" s="43">
        <f t="shared" si="1"/>
        <v>0.16463054476093664</v>
      </c>
      <c r="H15" s="42">
        <v>1209</v>
      </c>
      <c r="I15" s="43">
        <f t="shared" si="0"/>
        <v>-2.4813895781637729</v>
      </c>
    </row>
    <row r="16" spans="1:9" ht="18" customHeight="1">
      <c r="A16" s="98"/>
      <c r="B16" s="98"/>
      <c r="C16" s="51"/>
      <c r="D16" s="50"/>
      <c r="E16" s="35" t="s">
        <v>28</v>
      </c>
      <c r="F16" s="42">
        <v>25429</v>
      </c>
      <c r="G16" s="43">
        <f t="shared" si="1"/>
        <v>3.5507973899286323</v>
      </c>
      <c r="H16" s="42">
        <v>24591</v>
      </c>
      <c r="I16" s="43">
        <f t="shared" si="0"/>
        <v>3.4077508031393533</v>
      </c>
    </row>
    <row r="17" spans="1:9" ht="18" customHeight="1">
      <c r="A17" s="98"/>
      <c r="B17" s="98"/>
      <c r="C17" s="51"/>
      <c r="D17" s="99" t="s">
        <v>29</v>
      </c>
      <c r="E17" s="100"/>
      <c r="F17" s="42">
        <v>55207</v>
      </c>
      <c r="G17" s="43">
        <f t="shared" si="1"/>
        <v>7.7088706400483691</v>
      </c>
      <c r="H17" s="42">
        <v>54116</v>
      </c>
      <c r="I17" s="43">
        <f t="shared" si="0"/>
        <v>2.0160396185970875</v>
      </c>
    </row>
    <row r="18" spans="1:9" ht="18" customHeight="1">
      <c r="A18" s="98"/>
      <c r="B18" s="98"/>
      <c r="C18" s="51"/>
      <c r="D18" s="99" t="s">
        <v>51</v>
      </c>
      <c r="E18" s="101"/>
      <c r="F18" s="42">
        <v>2049</v>
      </c>
      <c r="G18" s="43">
        <f t="shared" si="1"/>
        <v>0.28611364394839622</v>
      </c>
      <c r="H18" s="42">
        <v>2081</v>
      </c>
      <c r="I18" s="43">
        <f t="shared" si="0"/>
        <v>-1.5377222489187936</v>
      </c>
    </row>
    <row r="19" spans="1:9" ht="18" customHeight="1">
      <c r="A19" s="98"/>
      <c r="B19" s="98"/>
      <c r="C19" s="50"/>
      <c r="D19" s="99" t="s">
        <v>52</v>
      </c>
      <c r="E19" s="101"/>
      <c r="F19" s="42">
        <v>0</v>
      </c>
      <c r="G19" s="43">
        <v>0</v>
      </c>
      <c r="H19" s="42">
        <v>0</v>
      </c>
      <c r="I19" s="43">
        <v>0</v>
      </c>
    </row>
    <row r="20" spans="1:9" ht="18" customHeight="1">
      <c r="A20" s="98"/>
      <c r="B20" s="98"/>
      <c r="C20" s="41" t="s">
        <v>4</v>
      </c>
      <c r="D20" s="41"/>
      <c r="E20" s="41"/>
      <c r="F20" s="42">
        <v>22948</v>
      </c>
      <c r="G20" s="43">
        <f t="shared" si="1"/>
        <v>3.2043611036250836</v>
      </c>
      <c r="H20" s="42">
        <v>20573</v>
      </c>
      <c r="I20" s="43">
        <f t="shared" si="0"/>
        <v>11.544257035920857</v>
      </c>
    </row>
    <row r="21" spans="1:9" ht="18" customHeight="1">
      <c r="A21" s="98"/>
      <c r="B21" s="98"/>
      <c r="C21" s="41" t="s">
        <v>5</v>
      </c>
      <c r="D21" s="41"/>
      <c r="E21" s="41"/>
      <c r="F21" s="42">
        <v>191068</v>
      </c>
      <c r="G21" s="43">
        <f t="shared" si="1"/>
        <v>26.67992275350521</v>
      </c>
      <c r="H21" s="42">
        <v>198591</v>
      </c>
      <c r="I21" s="43">
        <f t="shared" si="0"/>
        <v>-3.788187782930752</v>
      </c>
    </row>
    <row r="22" spans="1:9" ht="18" customHeight="1">
      <c r="A22" s="98"/>
      <c r="B22" s="98"/>
      <c r="C22" s="41" t="s">
        <v>30</v>
      </c>
      <c r="D22" s="41"/>
      <c r="E22" s="41"/>
      <c r="F22" s="42">
        <v>6509</v>
      </c>
      <c r="G22" s="43">
        <f t="shared" si="1"/>
        <v>0.90888907196686719</v>
      </c>
      <c r="H22" s="42">
        <v>6550</v>
      </c>
      <c r="I22" s="43">
        <f t="shared" si="0"/>
        <v>-0.62595419847327749</v>
      </c>
    </row>
    <row r="23" spans="1:9" ht="18" customHeight="1">
      <c r="A23" s="98"/>
      <c r="B23" s="98"/>
      <c r="C23" s="41" t="s">
        <v>6</v>
      </c>
      <c r="D23" s="41"/>
      <c r="E23" s="41"/>
      <c r="F23" s="42">
        <v>137164</v>
      </c>
      <c r="G23" s="43">
        <f t="shared" si="1"/>
        <v>19.152997490745641</v>
      </c>
      <c r="H23" s="42">
        <v>122987</v>
      </c>
      <c r="I23" s="43">
        <f t="shared" si="0"/>
        <v>11.52723458576923</v>
      </c>
    </row>
    <row r="24" spans="1:9" ht="18" customHeight="1">
      <c r="A24" s="98"/>
      <c r="B24" s="98"/>
      <c r="C24" s="41" t="s">
        <v>31</v>
      </c>
      <c r="D24" s="41"/>
      <c r="E24" s="41"/>
      <c r="F24" s="42">
        <v>1209</v>
      </c>
      <c r="G24" s="43">
        <f t="shared" si="1"/>
        <v>0.16881961714671107</v>
      </c>
      <c r="H24" s="42">
        <v>1489</v>
      </c>
      <c r="I24" s="43">
        <f t="shared" si="0"/>
        <v>-18.804566823371395</v>
      </c>
    </row>
    <row r="25" spans="1:9" ht="18" customHeight="1">
      <c r="A25" s="98"/>
      <c r="B25" s="98"/>
      <c r="C25" s="41" t="s">
        <v>7</v>
      </c>
      <c r="D25" s="41"/>
      <c r="E25" s="41"/>
      <c r="F25" s="42">
        <v>64289</v>
      </c>
      <c r="G25" s="43">
        <f t="shared" si="1"/>
        <v>8.9770424869684931</v>
      </c>
      <c r="H25" s="42">
        <v>79570</v>
      </c>
      <c r="I25" s="43">
        <f t="shared" si="0"/>
        <v>-19.204474048008045</v>
      </c>
    </row>
    <row r="26" spans="1:9" ht="18" customHeight="1">
      <c r="A26" s="98"/>
      <c r="B26" s="98"/>
      <c r="C26" s="41" t="s">
        <v>8</v>
      </c>
      <c r="D26" s="41"/>
      <c r="E26" s="41"/>
      <c r="F26" s="42">
        <v>146140</v>
      </c>
      <c r="G26" s="43">
        <f t="shared" si="1"/>
        <v>20.406367948569361</v>
      </c>
      <c r="H26" s="42">
        <v>149281</v>
      </c>
      <c r="I26" s="43">
        <f t="shared" si="0"/>
        <v>-2.1040855835638861</v>
      </c>
    </row>
    <row r="27" spans="1:9" ht="18" customHeight="1">
      <c r="A27" s="98"/>
      <c r="B27" s="98"/>
      <c r="C27" s="41" t="s">
        <v>9</v>
      </c>
      <c r="D27" s="41"/>
      <c r="E27" s="41"/>
      <c r="F27" s="42">
        <v>716149</v>
      </c>
      <c r="G27" s="43">
        <f t="shared" si="1"/>
        <v>100</v>
      </c>
      <c r="H27" s="42">
        <v>724674</v>
      </c>
      <c r="I27" s="43">
        <f t="shared" si="0"/>
        <v>-1.1763910392811106</v>
      </c>
    </row>
    <row r="28" spans="1:9" ht="18" customHeight="1">
      <c r="A28" s="98"/>
      <c r="B28" s="98" t="s">
        <v>46</v>
      </c>
      <c r="C28" s="49" t="s">
        <v>10</v>
      </c>
      <c r="D28" s="41"/>
      <c r="E28" s="41"/>
      <c r="F28" s="42">
        <v>242981</v>
      </c>
      <c r="G28" s="43">
        <f t="shared" ref="G28:G45" si="2">F28/$F$45*100</f>
        <v>34.621259400478181</v>
      </c>
      <c r="H28" s="42">
        <v>244350</v>
      </c>
      <c r="I28" s="43">
        <f t="shared" si="0"/>
        <v>-0.56026191937794678</v>
      </c>
    </row>
    <row r="29" spans="1:9" ht="18" customHeight="1">
      <c r="A29" s="98"/>
      <c r="B29" s="98"/>
      <c r="C29" s="51"/>
      <c r="D29" s="41" t="s">
        <v>11</v>
      </c>
      <c r="E29" s="41"/>
      <c r="F29" s="42">
        <v>147149</v>
      </c>
      <c r="G29" s="43">
        <f t="shared" si="2"/>
        <v>20.96659285919872</v>
      </c>
      <c r="H29" s="42">
        <v>148219</v>
      </c>
      <c r="I29" s="43">
        <f t="shared" si="0"/>
        <v>-0.72190474905377</v>
      </c>
    </row>
    <row r="30" spans="1:9" ht="18" customHeight="1">
      <c r="A30" s="98"/>
      <c r="B30" s="98"/>
      <c r="C30" s="51"/>
      <c r="D30" s="41" t="s">
        <v>32</v>
      </c>
      <c r="E30" s="41"/>
      <c r="F30" s="42">
        <v>9908</v>
      </c>
      <c r="G30" s="43">
        <f t="shared" si="2"/>
        <v>1.4117459313277081</v>
      </c>
      <c r="H30" s="42">
        <v>8799</v>
      </c>
      <c r="I30" s="43">
        <f t="shared" si="0"/>
        <v>12.603704966473472</v>
      </c>
    </row>
    <row r="31" spans="1:9" ht="18" customHeight="1">
      <c r="A31" s="98"/>
      <c r="B31" s="98"/>
      <c r="C31" s="50"/>
      <c r="D31" s="41" t="s">
        <v>12</v>
      </c>
      <c r="E31" s="41"/>
      <c r="F31" s="42">
        <v>85924</v>
      </c>
      <c r="G31" s="43">
        <f t="shared" si="2"/>
        <v>12.242920609951755</v>
      </c>
      <c r="H31" s="42">
        <v>87332</v>
      </c>
      <c r="I31" s="43">
        <f t="shared" si="0"/>
        <v>-1.6122383547840458</v>
      </c>
    </row>
    <row r="32" spans="1:9" ht="18" customHeight="1">
      <c r="A32" s="98"/>
      <c r="B32" s="98"/>
      <c r="C32" s="49" t="s">
        <v>13</v>
      </c>
      <c r="D32" s="41"/>
      <c r="E32" s="41"/>
      <c r="F32" s="42">
        <v>337705</v>
      </c>
      <c r="G32" s="43">
        <f t="shared" si="2"/>
        <v>48.118052052788016</v>
      </c>
      <c r="H32" s="42">
        <v>345019</v>
      </c>
      <c r="I32" s="43">
        <f t="shared" si="0"/>
        <v>-2.1198832528063649</v>
      </c>
    </row>
    <row r="33" spans="1:9" ht="18" customHeight="1">
      <c r="A33" s="98"/>
      <c r="B33" s="98"/>
      <c r="C33" s="51"/>
      <c r="D33" s="41" t="s">
        <v>14</v>
      </c>
      <c r="E33" s="41"/>
      <c r="F33" s="42">
        <v>37993</v>
      </c>
      <c r="G33" s="43">
        <f t="shared" si="2"/>
        <v>5.41345005742164</v>
      </c>
      <c r="H33" s="42">
        <v>27273</v>
      </c>
      <c r="I33" s="43">
        <f t="shared" si="0"/>
        <v>39.30627360393062</v>
      </c>
    </row>
    <row r="34" spans="1:9" ht="18" customHeight="1">
      <c r="A34" s="98"/>
      <c r="B34" s="98"/>
      <c r="C34" s="51"/>
      <c r="D34" s="41" t="s">
        <v>33</v>
      </c>
      <c r="E34" s="41"/>
      <c r="F34" s="42">
        <v>13090</v>
      </c>
      <c r="G34" s="43">
        <f t="shared" si="2"/>
        <v>1.86513466300764</v>
      </c>
      <c r="H34" s="42">
        <v>13410</v>
      </c>
      <c r="I34" s="43">
        <f t="shared" si="0"/>
        <v>-2.3862788963460058</v>
      </c>
    </row>
    <row r="35" spans="1:9" ht="18" customHeight="1">
      <c r="A35" s="98"/>
      <c r="B35" s="98"/>
      <c r="C35" s="51"/>
      <c r="D35" s="41" t="s">
        <v>34</v>
      </c>
      <c r="E35" s="41"/>
      <c r="F35" s="42">
        <v>167434</v>
      </c>
      <c r="G35" s="43">
        <f t="shared" si="2"/>
        <v>23.856910402293448</v>
      </c>
      <c r="H35" s="42">
        <v>165945</v>
      </c>
      <c r="I35" s="43">
        <f t="shared" si="0"/>
        <v>0.89728524511132335</v>
      </c>
    </row>
    <row r="36" spans="1:9" ht="18" customHeight="1">
      <c r="A36" s="98"/>
      <c r="B36" s="98"/>
      <c r="C36" s="51"/>
      <c r="D36" s="41" t="s">
        <v>35</v>
      </c>
      <c r="E36" s="41"/>
      <c r="F36" s="42">
        <v>6151</v>
      </c>
      <c r="G36" s="43">
        <f t="shared" si="2"/>
        <v>0.8764280605164243</v>
      </c>
      <c r="H36" s="42">
        <v>6151</v>
      </c>
      <c r="I36" s="43">
        <f t="shared" si="0"/>
        <v>0</v>
      </c>
    </row>
    <row r="37" spans="1:9" ht="18" customHeight="1">
      <c r="A37" s="98"/>
      <c r="B37" s="98"/>
      <c r="C37" s="51"/>
      <c r="D37" s="41" t="s">
        <v>15</v>
      </c>
      <c r="E37" s="41"/>
      <c r="F37" s="42">
        <v>6965</v>
      </c>
      <c r="G37" s="43">
        <f t="shared" si="2"/>
        <v>0.99241122443454644</v>
      </c>
      <c r="H37" s="42">
        <v>27257</v>
      </c>
      <c r="I37" s="43">
        <f t="shared" si="0"/>
        <v>-74.446931063579996</v>
      </c>
    </row>
    <row r="38" spans="1:9" ht="18" customHeight="1">
      <c r="A38" s="98"/>
      <c r="B38" s="98"/>
      <c r="C38" s="50"/>
      <c r="D38" s="41" t="s">
        <v>36</v>
      </c>
      <c r="E38" s="41"/>
      <c r="F38" s="42">
        <v>106072</v>
      </c>
      <c r="G38" s="43">
        <f t="shared" si="2"/>
        <v>15.113717645114317</v>
      </c>
      <c r="H38" s="42">
        <v>104983</v>
      </c>
      <c r="I38" s="43">
        <f t="shared" si="0"/>
        <v>1.0373108027013966</v>
      </c>
    </row>
    <row r="39" spans="1:9" ht="18" customHeight="1">
      <c r="A39" s="98"/>
      <c r="B39" s="98"/>
      <c r="C39" s="49" t="s">
        <v>16</v>
      </c>
      <c r="D39" s="41"/>
      <c r="E39" s="41"/>
      <c r="F39" s="42">
        <v>121140</v>
      </c>
      <c r="G39" s="43">
        <f t="shared" si="2"/>
        <v>17.260688546733803</v>
      </c>
      <c r="H39" s="42">
        <v>120944</v>
      </c>
      <c r="I39" s="43">
        <f t="shared" si="0"/>
        <v>0.1620584733430297</v>
      </c>
    </row>
    <row r="40" spans="1:9" ht="18" customHeight="1">
      <c r="A40" s="98"/>
      <c r="B40" s="98"/>
      <c r="C40" s="51"/>
      <c r="D40" s="49" t="s">
        <v>17</v>
      </c>
      <c r="E40" s="41"/>
      <c r="F40" s="42">
        <v>116214</v>
      </c>
      <c r="G40" s="43">
        <f t="shared" si="2"/>
        <v>16.558805173932001</v>
      </c>
      <c r="H40" s="42">
        <v>111025</v>
      </c>
      <c r="I40" s="43">
        <f t="shared" si="0"/>
        <v>4.6737221346543567</v>
      </c>
    </row>
    <row r="41" spans="1:9" ht="18" customHeight="1">
      <c r="A41" s="98"/>
      <c r="B41" s="98"/>
      <c r="C41" s="51"/>
      <c r="D41" s="51"/>
      <c r="E41" s="45" t="s">
        <v>49</v>
      </c>
      <c r="F41" s="42">
        <v>75777</v>
      </c>
      <c r="G41" s="43">
        <f t="shared" si="2"/>
        <v>10.797120653837275</v>
      </c>
      <c r="H41" s="42">
        <v>83041</v>
      </c>
      <c r="I41" s="46">
        <f t="shared" si="0"/>
        <v>-8.7474861815247884</v>
      </c>
    </row>
    <row r="42" spans="1:9" ht="18" customHeight="1">
      <c r="A42" s="98"/>
      <c r="B42" s="98"/>
      <c r="C42" s="51"/>
      <c r="D42" s="50"/>
      <c r="E42" s="35" t="s">
        <v>37</v>
      </c>
      <c r="F42" s="42">
        <v>26964</v>
      </c>
      <c r="G42" s="43">
        <f t="shared" si="2"/>
        <v>3.8419779261526363</v>
      </c>
      <c r="H42" s="42">
        <v>27984</v>
      </c>
      <c r="I42" s="46">
        <f t="shared" si="0"/>
        <v>-3.6449399656946824</v>
      </c>
    </row>
    <row r="43" spans="1:9" ht="18" customHeight="1">
      <c r="A43" s="98"/>
      <c r="B43" s="98"/>
      <c r="C43" s="51"/>
      <c r="D43" s="41" t="s">
        <v>38</v>
      </c>
      <c r="E43" s="41"/>
      <c r="F43" s="42">
        <v>4926</v>
      </c>
      <c r="G43" s="43">
        <f t="shared" si="2"/>
        <v>0.70188337280180557</v>
      </c>
      <c r="H43" s="42">
        <v>9919</v>
      </c>
      <c r="I43" s="46">
        <f t="shared" si="0"/>
        <v>-50.337735658836571</v>
      </c>
    </row>
    <row r="44" spans="1:9" ht="18" customHeight="1">
      <c r="A44" s="98"/>
      <c r="B44" s="98"/>
      <c r="C44" s="50"/>
      <c r="D44" s="41" t="s">
        <v>39</v>
      </c>
      <c r="E44" s="41"/>
      <c r="F44" s="42">
        <v>0</v>
      </c>
      <c r="G44" s="43">
        <v>0</v>
      </c>
      <c r="H44" s="42">
        <v>0</v>
      </c>
      <c r="I44" s="43">
        <v>0</v>
      </c>
    </row>
    <row r="45" spans="1:9" ht="18" customHeight="1">
      <c r="A45" s="98"/>
      <c r="B45" s="98"/>
      <c r="C45" s="35" t="s">
        <v>18</v>
      </c>
      <c r="D45" s="35"/>
      <c r="E45" s="35"/>
      <c r="F45" s="42">
        <f>SUM(F28,F32,F39)</f>
        <v>701826</v>
      </c>
      <c r="G45" s="43">
        <f t="shared" si="2"/>
        <v>100</v>
      </c>
      <c r="H45" s="42">
        <f>SUM(H28,H32,H39)</f>
        <v>710313</v>
      </c>
      <c r="I45" s="43">
        <f t="shared" si="0"/>
        <v>-1.1948253797973596</v>
      </c>
    </row>
    <row r="46" spans="1:9">
      <c r="A46" s="17" t="s">
        <v>19</v>
      </c>
    </row>
    <row r="47" spans="1:9">
      <c r="A47" s="18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2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Normal="100" zoomScaleSheetLayoutView="100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H2" sqref="H2"/>
    </sheetView>
  </sheetViews>
  <sheetFormatPr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21" t="s">
        <v>0</v>
      </c>
      <c r="B1" s="21"/>
      <c r="C1" s="16" t="s">
        <v>174</v>
      </c>
      <c r="D1" s="22"/>
      <c r="E1" s="22"/>
    </row>
    <row r="4" spans="1:9">
      <c r="A4" s="23" t="s">
        <v>56</v>
      </c>
    </row>
    <row r="5" spans="1:9">
      <c r="I5" s="8" t="s">
        <v>57</v>
      </c>
    </row>
    <row r="6" spans="1:9" s="25" customFormat="1" ht="29.25" customHeight="1">
      <c r="A6" s="38" t="s">
        <v>58</v>
      </c>
      <c r="B6" s="36"/>
      <c r="C6" s="36"/>
      <c r="D6" s="36"/>
      <c r="E6" s="24" t="s">
        <v>159</v>
      </c>
      <c r="F6" s="24" t="s">
        <v>160</v>
      </c>
      <c r="G6" s="24" t="s">
        <v>161</v>
      </c>
      <c r="H6" s="24" t="s">
        <v>167</v>
      </c>
      <c r="I6" s="24" t="s">
        <v>172</v>
      </c>
    </row>
    <row r="7" spans="1:9" ht="27" customHeight="1">
      <c r="A7" s="98" t="s">
        <v>59</v>
      </c>
      <c r="B7" s="49" t="s">
        <v>60</v>
      </c>
      <c r="C7" s="41"/>
      <c r="D7" s="54" t="s">
        <v>61</v>
      </c>
      <c r="E7" s="56">
        <v>576333</v>
      </c>
      <c r="F7" s="24">
        <v>589381</v>
      </c>
      <c r="G7" s="24">
        <v>695943</v>
      </c>
      <c r="H7" s="24">
        <v>724674</v>
      </c>
      <c r="I7" s="24">
        <v>716149</v>
      </c>
    </row>
    <row r="8" spans="1:9" ht="27" customHeight="1">
      <c r="A8" s="98"/>
      <c r="B8" s="66"/>
      <c r="C8" s="41" t="s">
        <v>62</v>
      </c>
      <c r="D8" s="54" t="s">
        <v>41</v>
      </c>
      <c r="E8" s="57">
        <v>331687</v>
      </c>
      <c r="F8" s="57">
        <v>328323</v>
      </c>
      <c r="G8" s="57">
        <v>336074</v>
      </c>
      <c r="H8" s="57">
        <v>365498</v>
      </c>
      <c r="I8" s="58">
        <v>361523</v>
      </c>
    </row>
    <row r="9" spans="1:9" ht="27" customHeight="1">
      <c r="A9" s="98"/>
      <c r="B9" s="41" t="s">
        <v>63</v>
      </c>
      <c r="C9" s="41"/>
      <c r="D9" s="54"/>
      <c r="E9" s="57">
        <v>567280</v>
      </c>
      <c r="F9" s="57">
        <v>580059</v>
      </c>
      <c r="G9" s="57">
        <v>674239</v>
      </c>
      <c r="H9" s="57">
        <v>710313</v>
      </c>
      <c r="I9" s="59">
        <v>701826</v>
      </c>
    </row>
    <row r="10" spans="1:9" ht="27" customHeight="1">
      <c r="A10" s="98"/>
      <c r="B10" s="41" t="s">
        <v>64</v>
      </c>
      <c r="C10" s="41"/>
      <c r="D10" s="54"/>
      <c r="E10" s="57">
        <v>9053</v>
      </c>
      <c r="F10" s="57">
        <v>9322</v>
      </c>
      <c r="G10" s="57">
        <v>21704</v>
      </c>
      <c r="H10" s="57">
        <v>14360</v>
      </c>
      <c r="I10" s="59">
        <v>14324</v>
      </c>
    </row>
    <row r="11" spans="1:9" ht="27" customHeight="1">
      <c r="A11" s="98"/>
      <c r="B11" s="41" t="s">
        <v>65</v>
      </c>
      <c r="C11" s="41"/>
      <c r="D11" s="54"/>
      <c r="E11" s="57">
        <v>4477</v>
      </c>
      <c r="F11" s="57">
        <v>4347</v>
      </c>
      <c r="G11" s="57">
        <v>5554</v>
      </c>
      <c r="H11" s="57">
        <v>8124</v>
      </c>
      <c r="I11" s="59">
        <v>6116</v>
      </c>
    </row>
    <row r="12" spans="1:9" ht="27" customHeight="1">
      <c r="A12" s="98"/>
      <c r="B12" s="41" t="s">
        <v>66</v>
      </c>
      <c r="C12" s="41"/>
      <c r="D12" s="54"/>
      <c r="E12" s="57">
        <v>4576</v>
      </c>
      <c r="F12" s="57">
        <v>4975</v>
      </c>
      <c r="G12" s="57">
        <v>16150</v>
      </c>
      <c r="H12" s="57">
        <v>6236</v>
      </c>
      <c r="I12" s="59">
        <v>8207</v>
      </c>
    </row>
    <row r="13" spans="1:9" ht="27" customHeight="1">
      <c r="A13" s="98"/>
      <c r="B13" s="41" t="s">
        <v>67</v>
      </c>
      <c r="C13" s="41"/>
      <c r="D13" s="54"/>
      <c r="E13" s="57">
        <v>121</v>
      </c>
      <c r="F13" s="57">
        <v>399</v>
      </c>
      <c r="G13" s="57">
        <v>11175</v>
      </c>
      <c r="H13" s="57">
        <v>-9914</v>
      </c>
      <c r="I13" s="59">
        <v>1971</v>
      </c>
    </row>
    <row r="14" spans="1:9" ht="27" customHeight="1">
      <c r="A14" s="98"/>
      <c r="B14" s="41" t="s">
        <v>68</v>
      </c>
      <c r="C14" s="41"/>
      <c r="D14" s="54"/>
      <c r="E14" s="57">
        <v>0</v>
      </c>
      <c r="F14" s="57">
        <v>0</v>
      </c>
      <c r="G14" s="57">
        <v>0</v>
      </c>
      <c r="H14" s="57">
        <v>0</v>
      </c>
      <c r="I14" s="59">
        <v>0</v>
      </c>
    </row>
    <row r="15" spans="1:9" ht="27" customHeight="1">
      <c r="A15" s="98"/>
      <c r="B15" s="41" t="s">
        <v>69</v>
      </c>
      <c r="C15" s="41"/>
      <c r="D15" s="54"/>
      <c r="E15" s="57">
        <v>2094</v>
      </c>
      <c r="F15" s="57">
        <v>1615</v>
      </c>
      <c r="G15" s="57">
        <v>13663</v>
      </c>
      <c r="H15" s="57">
        <v>-1839</v>
      </c>
      <c r="I15" s="59">
        <v>4507</v>
      </c>
    </row>
    <row r="16" spans="1:9" ht="27" customHeight="1">
      <c r="A16" s="98"/>
      <c r="B16" s="41" t="s">
        <v>70</v>
      </c>
      <c r="C16" s="41"/>
      <c r="D16" s="54" t="s">
        <v>42</v>
      </c>
      <c r="E16" s="57">
        <v>41833</v>
      </c>
      <c r="F16" s="57">
        <v>37183</v>
      </c>
      <c r="G16" s="57">
        <v>49279</v>
      </c>
      <c r="H16" s="57">
        <v>72173</v>
      </c>
      <c r="I16" s="59">
        <v>69834</v>
      </c>
    </row>
    <row r="17" spans="1:9" ht="27" customHeight="1">
      <c r="A17" s="98"/>
      <c r="B17" s="41" t="s">
        <v>71</v>
      </c>
      <c r="C17" s="41"/>
      <c r="D17" s="54" t="s">
        <v>43</v>
      </c>
      <c r="E17" s="57">
        <v>34979</v>
      </c>
      <c r="F17" s="57">
        <v>27208</v>
      </c>
      <c r="G17" s="57">
        <v>36310</v>
      </c>
      <c r="H17" s="57">
        <v>31453</v>
      </c>
      <c r="I17" s="59">
        <v>51438</v>
      </c>
    </row>
    <row r="18" spans="1:9" ht="27" customHeight="1">
      <c r="A18" s="98"/>
      <c r="B18" s="41" t="s">
        <v>72</v>
      </c>
      <c r="C18" s="41"/>
      <c r="D18" s="54" t="s">
        <v>44</v>
      </c>
      <c r="E18" s="57">
        <v>1166967</v>
      </c>
      <c r="F18" s="57">
        <v>1172714</v>
      </c>
      <c r="G18" s="57">
        <v>1181496</v>
      </c>
      <c r="H18" s="57">
        <v>1179863</v>
      </c>
      <c r="I18" s="59">
        <v>1163540</v>
      </c>
    </row>
    <row r="19" spans="1:9" ht="27" customHeight="1">
      <c r="A19" s="98"/>
      <c r="B19" s="41" t="s">
        <v>73</v>
      </c>
      <c r="C19" s="41"/>
      <c r="D19" s="54" t="s">
        <v>74</v>
      </c>
      <c r="E19" s="57">
        <v>1160113</v>
      </c>
      <c r="F19" s="57">
        <f>F17+F18-F16</f>
        <v>1162739</v>
      </c>
      <c r="G19" s="57">
        <f>G17+G18-G16</f>
        <v>1168527</v>
      </c>
      <c r="H19" s="57">
        <f>H17+H18-H16</f>
        <v>1139143</v>
      </c>
      <c r="I19" s="57">
        <f>I17+I18-I16</f>
        <v>1145144</v>
      </c>
    </row>
    <row r="20" spans="1:9" ht="27" customHeight="1">
      <c r="A20" s="98"/>
      <c r="B20" s="41" t="s">
        <v>75</v>
      </c>
      <c r="C20" s="41"/>
      <c r="D20" s="54" t="s">
        <v>76</v>
      </c>
      <c r="E20" s="60">
        <f>E18/E8</f>
        <v>3.5182777739254179</v>
      </c>
      <c r="F20" s="60">
        <f>F18/F8</f>
        <v>3.5718301794269669</v>
      </c>
      <c r="G20" s="60">
        <f>G18/G8</f>
        <v>3.5155828775805329</v>
      </c>
      <c r="H20" s="60">
        <f>H18/H8</f>
        <v>3.2280970073707653</v>
      </c>
      <c r="I20" s="60">
        <f>I18/I8</f>
        <v>3.2184397673177085</v>
      </c>
    </row>
    <row r="21" spans="1:9" ht="27" customHeight="1">
      <c r="A21" s="98"/>
      <c r="B21" s="41" t="s">
        <v>77</v>
      </c>
      <c r="C21" s="41"/>
      <c r="D21" s="54" t="s">
        <v>78</v>
      </c>
      <c r="E21" s="60">
        <f>E19/E8</f>
        <v>3.4976137141341082</v>
      </c>
      <c r="F21" s="60">
        <f>F19/F8</f>
        <v>3.5414485125927819</v>
      </c>
      <c r="G21" s="60">
        <f>G19/G8</f>
        <v>3.4769931622202255</v>
      </c>
      <c r="H21" s="60">
        <f>H19/H8</f>
        <v>3.1166873690143313</v>
      </c>
      <c r="I21" s="60">
        <f>I19/I8</f>
        <v>3.1675550379920505</v>
      </c>
    </row>
    <row r="22" spans="1:9" ht="27" customHeight="1">
      <c r="A22" s="98"/>
      <c r="B22" s="41" t="s">
        <v>79</v>
      </c>
      <c r="C22" s="41"/>
      <c r="D22" s="54" t="s">
        <v>80</v>
      </c>
      <c r="E22" s="57">
        <f>E18/E24*1000000</f>
        <v>1038327.5602349337</v>
      </c>
      <c r="F22" s="57">
        <f>F18/F24*1000000</f>
        <v>1043441.0454394598</v>
      </c>
      <c r="G22" s="57">
        <f>G18/G24*1000000</f>
        <v>1106241.6961368956</v>
      </c>
      <c r="H22" s="57">
        <f>H18/H24*1000000</f>
        <v>1104712.7085738468</v>
      </c>
      <c r="I22" s="57">
        <f>I18/I24*1000000</f>
        <v>1089429.3870847835</v>
      </c>
    </row>
    <row r="23" spans="1:9" ht="27" customHeight="1">
      <c r="A23" s="98"/>
      <c r="B23" s="41" t="s">
        <v>81</v>
      </c>
      <c r="C23" s="41"/>
      <c r="D23" s="54" t="s">
        <v>82</v>
      </c>
      <c r="E23" s="57">
        <f>E19/E24*1000000</f>
        <v>1032229.1040679213</v>
      </c>
      <c r="F23" s="57">
        <f>F19/F24*1000000</f>
        <v>1034565.6295850753</v>
      </c>
      <c r="G23" s="57">
        <f>G19/G24*1000000</f>
        <v>1094098.7446946567</v>
      </c>
      <c r="H23" s="57">
        <f>H19/H24*1000000</f>
        <v>1066586.3316189572</v>
      </c>
      <c r="I23" s="57">
        <f>I19/I24*1000000</f>
        <v>1072205.1034290332</v>
      </c>
    </row>
    <row r="24" spans="1:9" ht="27" customHeight="1">
      <c r="A24" s="98"/>
      <c r="B24" s="61" t="s">
        <v>83</v>
      </c>
      <c r="C24" s="62"/>
      <c r="D24" s="54" t="s">
        <v>84</v>
      </c>
      <c r="E24" s="57">
        <v>1123891</v>
      </c>
      <c r="F24" s="57">
        <f>E24</f>
        <v>1123891</v>
      </c>
      <c r="G24" s="57">
        <v>1068027</v>
      </c>
      <c r="H24" s="59">
        <f>G24</f>
        <v>1068027</v>
      </c>
      <c r="I24" s="59">
        <f>H24</f>
        <v>1068027</v>
      </c>
    </row>
    <row r="25" spans="1:9" ht="27" customHeight="1">
      <c r="A25" s="98"/>
      <c r="B25" s="35" t="s">
        <v>85</v>
      </c>
      <c r="C25" s="35"/>
      <c r="D25" s="35"/>
      <c r="E25" s="57">
        <v>326771</v>
      </c>
      <c r="F25" s="57">
        <v>322854</v>
      </c>
      <c r="G25" s="57">
        <v>325877</v>
      </c>
      <c r="H25" s="57">
        <v>340995</v>
      </c>
      <c r="I25" s="42">
        <v>330051</v>
      </c>
    </row>
    <row r="26" spans="1:9" ht="27" customHeight="1">
      <c r="A26" s="98"/>
      <c r="B26" s="35" t="s">
        <v>86</v>
      </c>
      <c r="C26" s="35"/>
      <c r="D26" s="35"/>
      <c r="E26" s="63">
        <v>0.36599999999999999</v>
      </c>
      <c r="F26" s="63">
        <v>0.374</v>
      </c>
      <c r="G26" s="63">
        <v>0.379</v>
      </c>
      <c r="H26" s="63">
        <v>0.36199999999999999</v>
      </c>
      <c r="I26" s="64">
        <v>0.36</v>
      </c>
    </row>
    <row r="27" spans="1:9" ht="27" customHeight="1">
      <c r="A27" s="98"/>
      <c r="B27" s="35" t="s">
        <v>87</v>
      </c>
      <c r="C27" s="35"/>
      <c r="D27" s="35"/>
      <c r="E27" s="46">
        <v>1.4</v>
      </c>
      <c r="F27" s="46">
        <v>1.5</v>
      </c>
      <c r="G27" s="46">
        <v>5</v>
      </c>
      <c r="H27" s="46">
        <v>1.8</v>
      </c>
      <c r="I27" s="43">
        <v>2.5</v>
      </c>
    </row>
    <row r="28" spans="1:9" ht="27" customHeight="1">
      <c r="A28" s="98"/>
      <c r="B28" s="35" t="s">
        <v>88</v>
      </c>
      <c r="C28" s="35"/>
      <c r="D28" s="35"/>
      <c r="E28" s="46">
        <v>95.5</v>
      </c>
      <c r="F28" s="46">
        <v>95.7</v>
      </c>
      <c r="G28" s="46">
        <v>94.5</v>
      </c>
      <c r="H28" s="46">
        <v>88.7</v>
      </c>
      <c r="I28" s="43">
        <v>94.4</v>
      </c>
    </row>
    <row r="29" spans="1:9" ht="27" customHeight="1">
      <c r="A29" s="98"/>
      <c r="B29" s="35" t="s">
        <v>89</v>
      </c>
      <c r="C29" s="35"/>
      <c r="D29" s="35"/>
      <c r="E29" s="46">
        <v>39.299999999999997</v>
      </c>
      <c r="F29" s="46">
        <v>38.299999999999997</v>
      </c>
      <c r="G29" s="46">
        <v>39.200000000000003</v>
      </c>
      <c r="H29" s="46">
        <v>41.4</v>
      </c>
      <c r="I29" s="43">
        <v>41.6</v>
      </c>
    </row>
    <row r="30" spans="1:9" ht="27" customHeight="1">
      <c r="A30" s="98"/>
      <c r="B30" s="98" t="s">
        <v>90</v>
      </c>
      <c r="C30" s="35" t="s">
        <v>91</v>
      </c>
      <c r="D30" s="35"/>
      <c r="E30" s="46">
        <v>0</v>
      </c>
      <c r="F30" s="46">
        <v>0</v>
      </c>
      <c r="G30" s="46">
        <v>0</v>
      </c>
      <c r="H30" s="46">
        <v>0</v>
      </c>
      <c r="I30" s="43">
        <v>0</v>
      </c>
    </row>
    <row r="31" spans="1:9" ht="27" customHeight="1">
      <c r="A31" s="98"/>
      <c r="B31" s="98"/>
      <c r="C31" s="35" t="s">
        <v>92</v>
      </c>
      <c r="D31" s="35"/>
      <c r="E31" s="46">
        <v>0</v>
      </c>
      <c r="F31" s="46">
        <v>0</v>
      </c>
      <c r="G31" s="46">
        <v>0</v>
      </c>
      <c r="H31" s="46">
        <v>0</v>
      </c>
      <c r="I31" s="43">
        <v>0</v>
      </c>
    </row>
    <row r="32" spans="1:9" ht="27" customHeight="1">
      <c r="A32" s="98"/>
      <c r="B32" s="98"/>
      <c r="C32" s="35" t="s">
        <v>93</v>
      </c>
      <c r="D32" s="35"/>
      <c r="E32" s="46">
        <v>12.1</v>
      </c>
      <c r="F32" s="46">
        <v>11.9</v>
      </c>
      <c r="G32" s="46">
        <v>11.9</v>
      </c>
      <c r="H32" s="46">
        <v>12</v>
      </c>
      <c r="I32" s="43">
        <v>12.3</v>
      </c>
    </row>
    <row r="33" spans="1:9" ht="27" customHeight="1">
      <c r="A33" s="98"/>
      <c r="B33" s="98"/>
      <c r="C33" s="35" t="s">
        <v>94</v>
      </c>
      <c r="D33" s="35"/>
      <c r="E33" s="46">
        <v>236.8</v>
      </c>
      <c r="F33" s="46">
        <v>246</v>
      </c>
      <c r="G33" s="46">
        <v>235</v>
      </c>
      <c r="H33" s="46">
        <v>211.5</v>
      </c>
      <c r="I33" s="65">
        <v>217</v>
      </c>
    </row>
    <row r="34" spans="1:9" ht="27" customHeight="1">
      <c r="A34" s="2" t="s">
        <v>173</v>
      </c>
      <c r="E34" s="26"/>
      <c r="F34" s="26"/>
      <c r="G34" s="26"/>
      <c r="H34" s="26"/>
      <c r="I34" s="27"/>
    </row>
    <row r="35" spans="1:9" ht="27" customHeight="1">
      <c r="A35" s="7" t="s">
        <v>54</v>
      </c>
    </row>
    <row r="36" spans="1:9">
      <c r="A36" s="28"/>
    </row>
  </sheetData>
  <mergeCells count="2">
    <mergeCell ref="A7:A33"/>
    <mergeCell ref="B30:B33"/>
  </mergeCells>
  <phoneticPr fontId="12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="85" zoomScaleNormal="100" zoomScaleSheetLayoutView="85" workbookViewId="0">
      <pane xSplit="5" ySplit="7" topLeftCell="F11" activePane="bottomRight" state="frozen"/>
      <selection activeCell="H18" sqref="H18"/>
      <selection pane="topRight" activeCell="H18" sqref="H18"/>
      <selection pane="bottomLeft" activeCell="H18" sqref="H18"/>
      <selection pane="bottomRight" activeCell="F21" sqref="F21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3" width="13.625" style="2" customWidth="1"/>
    <col min="24" max="27" width="12" style="2" customWidth="1"/>
    <col min="28" max="16384" width="9" style="2"/>
  </cols>
  <sheetData>
    <row r="1" spans="1:27" ht="33.950000000000003" customHeight="1">
      <c r="A1" s="81" t="s">
        <v>0</v>
      </c>
      <c r="B1" s="82"/>
      <c r="C1" s="82"/>
      <c r="D1" s="83" t="s">
        <v>177</v>
      </c>
      <c r="E1" s="84"/>
      <c r="F1" s="84"/>
      <c r="G1" s="84"/>
    </row>
    <row r="2" spans="1:27" ht="15" customHeight="1"/>
    <row r="3" spans="1:27" ht="15" customHeight="1">
      <c r="A3" s="10" t="s">
        <v>182</v>
      </c>
      <c r="B3" s="10"/>
      <c r="C3" s="10"/>
      <c r="D3" s="10"/>
    </row>
    <row r="4" spans="1:27" ht="15" customHeight="1">
      <c r="A4" s="10"/>
      <c r="B4" s="10"/>
      <c r="C4" s="10"/>
      <c r="D4" s="10"/>
    </row>
    <row r="5" spans="1:27" ht="15.95" customHeight="1">
      <c r="A5" s="85" t="s">
        <v>183</v>
      </c>
      <c r="B5" s="85"/>
      <c r="C5" s="85"/>
      <c r="D5" s="85"/>
      <c r="K5" s="11"/>
      <c r="Q5" s="11" t="s">
        <v>184</v>
      </c>
    </row>
    <row r="6" spans="1:27" ht="15.95" customHeight="1">
      <c r="A6" s="113" t="s">
        <v>185</v>
      </c>
      <c r="B6" s="106"/>
      <c r="C6" s="106"/>
      <c r="D6" s="106"/>
      <c r="E6" s="106"/>
      <c r="F6" s="110" t="s">
        <v>186</v>
      </c>
      <c r="G6" s="110"/>
      <c r="H6" s="110" t="s">
        <v>187</v>
      </c>
      <c r="I6" s="110"/>
      <c r="J6" s="110" t="s">
        <v>188</v>
      </c>
      <c r="K6" s="110"/>
      <c r="L6" s="110" t="s">
        <v>189</v>
      </c>
      <c r="M6" s="110"/>
      <c r="N6" s="110" t="s">
        <v>190</v>
      </c>
      <c r="O6" s="110"/>
      <c r="P6" s="110" t="s">
        <v>191</v>
      </c>
      <c r="Q6" s="110"/>
    </row>
    <row r="7" spans="1:27" ht="15.95" customHeight="1">
      <c r="A7" s="106"/>
      <c r="B7" s="106"/>
      <c r="C7" s="106"/>
      <c r="D7" s="106"/>
      <c r="E7" s="106"/>
      <c r="F7" s="39" t="s">
        <v>166</v>
      </c>
      <c r="G7" s="39" t="s">
        <v>165</v>
      </c>
      <c r="H7" s="39" t="s">
        <v>166</v>
      </c>
      <c r="I7" s="86" t="s">
        <v>165</v>
      </c>
      <c r="J7" s="39" t="s">
        <v>166</v>
      </c>
      <c r="K7" s="86" t="s">
        <v>165</v>
      </c>
      <c r="L7" s="39" t="s">
        <v>166</v>
      </c>
      <c r="M7" s="86" t="s">
        <v>165</v>
      </c>
      <c r="N7" s="39" t="s">
        <v>166</v>
      </c>
      <c r="O7" s="39" t="s">
        <v>165</v>
      </c>
      <c r="P7" s="39" t="s">
        <v>166</v>
      </c>
      <c r="Q7" s="39" t="s">
        <v>165</v>
      </c>
    </row>
    <row r="8" spans="1:27" ht="15.95" customHeight="1">
      <c r="A8" s="103" t="s">
        <v>192</v>
      </c>
      <c r="B8" s="49" t="s">
        <v>193</v>
      </c>
      <c r="C8" s="79"/>
      <c r="D8" s="79"/>
      <c r="E8" s="75" t="s">
        <v>40</v>
      </c>
      <c r="F8" s="74">
        <v>6094</v>
      </c>
      <c r="G8" s="74">
        <v>6248</v>
      </c>
      <c r="H8" s="74">
        <v>553</v>
      </c>
      <c r="I8" s="74">
        <v>558</v>
      </c>
      <c r="J8" s="74">
        <v>155</v>
      </c>
      <c r="K8" s="74">
        <v>212</v>
      </c>
      <c r="L8" s="74">
        <v>6348</v>
      </c>
      <c r="M8" s="74">
        <v>6297</v>
      </c>
      <c r="N8" s="74">
        <v>42787</v>
      </c>
      <c r="O8" s="74">
        <v>42485</v>
      </c>
      <c r="P8" s="74">
        <v>4898</v>
      </c>
      <c r="Q8" s="74">
        <v>5012</v>
      </c>
      <c r="R8" s="87"/>
      <c r="S8" s="87"/>
      <c r="T8" s="87"/>
      <c r="U8" s="87"/>
      <c r="V8" s="87"/>
      <c r="W8" s="87"/>
      <c r="X8" s="87"/>
      <c r="Y8" s="87"/>
      <c r="Z8" s="87"/>
      <c r="AA8" s="87"/>
    </row>
    <row r="9" spans="1:27" ht="15.95" customHeight="1">
      <c r="A9" s="103"/>
      <c r="B9" s="51"/>
      <c r="C9" s="79" t="s">
        <v>194</v>
      </c>
      <c r="D9" s="79"/>
      <c r="E9" s="75" t="s">
        <v>41</v>
      </c>
      <c r="F9" s="74">
        <v>6094</v>
      </c>
      <c r="G9" s="74">
        <v>6248</v>
      </c>
      <c r="H9" s="74">
        <v>553</v>
      </c>
      <c r="I9" s="74">
        <v>558</v>
      </c>
      <c r="J9" s="74">
        <v>155</v>
      </c>
      <c r="K9" s="74">
        <v>212</v>
      </c>
      <c r="L9" s="74">
        <v>6348</v>
      </c>
      <c r="M9" s="74">
        <v>6297</v>
      </c>
      <c r="N9" s="74">
        <v>42726</v>
      </c>
      <c r="O9" s="74">
        <v>41646</v>
      </c>
      <c r="P9" s="74">
        <v>2012</v>
      </c>
      <c r="Q9" s="74">
        <v>2095</v>
      </c>
      <c r="R9" s="87"/>
      <c r="S9" s="87"/>
      <c r="T9" s="87"/>
      <c r="U9" s="87"/>
      <c r="V9" s="87"/>
      <c r="W9" s="87"/>
      <c r="X9" s="87"/>
      <c r="Y9" s="87"/>
      <c r="Z9" s="87"/>
      <c r="AA9" s="87"/>
    </row>
    <row r="10" spans="1:27" ht="15.95" customHeight="1">
      <c r="A10" s="103"/>
      <c r="B10" s="50"/>
      <c r="C10" s="79" t="s">
        <v>195</v>
      </c>
      <c r="D10" s="79"/>
      <c r="E10" s="75" t="s">
        <v>42</v>
      </c>
      <c r="F10" s="74">
        <v>0</v>
      </c>
      <c r="G10" s="74">
        <v>0</v>
      </c>
      <c r="H10" s="74">
        <v>0</v>
      </c>
      <c r="I10" s="74">
        <v>0</v>
      </c>
      <c r="J10" s="88">
        <v>0</v>
      </c>
      <c r="K10" s="88">
        <v>0</v>
      </c>
      <c r="L10" s="74">
        <v>0</v>
      </c>
      <c r="M10" s="74">
        <v>0</v>
      </c>
      <c r="N10" s="74">
        <v>61</v>
      </c>
      <c r="O10" s="74">
        <v>839</v>
      </c>
      <c r="P10" s="74">
        <v>0</v>
      </c>
      <c r="Q10" s="74">
        <v>0</v>
      </c>
      <c r="R10" s="87"/>
      <c r="S10" s="87"/>
      <c r="T10" s="87"/>
      <c r="U10" s="87"/>
      <c r="V10" s="87"/>
      <c r="W10" s="87"/>
      <c r="X10" s="87"/>
      <c r="Y10" s="87"/>
      <c r="Z10" s="87"/>
      <c r="AA10" s="87"/>
    </row>
    <row r="11" spans="1:27" ht="15.95" customHeight="1">
      <c r="A11" s="103"/>
      <c r="B11" s="49" t="s">
        <v>196</v>
      </c>
      <c r="C11" s="79"/>
      <c r="D11" s="79"/>
      <c r="E11" s="75" t="s">
        <v>43</v>
      </c>
      <c r="F11" s="74">
        <v>3531</v>
      </c>
      <c r="G11" s="74">
        <v>3586</v>
      </c>
      <c r="H11" s="74">
        <v>465</v>
      </c>
      <c r="I11" s="74">
        <v>456</v>
      </c>
      <c r="J11" s="74">
        <v>130</v>
      </c>
      <c r="K11" s="74">
        <v>129</v>
      </c>
      <c r="L11" s="74">
        <v>5612</v>
      </c>
      <c r="M11" s="74">
        <v>5430</v>
      </c>
      <c r="N11" s="74">
        <v>40943</v>
      </c>
      <c r="O11" s="74">
        <v>40042</v>
      </c>
      <c r="P11" s="74">
        <v>4806</v>
      </c>
      <c r="Q11" s="74">
        <v>4839</v>
      </c>
      <c r="R11" s="87"/>
      <c r="S11" s="87"/>
      <c r="T11" s="87"/>
      <c r="U11" s="87"/>
      <c r="V11" s="87"/>
      <c r="W11" s="87"/>
      <c r="X11" s="87"/>
      <c r="Y11" s="87"/>
      <c r="Z11" s="87"/>
      <c r="AA11" s="87"/>
    </row>
    <row r="12" spans="1:27" ht="15.95" customHeight="1">
      <c r="A12" s="103"/>
      <c r="B12" s="51"/>
      <c r="C12" s="79" t="s">
        <v>197</v>
      </c>
      <c r="D12" s="79"/>
      <c r="E12" s="75" t="s">
        <v>44</v>
      </c>
      <c r="F12" s="74">
        <v>3531</v>
      </c>
      <c r="G12" s="74">
        <v>3586</v>
      </c>
      <c r="H12" s="74">
        <v>465</v>
      </c>
      <c r="I12" s="74">
        <v>456</v>
      </c>
      <c r="J12" s="74">
        <v>130</v>
      </c>
      <c r="K12" s="74">
        <v>129</v>
      </c>
      <c r="L12" s="74">
        <v>5612</v>
      </c>
      <c r="M12" s="74">
        <v>5430</v>
      </c>
      <c r="N12" s="74">
        <v>40699</v>
      </c>
      <c r="O12" s="74">
        <v>40013</v>
      </c>
      <c r="P12" s="74">
        <v>4680</v>
      </c>
      <c r="Q12" s="74">
        <v>4700</v>
      </c>
      <c r="R12" s="87"/>
      <c r="S12" s="87"/>
      <c r="T12" s="87"/>
      <c r="U12" s="87"/>
      <c r="V12" s="87"/>
      <c r="W12" s="87"/>
      <c r="X12" s="87"/>
      <c r="Y12" s="87"/>
      <c r="Z12" s="87"/>
      <c r="AA12" s="87"/>
    </row>
    <row r="13" spans="1:27" ht="15.95" customHeight="1">
      <c r="A13" s="103"/>
      <c r="B13" s="50"/>
      <c r="C13" s="79" t="s">
        <v>198</v>
      </c>
      <c r="D13" s="79"/>
      <c r="E13" s="75" t="s">
        <v>199</v>
      </c>
      <c r="F13" s="74">
        <v>0</v>
      </c>
      <c r="G13" s="74">
        <v>0</v>
      </c>
      <c r="H13" s="88">
        <v>0</v>
      </c>
      <c r="I13" s="88">
        <v>0</v>
      </c>
      <c r="J13" s="88">
        <v>0</v>
      </c>
      <c r="K13" s="88">
        <v>0</v>
      </c>
      <c r="L13" s="74">
        <v>0</v>
      </c>
      <c r="M13" s="74">
        <v>0</v>
      </c>
      <c r="N13" s="74">
        <v>244</v>
      </c>
      <c r="O13" s="74">
        <v>28</v>
      </c>
      <c r="P13" s="74">
        <v>0</v>
      </c>
      <c r="Q13" s="74">
        <v>0</v>
      </c>
      <c r="R13" s="87"/>
      <c r="S13" s="87"/>
      <c r="T13" s="87"/>
      <c r="U13" s="87"/>
      <c r="V13" s="87"/>
      <c r="W13" s="87"/>
      <c r="X13" s="87"/>
      <c r="Y13" s="87"/>
      <c r="Z13" s="87"/>
      <c r="AA13" s="87"/>
    </row>
    <row r="14" spans="1:27" ht="15.95" customHeight="1">
      <c r="A14" s="103"/>
      <c r="B14" s="79" t="s">
        <v>200</v>
      </c>
      <c r="C14" s="79"/>
      <c r="D14" s="79"/>
      <c r="E14" s="75" t="s">
        <v>201</v>
      </c>
      <c r="F14" s="74">
        <f t="shared" ref="F14:Q15" si="0">F9-F12</f>
        <v>2563</v>
      </c>
      <c r="G14" s="74">
        <f t="shared" si="0"/>
        <v>2662</v>
      </c>
      <c r="H14" s="74">
        <f t="shared" si="0"/>
        <v>88</v>
      </c>
      <c r="I14" s="74">
        <f t="shared" si="0"/>
        <v>102</v>
      </c>
      <c r="J14" s="74">
        <f t="shared" si="0"/>
        <v>25</v>
      </c>
      <c r="K14" s="74">
        <f t="shared" si="0"/>
        <v>83</v>
      </c>
      <c r="L14" s="74">
        <f t="shared" si="0"/>
        <v>736</v>
      </c>
      <c r="M14" s="74">
        <f t="shared" si="0"/>
        <v>867</v>
      </c>
      <c r="N14" s="74">
        <f t="shared" si="0"/>
        <v>2027</v>
      </c>
      <c r="O14" s="74">
        <f t="shared" si="0"/>
        <v>1633</v>
      </c>
      <c r="P14" s="74">
        <f t="shared" si="0"/>
        <v>-2668</v>
      </c>
      <c r="Q14" s="74">
        <f t="shared" si="0"/>
        <v>-2605</v>
      </c>
      <c r="R14" s="87"/>
      <c r="S14" s="87"/>
      <c r="T14" s="87"/>
      <c r="U14" s="87"/>
      <c r="V14" s="87"/>
      <c r="W14" s="87"/>
      <c r="X14" s="87"/>
      <c r="Y14" s="87"/>
      <c r="Z14" s="87"/>
      <c r="AA14" s="87"/>
    </row>
    <row r="15" spans="1:27" ht="15.95" customHeight="1">
      <c r="A15" s="103"/>
      <c r="B15" s="79" t="s">
        <v>202</v>
      </c>
      <c r="C15" s="79"/>
      <c r="D15" s="79"/>
      <c r="E15" s="75" t="s">
        <v>203</v>
      </c>
      <c r="F15" s="74">
        <f t="shared" si="0"/>
        <v>0</v>
      </c>
      <c r="G15" s="74">
        <f t="shared" si="0"/>
        <v>0</v>
      </c>
      <c r="H15" s="74">
        <f t="shared" si="0"/>
        <v>0</v>
      </c>
      <c r="I15" s="74">
        <f t="shared" si="0"/>
        <v>0</v>
      </c>
      <c r="J15" s="74">
        <f t="shared" si="0"/>
        <v>0</v>
      </c>
      <c r="K15" s="74">
        <f t="shared" si="0"/>
        <v>0</v>
      </c>
      <c r="L15" s="74">
        <f t="shared" si="0"/>
        <v>0</v>
      </c>
      <c r="M15" s="74">
        <f t="shared" si="0"/>
        <v>0</v>
      </c>
      <c r="N15" s="74">
        <f t="shared" si="0"/>
        <v>-183</v>
      </c>
      <c r="O15" s="74">
        <f t="shared" si="0"/>
        <v>811</v>
      </c>
      <c r="P15" s="74">
        <f t="shared" si="0"/>
        <v>0</v>
      </c>
      <c r="Q15" s="74">
        <f t="shared" si="0"/>
        <v>0</v>
      </c>
      <c r="R15" s="87"/>
      <c r="S15" s="87"/>
      <c r="T15" s="87"/>
      <c r="U15" s="87"/>
      <c r="V15" s="87"/>
      <c r="W15" s="87"/>
      <c r="X15" s="87"/>
      <c r="Y15" s="87"/>
      <c r="Z15" s="87"/>
      <c r="AA15" s="87"/>
    </row>
    <row r="16" spans="1:27" ht="15.95" customHeight="1">
      <c r="A16" s="103"/>
      <c r="B16" s="79" t="s">
        <v>204</v>
      </c>
      <c r="C16" s="79"/>
      <c r="D16" s="79"/>
      <c r="E16" s="75" t="s">
        <v>205</v>
      </c>
      <c r="F16" s="74">
        <f t="shared" ref="F16:Q16" si="1">F8-F11</f>
        <v>2563</v>
      </c>
      <c r="G16" s="74">
        <f t="shared" si="1"/>
        <v>2662</v>
      </c>
      <c r="H16" s="74">
        <f t="shared" si="1"/>
        <v>88</v>
      </c>
      <c r="I16" s="74">
        <f t="shared" si="1"/>
        <v>102</v>
      </c>
      <c r="J16" s="74">
        <f t="shared" si="1"/>
        <v>25</v>
      </c>
      <c r="K16" s="74">
        <f t="shared" si="1"/>
        <v>83</v>
      </c>
      <c r="L16" s="74">
        <f t="shared" si="1"/>
        <v>736</v>
      </c>
      <c r="M16" s="74">
        <f t="shared" si="1"/>
        <v>867</v>
      </c>
      <c r="N16" s="74">
        <f t="shared" si="1"/>
        <v>1844</v>
      </c>
      <c r="O16" s="74">
        <f t="shared" si="1"/>
        <v>2443</v>
      </c>
      <c r="P16" s="74">
        <f t="shared" si="1"/>
        <v>92</v>
      </c>
      <c r="Q16" s="74">
        <f t="shared" si="1"/>
        <v>173</v>
      </c>
      <c r="R16" s="87"/>
      <c r="S16" s="87"/>
      <c r="T16" s="87"/>
      <c r="U16" s="87"/>
      <c r="V16" s="87"/>
      <c r="W16" s="87"/>
      <c r="X16" s="87"/>
      <c r="Y16" s="87"/>
      <c r="Z16" s="87"/>
      <c r="AA16" s="87"/>
    </row>
    <row r="17" spans="1:27" ht="15.95" customHeight="1">
      <c r="A17" s="103"/>
      <c r="B17" s="79" t="s">
        <v>206</v>
      </c>
      <c r="C17" s="79"/>
      <c r="D17" s="79"/>
      <c r="E17" s="39"/>
      <c r="F17" s="88">
        <v>0</v>
      </c>
      <c r="G17" s="88">
        <v>0</v>
      </c>
      <c r="H17" s="88">
        <v>0</v>
      </c>
      <c r="I17" s="88">
        <v>0</v>
      </c>
      <c r="J17" s="74">
        <v>0</v>
      </c>
      <c r="K17" s="74">
        <v>0</v>
      </c>
      <c r="L17" s="74">
        <v>0</v>
      </c>
      <c r="M17" s="74">
        <v>0</v>
      </c>
      <c r="N17" s="88">
        <v>35491</v>
      </c>
      <c r="O17" s="88">
        <v>37335</v>
      </c>
      <c r="P17" s="88">
        <v>0</v>
      </c>
      <c r="Q17" s="88">
        <v>0</v>
      </c>
      <c r="R17" s="87"/>
      <c r="S17" s="87"/>
      <c r="T17" s="87"/>
      <c r="U17" s="87"/>
      <c r="V17" s="87"/>
      <c r="W17" s="87"/>
      <c r="X17" s="87"/>
      <c r="Y17" s="87"/>
      <c r="Z17" s="87"/>
      <c r="AA17" s="87"/>
    </row>
    <row r="18" spans="1:27" ht="15.95" customHeight="1">
      <c r="A18" s="103"/>
      <c r="B18" s="79" t="s">
        <v>207</v>
      </c>
      <c r="C18" s="79"/>
      <c r="D18" s="79"/>
      <c r="E18" s="39"/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2068</v>
      </c>
      <c r="O18" s="89">
        <v>3148</v>
      </c>
      <c r="P18" s="89">
        <v>0</v>
      </c>
      <c r="Q18" s="89">
        <v>0</v>
      </c>
      <c r="R18" s="87"/>
      <c r="S18" s="87"/>
      <c r="T18" s="87"/>
      <c r="U18" s="87"/>
      <c r="V18" s="87"/>
      <c r="W18" s="87"/>
      <c r="X18" s="87"/>
      <c r="Y18" s="87"/>
      <c r="Z18" s="87"/>
      <c r="AA18" s="87"/>
    </row>
    <row r="19" spans="1:27" ht="15.95" customHeight="1">
      <c r="A19" s="103" t="s">
        <v>208</v>
      </c>
      <c r="B19" s="49" t="s">
        <v>209</v>
      </c>
      <c r="C19" s="79"/>
      <c r="D19" s="79"/>
      <c r="E19" s="75"/>
      <c r="F19" s="74">
        <v>10</v>
      </c>
      <c r="G19" s="74">
        <v>0</v>
      </c>
      <c r="H19" s="74">
        <v>3</v>
      </c>
      <c r="I19" s="74">
        <v>0</v>
      </c>
      <c r="J19" s="74">
        <v>364</v>
      </c>
      <c r="K19" s="74">
        <v>96</v>
      </c>
      <c r="L19" s="74">
        <v>0</v>
      </c>
      <c r="M19" s="74">
        <v>6</v>
      </c>
      <c r="N19" s="74">
        <v>14786</v>
      </c>
      <c r="O19" s="74">
        <v>6739</v>
      </c>
      <c r="P19" s="74">
        <v>1452</v>
      </c>
      <c r="Q19" s="74">
        <v>2123</v>
      </c>
      <c r="R19" s="87"/>
      <c r="S19" s="87"/>
      <c r="T19" s="87"/>
      <c r="U19" s="87"/>
      <c r="V19" s="87"/>
      <c r="W19" s="87"/>
      <c r="X19" s="87"/>
      <c r="Y19" s="87"/>
      <c r="Z19" s="87"/>
      <c r="AA19" s="87"/>
    </row>
    <row r="20" spans="1:27" ht="15.95" customHeight="1">
      <c r="A20" s="103"/>
      <c r="B20" s="50"/>
      <c r="C20" s="79" t="s">
        <v>210</v>
      </c>
      <c r="D20" s="79"/>
      <c r="E20" s="75"/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88">
        <v>0</v>
      </c>
      <c r="L20" s="74">
        <v>0</v>
      </c>
      <c r="M20" s="74">
        <v>0</v>
      </c>
      <c r="N20" s="74">
        <v>11962</v>
      </c>
      <c r="O20" s="74">
        <v>3836</v>
      </c>
      <c r="P20" s="74">
        <v>502</v>
      </c>
      <c r="Q20" s="74">
        <v>622</v>
      </c>
      <c r="R20" s="87"/>
      <c r="S20" s="87"/>
      <c r="T20" s="87"/>
      <c r="U20" s="87"/>
      <c r="V20" s="87"/>
      <c r="W20" s="87"/>
      <c r="X20" s="87"/>
      <c r="Y20" s="87"/>
      <c r="Z20" s="87"/>
      <c r="AA20" s="87"/>
    </row>
    <row r="21" spans="1:27" ht="15.95" customHeight="1">
      <c r="A21" s="103"/>
      <c r="B21" s="66" t="s">
        <v>211</v>
      </c>
      <c r="C21" s="79"/>
      <c r="D21" s="79"/>
      <c r="E21" s="75" t="s">
        <v>212</v>
      </c>
      <c r="F21" s="74">
        <v>10</v>
      </c>
      <c r="G21" s="74">
        <v>0</v>
      </c>
      <c r="H21" s="74">
        <v>3</v>
      </c>
      <c r="I21" s="74">
        <v>0</v>
      </c>
      <c r="J21" s="74">
        <v>1</v>
      </c>
      <c r="K21" s="74">
        <v>2</v>
      </c>
      <c r="L21" s="74">
        <v>0</v>
      </c>
      <c r="M21" s="74">
        <v>6</v>
      </c>
      <c r="N21" s="74">
        <v>14786</v>
      </c>
      <c r="O21" s="74">
        <v>6739</v>
      </c>
      <c r="P21" s="74">
        <v>1452</v>
      </c>
      <c r="Q21" s="74">
        <v>2123</v>
      </c>
      <c r="R21" s="87"/>
      <c r="S21" s="87"/>
      <c r="T21" s="87"/>
      <c r="U21" s="87"/>
      <c r="V21" s="87"/>
      <c r="W21" s="87"/>
      <c r="X21" s="87"/>
      <c r="Y21" s="87"/>
      <c r="Z21" s="87"/>
      <c r="AA21" s="87"/>
    </row>
    <row r="22" spans="1:27" ht="15.95" customHeight="1">
      <c r="A22" s="103"/>
      <c r="B22" s="49" t="s">
        <v>213</v>
      </c>
      <c r="C22" s="79"/>
      <c r="D22" s="79"/>
      <c r="E22" s="75" t="s">
        <v>214</v>
      </c>
      <c r="F22" s="74">
        <v>959</v>
      </c>
      <c r="G22" s="74">
        <v>2894</v>
      </c>
      <c r="H22" s="74">
        <v>90</v>
      </c>
      <c r="I22" s="74">
        <v>124</v>
      </c>
      <c r="J22" s="74">
        <v>521</v>
      </c>
      <c r="K22" s="74">
        <v>535</v>
      </c>
      <c r="L22" s="74">
        <v>4827</v>
      </c>
      <c r="M22" s="74">
        <v>4851</v>
      </c>
      <c r="N22" s="74">
        <v>16344</v>
      </c>
      <c r="O22" s="74">
        <v>8314</v>
      </c>
      <c r="P22" s="74">
        <v>2248</v>
      </c>
      <c r="Q22" s="74">
        <v>3011</v>
      </c>
      <c r="R22" s="87"/>
      <c r="S22" s="87"/>
      <c r="T22" s="87"/>
      <c r="U22" s="87"/>
      <c r="V22" s="87"/>
      <c r="W22" s="87"/>
      <c r="X22" s="87"/>
      <c r="Y22" s="87"/>
      <c r="Z22" s="87"/>
      <c r="AA22" s="87"/>
    </row>
    <row r="23" spans="1:27" ht="15.95" customHeight="1">
      <c r="A23" s="103"/>
      <c r="B23" s="50" t="s">
        <v>215</v>
      </c>
      <c r="C23" s="79" t="s">
        <v>216</v>
      </c>
      <c r="D23" s="79"/>
      <c r="E23" s="75"/>
      <c r="F23" s="74">
        <v>191</v>
      </c>
      <c r="G23" s="74">
        <v>215</v>
      </c>
      <c r="H23" s="74">
        <v>0</v>
      </c>
      <c r="I23" s="74">
        <v>0</v>
      </c>
      <c r="J23" s="74">
        <v>0</v>
      </c>
      <c r="K23" s="74">
        <v>0</v>
      </c>
      <c r="L23" s="74">
        <v>1027</v>
      </c>
      <c r="M23" s="74">
        <v>1082</v>
      </c>
      <c r="N23" s="74">
        <v>3499</v>
      </c>
      <c r="O23" s="74">
        <v>3565</v>
      </c>
      <c r="P23" s="74">
        <v>713</v>
      </c>
      <c r="Q23" s="74">
        <v>584</v>
      </c>
      <c r="R23" s="87"/>
      <c r="S23" s="87"/>
      <c r="T23" s="87"/>
      <c r="U23" s="87"/>
      <c r="V23" s="87"/>
      <c r="W23" s="87"/>
      <c r="X23" s="87"/>
      <c r="Y23" s="87"/>
      <c r="Z23" s="87"/>
      <c r="AA23" s="87"/>
    </row>
    <row r="24" spans="1:27" ht="15.95" customHeight="1">
      <c r="A24" s="103"/>
      <c r="B24" s="79" t="s">
        <v>217</v>
      </c>
      <c r="C24" s="79"/>
      <c r="D24" s="79"/>
      <c r="E24" s="75" t="s">
        <v>218</v>
      </c>
      <c r="F24" s="74">
        <f t="shared" ref="F24:Q24" si="2">F21-F22</f>
        <v>-949</v>
      </c>
      <c r="G24" s="74">
        <f t="shared" si="2"/>
        <v>-2894</v>
      </c>
      <c r="H24" s="74">
        <f t="shared" si="2"/>
        <v>-87</v>
      </c>
      <c r="I24" s="74">
        <f t="shared" si="2"/>
        <v>-124</v>
      </c>
      <c r="J24" s="74">
        <f t="shared" si="2"/>
        <v>-520</v>
      </c>
      <c r="K24" s="74">
        <f t="shared" si="2"/>
        <v>-533</v>
      </c>
      <c r="L24" s="74">
        <f t="shared" si="2"/>
        <v>-4827</v>
      </c>
      <c r="M24" s="74">
        <f t="shared" si="2"/>
        <v>-4845</v>
      </c>
      <c r="N24" s="74">
        <f t="shared" si="2"/>
        <v>-1558</v>
      </c>
      <c r="O24" s="74">
        <f t="shared" si="2"/>
        <v>-1575</v>
      </c>
      <c r="P24" s="74">
        <f t="shared" si="2"/>
        <v>-796</v>
      </c>
      <c r="Q24" s="74">
        <f t="shared" si="2"/>
        <v>-888</v>
      </c>
      <c r="R24" s="87"/>
      <c r="S24" s="87"/>
      <c r="T24" s="87"/>
      <c r="U24" s="87"/>
      <c r="V24" s="87"/>
      <c r="W24" s="87"/>
      <c r="X24" s="87"/>
      <c r="Y24" s="87"/>
      <c r="Z24" s="87"/>
      <c r="AA24" s="87"/>
    </row>
    <row r="25" spans="1:27" ht="15.95" customHeight="1">
      <c r="A25" s="103"/>
      <c r="B25" s="49" t="s">
        <v>219</v>
      </c>
      <c r="C25" s="49"/>
      <c r="D25" s="49"/>
      <c r="E25" s="111" t="s">
        <v>220</v>
      </c>
      <c r="F25" s="108">
        <v>949</v>
      </c>
      <c r="G25" s="108">
        <v>2894</v>
      </c>
      <c r="H25" s="108">
        <v>87</v>
      </c>
      <c r="I25" s="108">
        <v>124</v>
      </c>
      <c r="J25" s="108">
        <v>520</v>
      </c>
      <c r="K25" s="108">
        <v>533</v>
      </c>
      <c r="L25" s="108">
        <v>4827</v>
      </c>
      <c r="M25" s="108">
        <v>4845</v>
      </c>
      <c r="N25" s="108">
        <v>16</v>
      </c>
      <c r="O25" s="108">
        <v>7</v>
      </c>
      <c r="P25" s="108">
        <v>796</v>
      </c>
      <c r="Q25" s="108">
        <v>888</v>
      </c>
      <c r="R25" s="87"/>
      <c r="S25" s="87"/>
      <c r="T25" s="87"/>
      <c r="U25" s="87"/>
      <c r="V25" s="87"/>
      <c r="W25" s="87"/>
      <c r="X25" s="87"/>
      <c r="Y25" s="87"/>
      <c r="Z25" s="87"/>
      <c r="AA25" s="87"/>
    </row>
    <row r="26" spans="1:27" ht="15.95" customHeight="1">
      <c r="A26" s="103"/>
      <c r="B26" s="66" t="s">
        <v>221</v>
      </c>
      <c r="C26" s="66"/>
      <c r="D26" s="66"/>
      <c r="E26" s="112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87"/>
      <c r="S26" s="87"/>
      <c r="T26" s="87"/>
      <c r="U26" s="87"/>
      <c r="V26" s="87"/>
      <c r="W26" s="87"/>
      <c r="X26" s="87"/>
      <c r="Y26" s="87"/>
      <c r="Z26" s="87"/>
      <c r="AA26" s="87"/>
    </row>
    <row r="27" spans="1:27" ht="15.95" customHeight="1">
      <c r="A27" s="103"/>
      <c r="B27" s="79" t="s">
        <v>222</v>
      </c>
      <c r="C27" s="79"/>
      <c r="D27" s="79"/>
      <c r="E27" s="75" t="s">
        <v>223</v>
      </c>
      <c r="F27" s="74">
        <f t="shared" ref="F27:Q27" si="3">F24+F25</f>
        <v>0</v>
      </c>
      <c r="G27" s="74">
        <f t="shared" si="3"/>
        <v>0</v>
      </c>
      <c r="H27" s="74">
        <f t="shared" si="3"/>
        <v>0</v>
      </c>
      <c r="I27" s="74">
        <f t="shared" si="3"/>
        <v>0</v>
      </c>
      <c r="J27" s="74">
        <f t="shared" si="3"/>
        <v>0</v>
      </c>
      <c r="K27" s="74">
        <f t="shared" si="3"/>
        <v>0</v>
      </c>
      <c r="L27" s="74">
        <f t="shared" si="3"/>
        <v>0</v>
      </c>
      <c r="M27" s="74">
        <f t="shared" si="3"/>
        <v>0</v>
      </c>
      <c r="N27" s="74">
        <f t="shared" si="3"/>
        <v>-1542</v>
      </c>
      <c r="O27" s="74">
        <f t="shared" si="3"/>
        <v>-1568</v>
      </c>
      <c r="P27" s="74">
        <f t="shared" si="3"/>
        <v>0</v>
      </c>
      <c r="Q27" s="74">
        <f t="shared" si="3"/>
        <v>0</v>
      </c>
      <c r="R27" s="87"/>
      <c r="S27" s="87"/>
      <c r="T27" s="87"/>
      <c r="U27" s="87"/>
      <c r="V27" s="87"/>
      <c r="W27" s="87"/>
      <c r="X27" s="87"/>
      <c r="Y27" s="87"/>
      <c r="Z27" s="87"/>
      <c r="AA27" s="87"/>
    </row>
    <row r="28" spans="1:27" ht="15.95" customHeight="1">
      <c r="A28" s="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</row>
    <row r="29" spans="1:27" ht="15.95" customHeight="1">
      <c r="A29" s="85"/>
      <c r="F29" s="87"/>
      <c r="G29" s="87"/>
      <c r="H29" s="87"/>
      <c r="I29" s="87"/>
      <c r="J29" s="92"/>
      <c r="K29" s="92"/>
      <c r="L29" s="87"/>
      <c r="M29" s="87"/>
      <c r="N29" s="87"/>
      <c r="O29" s="87"/>
      <c r="P29" s="87"/>
      <c r="Q29" s="92" t="s">
        <v>224</v>
      </c>
      <c r="R29" s="87"/>
      <c r="S29" s="87"/>
      <c r="T29" s="87"/>
      <c r="U29" s="87"/>
      <c r="V29" s="87"/>
      <c r="W29" s="87"/>
      <c r="X29" s="87"/>
      <c r="Y29" s="87"/>
      <c r="Z29" s="87"/>
      <c r="AA29" s="92"/>
    </row>
    <row r="30" spans="1:27" ht="15.95" customHeight="1">
      <c r="A30" s="106" t="s">
        <v>225</v>
      </c>
      <c r="B30" s="106"/>
      <c r="C30" s="106"/>
      <c r="D30" s="106"/>
      <c r="E30" s="106"/>
      <c r="F30" s="107" t="s">
        <v>226</v>
      </c>
      <c r="G30" s="102"/>
      <c r="H30" s="107" t="s">
        <v>227</v>
      </c>
      <c r="I30" s="102"/>
      <c r="J30" s="107" t="s">
        <v>228</v>
      </c>
      <c r="K30" s="102"/>
      <c r="L30" s="107" t="s">
        <v>229</v>
      </c>
      <c r="M30" s="102"/>
      <c r="N30" s="102"/>
      <c r="O30" s="102"/>
      <c r="P30" s="102"/>
      <c r="Q30" s="102"/>
      <c r="R30" s="93"/>
      <c r="S30" s="87"/>
      <c r="T30" s="93"/>
      <c r="U30" s="87"/>
      <c r="V30" s="93"/>
      <c r="W30" s="87"/>
      <c r="X30" s="93"/>
      <c r="Y30" s="87"/>
      <c r="Z30" s="93"/>
      <c r="AA30" s="87"/>
    </row>
    <row r="31" spans="1:27" ht="15.95" customHeight="1">
      <c r="A31" s="106"/>
      <c r="B31" s="106"/>
      <c r="C31" s="106"/>
      <c r="D31" s="106"/>
      <c r="E31" s="106"/>
      <c r="F31" s="39" t="s">
        <v>166</v>
      </c>
      <c r="G31" s="86" t="s">
        <v>165</v>
      </c>
      <c r="H31" s="39" t="s">
        <v>166</v>
      </c>
      <c r="I31" s="86" t="s">
        <v>165</v>
      </c>
      <c r="J31" s="39" t="s">
        <v>166</v>
      </c>
      <c r="K31" s="86" t="s">
        <v>165</v>
      </c>
      <c r="L31" s="39" t="s">
        <v>166</v>
      </c>
      <c r="M31" s="86" t="s">
        <v>165</v>
      </c>
      <c r="N31" s="39"/>
      <c r="O31" s="86"/>
      <c r="P31" s="39"/>
      <c r="Q31" s="86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27" ht="15.95" customHeight="1">
      <c r="A32" s="103" t="s">
        <v>230</v>
      </c>
      <c r="B32" s="49" t="s">
        <v>193</v>
      </c>
      <c r="C32" s="79"/>
      <c r="D32" s="79"/>
      <c r="E32" s="75" t="s">
        <v>40</v>
      </c>
      <c r="F32" s="74">
        <v>18</v>
      </c>
      <c r="G32" s="74">
        <v>375</v>
      </c>
      <c r="H32" s="74">
        <v>169</v>
      </c>
      <c r="I32" s="74">
        <v>217</v>
      </c>
      <c r="J32" s="74">
        <v>0</v>
      </c>
      <c r="K32" s="74">
        <v>0</v>
      </c>
      <c r="L32" s="74">
        <v>0</v>
      </c>
      <c r="M32" s="74">
        <v>0</v>
      </c>
      <c r="N32" s="74"/>
      <c r="O32" s="74"/>
      <c r="P32" s="74"/>
      <c r="Q32" s="74"/>
      <c r="R32" s="95"/>
      <c r="S32" s="95"/>
      <c r="T32" s="95"/>
      <c r="U32" s="95"/>
      <c r="V32" s="96"/>
      <c r="W32" s="96"/>
      <c r="X32" s="95"/>
      <c r="Y32" s="95"/>
      <c r="Z32" s="96"/>
      <c r="AA32" s="96"/>
    </row>
    <row r="33" spans="1:27" ht="15.95" customHeight="1">
      <c r="A33" s="104"/>
      <c r="B33" s="51"/>
      <c r="C33" s="49" t="s">
        <v>231</v>
      </c>
      <c r="D33" s="79"/>
      <c r="E33" s="75"/>
      <c r="F33" s="74">
        <v>18</v>
      </c>
      <c r="G33" s="74">
        <v>375</v>
      </c>
      <c r="H33" s="74">
        <v>131</v>
      </c>
      <c r="I33" s="74">
        <v>157</v>
      </c>
      <c r="J33" s="74">
        <v>0</v>
      </c>
      <c r="K33" s="74">
        <v>0</v>
      </c>
      <c r="L33" s="74">
        <v>0</v>
      </c>
      <c r="M33" s="74">
        <v>0</v>
      </c>
      <c r="N33" s="74"/>
      <c r="O33" s="74"/>
      <c r="P33" s="74"/>
      <c r="Q33" s="74"/>
      <c r="R33" s="95"/>
      <c r="S33" s="95"/>
      <c r="T33" s="95"/>
      <c r="U33" s="95"/>
      <c r="V33" s="96"/>
      <c r="W33" s="96"/>
      <c r="X33" s="95"/>
      <c r="Y33" s="95"/>
      <c r="Z33" s="96"/>
      <c r="AA33" s="96"/>
    </row>
    <row r="34" spans="1:27" ht="15.95" customHeight="1">
      <c r="A34" s="104"/>
      <c r="B34" s="51"/>
      <c r="C34" s="50"/>
      <c r="D34" s="79" t="s">
        <v>232</v>
      </c>
      <c r="E34" s="75"/>
      <c r="F34" s="74">
        <v>0</v>
      </c>
      <c r="G34" s="74">
        <v>362</v>
      </c>
      <c r="H34" s="74">
        <v>131</v>
      </c>
      <c r="I34" s="74">
        <v>157</v>
      </c>
      <c r="J34" s="74">
        <v>0</v>
      </c>
      <c r="K34" s="74">
        <v>0</v>
      </c>
      <c r="L34" s="74">
        <v>0</v>
      </c>
      <c r="M34" s="74">
        <v>0</v>
      </c>
      <c r="N34" s="74"/>
      <c r="O34" s="74"/>
      <c r="P34" s="74"/>
      <c r="Q34" s="74"/>
      <c r="R34" s="95"/>
      <c r="S34" s="95"/>
      <c r="T34" s="95"/>
      <c r="U34" s="95"/>
      <c r="V34" s="96"/>
      <c r="W34" s="96"/>
      <c r="X34" s="95"/>
      <c r="Y34" s="95"/>
      <c r="Z34" s="96"/>
      <c r="AA34" s="96"/>
    </row>
    <row r="35" spans="1:27" ht="15.95" customHeight="1">
      <c r="A35" s="104"/>
      <c r="B35" s="50"/>
      <c r="C35" s="66" t="s">
        <v>233</v>
      </c>
      <c r="D35" s="79"/>
      <c r="E35" s="75"/>
      <c r="F35" s="74">
        <v>0</v>
      </c>
      <c r="G35" s="74">
        <v>0</v>
      </c>
      <c r="H35" s="74">
        <v>38</v>
      </c>
      <c r="I35" s="74">
        <v>60</v>
      </c>
      <c r="J35" s="74">
        <v>0</v>
      </c>
      <c r="K35" s="89">
        <v>0</v>
      </c>
      <c r="L35" s="89">
        <v>0</v>
      </c>
      <c r="M35" s="74">
        <v>0</v>
      </c>
      <c r="N35" s="74"/>
      <c r="O35" s="74"/>
      <c r="P35" s="74"/>
      <c r="Q35" s="74"/>
      <c r="R35" s="95"/>
      <c r="S35" s="95"/>
      <c r="T35" s="95"/>
      <c r="U35" s="95"/>
      <c r="V35" s="96"/>
      <c r="W35" s="96"/>
      <c r="X35" s="95"/>
      <c r="Y35" s="95"/>
      <c r="Z35" s="96"/>
      <c r="AA35" s="96"/>
    </row>
    <row r="36" spans="1:27" ht="15.95" customHeight="1">
      <c r="A36" s="104"/>
      <c r="B36" s="49" t="s">
        <v>196</v>
      </c>
      <c r="C36" s="79"/>
      <c r="D36" s="79"/>
      <c r="E36" s="75" t="s">
        <v>41</v>
      </c>
      <c r="F36" s="74">
        <v>1</v>
      </c>
      <c r="G36" s="74">
        <v>1</v>
      </c>
      <c r="H36" s="74">
        <v>169</v>
      </c>
      <c r="I36" s="74">
        <v>179</v>
      </c>
      <c r="J36" s="74">
        <v>0</v>
      </c>
      <c r="K36" s="74">
        <v>0</v>
      </c>
      <c r="L36" s="74">
        <v>0</v>
      </c>
      <c r="M36" s="74">
        <v>0</v>
      </c>
      <c r="N36" s="74"/>
      <c r="O36" s="74"/>
      <c r="P36" s="74"/>
      <c r="Q36" s="74"/>
      <c r="R36" s="95"/>
      <c r="S36" s="95"/>
      <c r="T36" s="95"/>
      <c r="U36" s="95"/>
      <c r="V36" s="95"/>
      <c r="W36" s="95"/>
      <c r="X36" s="95"/>
      <c r="Y36" s="95"/>
      <c r="Z36" s="96"/>
      <c r="AA36" s="96"/>
    </row>
    <row r="37" spans="1:27" ht="15.95" customHeight="1">
      <c r="A37" s="104"/>
      <c r="B37" s="51"/>
      <c r="C37" s="79" t="s">
        <v>234</v>
      </c>
      <c r="D37" s="79"/>
      <c r="E37" s="75"/>
      <c r="F37" s="74">
        <v>0</v>
      </c>
      <c r="G37" s="74">
        <v>0</v>
      </c>
      <c r="H37" s="74">
        <v>146</v>
      </c>
      <c r="I37" s="74">
        <v>154</v>
      </c>
      <c r="J37" s="74">
        <v>0</v>
      </c>
      <c r="K37" s="74">
        <v>0</v>
      </c>
      <c r="L37" s="74">
        <v>0</v>
      </c>
      <c r="M37" s="74">
        <v>0</v>
      </c>
      <c r="N37" s="74"/>
      <c r="O37" s="74"/>
      <c r="P37" s="74"/>
      <c r="Q37" s="74"/>
      <c r="R37" s="95"/>
      <c r="S37" s="95"/>
      <c r="T37" s="95"/>
      <c r="U37" s="95"/>
      <c r="V37" s="95"/>
      <c r="W37" s="95"/>
      <c r="X37" s="95"/>
      <c r="Y37" s="95"/>
      <c r="Z37" s="96"/>
      <c r="AA37" s="96"/>
    </row>
    <row r="38" spans="1:27" ht="15.95" customHeight="1">
      <c r="A38" s="104"/>
      <c r="B38" s="50"/>
      <c r="C38" s="79" t="s">
        <v>235</v>
      </c>
      <c r="D38" s="79"/>
      <c r="E38" s="75"/>
      <c r="F38" s="74">
        <v>1</v>
      </c>
      <c r="G38" s="74">
        <v>1</v>
      </c>
      <c r="H38" s="74">
        <v>24</v>
      </c>
      <c r="I38" s="74">
        <v>25</v>
      </c>
      <c r="J38" s="74">
        <v>0</v>
      </c>
      <c r="K38" s="74">
        <v>0</v>
      </c>
      <c r="L38" s="89">
        <v>0</v>
      </c>
      <c r="M38" s="74">
        <v>0</v>
      </c>
      <c r="N38" s="74"/>
      <c r="O38" s="74"/>
      <c r="P38" s="74"/>
      <c r="Q38" s="74"/>
      <c r="R38" s="95"/>
      <c r="S38" s="95"/>
      <c r="T38" s="96"/>
      <c r="U38" s="96"/>
      <c r="V38" s="95"/>
      <c r="W38" s="95"/>
      <c r="X38" s="95"/>
      <c r="Y38" s="95"/>
      <c r="Z38" s="96"/>
      <c r="AA38" s="96"/>
    </row>
    <row r="39" spans="1:27" ht="15.95" customHeight="1">
      <c r="A39" s="104"/>
      <c r="B39" s="35" t="s">
        <v>236</v>
      </c>
      <c r="C39" s="35"/>
      <c r="D39" s="35"/>
      <c r="E39" s="75" t="s">
        <v>237</v>
      </c>
      <c r="F39" s="74">
        <v>18</v>
      </c>
      <c r="G39" s="74">
        <v>375</v>
      </c>
      <c r="H39" s="74">
        <v>0</v>
      </c>
      <c r="I39" s="74">
        <v>38</v>
      </c>
      <c r="J39" s="74">
        <v>0</v>
      </c>
      <c r="K39" s="74">
        <v>0</v>
      </c>
      <c r="L39" s="74">
        <v>0</v>
      </c>
      <c r="M39" s="74">
        <v>0</v>
      </c>
      <c r="N39" s="74"/>
      <c r="O39" s="74"/>
      <c r="P39" s="74"/>
      <c r="Q39" s="74"/>
      <c r="R39" s="95"/>
      <c r="S39" s="95"/>
      <c r="T39" s="95"/>
      <c r="U39" s="95"/>
      <c r="V39" s="95"/>
      <c r="W39" s="95"/>
      <c r="X39" s="95"/>
      <c r="Y39" s="95"/>
      <c r="Z39" s="96"/>
      <c r="AA39" s="96"/>
    </row>
    <row r="40" spans="1:27" ht="15.95" customHeight="1">
      <c r="A40" s="103" t="s">
        <v>238</v>
      </c>
      <c r="B40" s="49" t="s">
        <v>239</v>
      </c>
      <c r="C40" s="79"/>
      <c r="D40" s="79"/>
      <c r="E40" s="75" t="s">
        <v>43</v>
      </c>
      <c r="F40" s="74">
        <v>51</v>
      </c>
      <c r="G40" s="74">
        <v>54</v>
      </c>
      <c r="H40" s="74">
        <v>334</v>
      </c>
      <c r="I40" s="74">
        <v>287</v>
      </c>
      <c r="J40" s="74">
        <v>84</v>
      </c>
      <c r="K40" s="74">
        <v>84</v>
      </c>
      <c r="L40" s="74">
        <v>86</v>
      </c>
      <c r="M40" s="74">
        <v>91</v>
      </c>
      <c r="N40" s="74"/>
      <c r="O40" s="74"/>
      <c r="P40" s="74"/>
      <c r="Q40" s="74"/>
      <c r="R40" s="95"/>
      <c r="S40" s="95"/>
      <c r="T40" s="95"/>
      <c r="U40" s="95"/>
      <c r="V40" s="96"/>
      <c r="W40" s="96"/>
      <c r="X40" s="96"/>
      <c r="Y40" s="96"/>
      <c r="Z40" s="95"/>
      <c r="AA40" s="95"/>
    </row>
    <row r="41" spans="1:27" ht="15.95" customHeight="1">
      <c r="A41" s="105"/>
      <c r="B41" s="50"/>
      <c r="C41" s="79" t="s">
        <v>240</v>
      </c>
      <c r="D41" s="79"/>
      <c r="E41" s="75"/>
      <c r="F41" s="89">
        <v>0</v>
      </c>
      <c r="G41" s="89">
        <v>0</v>
      </c>
      <c r="H41" s="89">
        <v>109</v>
      </c>
      <c r="I41" s="89">
        <v>88</v>
      </c>
      <c r="J41" s="89">
        <v>0</v>
      </c>
      <c r="K41" s="74">
        <v>0</v>
      </c>
      <c r="L41" s="74">
        <v>0</v>
      </c>
      <c r="M41" s="74">
        <v>0</v>
      </c>
      <c r="N41" s="74"/>
      <c r="O41" s="74"/>
      <c r="P41" s="74"/>
      <c r="Q41" s="74"/>
      <c r="R41" s="96"/>
      <c r="S41" s="96"/>
      <c r="T41" s="96"/>
      <c r="U41" s="96"/>
      <c r="V41" s="96"/>
      <c r="W41" s="96"/>
      <c r="X41" s="96"/>
      <c r="Y41" s="96"/>
      <c r="Z41" s="95"/>
      <c r="AA41" s="95"/>
    </row>
    <row r="42" spans="1:27" ht="15.95" customHeight="1">
      <c r="A42" s="105"/>
      <c r="B42" s="49" t="s">
        <v>213</v>
      </c>
      <c r="C42" s="79"/>
      <c r="D42" s="79"/>
      <c r="E42" s="75" t="s">
        <v>44</v>
      </c>
      <c r="F42" s="74">
        <v>101</v>
      </c>
      <c r="G42" s="74">
        <v>213</v>
      </c>
      <c r="H42" s="74">
        <v>365</v>
      </c>
      <c r="I42" s="74">
        <v>305</v>
      </c>
      <c r="J42" s="74">
        <v>84</v>
      </c>
      <c r="K42" s="74">
        <v>84</v>
      </c>
      <c r="L42" s="74">
        <v>86</v>
      </c>
      <c r="M42" s="74">
        <v>91</v>
      </c>
      <c r="N42" s="74"/>
      <c r="O42" s="74"/>
      <c r="P42" s="74"/>
      <c r="Q42" s="74"/>
      <c r="R42" s="95"/>
      <c r="S42" s="95"/>
      <c r="T42" s="95"/>
      <c r="U42" s="95"/>
      <c r="V42" s="96"/>
      <c r="W42" s="96"/>
      <c r="X42" s="95"/>
      <c r="Y42" s="95"/>
      <c r="Z42" s="95"/>
      <c r="AA42" s="95"/>
    </row>
    <row r="43" spans="1:27" ht="15.95" customHeight="1">
      <c r="A43" s="105"/>
      <c r="B43" s="50"/>
      <c r="C43" s="79" t="s">
        <v>241</v>
      </c>
      <c r="D43" s="79"/>
      <c r="E43" s="75"/>
      <c r="F43" s="74">
        <v>38</v>
      </c>
      <c r="G43" s="74">
        <v>38</v>
      </c>
      <c r="H43" s="74">
        <v>232</v>
      </c>
      <c r="I43" s="74">
        <v>217</v>
      </c>
      <c r="J43" s="74">
        <v>73</v>
      </c>
      <c r="K43" s="89">
        <v>72</v>
      </c>
      <c r="L43" s="89">
        <v>74</v>
      </c>
      <c r="M43" s="74">
        <v>77</v>
      </c>
      <c r="N43" s="74"/>
      <c r="O43" s="74"/>
      <c r="P43" s="74"/>
      <c r="Q43" s="74"/>
      <c r="R43" s="95"/>
      <c r="S43" s="95"/>
      <c r="T43" s="96"/>
      <c r="U43" s="95"/>
      <c r="V43" s="96"/>
      <c r="W43" s="96"/>
      <c r="X43" s="95"/>
      <c r="Y43" s="95"/>
      <c r="Z43" s="96"/>
      <c r="AA43" s="96"/>
    </row>
    <row r="44" spans="1:27" ht="15.95" customHeight="1">
      <c r="A44" s="105"/>
      <c r="B44" s="79" t="s">
        <v>236</v>
      </c>
      <c r="C44" s="79"/>
      <c r="D44" s="79"/>
      <c r="E44" s="75" t="s">
        <v>242</v>
      </c>
      <c r="F44" s="89">
        <v>-50</v>
      </c>
      <c r="G44" s="89">
        <v>-160</v>
      </c>
      <c r="H44" s="89">
        <v>-32</v>
      </c>
      <c r="I44" s="89">
        <v>-18</v>
      </c>
      <c r="J44" s="89">
        <v>0</v>
      </c>
      <c r="K44" s="89">
        <v>0</v>
      </c>
      <c r="L44" s="89">
        <v>0</v>
      </c>
      <c r="M44" s="89">
        <v>0</v>
      </c>
      <c r="N44" s="89"/>
      <c r="O44" s="89"/>
      <c r="P44" s="89"/>
      <c r="Q44" s="89"/>
      <c r="R44" s="96"/>
      <c r="S44" s="96"/>
      <c r="T44" s="95"/>
      <c r="U44" s="95"/>
      <c r="V44" s="96"/>
      <c r="W44" s="96"/>
      <c r="X44" s="95"/>
      <c r="Y44" s="95"/>
      <c r="Z44" s="95"/>
      <c r="AA44" s="95"/>
    </row>
    <row r="45" spans="1:27" ht="15.95" customHeight="1">
      <c r="A45" s="103" t="s">
        <v>243</v>
      </c>
      <c r="B45" s="35" t="s">
        <v>244</v>
      </c>
      <c r="C45" s="35"/>
      <c r="D45" s="35"/>
      <c r="E45" s="75" t="s">
        <v>245</v>
      </c>
      <c r="F45" s="74">
        <v>-32</v>
      </c>
      <c r="G45" s="74">
        <v>215</v>
      </c>
      <c r="H45" s="74">
        <v>-32</v>
      </c>
      <c r="I45" s="74">
        <v>20</v>
      </c>
      <c r="J45" s="74">
        <v>0</v>
      </c>
      <c r="K45" s="74">
        <v>0</v>
      </c>
      <c r="L45" s="74">
        <v>0</v>
      </c>
      <c r="M45" s="74">
        <v>0</v>
      </c>
      <c r="N45" s="74"/>
      <c r="O45" s="74"/>
      <c r="P45" s="74"/>
      <c r="Q45" s="74"/>
      <c r="R45" s="95"/>
      <c r="S45" s="95"/>
      <c r="T45" s="95"/>
      <c r="U45" s="95"/>
      <c r="V45" s="95"/>
      <c r="W45" s="95"/>
      <c r="X45" s="95"/>
      <c r="Y45" s="95"/>
      <c r="Z45" s="95"/>
      <c r="AA45" s="95"/>
    </row>
    <row r="46" spans="1:27" ht="15.95" customHeight="1">
      <c r="A46" s="105"/>
      <c r="B46" s="79" t="s">
        <v>246</v>
      </c>
      <c r="C46" s="79"/>
      <c r="D46" s="79"/>
      <c r="E46" s="79"/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74">
        <v>0</v>
      </c>
      <c r="N46" s="74"/>
      <c r="O46" s="74"/>
      <c r="P46" s="89"/>
      <c r="Q46" s="89"/>
      <c r="R46" s="96"/>
      <c r="S46" s="96"/>
      <c r="T46" s="96"/>
      <c r="U46" s="96"/>
      <c r="V46" s="96"/>
      <c r="W46" s="96"/>
      <c r="X46" s="96"/>
      <c r="Y46" s="96"/>
      <c r="Z46" s="96"/>
      <c r="AA46" s="96"/>
    </row>
    <row r="47" spans="1:27" ht="15.95" customHeight="1">
      <c r="A47" s="105"/>
      <c r="B47" s="79" t="s">
        <v>247</v>
      </c>
      <c r="C47" s="79"/>
      <c r="D47" s="79"/>
      <c r="E47" s="79"/>
      <c r="F47" s="74">
        <v>267</v>
      </c>
      <c r="G47" s="74">
        <v>299</v>
      </c>
      <c r="H47" s="74">
        <v>0</v>
      </c>
      <c r="I47" s="74">
        <v>32</v>
      </c>
      <c r="J47" s="74">
        <v>0</v>
      </c>
      <c r="K47" s="74">
        <v>0</v>
      </c>
      <c r="L47" s="74">
        <v>0</v>
      </c>
      <c r="M47" s="74">
        <v>0</v>
      </c>
      <c r="N47" s="74"/>
      <c r="O47" s="74"/>
      <c r="P47" s="74"/>
      <c r="Q47" s="74"/>
      <c r="R47" s="95"/>
      <c r="S47" s="95"/>
      <c r="T47" s="95"/>
      <c r="U47" s="95"/>
      <c r="V47" s="95"/>
      <c r="W47" s="95"/>
      <c r="X47" s="95"/>
      <c r="Y47" s="95"/>
      <c r="Z47" s="95"/>
      <c r="AA47" s="95"/>
    </row>
    <row r="48" spans="1:27" ht="15.95" customHeight="1">
      <c r="A48" s="105"/>
      <c r="B48" s="79" t="s">
        <v>248</v>
      </c>
      <c r="C48" s="79"/>
      <c r="D48" s="79"/>
      <c r="E48" s="79"/>
      <c r="F48" s="74">
        <v>264</v>
      </c>
      <c r="G48" s="74">
        <v>299</v>
      </c>
      <c r="H48" s="74">
        <v>0</v>
      </c>
      <c r="I48" s="74">
        <v>7</v>
      </c>
      <c r="J48" s="74">
        <v>0</v>
      </c>
      <c r="K48" s="74">
        <v>0</v>
      </c>
      <c r="L48" s="74">
        <v>0</v>
      </c>
      <c r="M48" s="74">
        <v>0</v>
      </c>
      <c r="N48" s="74"/>
      <c r="O48" s="74"/>
      <c r="P48" s="74"/>
      <c r="Q48" s="74"/>
      <c r="R48" s="95"/>
      <c r="S48" s="95"/>
      <c r="T48" s="95"/>
      <c r="U48" s="95"/>
      <c r="V48" s="95"/>
      <c r="W48" s="95"/>
      <c r="X48" s="95"/>
      <c r="Y48" s="95"/>
      <c r="Z48" s="95"/>
      <c r="AA48" s="95"/>
    </row>
    <row r="49" spans="1:17" ht="15.95" customHeight="1">
      <c r="A49" s="7" t="s">
        <v>54</v>
      </c>
      <c r="Q49" s="6"/>
    </row>
    <row r="50" spans="1:17" ht="15.95" customHeight="1">
      <c r="A50" s="7"/>
    </row>
  </sheetData>
  <mergeCells count="32">
    <mergeCell ref="P25:P26"/>
    <mergeCell ref="P30:Q30"/>
    <mergeCell ref="A32:A39"/>
    <mergeCell ref="A40:A44"/>
    <mergeCell ref="A45:A48"/>
    <mergeCell ref="A30:E31"/>
    <mergeCell ref="F30:G30"/>
    <mergeCell ref="H30:I30"/>
    <mergeCell ref="J30:K30"/>
    <mergeCell ref="L30:M30"/>
    <mergeCell ref="N30:O30"/>
    <mergeCell ref="L6:M6"/>
    <mergeCell ref="L25:L26"/>
    <mergeCell ref="M25:M26"/>
    <mergeCell ref="N25:N26"/>
    <mergeCell ref="O25:O26"/>
    <mergeCell ref="N6:O6"/>
    <mergeCell ref="Q25:Q26"/>
    <mergeCell ref="P6:Q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A6:E7"/>
    <mergeCell ref="F6:G6"/>
    <mergeCell ref="H6:I6"/>
    <mergeCell ref="J6:K6"/>
  </mergeCells>
  <phoneticPr fontId="11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67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zoomScaleSheetLayoutView="100" workbookViewId="0">
      <selection activeCell="C2" sqref="C2"/>
    </sheetView>
  </sheetViews>
  <sheetFormatPr defaultColWidth="9"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21" t="s">
        <v>0</v>
      </c>
      <c r="B1" s="21"/>
      <c r="C1" s="29" t="s">
        <v>177</v>
      </c>
      <c r="D1" s="30"/>
    </row>
    <row r="3" spans="1:14" ht="15" customHeight="1">
      <c r="A3" s="10" t="s">
        <v>95</v>
      </c>
      <c r="B3" s="10"/>
      <c r="C3" s="10"/>
      <c r="D3" s="10"/>
      <c r="E3" s="10"/>
      <c r="F3" s="10"/>
      <c r="I3" s="10"/>
      <c r="J3" s="10"/>
    </row>
    <row r="4" spans="1:14" ht="15" customHeight="1">
      <c r="A4" s="10"/>
      <c r="B4" s="10"/>
      <c r="C4" s="10"/>
      <c r="D4" s="10"/>
      <c r="E4" s="10"/>
      <c r="F4" s="10"/>
      <c r="I4" s="10"/>
      <c r="J4" s="10"/>
    </row>
    <row r="5" spans="1:14" ht="15" customHeight="1">
      <c r="A5" s="31"/>
      <c r="B5" s="31" t="s">
        <v>178</v>
      </c>
      <c r="C5" s="31"/>
      <c r="D5" s="31"/>
      <c r="H5" s="11"/>
      <c r="L5" s="11"/>
      <c r="N5" s="11" t="s">
        <v>96</v>
      </c>
    </row>
    <row r="6" spans="1:14" ht="15" customHeight="1">
      <c r="A6" s="32"/>
      <c r="B6" s="33"/>
      <c r="C6" s="33"/>
      <c r="D6" s="72"/>
      <c r="E6" s="114" t="s">
        <v>179</v>
      </c>
      <c r="F6" s="114"/>
      <c r="G6" s="114" t="s">
        <v>180</v>
      </c>
      <c r="H6" s="114"/>
      <c r="I6" s="116" t="s">
        <v>181</v>
      </c>
      <c r="J6" s="117"/>
      <c r="K6" s="114"/>
      <c r="L6" s="114"/>
      <c r="M6" s="114"/>
      <c r="N6" s="114"/>
    </row>
    <row r="7" spans="1:14" ht="15" customHeight="1">
      <c r="A7" s="14"/>
      <c r="B7" s="15"/>
      <c r="C7" s="15"/>
      <c r="D7" s="48"/>
      <c r="E7" s="76" t="s">
        <v>166</v>
      </c>
      <c r="F7" s="76" t="s">
        <v>165</v>
      </c>
      <c r="G7" s="76" t="s">
        <v>166</v>
      </c>
      <c r="H7" s="76" t="s">
        <v>165</v>
      </c>
      <c r="I7" s="76" t="s">
        <v>166</v>
      </c>
      <c r="J7" s="76" t="s">
        <v>165</v>
      </c>
      <c r="K7" s="76" t="s">
        <v>166</v>
      </c>
      <c r="L7" s="76" t="s">
        <v>165</v>
      </c>
      <c r="M7" s="76" t="s">
        <v>166</v>
      </c>
      <c r="N7" s="76" t="s">
        <v>165</v>
      </c>
    </row>
    <row r="8" spans="1:14" ht="18" customHeight="1">
      <c r="A8" s="98" t="s">
        <v>97</v>
      </c>
      <c r="B8" s="67" t="s">
        <v>98</v>
      </c>
      <c r="C8" s="68"/>
      <c r="D8" s="68"/>
      <c r="E8" s="69">
        <v>1</v>
      </c>
      <c r="F8" s="69">
        <v>1</v>
      </c>
      <c r="G8" s="69">
        <v>1</v>
      </c>
      <c r="H8" s="69">
        <v>1</v>
      </c>
      <c r="I8" s="69">
        <v>14</v>
      </c>
      <c r="J8" s="69">
        <v>14</v>
      </c>
      <c r="K8" s="69"/>
      <c r="L8" s="69"/>
      <c r="M8" s="69"/>
      <c r="N8" s="69"/>
    </row>
    <row r="9" spans="1:14" ht="18" customHeight="1">
      <c r="A9" s="98"/>
      <c r="B9" s="98" t="s">
        <v>99</v>
      </c>
      <c r="C9" s="73" t="s">
        <v>100</v>
      </c>
      <c r="D9" s="73"/>
      <c r="E9" s="69">
        <v>30</v>
      </c>
      <c r="F9" s="69">
        <v>30</v>
      </c>
      <c r="G9" s="69">
        <v>366</v>
      </c>
      <c r="H9" s="69">
        <v>366</v>
      </c>
      <c r="I9" s="69">
        <v>26</v>
      </c>
      <c r="J9" s="69">
        <v>26</v>
      </c>
      <c r="K9" s="69"/>
      <c r="L9" s="69"/>
      <c r="M9" s="69"/>
      <c r="N9" s="69"/>
    </row>
    <row r="10" spans="1:14" ht="18" customHeight="1">
      <c r="A10" s="98"/>
      <c r="B10" s="98"/>
      <c r="C10" s="73" t="s">
        <v>101</v>
      </c>
      <c r="D10" s="73"/>
      <c r="E10" s="69">
        <v>30</v>
      </c>
      <c r="F10" s="69">
        <v>30</v>
      </c>
      <c r="G10" s="69">
        <v>366</v>
      </c>
      <c r="H10" s="69">
        <v>366</v>
      </c>
      <c r="I10" s="69">
        <v>13</v>
      </c>
      <c r="J10" s="69">
        <v>13</v>
      </c>
      <c r="K10" s="69"/>
      <c r="L10" s="69"/>
      <c r="M10" s="69"/>
      <c r="N10" s="69"/>
    </row>
    <row r="11" spans="1:14" ht="18" customHeight="1">
      <c r="A11" s="98"/>
      <c r="B11" s="98"/>
      <c r="C11" s="73" t="s">
        <v>102</v>
      </c>
      <c r="D11" s="73"/>
      <c r="E11" s="69">
        <v>0</v>
      </c>
      <c r="F11" s="77">
        <v>0</v>
      </c>
      <c r="G11" s="69">
        <v>0</v>
      </c>
      <c r="H11" s="69">
        <v>0</v>
      </c>
      <c r="I11" s="69">
        <v>13</v>
      </c>
      <c r="J11" s="69">
        <v>13</v>
      </c>
      <c r="K11" s="69"/>
      <c r="L11" s="69"/>
      <c r="M11" s="69"/>
      <c r="N11" s="69"/>
    </row>
    <row r="12" spans="1:14" ht="18" customHeight="1">
      <c r="A12" s="98"/>
      <c r="B12" s="98"/>
      <c r="C12" s="73" t="s">
        <v>103</v>
      </c>
      <c r="D12" s="73"/>
      <c r="E12" s="69">
        <v>0</v>
      </c>
      <c r="F12" s="77">
        <v>0</v>
      </c>
      <c r="G12" s="69">
        <v>0</v>
      </c>
      <c r="H12" s="69">
        <v>0</v>
      </c>
      <c r="I12" s="69">
        <v>0</v>
      </c>
      <c r="J12" s="69">
        <v>0</v>
      </c>
      <c r="K12" s="69"/>
      <c r="L12" s="69"/>
      <c r="M12" s="69"/>
      <c r="N12" s="69"/>
    </row>
    <row r="13" spans="1:14" ht="18" customHeight="1">
      <c r="A13" s="98"/>
      <c r="B13" s="98"/>
      <c r="C13" s="73" t="s">
        <v>104</v>
      </c>
      <c r="D13" s="73"/>
      <c r="E13" s="69">
        <v>0</v>
      </c>
      <c r="F13" s="77">
        <v>0</v>
      </c>
      <c r="G13" s="69">
        <v>0</v>
      </c>
      <c r="H13" s="69">
        <v>0</v>
      </c>
      <c r="I13" s="69">
        <v>0</v>
      </c>
      <c r="J13" s="69">
        <v>0</v>
      </c>
      <c r="K13" s="69"/>
      <c r="L13" s="69"/>
      <c r="M13" s="69"/>
      <c r="N13" s="69"/>
    </row>
    <row r="14" spans="1:14" ht="18" customHeight="1">
      <c r="A14" s="98"/>
      <c r="B14" s="98"/>
      <c r="C14" s="73" t="s">
        <v>105</v>
      </c>
      <c r="D14" s="73"/>
      <c r="E14" s="69">
        <v>0</v>
      </c>
      <c r="F14" s="77">
        <v>0</v>
      </c>
      <c r="G14" s="69">
        <v>0</v>
      </c>
      <c r="H14" s="69">
        <v>0</v>
      </c>
      <c r="I14" s="69">
        <v>0</v>
      </c>
      <c r="J14" s="69">
        <v>0</v>
      </c>
      <c r="K14" s="69"/>
      <c r="L14" s="69"/>
      <c r="M14" s="69"/>
      <c r="N14" s="69"/>
    </row>
    <row r="15" spans="1:14" ht="18" customHeight="1">
      <c r="A15" s="98" t="s">
        <v>106</v>
      </c>
      <c r="B15" s="98" t="s">
        <v>107</v>
      </c>
      <c r="C15" s="73" t="s">
        <v>108</v>
      </c>
      <c r="D15" s="73"/>
      <c r="E15" s="74">
        <v>760.9</v>
      </c>
      <c r="F15" s="74">
        <v>762</v>
      </c>
      <c r="G15" s="74">
        <v>159</v>
      </c>
      <c r="H15" s="74">
        <v>149</v>
      </c>
      <c r="I15" s="74">
        <v>5270</v>
      </c>
      <c r="J15" s="74">
        <v>5104</v>
      </c>
      <c r="K15" s="74"/>
      <c r="L15" s="74"/>
      <c r="M15" s="74"/>
      <c r="N15" s="74"/>
    </row>
    <row r="16" spans="1:14" ht="18" customHeight="1">
      <c r="A16" s="98"/>
      <c r="B16" s="98"/>
      <c r="C16" s="73" t="s">
        <v>109</v>
      </c>
      <c r="D16" s="73"/>
      <c r="E16" s="74">
        <v>30.4</v>
      </c>
      <c r="F16" s="74">
        <v>30</v>
      </c>
      <c r="G16" s="74">
        <v>1221</v>
      </c>
      <c r="H16" s="74">
        <v>1221</v>
      </c>
      <c r="I16" s="74">
        <v>2650</v>
      </c>
      <c r="J16" s="74">
        <v>2734</v>
      </c>
      <c r="K16" s="74"/>
      <c r="L16" s="74"/>
      <c r="M16" s="74"/>
      <c r="N16" s="74"/>
    </row>
    <row r="17" spans="1:14" ht="18" customHeight="1">
      <c r="A17" s="98"/>
      <c r="B17" s="98"/>
      <c r="C17" s="73" t="s">
        <v>110</v>
      </c>
      <c r="D17" s="73"/>
      <c r="E17" s="74">
        <v>0</v>
      </c>
      <c r="F17" s="77">
        <v>0</v>
      </c>
      <c r="G17" s="74">
        <v>0</v>
      </c>
      <c r="H17" s="74">
        <v>0</v>
      </c>
      <c r="I17" s="74">
        <v>0</v>
      </c>
      <c r="J17" s="74">
        <v>0</v>
      </c>
      <c r="K17" s="74"/>
      <c r="L17" s="74"/>
      <c r="M17" s="74"/>
      <c r="N17" s="74"/>
    </row>
    <row r="18" spans="1:14" ht="18" customHeight="1">
      <c r="A18" s="98"/>
      <c r="B18" s="98"/>
      <c r="C18" s="73" t="s">
        <v>111</v>
      </c>
      <c r="D18" s="73"/>
      <c r="E18" s="74">
        <v>791.4</v>
      </c>
      <c r="F18" s="74">
        <v>793</v>
      </c>
      <c r="G18" s="74">
        <v>1379</v>
      </c>
      <c r="H18" s="74">
        <v>1370</v>
      </c>
      <c r="I18" s="74">
        <v>7921</v>
      </c>
      <c r="J18" s="74">
        <v>7839</v>
      </c>
      <c r="K18" s="74"/>
      <c r="L18" s="74"/>
      <c r="M18" s="74"/>
      <c r="N18" s="74"/>
    </row>
    <row r="19" spans="1:14" ht="18" customHeight="1">
      <c r="A19" s="98"/>
      <c r="B19" s="98" t="s">
        <v>112</v>
      </c>
      <c r="C19" s="73" t="s">
        <v>113</v>
      </c>
      <c r="D19" s="73"/>
      <c r="E19" s="74">
        <v>9</v>
      </c>
      <c r="F19" s="74">
        <v>8</v>
      </c>
      <c r="G19" s="74">
        <v>27</v>
      </c>
      <c r="H19" s="74">
        <v>6</v>
      </c>
      <c r="I19" s="74">
        <v>126</v>
      </c>
      <c r="J19" s="74">
        <v>77</v>
      </c>
      <c r="K19" s="74"/>
      <c r="L19" s="74"/>
      <c r="M19" s="74"/>
      <c r="N19" s="74"/>
    </row>
    <row r="20" spans="1:14" ht="18" customHeight="1">
      <c r="A20" s="98"/>
      <c r="B20" s="98"/>
      <c r="C20" s="73" t="s">
        <v>114</v>
      </c>
      <c r="D20" s="73"/>
      <c r="E20" s="74">
        <v>163.30000000000001</v>
      </c>
      <c r="F20" s="74">
        <v>156</v>
      </c>
      <c r="G20" s="74">
        <v>0</v>
      </c>
      <c r="H20" s="74">
        <v>18</v>
      </c>
      <c r="I20" s="74">
        <v>245</v>
      </c>
      <c r="J20" s="74">
        <v>246</v>
      </c>
      <c r="K20" s="74"/>
      <c r="L20" s="74"/>
      <c r="M20" s="74"/>
      <c r="N20" s="74"/>
    </row>
    <row r="21" spans="1:14" ht="18" customHeight="1">
      <c r="A21" s="98"/>
      <c r="B21" s="98"/>
      <c r="C21" s="73" t="s">
        <v>115</v>
      </c>
      <c r="D21" s="73"/>
      <c r="E21" s="70">
        <v>0</v>
      </c>
      <c r="F21" s="77">
        <v>0</v>
      </c>
      <c r="G21" s="70">
        <v>986</v>
      </c>
      <c r="H21" s="70">
        <v>980</v>
      </c>
      <c r="I21" s="70">
        <v>0</v>
      </c>
      <c r="J21" s="70">
        <v>0</v>
      </c>
      <c r="K21" s="70"/>
      <c r="L21" s="70"/>
      <c r="M21" s="70"/>
      <c r="N21" s="70"/>
    </row>
    <row r="22" spans="1:14" ht="18" customHeight="1">
      <c r="A22" s="98"/>
      <c r="B22" s="98"/>
      <c r="C22" s="35" t="s">
        <v>116</v>
      </c>
      <c r="D22" s="35"/>
      <c r="E22" s="74">
        <v>172.3</v>
      </c>
      <c r="F22" s="74">
        <v>164</v>
      </c>
      <c r="G22" s="74">
        <v>1013</v>
      </c>
      <c r="H22" s="74">
        <v>1004</v>
      </c>
      <c r="I22" s="74">
        <v>371</v>
      </c>
      <c r="J22" s="74">
        <v>323</v>
      </c>
      <c r="K22" s="74"/>
      <c r="L22" s="74"/>
      <c r="M22" s="74"/>
      <c r="N22" s="74"/>
    </row>
    <row r="23" spans="1:14" ht="18" customHeight="1">
      <c r="A23" s="98"/>
      <c r="B23" s="98" t="s">
        <v>117</v>
      </c>
      <c r="C23" s="73" t="s">
        <v>118</v>
      </c>
      <c r="D23" s="73"/>
      <c r="E23" s="74">
        <v>30</v>
      </c>
      <c r="F23" s="74">
        <v>30</v>
      </c>
      <c r="G23" s="74">
        <v>366</v>
      </c>
      <c r="H23" s="74">
        <v>366</v>
      </c>
      <c r="I23" s="74">
        <v>26</v>
      </c>
      <c r="J23" s="74">
        <v>26</v>
      </c>
      <c r="K23" s="74"/>
      <c r="L23" s="74"/>
      <c r="M23" s="74"/>
      <c r="N23" s="74"/>
    </row>
    <row r="24" spans="1:14" ht="18" customHeight="1">
      <c r="A24" s="98"/>
      <c r="B24" s="98"/>
      <c r="C24" s="73" t="s">
        <v>119</v>
      </c>
      <c r="D24" s="73"/>
      <c r="E24" s="78">
        <v>-9.1</v>
      </c>
      <c r="F24" s="74">
        <v>1</v>
      </c>
      <c r="G24" s="74">
        <v>0</v>
      </c>
      <c r="H24" s="74">
        <v>0</v>
      </c>
      <c r="I24" s="74">
        <v>7524</v>
      </c>
      <c r="J24" s="74">
        <v>7489</v>
      </c>
      <c r="K24" s="74"/>
      <c r="L24" s="74"/>
      <c r="M24" s="74"/>
      <c r="N24" s="74"/>
    </row>
    <row r="25" spans="1:14" ht="18" customHeight="1">
      <c r="A25" s="98"/>
      <c r="B25" s="98"/>
      <c r="C25" s="73" t="s">
        <v>120</v>
      </c>
      <c r="D25" s="73"/>
      <c r="E25" s="74">
        <v>598.20000000000005</v>
      </c>
      <c r="F25" s="74">
        <v>598</v>
      </c>
      <c r="G25" s="74">
        <v>0</v>
      </c>
      <c r="H25" s="74">
        <v>0</v>
      </c>
      <c r="I25" s="74">
        <v>0</v>
      </c>
      <c r="J25" s="74">
        <v>0</v>
      </c>
      <c r="K25" s="74"/>
      <c r="L25" s="74"/>
      <c r="M25" s="74"/>
      <c r="N25" s="74"/>
    </row>
    <row r="26" spans="1:14" ht="18" customHeight="1">
      <c r="A26" s="98"/>
      <c r="B26" s="98"/>
      <c r="C26" s="73" t="s">
        <v>121</v>
      </c>
      <c r="D26" s="73"/>
      <c r="E26" s="74">
        <v>619</v>
      </c>
      <c r="F26" s="74">
        <v>628</v>
      </c>
      <c r="G26" s="74">
        <v>366</v>
      </c>
      <c r="H26" s="74">
        <v>366</v>
      </c>
      <c r="I26" s="74">
        <v>7550</v>
      </c>
      <c r="J26" s="74">
        <v>7515</v>
      </c>
      <c r="K26" s="74"/>
      <c r="L26" s="74"/>
      <c r="M26" s="74"/>
      <c r="N26" s="74"/>
    </row>
    <row r="27" spans="1:14" ht="18" customHeight="1">
      <c r="A27" s="98"/>
      <c r="B27" s="73" t="s">
        <v>122</v>
      </c>
      <c r="C27" s="73"/>
      <c r="D27" s="73"/>
      <c r="E27" s="74">
        <v>791.4</v>
      </c>
      <c r="F27" s="74">
        <v>793</v>
      </c>
      <c r="G27" s="74">
        <v>1379</v>
      </c>
      <c r="H27" s="74">
        <v>1370</v>
      </c>
      <c r="I27" s="74">
        <v>7921</v>
      </c>
      <c r="J27" s="74">
        <v>7839</v>
      </c>
      <c r="K27" s="74"/>
      <c r="L27" s="74"/>
      <c r="M27" s="74"/>
      <c r="N27" s="74"/>
    </row>
    <row r="28" spans="1:14" ht="18" customHeight="1">
      <c r="A28" s="98" t="s">
        <v>123</v>
      </c>
      <c r="B28" s="98" t="s">
        <v>124</v>
      </c>
      <c r="C28" s="73" t="s">
        <v>125</v>
      </c>
      <c r="D28" s="71" t="s">
        <v>40</v>
      </c>
      <c r="E28" s="74">
        <v>241.6</v>
      </c>
      <c r="F28" s="74">
        <v>234</v>
      </c>
      <c r="G28" s="74">
        <v>104.551446</v>
      </c>
      <c r="H28" s="74">
        <v>102</v>
      </c>
      <c r="I28" s="74">
        <v>593</v>
      </c>
      <c r="J28" s="74">
        <v>500</v>
      </c>
      <c r="K28" s="74"/>
      <c r="L28" s="74"/>
      <c r="M28" s="74"/>
      <c r="N28" s="74"/>
    </row>
    <row r="29" spans="1:14" ht="18" customHeight="1">
      <c r="A29" s="98"/>
      <c r="B29" s="98"/>
      <c r="C29" s="73" t="s">
        <v>126</v>
      </c>
      <c r="D29" s="71" t="s">
        <v>41</v>
      </c>
      <c r="E29" s="74">
        <v>206.9</v>
      </c>
      <c r="F29" s="74">
        <v>210</v>
      </c>
      <c r="G29" s="74">
        <v>87.334130999999999</v>
      </c>
      <c r="H29" s="74">
        <v>87</v>
      </c>
      <c r="I29" s="74">
        <v>522</v>
      </c>
      <c r="J29" s="74">
        <v>454</v>
      </c>
      <c r="K29" s="74"/>
      <c r="L29" s="74"/>
      <c r="M29" s="74"/>
      <c r="N29" s="74"/>
    </row>
    <row r="30" spans="1:14" ht="18" customHeight="1">
      <c r="A30" s="98"/>
      <c r="B30" s="98"/>
      <c r="C30" s="73" t="s">
        <v>127</v>
      </c>
      <c r="D30" s="71" t="s">
        <v>128</v>
      </c>
      <c r="E30" s="74">
        <v>39.299999999999997</v>
      </c>
      <c r="F30" s="74">
        <v>28</v>
      </c>
      <c r="G30" s="74">
        <v>32.339297999999999</v>
      </c>
      <c r="H30" s="74">
        <v>16</v>
      </c>
      <c r="I30" s="74">
        <v>37</v>
      </c>
      <c r="J30" s="74">
        <v>40</v>
      </c>
      <c r="K30" s="74"/>
      <c r="L30" s="74"/>
      <c r="M30" s="74"/>
      <c r="N30" s="74"/>
    </row>
    <row r="31" spans="1:14" ht="18" customHeight="1">
      <c r="A31" s="98"/>
      <c r="B31" s="98"/>
      <c r="C31" s="35" t="s">
        <v>129</v>
      </c>
      <c r="D31" s="71" t="s">
        <v>130</v>
      </c>
      <c r="E31" s="74">
        <f t="shared" ref="E31" si="0">E28-E29-E30</f>
        <v>-4.6000000000000085</v>
      </c>
      <c r="F31" s="74">
        <f>F28-F29-F30</f>
        <v>-4</v>
      </c>
      <c r="G31" s="74">
        <f t="shared" ref="G31:N31" si="1">G28-G29-G30</f>
        <v>-15.121983</v>
      </c>
      <c r="H31" s="74">
        <f t="shared" si="1"/>
        <v>-1</v>
      </c>
      <c r="I31" s="74">
        <f t="shared" si="1"/>
        <v>34</v>
      </c>
      <c r="J31" s="74">
        <f t="shared" si="1"/>
        <v>6</v>
      </c>
      <c r="K31" s="74">
        <f t="shared" si="1"/>
        <v>0</v>
      </c>
      <c r="L31" s="74">
        <f t="shared" si="1"/>
        <v>0</v>
      </c>
      <c r="M31" s="74">
        <f t="shared" si="1"/>
        <v>0</v>
      </c>
      <c r="N31" s="74">
        <f t="shared" si="1"/>
        <v>0</v>
      </c>
    </row>
    <row r="32" spans="1:14" ht="18" customHeight="1">
      <c r="A32" s="98"/>
      <c r="B32" s="98"/>
      <c r="C32" s="73" t="s">
        <v>131</v>
      </c>
      <c r="D32" s="71" t="s">
        <v>132</v>
      </c>
      <c r="E32" s="74">
        <v>4.5999999999999996</v>
      </c>
      <c r="F32" s="74">
        <v>5</v>
      </c>
      <c r="G32" s="74">
        <v>15.121983999999999</v>
      </c>
      <c r="H32" s="74">
        <v>1</v>
      </c>
      <c r="I32" s="74">
        <v>0.4</v>
      </c>
      <c r="J32" s="74">
        <v>2</v>
      </c>
      <c r="K32" s="74"/>
      <c r="L32" s="74"/>
      <c r="M32" s="74"/>
      <c r="N32" s="74"/>
    </row>
    <row r="33" spans="1:14" ht="18" customHeight="1">
      <c r="A33" s="98"/>
      <c r="B33" s="98"/>
      <c r="C33" s="73" t="s">
        <v>133</v>
      </c>
      <c r="D33" s="71" t="s">
        <v>134</v>
      </c>
      <c r="E33" s="74">
        <v>0</v>
      </c>
      <c r="F33" s="77">
        <v>0</v>
      </c>
      <c r="G33" s="74">
        <v>9.9999999999999995E-7</v>
      </c>
      <c r="H33" s="74">
        <v>0</v>
      </c>
      <c r="I33" s="74">
        <v>7.0000000000000007E-2</v>
      </c>
      <c r="J33" s="74">
        <v>0</v>
      </c>
      <c r="K33" s="74"/>
      <c r="L33" s="74"/>
      <c r="M33" s="74"/>
      <c r="N33" s="74"/>
    </row>
    <row r="34" spans="1:14" ht="18" customHeight="1">
      <c r="A34" s="98"/>
      <c r="B34" s="98"/>
      <c r="C34" s="35" t="s">
        <v>135</v>
      </c>
      <c r="D34" s="71" t="s">
        <v>136</v>
      </c>
      <c r="E34" s="74">
        <f t="shared" ref="E34" si="2">E31+E32-E33</f>
        <v>-8.8817841970012523E-15</v>
      </c>
      <c r="F34" s="74">
        <f>F31+F32-F33</f>
        <v>1</v>
      </c>
      <c r="G34" s="74">
        <f t="shared" ref="G34:N34" si="3">G31+G32-G33</f>
        <v>-7.4840040746951015E-16</v>
      </c>
      <c r="H34" s="74">
        <f t="shared" si="3"/>
        <v>0</v>
      </c>
      <c r="I34" s="74">
        <f t="shared" si="3"/>
        <v>34.33</v>
      </c>
      <c r="J34" s="74">
        <f t="shared" si="3"/>
        <v>8</v>
      </c>
      <c r="K34" s="74">
        <f t="shared" si="3"/>
        <v>0</v>
      </c>
      <c r="L34" s="74">
        <f t="shared" si="3"/>
        <v>0</v>
      </c>
      <c r="M34" s="74">
        <f t="shared" si="3"/>
        <v>0</v>
      </c>
      <c r="N34" s="74">
        <f t="shared" si="3"/>
        <v>0</v>
      </c>
    </row>
    <row r="35" spans="1:14" ht="18" customHeight="1">
      <c r="A35" s="98"/>
      <c r="B35" s="98" t="s">
        <v>137</v>
      </c>
      <c r="C35" s="73" t="s">
        <v>138</v>
      </c>
      <c r="D35" s="71" t="s">
        <v>139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46</v>
      </c>
      <c r="K35" s="74"/>
      <c r="L35" s="74"/>
      <c r="M35" s="74"/>
      <c r="N35" s="74"/>
    </row>
    <row r="36" spans="1:14" ht="18" customHeight="1">
      <c r="A36" s="98"/>
      <c r="B36" s="98"/>
      <c r="C36" s="73" t="s">
        <v>140</v>
      </c>
      <c r="D36" s="71" t="s">
        <v>141</v>
      </c>
      <c r="E36" s="74">
        <v>9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/>
      <c r="L36" s="74"/>
      <c r="M36" s="74"/>
      <c r="N36" s="74"/>
    </row>
    <row r="37" spans="1:14" ht="18" customHeight="1">
      <c r="A37" s="98"/>
      <c r="B37" s="98"/>
      <c r="C37" s="73" t="s">
        <v>142</v>
      </c>
      <c r="D37" s="71" t="s">
        <v>143</v>
      </c>
      <c r="E37" s="74">
        <f t="shared" ref="E37:N37" si="4">E34+E35-E36</f>
        <v>-9.0000000000000089</v>
      </c>
      <c r="F37" s="74">
        <f t="shared" si="4"/>
        <v>1</v>
      </c>
      <c r="G37" s="74">
        <f t="shared" si="4"/>
        <v>-7.4840040746951015E-16</v>
      </c>
      <c r="H37" s="74">
        <f t="shared" si="4"/>
        <v>0</v>
      </c>
      <c r="I37" s="74">
        <f t="shared" si="4"/>
        <v>34.33</v>
      </c>
      <c r="J37" s="74">
        <f t="shared" si="4"/>
        <v>54</v>
      </c>
      <c r="K37" s="74">
        <f t="shared" si="4"/>
        <v>0</v>
      </c>
      <c r="L37" s="74">
        <f t="shared" si="4"/>
        <v>0</v>
      </c>
      <c r="M37" s="74">
        <f t="shared" si="4"/>
        <v>0</v>
      </c>
      <c r="N37" s="74">
        <f t="shared" si="4"/>
        <v>0</v>
      </c>
    </row>
    <row r="38" spans="1:14" ht="18" customHeight="1">
      <c r="A38" s="98"/>
      <c r="B38" s="98"/>
      <c r="C38" s="73" t="s">
        <v>144</v>
      </c>
      <c r="D38" s="71" t="s">
        <v>145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/>
      <c r="L38" s="74"/>
      <c r="M38" s="74"/>
      <c r="N38" s="74"/>
    </row>
    <row r="39" spans="1:14" ht="18" customHeight="1">
      <c r="A39" s="98"/>
      <c r="B39" s="98"/>
      <c r="C39" s="73" t="s">
        <v>146</v>
      </c>
      <c r="D39" s="71" t="s">
        <v>147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/>
      <c r="L39" s="74"/>
      <c r="M39" s="74"/>
      <c r="N39" s="74"/>
    </row>
    <row r="40" spans="1:14" ht="18" customHeight="1">
      <c r="A40" s="98"/>
      <c r="B40" s="98"/>
      <c r="C40" s="73" t="s">
        <v>148</v>
      </c>
      <c r="D40" s="71" t="s">
        <v>149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/>
      <c r="L40" s="74"/>
      <c r="M40" s="74"/>
      <c r="N40" s="74"/>
    </row>
    <row r="41" spans="1:14" ht="18" customHeight="1">
      <c r="A41" s="98"/>
      <c r="B41" s="98"/>
      <c r="C41" s="35" t="s">
        <v>150</v>
      </c>
      <c r="D41" s="71" t="s">
        <v>151</v>
      </c>
      <c r="E41" s="74">
        <f t="shared" ref="E41:N41" si="5">E34+E35-E36-E40</f>
        <v>-9.0000000000000089</v>
      </c>
      <c r="F41" s="74">
        <f t="shared" si="5"/>
        <v>1</v>
      </c>
      <c r="G41" s="74">
        <f t="shared" si="5"/>
        <v>-7.4840040746951015E-16</v>
      </c>
      <c r="H41" s="74">
        <f t="shared" si="5"/>
        <v>0</v>
      </c>
      <c r="I41" s="74">
        <f t="shared" si="5"/>
        <v>34.33</v>
      </c>
      <c r="J41" s="74">
        <f t="shared" si="5"/>
        <v>54</v>
      </c>
      <c r="K41" s="74">
        <f t="shared" si="5"/>
        <v>0</v>
      </c>
      <c r="L41" s="74">
        <f t="shared" si="5"/>
        <v>0</v>
      </c>
      <c r="M41" s="74">
        <f t="shared" si="5"/>
        <v>0</v>
      </c>
      <c r="N41" s="74">
        <f t="shared" si="5"/>
        <v>0</v>
      </c>
    </row>
    <row r="42" spans="1:14" ht="18" customHeight="1">
      <c r="A42" s="98"/>
      <c r="B42" s="98"/>
      <c r="C42" s="115" t="s">
        <v>152</v>
      </c>
      <c r="D42" s="115"/>
      <c r="E42" s="74">
        <f t="shared" ref="E42:N42" si="6">E37+E38-E39-E40</f>
        <v>-9.0000000000000089</v>
      </c>
      <c r="F42" s="74">
        <f t="shared" si="6"/>
        <v>1</v>
      </c>
      <c r="G42" s="74">
        <f t="shared" si="6"/>
        <v>-7.4840040746951015E-16</v>
      </c>
      <c r="H42" s="74">
        <f t="shared" si="6"/>
        <v>0</v>
      </c>
      <c r="I42" s="74">
        <f t="shared" si="6"/>
        <v>34.33</v>
      </c>
      <c r="J42" s="74">
        <f t="shared" si="6"/>
        <v>54</v>
      </c>
      <c r="K42" s="74">
        <f t="shared" si="6"/>
        <v>0</v>
      </c>
      <c r="L42" s="74">
        <f t="shared" si="6"/>
        <v>0</v>
      </c>
      <c r="M42" s="74">
        <f t="shared" si="6"/>
        <v>0</v>
      </c>
      <c r="N42" s="74">
        <f t="shared" si="6"/>
        <v>0</v>
      </c>
    </row>
    <row r="43" spans="1:14" ht="18" customHeight="1">
      <c r="A43" s="98"/>
      <c r="B43" s="98"/>
      <c r="C43" s="73" t="s">
        <v>153</v>
      </c>
      <c r="D43" s="71" t="s">
        <v>154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/>
      <c r="L43" s="74"/>
      <c r="M43" s="74"/>
      <c r="N43" s="74"/>
    </row>
    <row r="44" spans="1:14" ht="18" customHeight="1">
      <c r="A44" s="98"/>
      <c r="B44" s="98"/>
      <c r="C44" s="35" t="s">
        <v>155</v>
      </c>
      <c r="D44" s="75" t="s">
        <v>156</v>
      </c>
      <c r="E44" s="74">
        <f t="shared" ref="E44:N44" si="7">E41+E43</f>
        <v>-9.0000000000000089</v>
      </c>
      <c r="F44" s="74">
        <f t="shared" si="7"/>
        <v>1</v>
      </c>
      <c r="G44" s="74">
        <f t="shared" si="7"/>
        <v>-7.4840040746951015E-16</v>
      </c>
      <c r="H44" s="74">
        <f t="shared" si="7"/>
        <v>0</v>
      </c>
      <c r="I44" s="74">
        <f t="shared" si="7"/>
        <v>34.33</v>
      </c>
      <c r="J44" s="74">
        <f t="shared" si="7"/>
        <v>54</v>
      </c>
      <c r="K44" s="74">
        <f t="shared" si="7"/>
        <v>0</v>
      </c>
      <c r="L44" s="74">
        <f t="shared" si="7"/>
        <v>0</v>
      </c>
      <c r="M44" s="74">
        <f t="shared" si="7"/>
        <v>0</v>
      </c>
      <c r="N44" s="74">
        <f t="shared" si="7"/>
        <v>0</v>
      </c>
    </row>
    <row r="45" spans="1:14" ht="14.1" customHeight="1">
      <c r="A45" s="7" t="s">
        <v>157</v>
      </c>
    </row>
    <row r="46" spans="1:14" ht="14.1" customHeight="1">
      <c r="A46" s="7" t="s">
        <v>158</v>
      </c>
    </row>
    <row r="47" spans="1:14">
      <c r="A47" s="34"/>
    </row>
  </sheetData>
  <mergeCells count="15">
    <mergeCell ref="K6:L6"/>
    <mergeCell ref="M6:N6"/>
    <mergeCell ref="C42:D42"/>
    <mergeCell ref="A15:A27"/>
    <mergeCell ref="B15:B18"/>
    <mergeCell ref="B19:B22"/>
    <mergeCell ref="B23:B26"/>
    <mergeCell ref="A28:A44"/>
    <mergeCell ref="B28:B34"/>
    <mergeCell ref="B35:B44"/>
    <mergeCell ref="A8:A14"/>
    <mergeCell ref="B9:B14"/>
    <mergeCell ref="E6:F6"/>
    <mergeCell ref="G6:H6"/>
    <mergeCell ref="I6:J6"/>
  </mergeCells>
  <phoneticPr fontId="11"/>
  <pageMargins left="0.70866141732283472" right="0.23622047244094491" top="0.19685039370078741" bottom="0.23622047244094491" header="0.19685039370078741" footer="0.19685039370078741"/>
  <pageSetup paperSize="9" scale="75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熊瀨雄大</cp:lastModifiedBy>
  <cp:lastPrinted>2024-08-23T02:37:54Z</cp:lastPrinted>
  <dcterms:modified xsi:type="dcterms:W3CDTF">2024-08-28T02:19:10Z</dcterms:modified>
</cp:coreProperties>
</file>