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vka.vdi.pref.nagano.lg.jp\課共有\財政課\事務\第１係\決算統計関係\決算分析・照会\R06\060709_【8.30〆】（地方債協会）都道府県及び指定都市の財政状況について\04_回答\"/>
    </mc:Choice>
  </mc:AlternateContent>
  <xr:revisionPtr revIDLastSave="0" documentId="13_ncr:1_{77265A3C-13B4-4930-A84D-7D41B0D0EB06}" xr6:coauthVersionLast="47" xr6:coauthVersionMax="47" xr10:uidLastSave="{00000000-0000-0000-0000-000000000000}"/>
  <bookViews>
    <workbookView xWindow="-28920" yWindow="-4680" windowWidth="29040" windowHeight="16440" tabRatio="663" activeTab="2" xr2:uid="{00000000-000D-0000-FFFF-FFFF00000000}"/>
  </bookViews>
  <sheets>
    <sheet name="1.普通会計予算(R5-6年度)" sheetId="2" r:id="rId1"/>
    <sheet name="2.公営企業会計予算(R5-6年度)" sheetId="4" r:id="rId2"/>
    <sheet name="3.(1)普通会計決算（R3-4年度)" sheetId="5" r:id="rId3"/>
    <sheet name="3.(2)財政指標等（H30‐R4年度）" sheetId="6" r:id="rId4"/>
    <sheet name="4.公営企業会計決算（R3-4年度）" sheetId="7" r:id="rId5"/>
    <sheet name="5.三セク決算（R3-4年度）" sheetId="8" r:id="rId6"/>
  </sheets>
  <definedNames>
    <definedName name="_xlnm.Print_Area" localSheetId="0">'1.普通会計予算(R5-6年度)'!$A$1:$I$47</definedName>
    <definedName name="_xlnm.Print_Area" localSheetId="1">'2.公営企業会計予算(R5-6年度)'!$A$1:$O$49</definedName>
    <definedName name="_xlnm.Print_Area" localSheetId="2">'3.(1)普通会計決算（R3-4年度)'!$A$1:$I$47</definedName>
    <definedName name="_xlnm.Print_Area" localSheetId="3">'3.(2)財政指標等（H30‐R4年度）'!$A$1:$I$35</definedName>
    <definedName name="_xlnm.Print_Area" localSheetId="4">'4.公営企業会計決算（R3-4年度）'!$A$1:$O$49</definedName>
    <definedName name="_xlnm.Print_Area" localSheetId="5">'5.三セク決算（R3-4年度）'!$A$1:$N$46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4" l="1"/>
  <c r="G27" i="4"/>
  <c r="H27" i="4"/>
  <c r="I27" i="4"/>
  <c r="I20" i="6"/>
  <c r="O44" i="7"/>
  <c r="N44" i="7"/>
  <c r="M44" i="7"/>
  <c r="L44" i="7"/>
  <c r="K44" i="7"/>
  <c r="J44" i="7"/>
  <c r="I44" i="7"/>
  <c r="H44" i="7"/>
  <c r="G44" i="7"/>
  <c r="F44" i="7"/>
  <c r="O39" i="7"/>
  <c r="O45" i="7" s="1"/>
  <c r="N39" i="7"/>
  <c r="N45" i="7" s="1"/>
  <c r="M39" i="7"/>
  <c r="M45" i="7" s="1"/>
  <c r="L39" i="7"/>
  <c r="L45" i="7" s="1"/>
  <c r="K39" i="7"/>
  <c r="K45" i="7" s="1"/>
  <c r="J39" i="7"/>
  <c r="J45" i="7" s="1"/>
  <c r="I39" i="7"/>
  <c r="I45" i="7" s="1"/>
  <c r="H39" i="7"/>
  <c r="H45" i="7" s="1"/>
  <c r="G39" i="7"/>
  <c r="G45" i="7" s="1"/>
  <c r="F39" i="7"/>
  <c r="F45" i="7" s="1"/>
  <c r="L27" i="7"/>
  <c r="H27" i="7"/>
  <c r="O24" i="7"/>
  <c r="O27" i="7" s="1"/>
  <c r="N24" i="7"/>
  <c r="N27" i="7" s="1"/>
  <c r="M24" i="7"/>
  <c r="M27" i="7" s="1"/>
  <c r="L24" i="7"/>
  <c r="K27" i="7"/>
  <c r="J27" i="7"/>
  <c r="I27" i="7"/>
  <c r="G27" i="7"/>
  <c r="F27" i="7"/>
  <c r="O16" i="7"/>
  <c r="N16" i="7"/>
  <c r="M16" i="7"/>
  <c r="L16" i="7"/>
  <c r="O15" i="7"/>
  <c r="N15" i="7"/>
  <c r="M15" i="7"/>
  <c r="L15" i="7"/>
  <c r="O14" i="7"/>
  <c r="N14" i="7"/>
  <c r="M14" i="7"/>
  <c r="L14" i="7"/>
  <c r="I22" i="6"/>
  <c r="F22" i="6"/>
  <c r="E22" i="6"/>
  <c r="H20" i="6"/>
  <c r="G20" i="6"/>
  <c r="F20" i="6"/>
  <c r="E20" i="6"/>
  <c r="I19" i="6"/>
  <c r="I21" i="6" s="1"/>
  <c r="H19" i="6"/>
  <c r="G19" i="6"/>
  <c r="G23" i="6" s="1"/>
  <c r="F19" i="6"/>
  <c r="F23" i="6" s="1"/>
  <c r="E19" i="6"/>
  <c r="E21" i="6" s="1"/>
  <c r="F45" i="5"/>
  <c r="I44" i="5"/>
  <c r="G44" i="5"/>
  <c r="I43" i="5"/>
  <c r="G43" i="5"/>
  <c r="I42" i="5"/>
  <c r="G42" i="5"/>
  <c r="I41" i="5"/>
  <c r="G41" i="5"/>
  <c r="I40" i="5"/>
  <c r="G40" i="5"/>
  <c r="I39" i="5"/>
  <c r="G39" i="5"/>
  <c r="I38" i="5"/>
  <c r="G38" i="5"/>
  <c r="I37" i="5"/>
  <c r="G37" i="5"/>
  <c r="I36" i="5"/>
  <c r="G36" i="5"/>
  <c r="I35" i="5"/>
  <c r="G35" i="5"/>
  <c r="I34" i="5"/>
  <c r="G34" i="5"/>
  <c r="I33" i="5"/>
  <c r="G33" i="5"/>
  <c r="I32" i="5"/>
  <c r="G32" i="5"/>
  <c r="I31" i="5"/>
  <c r="G31" i="5"/>
  <c r="I30" i="5"/>
  <c r="G30" i="5"/>
  <c r="I29" i="5"/>
  <c r="G29" i="5"/>
  <c r="I28" i="5"/>
  <c r="G28" i="5"/>
  <c r="F27" i="5"/>
  <c r="G26" i="5" s="1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O44" i="4"/>
  <c r="N44" i="4"/>
  <c r="M44" i="4"/>
  <c r="L44" i="4"/>
  <c r="K44" i="4"/>
  <c r="J44" i="4"/>
  <c r="I44" i="4"/>
  <c r="H44" i="4"/>
  <c r="G44" i="4"/>
  <c r="F44" i="4"/>
  <c r="O39" i="4"/>
  <c r="O45" i="4" s="1"/>
  <c r="N39" i="4"/>
  <c r="N45" i="4" s="1"/>
  <c r="M39" i="4"/>
  <c r="M45" i="4" s="1"/>
  <c r="L39" i="4"/>
  <c r="L45" i="4" s="1"/>
  <c r="K39" i="4"/>
  <c r="K45" i="4" s="1"/>
  <c r="J39" i="4"/>
  <c r="J45" i="4" s="1"/>
  <c r="I39" i="4"/>
  <c r="I45" i="4" s="1"/>
  <c r="H39" i="4"/>
  <c r="H45" i="4" s="1"/>
  <c r="G39" i="4"/>
  <c r="G45" i="4" s="1"/>
  <c r="F39" i="4"/>
  <c r="F45" i="4" s="1"/>
  <c r="L27" i="4"/>
  <c r="O24" i="4"/>
  <c r="O27" i="4" s="1"/>
  <c r="N24" i="4"/>
  <c r="N27" i="4" s="1"/>
  <c r="M27" i="4"/>
  <c r="K27" i="4"/>
  <c r="J27" i="4"/>
  <c r="O16" i="4"/>
  <c r="N16" i="4"/>
  <c r="O15" i="4"/>
  <c r="N15" i="4"/>
  <c r="O14" i="4"/>
  <c r="N14" i="4"/>
  <c r="I44" i="2"/>
  <c r="G44" i="2"/>
  <c r="I43" i="2"/>
  <c r="G43" i="2"/>
  <c r="I42" i="2"/>
  <c r="G42" i="2"/>
  <c r="I41" i="2"/>
  <c r="G41" i="2"/>
  <c r="I40" i="2"/>
  <c r="G40" i="2"/>
  <c r="I39" i="2"/>
  <c r="G39" i="2"/>
  <c r="I38" i="2"/>
  <c r="G38" i="2"/>
  <c r="I37" i="2"/>
  <c r="G37" i="2"/>
  <c r="I36" i="2"/>
  <c r="G36" i="2"/>
  <c r="I35" i="2"/>
  <c r="G35" i="2"/>
  <c r="I34" i="2"/>
  <c r="G34" i="2"/>
  <c r="I33" i="2"/>
  <c r="G33" i="2"/>
  <c r="I32" i="2"/>
  <c r="G32" i="2"/>
  <c r="I31" i="2"/>
  <c r="G31" i="2"/>
  <c r="I30" i="2"/>
  <c r="G30" i="2"/>
  <c r="I29" i="2"/>
  <c r="G29" i="2"/>
  <c r="I28" i="2"/>
  <c r="G28" i="2"/>
  <c r="F27" i="2"/>
  <c r="G26" i="2" s="1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23" i="6" l="1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1" i="6"/>
  <c r="E23" i="6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H22" i="6"/>
  <c r="G22" i="6"/>
  <c r="I27" i="2"/>
  <c r="G27" i="2"/>
  <c r="I45" i="2"/>
  <c r="G45" i="2"/>
  <c r="I27" i="5"/>
  <c r="G27" i="5"/>
  <c r="I45" i="5"/>
  <c r="G45" i="5"/>
  <c r="F21" i="6"/>
  <c r="H21" i="6"/>
  <c r="H23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L6" authorId="0" shapeId="0" xr:uid="{627C6AA6-2739-42E0-9305-537E1940BF4D}">
      <text>
        <r>
          <rPr>
            <b/>
            <sz val="9"/>
            <color indexed="81"/>
            <rFont val="MS P ゴシック"/>
            <family val="3"/>
            <charset val="128"/>
          </rPr>
          <t>長野県総合リハビリテーションセンターがR5から公営企業会計を採用</t>
        </r>
      </text>
    </comment>
  </commentList>
</comments>
</file>

<file path=xl/sharedStrings.xml><?xml version="1.0" encoding="utf-8"?>
<sst xmlns="http://schemas.openxmlformats.org/spreadsheetml/2006/main" count="442" uniqueCount="266">
  <si>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</si>
  <si>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</si>
  <si>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</si>
  <si>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</si>
  <si>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</si>
  <si>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</si>
  <si>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</si>
  <si>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</si>
  <si>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</si>
  <si>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</si>
  <si>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</si>
  <si>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</si>
  <si>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</si>
  <si>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</si>
  <si>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</si>
  <si>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</si>
  <si>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</si>
  <si>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</si>
  <si>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</si>
  <si>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</si>
  <si>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</si>
  <si>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</si>
  <si>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</si>
  <si>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</si>
  <si>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</si>
  <si>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</si>
  <si>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</si>
  <si>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</si>
  <si>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</si>
  <si>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</si>
  <si>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</si>
  <si>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</si>
  <si>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</si>
  <si>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</si>
  <si>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</si>
  <si>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</si>
  <si>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</si>
  <si>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</si>
  <si>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</si>
  <si>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</si>
  <si>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</si>
  <si>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</si>
  <si>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</si>
  <si>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</si>
  <si>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</si>
  <si>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</si>
  <si>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</si>
  <si>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</si>
  <si>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</si>
  <si>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</si>
  <si>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</si>
  <si>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</si>
  <si>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</si>
  <si>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</si>
  <si>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</si>
  <si>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</si>
  <si>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</si>
  <si>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</si>
  <si>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</si>
  <si>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</si>
  <si>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</si>
  <si>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</si>
  <si>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</si>
  <si>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</si>
  <si>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</si>
  <si>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</si>
  <si>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</si>
  <si>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</si>
  <si>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</si>
  <si>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</si>
  <si>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</si>
  <si>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</si>
  <si>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</si>
  <si>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</si>
  <si>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</si>
  <si>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</si>
  <si>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</si>
  <si>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</si>
  <si>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</si>
  <si>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</si>
  <si>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</si>
  <si>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</si>
  <si>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</si>
  <si>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</si>
  <si>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</si>
  <si>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</si>
  <si>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</si>
  <si>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</si>
  <si>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</si>
  <si>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</si>
  <si>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</si>
  <si>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</si>
  <si>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</si>
  <si>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</si>
  <si>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</si>
  <si>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</si>
  <si>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</si>
  <si>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</si>
  <si>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</si>
  <si>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</si>
  <si>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</si>
  <si>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</si>
  <si>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</si>
  <si>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</si>
  <si>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</si>
  <si>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</si>
  <si>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</si>
  <si>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</si>
  <si>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</si>
  <si>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</si>
  <si>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</si>
  <si>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</si>
  <si>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</si>
  <si>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</si>
  <si>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</si>
  <si>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</si>
  <si>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</si>
  <si>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</si>
  <si>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</si>
  <si>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</si>
  <si>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</si>
  <si>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</si>
  <si>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</si>
  <si>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</si>
  <si>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</si>
  <si>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</si>
  <si>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</si>
  <si>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</si>
  <si>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</si>
  <si>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</si>
  <si>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</si>
  <si>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</si>
  <si>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</si>
  <si>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</si>
  <si>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</si>
  <si>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</si>
  <si>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</si>
  <si>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</si>
  <si>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</si>
  <si>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</si>
  <si>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</si>
  <si>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</si>
  <si>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</si>
  <si>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</si>
  <si>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</si>
  <si>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</si>
  <si>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</si>
  <si>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</si>
  <si>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</si>
  <si>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</si>
  <si>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</si>
  <si>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</si>
  <si>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</si>
  <si>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</si>
  <si>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</si>
  <si>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</si>
  <si>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</si>
  <si>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</si>
  <si>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</si>
  <si>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</si>
  <si>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</si>
  <si>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</si>
  <si>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</si>
  <si>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</si>
  <si>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</si>
  <si>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</si>
  <si>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</si>
  <si>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</si>
  <si>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</si>
  <si>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</si>
  <si>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</si>
  <si>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</si>
  <si>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</si>
  <si>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</si>
  <si>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</si>
  <si>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</si>
  <si>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</si>
  <si>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</si>
  <si>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</si>
  <si>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</si>
  <si>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</si>
  <si>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</si>
  <si>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</si>
  <si>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</si>
  <si>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</si>
  <si>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</si>
  <si>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</si>
  <si>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</si>
  <si>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</si>
  <si>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</si>
  <si>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</si>
  <si>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</si>
  <si>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</si>
  <si>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</si>
  <si>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</si>
  <si>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</si>
  <si>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</si>
  <si>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</si>
  <si>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</si>
  <si>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</si>
  <si>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</si>
  <si>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</si>
  <si>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</si>
  <si>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</si>
  <si>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</si>
  <si>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</si>
  <si>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</si>
  <si>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</si>
  <si>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</si>
  <si>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</si>
  <si>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</si>
  <si>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</si>
  <si>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</si>
  <si>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</si>
  <si>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</si>
  <si>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</si>
  <si>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</si>
  <si>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</si>
  <si>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</si>
  <si>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</si>
  <si>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</si>
  <si>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</si>
  <si>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</si>
  <si>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</si>
  <si>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</si>
  <si>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</si>
  <si>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</si>
  <si>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</si>
  <si>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</si>
  <si>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</si>
  <si>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</si>
  <si>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18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</si>
  <si>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</si>
  <si>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</si>
  <si>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</si>
  <si>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</si>
  <si>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</si>
  <si>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令和３年度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</si>
  <si>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</si>
  <si>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</si>
  <si>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9"/>
  </si>
  <si>
    <t>令和６年度</t>
  </si>
  <si>
    <t>令和６年度</t>
    <rPh sb="3" eb="5">
      <t>ネンド</t>
    </rPh>
    <phoneticPr fontId="18"/>
  </si>
  <si>
    <t>(令和６年度予算ﾍﾞｰｽ）</t>
    <rPh sb="6" eb="8">
      <t>ヨサン</t>
    </rPh>
    <phoneticPr fontId="14"/>
  </si>
  <si>
    <t>令和６年度</t>
    <phoneticPr fontId="18"/>
  </si>
  <si>
    <t>（1）令和４年度普通会計決算の状況</t>
    <phoneticPr fontId="16"/>
  </si>
  <si>
    <t>令和３年度</t>
    <phoneticPr fontId="18"/>
  </si>
  <si>
    <t>４年度</t>
    <rPh sb="1" eb="3">
      <t>ネンド</t>
    </rPh>
    <phoneticPr fontId="18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</si>
  <si>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</si>
  <si>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phoneticPr fontId="16"/>
  </si>
  <si>
    <t>(令和４年度決算額）</t>
    <phoneticPr fontId="16"/>
  </si>
  <si>
    <t>長野県</t>
    <rPh sb="0" eb="3">
      <t>ナガノケン</t>
    </rPh>
    <phoneticPr fontId="9"/>
  </si>
  <si>
    <t>流域下水道事業</t>
    <rPh sb="0" eb="5">
      <t>リュウイキゲスイドウ</t>
    </rPh>
    <rPh sb="5" eb="7">
      <t>ジギョウ</t>
    </rPh>
    <phoneticPr fontId="5"/>
  </si>
  <si>
    <t>流域下水道事業</t>
    <rPh sb="0" eb="2">
      <t>リュウイキ</t>
    </rPh>
    <rPh sb="2" eb="5">
      <t>ゲスイドウ</t>
    </rPh>
    <rPh sb="5" eb="7">
      <t>ジギョウ</t>
    </rPh>
    <phoneticPr fontId="11"/>
  </si>
  <si>
    <t>長野県土地開発公社</t>
    <rPh sb="0" eb="3">
      <t>ナガノケン</t>
    </rPh>
    <rPh sb="3" eb="5">
      <t>トチ</t>
    </rPh>
    <rPh sb="5" eb="7">
      <t>カイハツ</t>
    </rPh>
    <rPh sb="7" eb="9">
      <t>コウシャ</t>
    </rPh>
    <phoneticPr fontId="7"/>
  </si>
  <si>
    <t>長野県道路公社</t>
    <rPh sb="0" eb="3">
      <t>ナガノケン</t>
    </rPh>
    <rPh sb="3" eb="5">
      <t>ドウロ</t>
    </rPh>
    <rPh sb="5" eb="7">
      <t>コウシャ</t>
    </rPh>
    <phoneticPr fontId="7"/>
  </si>
  <si>
    <t>長野県住宅供給公社</t>
    <rPh sb="0" eb="3">
      <t>ナガノケン</t>
    </rPh>
    <rPh sb="3" eb="5">
      <t>ジュウタク</t>
    </rPh>
    <rPh sb="5" eb="7">
      <t>キョウキュウ</t>
    </rPh>
    <rPh sb="7" eb="9">
      <t>コウシャ</t>
    </rPh>
    <phoneticPr fontId="7"/>
  </si>
  <si>
    <t>その他事業</t>
    <rPh sb="2" eb="3">
      <t>タ</t>
    </rPh>
    <rPh sb="3" eb="5">
      <t>ジギョウ</t>
    </rPh>
    <phoneticPr fontId="9"/>
  </si>
  <si>
    <t>しなの鉄道㈱</t>
    <rPh sb="3" eb="5">
      <t>テツドウ</t>
    </rPh>
    <phoneticPr fontId="7"/>
  </si>
  <si>
    <t>松本空港ターミナルビル㈱</t>
    <rPh sb="0" eb="4">
      <t>マツモトクウコウ</t>
    </rPh>
    <phoneticPr fontId="7"/>
  </si>
  <si>
    <t>-</t>
  </si>
  <si>
    <t>長野県</t>
    <rPh sb="0" eb="3">
      <t>ナガノケン</t>
    </rPh>
    <phoneticPr fontId="16"/>
  </si>
  <si>
    <t>電気事業</t>
    <rPh sb="0" eb="2">
      <t>デンキ</t>
    </rPh>
    <rPh sb="2" eb="4">
      <t>ジギョウ</t>
    </rPh>
    <phoneticPr fontId="9"/>
  </si>
  <si>
    <t>水道事業</t>
    <rPh sb="0" eb="2">
      <t>スイドウ</t>
    </rPh>
    <rPh sb="2" eb="4">
      <t>ジギョウ</t>
    </rPh>
    <phoneticPr fontId="9"/>
  </si>
  <si>
    <t>電気事業</t>
    <rPh sb="0" eb="2">
      <t>デンキ</t>
    </rPh>
    <rPh sb="2" eb="4">
      <t>ジギョウ</t>
    </rPh>
    <phoneticPr fontId="14"/>
  </si>
  <si>
    <t>水道事業</t>
    <rPh sb="0" eb="2">
      <t>スイドウ</t>
    </rPh>
    <rPh sb="2" eb="4">
      <t>ジギョウ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</si>
</sst>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5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sz val="11"/>
      <name val="ＭＳ Ｐゴシック"/>
      <family val="1"/>
      <charset val="128"/>
    </font>
    <font>
      <b/>
      <sz val="11"/>
      <name val="ＭＳ Ｐゴシック"/>
      <family val="1"/>
      <charset val="128"/>
    </font>
    <font>
      <b/>
      <sz val="12"/>
      <name val="ＭＳ Ｐゴシック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13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5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41" fontId="0" fillId="0" borderId="10" xfId="0" applyNumberFormat="1" applyBorder="1" applyAlignment="1">
      <alignment horizontal="center" vertical="center" shrinkToFit="1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Fill="1" applyBorder="1" applyAlignment="1">
      <alignment horizontal="right" vertical="center"/>
    </xf>
    <xf numFmtId="177" fontId="2" fillId="0" borderId="10" xfId="1" applyNumberFormat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0" fontId="22" fillId="0" borderId="5" xfId="0" applyFont="1" applyBorder="1" applyAlignment="1">
      <alignment horizontal="distributed" vertical="center" justifyLastLine="1"/>
    </xf>
    <xf numFmtId="0" fontId="23" fillId="0" borderId="5" xfId="0" applyFont="1" applyBorder="1" applyAlignment="1">
      <alignment horizontal="distributed" vertical="center" justifyLastLine="1"/>
    </xf>
    <xf numFmtId="177" fontId="2" fillId="0" borderId="10" xfId="1" applyNumberFormat="1" applyBorder="1" applyAlignment="1">
      <alignment vertical="center"/>
    </xf>
    <xf numFmtId="178" fontId="19" fillId="0" borderId="10" xfId="1" applyNumberFormat="1" applyFont="1" applyBorder="1" applyAlignment="1">
      <alignment vertical="center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80" fontId="15" fillId="0" borderId="10" xfId="1" applyNumberFormat="1" applyFont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41" fontId="17" fillId="0" borderId="10" xfId="0" applyNumberFormat="1" applyFont="1" applyBorder="1" applyAlignment="1">
      <alignment horizontal="right" vertical="center"/>
    </xf>
    <xf numFmtId="41" fontId="0" fillId="0" borderId="10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177" fontId="2" fillId="0" borderId="11" xfId="1" applyNumberFormat="1" applyBorder="1" applyAlignment="1">
      <alignment vertical="center"/>
    </xf>
    <xf numFmtId="177" fontId="2" fillId="0" borderId="13" xfId="1" applyNumberFormat="1" applyBorder="1" applyAlignment="1">
      <alignment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8"/>
  <sheetViews>
    <sheetView view="pageBreakPreview" zoomScaleNormal="100" zoomScaleSheetLayoutView="100" workbookViewId="0">
      <pane xSplit="5" ySplit="8" topLeftCell="F22" activePane="bottomRight" state="frozen"/>
      <selection pane="topRight" activeCell="F1" sqref="F1"/>
      <selection pane="bottomLeft" activeCell="A9" sqref="A9"/>
      <selection pane="bottomRight" activeCell="F45" sqref="F45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11" ht="33.950000000000003" customHeight="1">
      <c r="A1" s="16" t="s">
        <v>0</v>
      </c>
      <c r="B1" s="16"/>
      <c r="C1" s="16"/>
      <c r="D1" s="16"/>
      <c r="E1" s="21" t="s">
        <v>251</v>
      </c>
      <c r="F1" s="1"/>
    </row>
    <row r="3" spans="1:11" ht="14.25">
      <c r="A3" s="10" t="s">
        <v>92</v>
      </c>
    </row>
    <row r="5" spans="1:11">
      <c r="A5" s="17" t="s">
        <v>240</v>
      </c>
      <c r="B5" s="17"/>
      <c r="C5" s="17"/>
      <c r="D5" s="17"/>
      <c r="E5" s="17"/>
    </row>
    <row r="6" spans="1:11" ht="14.25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8"/>
      <c r="F7" s="47" t="s">
        <v>242</v>
      </c>
      <c r="G7" s="47"/>
      <c r="H7" s="47" t="s">
        <v>236</v>
      </c>
      <c r="I7" s="48" t="s">
        <v>21</v>
      </c>
    </row>
    <row r="8" spans="1:11" ht="17.100000000000001" customHeight="1">
      <c r="A8" s="18"/>
      <c r="B8" s="19"/>
      <c r="C8" s="19"/>
      <c r="D8" s="19"/>
      <c r="E8" s="59"/>
      <c r="F8" s="50" t="s">
        <v>90</v>
      </c>
      <c r="G8" s="50" t="s">
        <v>2</v>
      </c>
      <c r="H8" s="50" t="s">
        <v>234</v>
      </c>
      <c r="I8" s="51"/>
    </row>
    <row r="9" spans="1:11" ht="18" customHeight="1">
      <c r="A9" s="91" t="s">
        <v>87</v>
      </c>
      <c r="B9" s="91" t="s">
        <v>89</v>
      </c>
      <c r="C9" s="60" t="s">
        <v>3</v>
      </c>
      <c r="D9" s="52"/>
      <c r="E9" s="52"/>
      <c r="F9" s="53">
        <v>309272</v>
      </c>
      <c r="G9" s="54">
        <f>F9/$F$27*100</f>
        <v>31.890812799551238</v>
      </c>
      <c r="H9" s="53">
        <v>314649</v>
      </c>
      <c r="I9" s="54">
        <f>(F9/H9-1)*100</f>
        <v>-1.7088883168228763</v>
      </c>
      <c r="K9" s="24"/>
    </row>
    <row r="10" spans="1:11" ht="18" customHeight="1">
      <c r="A10" s="91"/>
      <c r="B10" s="91"/>
      <c r="C10" s="62"/>
      <c r="D10" s="64" t="s">
        <v>22</v>
      </c>
      <c r="E10" s="52"/>
      <c r="F10" s="53">
        <v>79042</v>
      </c>
      <c r="G10" s="54">
        <f t="shared" ref="G10:G26" si="0">F10/$F$27*100</f>
        <v>8.1504747448916461</v>
      </c>
      <c r="H10" s="53">
        <v>80822</v>
      </c>
      <c r="I10" s="54">
        <f t="shared" ref="I10:I27" si="1">(F10/H10-1)*100</f>
        <v>-2.2023706416569699</v>
      </c>
    </row>
    <row r="11" spans="1:11" ht="18" customHeight="1">
      <c r="A11" s="91"/>
      <c r="B11" s="91"/>
      <c r="C11" s="62"/>
      <c r="D11" s="62"/>
      <c r="E11" s="46" t="s">
        <v>23</v>
      </c>
      <c r="F11" s="53">
        <v>66865</v>
      </c>
      <c r="G11" s="54">
        <f t="shared" si="0"/>
        <v>6.8948343136203532</v>
      </c>
      <c r="H11" s="53">
        <v>68666</v>
      </c>
      <c r="I11" s="54">
        <f t="shared" si="1"/>
        <v>-2.6228409984562995</v>
      </c>
    </row>
    <row r="12" spans="1:11" ht="18" customHeight="1">
      <c r="A12" s="91"/>
      <c r="B12" s="91"/>
      <c r="C12" s="62"/>
      <c r="D12" s="62"/>
      <c r="E12" s="46" t="s">
        <v>24</v>
      </c>
      <c r="F12" s="53">
        <v>3595</v>
      </c>
      <c r="G12" s="54">
        <f t="shared" si="0"/>
        <v>0.3707011045758643</v>
      </c>
      <c r="H12" s="53">
        <v>3161</v>
      </c>
      <c r="I12" s="54">
        <f t="shared" si="1"/>
        <v>13.72983233154066</v>
      </c>
    </row>
    <row r="13" spans="1:11" ht="18" customHeight="1">
      <c r="A13" s="91"/>
      <c r="B13" s="91"/>
      <c r="C13" s="62"/>
      <c r="D13" s="63"/>
      <c r="E13" s="46" t="s">
        <v>25</v>
      </c>
      <c r="F13" s="53">
        <v>139</v>
      </c>
      <c r="G13" s="54">
        <f t="shared" si="0"/>
        <v>1.4333088605297676E-2</v>
      </c>
      <c r="H13" s="53">
        <v>138</v>
      </c>
      <c r="I13" s="54">
        <f t="shared" si="1"/>
        <v>0.72463768115942351</v>
      </c>
    </row>
    <row r="14" spans="1:11" ht="18" customHeight="1">
      <c r="A14" s="91"/>
      <c r="B14" s="91"/>
      <c r="C14" s="62"/>
      <c r="D14" s="60" t="s">
        <v>26</v>
      </c>
      <c r="E14" s="52"/>
      <c r="F14" s="53">
        <v>67857</v>
      </c>
      <c r="G14" s="54">
        <f t="shared" si="0"/>
        <v>6.9971251330193125</v>
      </c>
      <c r="H14" s="53">
        <v>63004</v>
      </c>
      <c r="I14" s="54">
        <f t="shared" si="1"/>
        <v>7.7026855437750008</v>
      </c>
    </row>
    <row r="15" spans="1:11" ht="18" customHeight="1">
      <c r="A15" s="91"/>
      <c r="B15" s="91"/>
      <c r="C15" s="62"/>
      <c r="D15" s="62"/>
      <c r="E15" s="46" t="s">
        <v>27</v>
      </c>
      <c r="F15" s="53">
        <v>2449</v>
      </c>
      <c r="G15" s="54">
        <f t="shared" si="0"/>
        <v>0.25253046039117988</v>
      </c>
      <c r="H15" s="53">
        <v>2267</v>
      </c>
      <c r="I15" s="54">
        <f t="shared" si="1"/>
        <v>8.0282311424790365</v>
      </c>
    </row>
    <row r="16" spans="1:11" ht="18" customHeight="1">
      <c r="A16" s="91"/>
      <c r="B16" s="91"/>
      <c r="C16" s="62"/>
      <c r="D16" s="63"/>
      <c r="E16" s="46" t="s">
        <v>28</v>
      </c>
      <c r="F16" s="53">
        <v>65407</v>
      </c>
      <c r="G16" s="54">
        <f t="shared" si="0"/>
        <v>6.7444915568827701</v>
      </c>
      <c r="H16" s="53">
        <v>60737</v>
      </c>
      <c r="I16" s="54">
        <f t="shared" si="1"/>
        <v>7.6888881571365086</v>
      </c>
      <c r="K16" s="25"/>
    </row>
    <row r="17" spans="1:26" ht="18" customHeight="1">
      <c r="A17" s="91"/>
      <c r="B17" s="91"/>
      <c r="C17" s="62"/>
      <c r="D17" s="92" t="s">
        <v>29</v>
      </c>
      <c r="E17" s="93"/>
      <c r="F17" s="53">
        <v>104944</v>
      </c>
      <c r="G17" s="54">
        <f t="shared" si="0"/>
        <v>10.821378781254383</v>
      </c>
      <c r="H17" s="53">
        <v>112505</v>
      </c>
      <c r="I17" s="54">
        <f t="shared" si="1"/>
        <v>-6.7205901959912939</v>
      </c>
    </row>
    <row r="18" spans="1:26" ht="18" customHeight="1">
      <c r="A18" s="91"/>
      <c r="B18" s="91"/>
      <c r="C18" s="62"/>
      <c r="D18" s="92" t="s">
        <v>93</v>
      </c>
      <c r="E18" s="94"/>
      <c r="F18" s="53">
        <v>4855</v>
      </c>
      <c r="G18" s="54">
        <f t="shared" si="0"/>
        <v>0.50062694373180006</v>
      </c>
      <c r="H18" s="53">
        <v>5061</v>
      </c>
      <c r="I18" s="54">
        <f t="shared" si="1"/>
        <v>-4.0703418296779255</v>
      </c>
    </row>
    <row r="19" spans="1:26" ht="18" customHeight="1">
      <c r="A19" s="91"/>
      <c r="B19" s="91"/>
      <c r="C19" s="61"/>
      <c r="D19" s="92" t="s">
        <v>94</v>
      </c>
      <c r="E19" s="94"/>
      <c r="F19" s="55">
        <v>20</v>
      </c>
      <c r="G19" s="54">
        <f t="shared" si="0"/>
        <v>2.0623149072370754E-3</v>
      </c>
      <c r="H19" s="53">
        <v>0</v>
      </c>
      <c r="I19" s="54" t="e">
        <f t="shared" si="1"/>
        <v>#DIV/0!</v>
      </c>
      <c r="Z19" s="2" t="s">
        <v>95</v>
      </c>
    </row>
    <row r="20" spans="1:26" ht="18" customHeight="1">
      <c r="A20" s="91"/>
      <c r="B20" s="91"/>
      <c r="C20" s="52" t="s">
        <v>4</v>
      </c>
      <c r="D20" s="52"/>
      <c r="E20" s="52"/>
      <c r="F20" s="53">
        <v>41289</v>
      </c>
      <c r="G20" s="54">
        <f t="shared" si="0"/>
        <v>4.25754601024558</v>
      </c>
      <c r="H20" s="53">
        <v>39439</v>
      </c>
      <c r="I20" s="54">
        <f t="shared" si="1"/>
        <v>4.6907883059915223</v>
      </c>
    </row>
    <row r="21" spans="1:26" ht="18" customHeight="1">
      <c r="A21" s="91"/>
      <c r="B21" s="91"/>
      <c r="C21" s="52" t="s">
        <v>5</v>
      </c>
      <c r="D21" s="52"/>
      <c r="E21" s="52"/>
      <c r="F21" s="53">
        <v>209812</v>
      </c>
      <c r="G21" s="54">
        <f t="shared" si="0"/>
        <v>21.634920765861267</v>
      </c>
      <c r="H21" s="53">
        <v>208363</v>
      </c>
      <c r="I21" s="54">
        <f t="shared" si="1"/>
        <v>0.69542097205357312</v>
      </c>
    </row>
    <row r="22" spans="1:26" ht="18" customHeight="1">
      <c r="A22" s="91"/>
      <c r="B22" s="91"/>
      <c r="C22" s="52" t="s">
        <v>30</v>
      </c>
      <c r="D22" s="52"/>
      <c r="E22" s="52"/>
      <c r="F22" s="53">
        <v>14505</v>
      </c>
      <c r="G22" s="54">
        <f t="shared" si="0"/>
        <v>1.4956938864736888</v>
      </c>
      <c r="H22" s="53">
        <v>14420</v>
      </c>
      <c r="I22" s="54">
        <f t="shared" si="1"/>
        <v>0.58945908460472651</v>
      </c>
    </row>
    <row r="23" spans="1:26" ht="18" customHeight="1">
      <c r="A23" s="91"/>
      <c r="B23" s="91"/>
      <c r="C23" s="52" t="s">
        <v>6</v>
      </c>
      <c r="D23" s="52"/>
      <c r="E23" s="52"/>
      <c r="F23" s="53">
        <v>115696</v>
      </c>
      <c r="G23" s="54">
        <f t="shared" si="0"/>
        <v>11.930079275385035</v>
      </c>
      <c r="H23" s="53">
        <v>134115</v>
      </c>
      <c r="I23" s="54">
        <f t="shared" si="1"/>
        <v>-13.733735972859119</v>
      </c>
    </row>
    <row r="24" spans="1:26" ht="18" customHeight="1">
      <c r="A24" s="91"/>
      <c r="B24" s="91"/>
      <c r="C24" s="52" t="s">
        <v>31</v>
      </c>
      <c r="D24" s="52"/>
      <c r="E24" s="52"/>
      <c r="F24" s="53">
        <v>2314</v>
      </c>
      <c r="G24" s="54">
        <f t="shared" si="0"/>
        <v>0.23860983476732966</v>
      </c>
      <c r="H24" s="53">
        <v>2065</v>
      </c>
      <c r="I24" s="54">
        <f t="shared" si="1"/>
        <v>12.058111380145276</v>
      </c>
    </row>
    <row r="25" spans="1:26" ht="18" customHeight="1">
      <c r="A25" s="91"/>
      <c r="B25" s="91"/>
      <c r="C25" s="52" t="s">
        <v>7</v>
      </c>
      <c r="D25" s="52"/>
      <c r="E25" s="52"/>
      <c r="F25" s="53">
        <v>68711</v>
      </c>
      <c r="G25" s="54">
        <f t="shared" si="0"/>
        <v>7.085185979558335</v>
      </c>
      <c r="H25" s="53">
        <v>78420</v>
      </c>
      <c r="I25" s="54">
        <f t="shared" si="1"/>
        <v>-12.380770211680691</v>
      </c>
    </row>
    <row r="26" spans="1:26" ht="18" customHeight="1">
      <c r="A26" s="91"/>
      <c r="B26" s="91"/>
      <c r="C26" s="52" t="s">
        <v>8</v>
      </c>
      <c r="D26" s="52"/>
      <c r="E26" s="52"/>
      <c r="F26" s="53">
        <v>208185</v>
      </c>
      <c r="G26" s="54">
        <f t="shared" si="0"/>
        <v>21.46715144815753</v>
      </c>
      <c r="H26" s="53">
        <v>227354.549</v>
      </c>
      <c r="I26" s="54">
        <f t="shared" si="1"/>
        <v>-8.4315660646842812</v>
      </c>
    </row>
    <row r="27" spans="1:26" ht="18" customHeight="1">
      <c r="A27" s="91"/>
      <c r="B27" s="91"/>
      <c r="C27" s="52" t="s">
        <v>9</v>
      </c>
      <c r="D27" s="52"/>
      <c r="E27" s="52"/>
      <c r="F27" s="53">
        <f>SUM(F9,F20:F26)</f>
        <v>969784</v>
      </c>
      <c r="G27" s="54">
        <f>F27/$F$27*100</f>
        <v>100</v>
      </c>
      <c r="H27" s="53">
        <v>1018825.549</v>
      </c>
      <c r="I27" s="54">
        <f t="shared" si="1"/>
        <v>-4.813537415520786</v>
      </c>
    </row>
    <row r="28" spans="1:26" ht="18" customHeight="1">
      <c r="A28" s="91"/>
      <c r="B28" s="91" t="s">
        <v>88</v>
      </c>
      <c r="C28" s="60" t="s">
        <v>10</v>
      </c>
      <c r="D28" s="52"/>
      <c r="E28" s="52"/>
      <c r="F28" s="53">
        <v>385491</v>
      </c>
      <c r="G28" s="54">
        <f>F28/$F$45*100</f>
        <v>39.750150806622088</v>
      </c>
      <c r="H28" s="53">
        <v>370659</v>
      </c>
      <c r="I28" s="54">
        <f>(F28/H28-1)*100</f>
        <v>4.0015216142060384</v>
      </c>
    </row>
    <row r="29" spans="1:26" ht="18" customHeight="1">
      <c r="A29" s="91"/>
      <c r="B29" s="91"/>
      <c r="C29" s="62"/>
      <c r="D29" s="52" t="s">
        <v>11</v>
      </c>
      <c r="E29" s="52"/>
      <c r="F29" s="53">
        <v>246401</v>
      </c>
      <c r="G29" s="54">
        <f t="shared" ref="G29:G44" si="2">F29/$F$45*100</f>
        <v>25.407796573467316</v>
      </c>
      <c r="H29" s="53">
        <v>229946</v>
      </c>
      <c r="I29" s="54">
        <f t="shared" ref="I29:I45" si="3">(F29/H29-1)*100</f>
        <v>7.1560279369939028</v>
      </c>
    </row>
    <row r="30" spans="1:26" ht="18" customHeight="1">
      <c r="A30" s="91"/>
      <c r="B30" s="91"/>
      <c r="C30" s="62"/>
      <c r="D30" s="52" t="s">
        <v>32</v>
      </c>
      <c r="E30" s="52"/>
      <c r="F30" s="53">
        <v>19033</v>
      </c>
      <c r="G30" s="54">
        <f t="shared" si="2"/>
        <v>1.9625999577225879</v>
      </c>
      <c r="H30" s="53">
        <v>18414</v>
      </c>
      <c r="I30" s="54">
        <f t="shared" si="3"/>
        <v>3.3615727164114206</v>
      </c>
    </row>
    <row r="31" spans="1:26" ht="18" customHeight="1">
      <c r="A31" s="91"/>
      <c r="B31" s="91"/>
      <c r="C31" s="61"/>
      <c r="D31" s="52" t="s">
        <v>12</v>
      </c>
      <c r="E31" s="52"/>
      <c r="F31" s="53">
        <v>120057</v>
      </c>
      <c r="G31" s="54">
        <f t="shared" si="2"/>
        <v>12.379754275432184</v>
      </c>
      <c r="H31" s="53">
        <v>122299</v>
      </c>
      <c r="I31" s="54">
        <f t="shared" si="3"/>
        <v>-1.8332120458875334</v>
      </c>
    </row>
    <row r="32" spans="1:26" ht="18" customHeight="1">
      <c r="A32" s="91"/>
      <c r="B32" s="91"/>
      <c r="C32" s="60" t="s">
        <v>13</v>
      </c>
      <c r="D32" s="52"/>
      <c r="E32" s="52"/>
      <c r="F32" s="53">
        <v>445020</v>
      </c>
      <c r="G32" s="54">
        <f t="shared" si="2"/>
        <v>45.888521682640999</v>
      </c>
      <c r="H32" s="53">
        <v>504051</v>
      </c>
      <c r="I32" s="54">
        <f t="shared" si="3"/>
        <v>-11.711314926465777</v>
      </c>
    </row>
    <row r="33" spans="1:9" ht="18" customHeight="1">
      <c r="A33" s="91"/>
      <c r="B33" s="91"/>
      <c r="C33" s="62"/>
      <c r="D33" s="52" t="s">
        <v>14</v>
      </c>
      <c r="E33" s="52"/>
      <c r="F33" s="53">
        <v>35795</v>
      </c>
      <c r="G33" s="54">
        <f t="shared" si="2"/>
        <v>3.6910242992003384</v>
      </c>
      <c r="H33" s="53">
        <v>39256</v>
      </c>
      <c r="I33" s="54">
        <f t="shared" si="3"/>
        <v>-8.8164866517220339</v>
      </c>
    </row>
    <row r="34" spans="1:9" ht="18" customHeight="1">
      <c r="A34" s="91"/>
      <c r="B34" s="91"/>
      <c r="C34" s="62"/>
      <c r="D34" s="52" t="s">
        <v>33</v>
      </c>
      <c r="E34" s="52"/>
      <c r="F34" s="53">
        <v>11889</v>
      </c>
      <c r="G34" s="54">
        <f t="shared" si="2"/>
        <v>1.2259418324680214</v>
      </c>
      <c r="H34" s="53">
        <v>11880</v>
      </c>
      <c r="I34" s="54">
        <f t="shared" si="3"/>
        <v>7.575757575757347E-2</v>
      </c>
    </row>
    <row r="35" spans="1:9" ht="18" customHeight="1">
      <c r="A35" s="91"/>
      <c r="B35" s="91"/>
      <c r="C35" s="62"/>
      <c r="D35" s="52" t="s">
        <v>34</v>
      </c>
      <c r="E35" s="52"/>
      <c r="F35" s="53">
        <v>222418</v>
      </c>
      <c r="G35" s="54">
        <f t="shared" si="2"/>
        <v>22.934774202529425</v>
      </c>
      <c r="H35" s="53">
        <v>235584</v>
      </c>
      <c r="I35" s="54">
        <f t="shared" si="3"/>
        <v>-5.5886647650095096</v>
      </c>
    </row>
    <row r="36" spans="1:9" ht="18" customHeight="1">
      <c r="A36" s="91"/>
      <c r="B36" s="91"/>
      <c r="C36" s="62"/>
      <c r="D36" s="52" t="s">
        <v>35</v>
      </c>
      <c r="E36" s="52"/>
      <c r="F36" s="53">
        <v>14284</v>
      </c>
      <c r="G36" s="54">
        <f t="shared" si="2"/>
        <v>1.472903787953</v>
      </c>
      <c r="H36" s="53">
        <v>15045</v>
      </c>
      <c r="I36" s="54">
        <f t="shared" si="3"/>
        <v>-5.0581588567630398</v>
      </c>
    </row>
    <row r="37" spans="1:9" ht="18" customHeight="1">
      <c r="A37" s="91"/>
      <c r="B37" s="91"/>
      <c r="C37" s="62"/>
      <c r="D37" s="52" t="s">
        <v>15</v>
      </c>
      <c r="E37" s="52"/>
      <c r="F37" s="53">
        <v>5244</v>
      </c>
      <c r="G37" s="54">
        <f t="shared" si="2"/>
        <v>0.5407384110911182</v>
      </c>
      <c r="H37" s="53">
        <v>13488</v>
      </c>
      <c r="I37" s="54">
        <f t="shared" si="3"/>
        <v>-61.120996441281136</v>
      </c>
    </row>
    <row r="38" spans="1:9" ht="18" customHeight="1">
      <c r="A38" s="91"/>
      <c r="B38" s="91"/>
      <c r="C38" s="61"/>
      <c r="D38" s="52" t="s">
        <v>36</v>
      </c>
      <c r="E38" s="52"/>
      <c r="F38" s="53">
        <v>155289</v>
      </c>
      <c r="G38" s="54">
        <f t="shared" si="2"/>
        <v>16.012724469856721</v>
      </c>
      <c r="H38" s="53">
        <v>188697</v>
      </c>
      <c r="I38" s="54">
        <f t="shared" si="3"/>
        <v>-17.704573999586636</v>
      </c>
    </row>
    <row r="39" spans="1:9" ht="18" customHeight="1">
      <c r="A39" s="91"/>
      <c r="B39" s="91"/>
      <c r="C39" s="60" t="s">
        <v>16</v>
      </c>
      <c r="D39" s="52"/>
      <c r="E39" s="52"/>
      <c r="F39" s="53">
        <v>139275</v>
      </c>
      <c r="G39" s="54">
        <f t="shared" si="2"/>
        <v>14.361430626375949</v>
      </c>
      <c r="H39" s="53">
        <v>144116</v>
      </c>
      <c r="I39" s="54">
        <f t="shared" si="3"/>
        <v>-3.3590996141996676</v>
      </c>
    </row>
    <row r="40" spans="1:9" ht="18" customHeight="1">
      <c r="A40" s="91"/>
      <c r="B40" s="91"/>
      <c r="C40" s="62"/>
      <c r="D40" s="60" t="s">
        <v>17</v>
      </c>
      <c r="E40" s="52"/>
      <c r="F40" s="53">
        <v>131197</v>
      </c>
      <c r="G40" s="54">
        <f t="shared" si="2"/>
        <v>13.528462494264193</v>
      </c>
      <c r="H40" s="53">
        <v>136411</v>
      </c>
      <c r="I40" s="54">
        <f t="shared" si="3"/>
        <v>-3.8222723973873052</v>
      </c>
    </row>
    <row r="41" spans="1:9" ht="18" customHeight="1">
      <c r="A41" s="91"/>
      <c r="B41" s="91"/>
      <c r="C41" s="62"/>
      <c r="D41" s="62"/>
      <c r="E41" s="56" t="s">
        <v>91</v>
      </c>
      <c r="F41" s="53">
        <v>105266</v>
      </c>
      <c r="G41" s="54">
        <f t="shared" si="2"/>
        <v>10.854570858489252</v>
      </c>
      <c r="H41" s="53">
        <v>110523</v>
      </c>
      <c r="I41" s="57">
        <f t="shared" si="3"/>
        <v>-4.7564760276141644</v>
      </c>
    </row>
    <row r="42" spans="1:9" ht="18" customHeight="1">
      <c r="A42" s="91"/>
      <c r="B42" s="91"/>
      <c r="C42" s="62"/>
      <c r="D42" s="61"/>
      <c r="E42" s="46" t="s">
        <v>37</v>
      </c>
      <c r="F42" s="53">
        <v>25931</v>
      </c>
      <c r="G42" s="54">
        <f t="shared" si="2"/>
        <v>2.6738916357749396</v>
      </c>
      <c r="H42" s="53">
        <v>25888</v>
      </c>
      <c r="I42" s="57">
        <f t="shared" si="3"/>
        <v>0.16610012360940285</v>
      </c>
    </row>
    <row r="43" spans="1:9" ht="18" customHeight="1">
      <c r="A43" s="91"/>
      <c r="B43" s="91"/>
      <c r="C43" s="62"/>
      <c r="D43" s="52" t="s">
        <v>38</v>
      </c>
      <c r="E43" s="52"/>
      <c r="F43" s="53">
        <v>8078</v>
      </c>
      <c r="G43" s="54">
        <f t="shared" si="2"/>
        <v>0.83296813211175669</v>
      </c>
      <c r="H43" s="53">
        <v>7705</v>
      </c>
      <c r="I43" s="57">
        <f t="shared" si="3"/>
        <v>4.8410123296560581</v>
      </c>
    </row>
    <row r="44" spans="1:9" ht="18" customHeight="1">
      <c r="A44" s="91"/>
      <c r="B44" s="91"/>
      <c r="C44" s="61"/>
      <c r="D44" s="52" t="s">
        <v>39</v>
      </c>
      <c r="E44" s="52"/>
      <c r="F44" s="53">
        <v>0</v>
      </c>
      <c r="G44" s="54">
        <f t="shared" si="2"/>
        <v>0</v>
      </c>
      <c r="H44" s="53">
        <v>0</v>
      </c>
      <c r="I44" s="54" t="e">
        <f t="shared" si="3"/>
        <v>#DIV/0!</v>
      </c>
    </row>
    <row r="45" spans="1:9" ht="18" customHeight="1">
      <c r="A45" s="91"/>
      <c r="B45" s="91"/>
      <c r="C45" s="46" t="s">
        <v>18</v>
      </c>
      <c r="D45" s="46"/>
      <c r="E45" s="46"/>
      <c r="F45" s="53">
        <v>969785</v>
      </c>
      <c r="G45" s="54">
        <f>F45/$F$45*100</f>
        <v>100</v>
      </c>
      <c r="H45" s="53">
        <v>1018826</v>
      </c>
      <c r="I45" s="54">
        <f t="shared" si="3"/>
        <v>-4.8134813991790537</v>
      </c>
    </row>
    <row r="46" spans="1:9">
      <c r="A46" s="22" t="s">
        <v>19</v>
      </c>
    </row>
    <row r="47" spans="1:9">
      <c r="A47" s="23" t="s">
        <v>20</v>
      </c>
    </row>
    <row r="48" spans="1:9">
      <c r="A48" s="23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Y50"/>
  <sheetViews>
    <sheetView view="pageBreakPreview" zoomScaleNormal="100" zoomScaleSheetLayoutView="100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Q4" sqref="Q4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87" t="s">
        <v>251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243</v>
      </c>
      <c r="B5" s="12"/>
      <c r="C5" s="12"/>
      <c r="D5" s="12"/>
      <c r="K5" s="15"/>
      <c r="O5" s="15" t="s">
        <v>47</v>
      </c>
    </row>
    <row r="6" spans="1:25" ht="15.95" customHeight="1">
      <c r="A6" s="102" t="s">
        <v>48</v>
      </c>
      <c r="B6" s="103"/>
      <c r="C6" s="103"/>
      <c r="D6" s="103"/>
      <c r="E6" s="103"/>
      <c r="F6" s="98" t="s">
        <v>262</v>
      </c>
      <c r="G6" s="97"/>
      <c r="H6" s="98" t="s">
        <v>263</v>
      </c>
      <c r="I6" s="97"/>
      <c r="J6" s="97" t="s">
        <v>252</v>
      </c>
      <c r="K6" s="97"/>
      <c r="L6" s="98" t="s">
        <v>257</v>
      </c>
      <c r="M6" s="97"/>
      <c r="N6" s="97"/>
      <c r="O6" s="97"/>
    </row>
    <row r="7" spans="1:25" ht="15.95" customHeight="1">
      <c r="A7" s="103"/>
      <c r="B7" s="103"/>
      <c r="C7" s="103"/>
      <c r="D7" s="103"/>
      <c r="E7" s="103"/>
      <c r="F7" s="50" t="s">
        <v>244</v>
      </c>
      <c r="G7" s="50" t="s">
        <v>236</v>
      </c>
      <c r="H7" s="50" t="s">
        <v>241</v>
      </c>
      <c r="I7" s="50" t="s">
        <v>236</v>
      </c>
      <c r="J7" s="50" t="s">
        <v>241</v>
      </c>
      <c r="K7" s="50" t="s">
        <v>236</v>
      </c>
      <c r="L7" s="50" t="s">
        <v>241</v>
      </c>
      <c r="M7" s="50" t="s">
        <v>236</v>
      </c>
      <c r="N7" s="50" t="s">
        <v>241</v>
      </c>
      <c r="O7" s="50" t="s">
        <v>236</v>
      </c>
    </row>
    <row r="8" spans="1:25" ht="15.95" customHeight="1">
      <c r="A8" s="100" t="s">
        <v>82</v>
      </c>
      <c r="B8" s="60" t="s">
        <v>49</v>
      </c>
      <c r="C8" s="52"/>
      <c r="D8" s="52"/>
      <c r="E8" s="65" t="s">
        <v>40</v>
      </c>
      <c r="F8" s="89">
        <v>4157</v>
      </c>
      <c r="G8" s="89">
        <v>3676</v>
      </c>
      <c r="H8" s="89">
        <v>5202</v>
      </c>
      <c r="I8" s="89">
        <v>5280</v>
      </c>
      <c r="J8" s="53">
        <v>12556</v>
      </c>
      <c r="K8" s="53">
        <v>12045</v>
      </c>
      <c r="L8" s="53">
        <v>1795</v>
      </c>
      <c r="M8" s="53">
        <v>2134</v>
      </c>
      <c r="N8" s="53"/>
      <c r="O8" s="53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15.95" customHeight="1">
      <c r="A9" s="100"/>
      <c r="B9" s="62"/>
      <c r="C9" s="52" t="s">
        <v>50</v>
      </c>
      <c r="D9" s="52"/>
      <c r="E9" s="65" t="s">
        <v>41</v>
      </c>
      <c r="F9" s="89">
        <v>4157</v>
      </c>
      <c r="G9" s="89">
        <v>3676</v>
      </c>
      <c r="H9" s="89">
        <v>5202</v>
      </c>
      <c r="I9" s="89">
        <v>5280</v>
      </c>
      <c r="J9" s="53">
        <v>12556</v>
      </c>
      <c r="K9" s="53">
        <v>12045</v>
      </c>
      <c r="L9" s="53">
        <v>1795</v>
      </c>
      <c r="M9" s="53">
        <v>2134</v>
      </c>
      <c r="N9" s="53"/>
      <c r="O9" s="53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15.95" customHeight="1">
      <c r="A10" s="100"/>
      <c r="B10" s="61"/>
      <c r="C10" s="52" t="s">
        <v>51</v>
      </c>
      <c r="D10" s="52"/>
      <c r="E10" s="65" t="s">
        <v>42</v>
      </c>
      <c r="F10" s="89"/>
      <c r="G10" s="89">
        <v>0</v>
      </c>
      <c r="H10" s="89"/>
      <c r="I10" s="89">
        <v>0</v>
      </c>
      <c r="J10" s="66">
        <v>0</v>
      </c>
      <c r="K10" s="66">
        <v>0</v>
      </c>
      <c r="L10" s="53">
        <v>0</v>
      </c>
      <c r="M10" s="53">
        <v>0</v>
      </c>
      <c r="N10" s="53"/>
      <c r="O10" s="53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15.95" customHeight="1">
      <c r="A11" s="100"/>
      <c r="B11" s="60" t="s">
        <v>52</v>
      </c>
      <c r="C11" s="52"/>
      <c r="D11" s="52"/>
      <c r="E11" s="65" t="s">
        <v>43</v>
      </c>
      <c r="F11" s="89">
        <v>4681</v>
      </c>
      <c r="G11" s="89">
        <v>4291</v>
      </c>
      <c r="H11" s="89">
        <v>5178</v>
      </c>
      <c r="I11" s="89">
        <v>5223</v>
      </c>
      <c r="J11" s="53">
        <v>12470</v>
      </c>
      <c r="K11" s="53">
        <v>11807</v>
      </c>
      <c r="L11" s="53">
        <v>1795</v>
      </c>
      <c r="M11" s="53">
        <v>2063</v>
      </c>
      <c r="N11" s="53"/>
      <c r="O11" s="53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15.95" customHeight="1">
      <c r="A12" s="100"/>
      <c r="B12" s="62"/>
      <c r="C12" s="52" t="s">
        <v>53</v>
      </c>
      <c r="D12" s="52"/>
      <c r="E12" s="65" t="s">
        <v>44</v>
      </c>
      <c r="F12" s="89">
        <v>4681</v>
      </c>
      <c r="G12" s="89">
        <v>4291</v>
      </c>
      <c r="H12" s="89">
        <v>5178</v>
      </c>
      <c r="I12" s="89">
        <v>5223</v>
      </c>
      <c r="J12" s="53">
        <v>12470</v>
      </c>
      <c r="K12" s="53">
        <v>11807</v>
      </c>
      <c r="L12" s="53">
        <v>1795</v>
      </c>
      <c r="M12" s="53">
        <v>1981</v>
      </c>
      <c r="N12" s="53"/>
      <c r="O12" s="53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15.95" customHeight="1">
      <c r="A13" s="100"/>
      <c r="B13" s="61"/>
      <c r="C13" s="52" t="s">
        <v>54</v>
      </c>
      <c r="D13" s="52"/>
      <c r="E13" s="65" t="s">
        <v>45</v>
      </c>
      <c r="F13" s="89"/>
      <c r="G13" s="89">
        <v>0</v>
      </c>
      <c r="H13" s="66"/>
      <c r="I13" s="66">
        <v>0</v>
      </c>
      <c r="J13" s="66">
        <v>0</v>
      </c>
      <c r="K13" s="66">
        <v>0</v>
      </c>
      <c r="L13" s="53">
        <v>0</v>
      </c>
      <c r="M13" s="53">
        <v>82</v>
      </c>
      <c r="N13" s="53"/>
      <c r="O13" s="53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15.95" customHeight="1">
      <c r="A14" s="100"/>
      <c r="B14" s="52" t="s">
        <v>55</v>
      </c>
      <c r="C14" s="52"/>
      <c r="D14" s="52"/>
      <c r="E14" s="65" t="s">
        <v>96</v>
      </c>
      <c r="F14" s="89">
        <v>-524</v>
      </c>
      <c r="G14" s="89">
        <v>-615</v>
      </c>
      <c r="H14" s="89">
        <v>24</v>
      </c>
      <c r="I14" s="89">
        <v>57</v>
      </c>
      <c r="J14" s="53">
        <v>86</v>
      </c>
      <c r="K14" s="53">
        <v>238</v>
      </c>
      <c r="L14" s="53">
        <v>0</v>
      </c>
      <c r="M14" s="53"/>
      <c r="N14" s="53">
        <f t="shared" ref="F14:O14" si="0">N9-N12</f>
        <v>0</v>
      </c>
      <c r="O14" s="53">
        <f t="shared" si="0"/>
        <v>0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ht="15.95" customHeight="1">
      <c r="A15" s="100"/>
      <c r="B15" s="52" t="s">
        <v>56</v>
      </c>
      <c r="C15" s="52"/>
      <c r="D15" s="52"/>
      <c r="E15" s="65" t="s">
        <v>97</v>
      </c>
      <c r="F15" s="89">
        <v>0</v>
      </c>
      <c r="G15" s="89">
        <v>0</v>
      </c>
      <c r="H15" s="89">
        <v>0</v>
      </c>
      <c r="I15" s="89">
        <v>0</v>
      </c>
      <c r="J15" s="53">
        <v>0</v>
      </c>
      <c r="K15" s="53">
        <v>0</v>
      </c>
      <c r="L15" s="53">
        <v>0</v>
      </c>
      <c r="M15" s="53"/>
      <c r="N15" s="53">
        <f t="shared" ref="F15:O15" si="1">N10-N13</f>
        <v>0</v>
      </c>
      <c r="O15" s="53">
        <f t="shared" si="1"/>
        <v>0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15.95" customHeight="1">
      <c r="A16" s="100"/>
      <c r="B16" s="52" t="s">
        <v>57</v>
      </c>
      <c r="C16" s="52"/>
      <c r="D16" s="52"/>
      <c r="E16" s="65" t="s">
        <v>98</v>
      </c>
      <c r="F16" s="89">
        <v>-524</v>
      </c>
      <c r="G16" s="89">
        <v>-615</v>
      </c>
      <c r="H16" s="89">
        <v>24</v>
      </c>
      <c r="I16" s="89">
        <v>57</v>
      </c>
      <c r="J16" s="53">
        <v>86</v>
      </c>
      <c r="K16" s="53">
        <v>238</v>
      </c>
      <c r="L16" s="53">
        <v>0</v>
      </c>
      <c r="M16" s="53"/>
      <c r="N16" s="53">
        <f t="shared" ref="F16:O16" si="2">N8-N11</f>
        <v>0</v>
      </c>
      <c r="O16" s="53">
        <f t="shared" si="2"/>
        <v>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15.95" customHeight="1">
      <c r="A17" s="100"/>
      <c r="B17" s="52" t="s">
        <v>58</v>
      </c>
      <c r="C17" s="52"/>
      <c r="D17" s="52"/>
      <c r="E17" s="50"/>
      <c r="F17" s="89"/>
      <c r="G17" s="89">
        <v>0</v>
      </c>
      <c r="H17" s="66"/>
      <c r="I17" s="66">
        <v>0</v>
      </c>
      <c r="J17" s="53">
        <v>0</v>
      </c>
      <c r="K17" s="53">
        <v>0</v>
      </c>
      <c r="L17" s="53">
        <v>0</v>
      </c>
      <c r="M17" s="53">
        <v>0</v>
      </c>
      <c r="N17" s="66"/>
      <c r="O17" s="67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15.95" customHeight="1">
      <c r="A18" s="100"/>
      <c r="B18" s="52" t="s">
        <v>59</v>
      </c>
      <c r="C18" s="52"/>
      <c r="D18" s="52"/>
      <c r="E18" s="50"/>
      <c r="F18" s="67"/>
      <c r="G18" s="67">
        <v>0</v>
      </c>
      <c r="H18" s="67"/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/>
      <c r="O18" s="67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15.95" customHeight="1">
      <c r="A19" s="100" t="s">
        <v>83</v>
      </c>
      <c r="B19" s="60" t="s">
        <v>60</v>
      </c>
      <c r="C19" s="52"/>
      <c r="D19" s="52"/>
      <c r="E19" s="65"/>
      <c r="F19" s="89">
        <v>13768</v>
      </c>
      <c r="G19" s="89">
        <v>15521</v>
      </c>
      <c r="H19" s="89">
        <v>1815</v>
      </c>
      <c r="I19" s="89">
        <v>2131</v>
      </c>
      <c r="J19" s="53">
        <v>7729</v>
      </c>
      <c r="K19" s="53">
        <v>8393</v>
      </c>
      <c r="L19" s="53">
        <v>20296</v>
      </c>
      <c r="M19" s="53">
        <v>12418</v>
      </c>
      <c r="N19" s="53"/>
      <c r="O19" s="53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15.95" customHeight="1">
      <c r="A20" s="100"/>
      <c r="B20" s="61"/>
      <c r="C20" s="52" t="s">
        <v>61</v>
      </c>
      <c r="D20" s="52"/>
      <c r="E20" s="65"/>
      <c r="F20" s="89">
        <v>13768</v>
      </c>
      <c r="G20" s="89">
        <v>15520</v>
      </c>
      <c r="H20" s="89">
        <v>1642</v>
      </c>
      <c r="I20" s="89">
        <v>1942</v>
      </c>
      <c r="J20" s="53">
        <v>1958</v>
      </c>
      <c r="K20" s="66">
        <v>1604</v>
      </c>
      <c r="L20" s="53">
        <v>0</v>
      </c>
      <c r="M20" s="53">
        <v>0</v>
      </c>
      <c r="N20" s="53"/>
      <c r="O20" s="53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15.95" customHeight="1">
      <c r="A21" s="100"/>
      <c r="B21" s="52" t="s">
        <v>62</v>
      </c>
      <c r="C21" s="52"/>
      <c r="D21" s="52"/>
      <c r="E21" s="65" t="s">
        <v>99</v>
      </c>
      <c r="F21" s="89">
        <v>13768</v>
      </c>
      <c r="G21" s="89">
        <v>15521</v>
      </c>
      <c r="H21" s="89">
        <v>1815</v>
      </c>
      <c r="I21" s="89">
        <v>2131</v>
      </c>
      <c r="J21" s="53">
        <v>7729</v>
      </c>
      <c r="K21" s="53">
        <v>8393</v>
      </c>
      <c r="L21" s="53">
        <v>20296</v>
      </c>
      <c r="M21" s="53">
        <v>12418</v>
      </c>
      <c r="N21" s="53"/>
      <c r="O21" s="53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15.95" customHeight="1">
      <c r="A22" s="100"/>
      <c r="B22" s="60" t="s">
        <v>63</v>
      </c>
      <c r="C22" s="52"/>
      <c r="D22" s="52"/>
      <c r="E22" s="65" t="s">
        <v>100</v>
      </c>
      <c r="F22" s="89">
        <v>16538</v>
      </c>
      <c r="G22" s="89">
        <v>19090</v>
      </c>
      <c r="H22" s="89">
        <v>4335</v>
      </c>
      <c r="I22" s="89">
        <v>4577</v>
      </c>
      <c r="J22" s="53">
        <v>7729</v>
      </c>
      <c r="K22" s="53">
        <v>8393</v>
      </c>
      <c r="L22" s="53">
        <v>20296</v>
      </c>
      <c r="M22" s="53">
        <v>12418</v>
      </c>
      <c r="N22" s="53"/>
      <c r="O22" s="53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15.95" customHeight="1">
      <c r="A23" s="100"/>
      <c r="B23" s="61" t="s">
        <v>64</v>
      </c>
      <c r="C23" s="52" t="s">
        <v>65</v>
      </c>
      <c r="D23" s="52"/>
      <c r="E23" s="65"/>
      <c r="F23" s="89">
        <v>1037</v>
      </c>
      <c r="G23" s="89">
        <v>656</v>
      </c>
      <c r="H23" s="89">
        <v>1686</v>
      </c>
      <c r="I23" s="89">
        <v>1702</v>
      </c>
      <c r="J23" s="53">
        <v>2161</v>
      </c>
      <c r="K23" s="53">
        <v>2119</v>
      </c>
      <c r="L23" s="53">
        <v>0</v>
      </c>
      <c r="M23" s="53">
        <v>0</v>
      </c>
      <c r="N23" s="53"/>
      <c r="O23" s="53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15.95" customHeight="1">
      <c r="A24" s="100"/>
      <c r="B24" s="52" t="s">
        <v>101</v>
      </c>
      <c r="C24" s="52"/>
      <c r="D24" s="52"/>
      <c r="E24" s="65" t="s">
        <v>102</v>
      </c>
      <c r="F24" s="89">
        <v>-2770</v>
      </c>
      <c r="G24" s="89">
        <v>-3569</v>
      </c>
      <c r="H24" s="89">
        <v>-2520</v>
      </c>
      <c r="I24" s="89">
        <v>-2446</v>
      </c>
      <c r="J24" s="53">
        <v>0</v>
      </c>
      <c r="K24" s="53">
        <v>0</v>
      </c>
      <c r="L24" s="53">
        <v>0</v>
      </c>
      <c r="M24" s="53"/>
      <c r="N24" s="53">
        <f t="shared" ref="F24:O24" si="3">N21-N22</f>
        <v>0</v>
      </c>
      <c r="O24" s="53">
        <f t="shared" si="3"/>
        <v>0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15.95" customHeight="1">
      <c r="A25" s="100"/>
      <c r="B25" s="60" t="s">
        <v>66</v>
      </c>
      <c r="C25" s="60"/>
      <c r="D25" s="60"/>
      <c r="E25" s="104" t="s">
        <v>103</v>
      </c>
      <c r="F25" s="111">
        <v>2770</v>
      </c>
      <c r="G25" s="111">
        <v>3569</v>
      </c>
      <c r="H25" s="111">
        <v>2520</v>
      </c>
      <c r="I25" s="111">
        <v>2446</v>
      </c>
      <c r="J25" s="95">
        <v>0</v>
      </c>
      <c r="K25" s="95">
        <v>0</v>
      </c>
      <c r="L25" s="95">
        <v>0</v>
      </c>
      <c r="M25" s="95">
        <v>0</v>
      </c>
      <c r="N25" s="95"/>
      <c r="O25" s="95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15.95" customHeight="1">
      <c r="A26" s="100"/>
      <c r="B26" s="79" t="s">
        <v>67</v>
      </c>
      <c r="C26" s="79"/>
      <c r="D26" s="79"/>
      <c r="E26" s="105"/>
      <c r="F26" s="112"/>
      <c r="G26" s="112"/>
      <c r="H26" s="112"/>
      <c r="I26" s="112"/>
      <c r="J26" s="96"/>
      <c r="K26" s="96"/>
      <c r="L26" s="96"/>
      <c r="M26" s="96"/>
      <c r="N26" s="96"/>
      <c r="O26" s="9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15.95" customHeight="1">
      <c r="A27" s="100"/>
      <c r="B27" s="52" t="s">
        <v>104</v>
      </c>
      <c r="C27" s="52"/>
      <c r="D27" s="52"/>
      <c r="E27" s="65" t="s">
        <v>105</v>
      </c>
      <c r="F27" s="89">
        <f>F24+F25</f>
        <v>0</v>
      </c>
      <c r="G27" s="89">
        <f t="shared" ref="G27:O27" si="4">G24+G25</f>
        <v>0</v>
      </c>
      <c r="H27" s="89">
        <f t="shared" si="4"/>
        <v>0</v>
      </c>
      <c r="I27" s="89">
        <f t="shared" si="4"/>
        <v>0</v>
      </c>
      <c r="J27" s="53">
        <f t="shared" si="4"/>
        <v>0</v>
      </c>
      <c r="K27" s="53">
        <f t="shared" si="4"/>
        <v>0</v>
      </c>
      <c r="L27" s="53">
        <f t="shared" si="4"/>
        <v>0</v>
      </c>
      <c r="M27" s="53">
        <f t="shared" si="4"/>
        <v>0</v>
      </c>
      <c r="N27" s="53">
        <f t="shared" si="4"/>
        <v>0</v>
      </c>
      <c r="O27" s="53">
        <f t="shared" si="4"/>
        <v>0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15.95" customHeight="1">
      <c r="A28" s="8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ht="15.95" customHeight="1">
      <c r="A29" s="12"/>
      <c r="F29" s="26"/>
      <c r="G29" s="26"/>
      <c r="H29" s="26"/>
      <c r="I29" s="26"/>
      <c r="J29" s="27"/>
      <c r="K29" s="27"/>
      <c r="L29" s="26"/>
      <c r="M29" s="26"/>
      <c r="N29" s="26"/>
      <c r="O29" s="27" t="s">
        <v>106</v>
      </c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ht="15.95" customHeight="1">
      <c r="A30" s="103" t="s">
        <v>68</v>
      </c>
      <c r="B30" s="103"/>
      <c r="C30" s="103"/>
      <c r="D30" s="103"/>
      <c r="E30" s="103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28"/>
      <c r="Q30" s="26"/>
      <c r="R30" s="28"/>
      <c r="S30" s="26"/>
      <c r="T30" s="28"/>
      <c r="U30" s="26"/>
      <c r="V30" s="28"/>
      <c r="W30" s="26"/>
      <c r="X30" s="28"/>
      <c r="Y30" s="26"/>
    </row>
    <row r="31" spans="1:25" ht="15.95" customHeight="1">
      <c r="A31" s="103"/>
      <c r="B31" s="103"/>
      <c r="C31" s="103"/>
      <c r="D31" s="103"/>
      <c r="E31" s="103"/>
      <c r="F31" s="50" t="s">
        <v>241</v>
      </c>
      <c r="G31" s="50" t="s">
        <v>236</v>
      </c>
      <c r="H31" s="50" t="s">
        <v>241</v>
      </c>
      <c r="I31" s="50" t="s">
        <v>236</v>
      </c>
      <c r="J31" s="50" t="s">
        <v>241</v>
      </c>
      <c r="K31" s="50" t="s">
        <v>236</v>
      </c>
      <c r="L31" s="50" t="s">
        <v>241</v>
      </c>
      <c r="M31" s="50" t="s">
        <v>236</v>
      </c>
      <c r="N31" s="50" t="s">
        <v>241</v>
      </c>
      <c r="O31" s="50" t="s">
        <v>236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ht="15.95" customHeight="1">
      <c r="A32" s="100" t="s">
        <v>84</v>
      </c>
      <c r="B32" s="60" t="s">
        <v>49</v>
      </c>
      <c r="C32" s="52"/>
      <c r="D32" s="52"/>
      <c r="E32" s="65" t="s">
        <v>40</v>
      </c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30"/>
      <c r="Q32" s="30"/>
      <c r="R32" s="30"/>
      <c r="S32" s="30"/>
      <c r="T32" s="31"/>
      <c r="U32" s="31"/>
      <c r="V32" s="30"/>
      <c r="W32" s="30"/>
      <c r="X32" s="31"/>
      <c r="Y32" s="31"/>
    </row>
    <row r="33" spans="1:25" ht="15.95" customHeight="1">
      <c r="A33" s="106"/>
      <c r="B33" s="62"/>
      <c r="C33" s="60" t="s">
        <v>69</v>
      </c>
      <c r="D33" s="52"/>
      <c r="E33" s="65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30"/>
      <c r="Q33" s="30"/>
      <c r="R33" s="30"/>
      <c r="S33" s="30"/>
      <c r="T33" s="31"/>
      <c r="U33" s="31"/>
      <c r="V33" s="30"/>
      <c r="W33" s="30"/>
      <c r="X33" s="31"/>
      <c r="Y33" s="31"/>
    </row>
    <row r="34" spans="1:25" ht="15.95" customHeight="1">
      <c r="A34" s="106"/>
      <c r="B34" s="62"/>
      <c r="C34" s="61"/>
      <c r="D34" s="52" t="s">
        <v>70</v>
      </c>
      <c r="E34" s="65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30"/>
      <c r="Q34" s="30"/>
      <c r="R34" s="30"/>
      <c r="S34" s="30"/>
      <c r="T34" s="31"/>
      <c r="U34" s="31"/>
      <c r="V34" s="30"/>
      <c r="W34" s="30"/>
      <c r="X34" s="31"/>
      <c r="Y34" s="31"/>
    </row>
    <row r="35" spans="1:25" ht="15.95" customHeight="1">
      <c r="A35" s="106"/>
      <c r="B35" s="61"/>
      <c r="C35" s="52" t="s">
        <v>71</v>
      </c>
      <c r="D35" s="52"/>
      <c r="E35" s="65"/>
      <c r="F35" s="53"/>
      <c r="G35" s="53"/>
      <c r="H35" s="53"/>
      <c r="I35" s="53"/>
      <c r="J35" s="67"/>
      <c r="K35" s="67"/>
      <c r="L35" s="53"/>
      <c r="M35" s="53"/>
      <c r="N35" s="53"/>
      <c r="O35" s="53"/>
      <c r="P35" s="30"/>
      <c r="Q35" s="30"/>
      <c r="R35" s="30"/>
      <c r="S35" s="30"/>
      <c r="T35" s="31"/>
      <c r="U35" s="31"/>
      <c r="V35" s="30"/>
      <c r="W35" s="30"/>
      <c r="X35" s="31"/>
      <c r="Y35" s="31"/>
    </row>
    <row r="36" spans="1:25" ht="15.95" customHeight="1">
      <c r="A36" s="106"/>
      <c r="B36" s="60" t="s">
        <v>52</v>
      </c>
      <c r="C36" s="52"/>
      <c r="D36" s="52"/>
      <c r="E36" s="65" t="s">
        <v>41</v>
      </c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30"/>
      <c r="Q36" s="30"/>
      <c r="R36" s="30"/>
      <c r="S36" s="30"/>
      <c r="T36" s="30"/>
      <c r="U36" s="30"/>
      <c r="V36" s="30"/>
      <c r="W36" s="30"/>
      <c r="X36" s="31"/>
      <c r="Y36" s="31"/>
    </row>
    <row r="37" spans="1:25" ht="15.95" customHeight="1">
      <c r="A37" s="106"/>
      <c r="B37" s="62"/>
      <c r="C37" s="52" t="s">
        <v>72</v>
      </c>
      <c r="D37" s="52"/>
      <c r="E37" s="65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30"/>
      <c r="Q37" s="30"/>
      <c r="R37" s="30"/>
      <c r="S37" s="30"/>
      <c r="T37" s="30"/>
      <c r="U37" s="30"/>
      <c r="V37" s="30"/>
      <c r="W37" s="30"/>
      <c r="X37" s="31"/>
      <c r="Y37" s="31"/>
    </row>
    <row r="38" spans="1:25" ht="15.95" customHeight="1">
      <c r="A38" s="106"/>
      <c r="B38" s="61"/>
      <c r="C38" s="52" t="s">
        <v>73</v>
      </c>
      <c r="D38" s="52"/>
      <c r="E38" s="65"/>
      <c r="F38" s="53"/>
      <c r="G38" s="53"/>
      <c r="H38" s="53"/>
      <c r="I38" s="53"/>
      <c r="J38" s="53"/>
      <c r="K38" s="67"/>
      <c r="L38" s="53"/>
      <c r="M38" s="53"/>
      <c r="N38" s="53"/>
      <c r="O38" s="53"/>
      <c r="P38" s="30"/>
      <c r="Q38" s="30"/>
      <c r="R38" s="31"/>
      <c r="S38" s="31"/>
      <c r="T38" s="30"/>
      <c r="U38" s="30"/>
      <c r="V38" s="30"/>
      <c r="W38" s="30"/>
      <c r="X38" s="31"/>
      <c r="Y38" s="31"/>
    </row>
    <row r="39" spans="1:25" ht="15.95" customHeight="1">
      <c r="A39" s="106"/>
      <c r="B39" s="46" t="s">
        <v>74</v>
      </c>
      <c r="C39" s="46"/>
      <c r="D39" s="46"/>
      <c r="E39" s="65" t="s">
        <v>107</v>
      </c>
      <c r="F39" s="53">
        <f>F32-F36</f>
        <v>0</v>
      </c>
      <c r="G39" s="53">
        <f t="shared" ref="G39:O39" si="5">G32-G36</f>
        <v>0</v>
      </c>
      <c r="H39" s="53">
        <f t="shared" si="5"/>
        <v>0</v>
      </c>
      <c r="I39" s="53">
        <f t="shared" si="5"/>
        <v>0</v>
      </c>
      <c r="J39" s="53">
        <f t="shared" si="5"/>
        <v>0</v>
      </c>
      <c r="K39" s="53">
        <f t="shared" si="5"/>
        <v>0</v>
      </c>
      <c r="L39" s="53">
        <f t="shared" si="5"/>
        <v>0</v>
      </c>
      <c r="M39" s="53">
        <f t="shared" si="5"/>
        <v>0</v>
      </c>
      <c r="N39" s="53">
        <f t="shared" si="5"/>
        <v>0</v>
      </c>
      <c r="O39" s="53">
        <f t="shared" si="5"/>
        <v>0</v>
      </c>
      <c r="P39" s="30"/>
      <c r="Q39" s="30"/>
      <c r="R39" s="30"/>
      <c r="S39" s="30"/>
      <c r="T39" s="30"/>
      <c r="U39" s="30"/>
      <c r="V39" s="30"/>
      <c r="W39" s="30"/>
      <c r="X39" s="31"/>
      <c r="Y39" s="31"/>
    </row>
    <row r="40" spans="1:25" ht="15.95" customHeight="1">
      <c r="A40" s="100" t="s">
        <v>85</v>
      </c>
      <c r="B40" s="60" t="s">
        <v>75</v>
      </c>
      <c r="C40" s="52"/>
      <c r="D40" s="52"/>
      <c r="E40" s="65" t="s">
        <v>43</v>
      </c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30"/>
      <c r="Q40" s="30"/>
      <c r="R40" s="30"/>
      <c r="S40" s="30"/>
      <c r="T40" s="31"/>
      <c r="U40" s="31"/>
      <c r="V40" s="31"/>
      <c r="W40" s="31"/>
      <c r="X40" s="30"/>
      <c r="Y40" s="30"/>
    </row>
    <row r="41" spans="1:25" ht="15.95" customHeight="1">
      <c r="A41" s="101"/>
      <c r="B41" s="61"/>
      <c r="C41" s="52" t="s">
        <v>76</v>
      </c>
      <c r="D41" s="52"/>
      <c r="E41" s="65"/>
      <c r="F41" s="67"/>
      <c r="G41" s="67"/>
      <c r="H41" s="67"/>
      <c r="I41" s="67"/>
      <c r="J41" s="53"/>
      <c r="K41" s="53"/>
      <c r="L41" s="53"/>
      <c r="M41" s="53"/>
      <c r="N41" s="53"/>
      <c r="O41" s="53"/>
      <c r="P41" s="31"/>
      <c r="Q41" s="31"/>
      <c r="R41" s="31"/>
      <c r="S41" s="31"/>
      <c r="T41" s="31"/>
      <c r="U41" s="31"/>
      <c r="V41" s="31"/>
      <c r="W41" s="31"/>
      <c r="X41" s="30"/>
      <c r="Y41" s="30"/>
    </row>
    <row r="42" spans="1:25" ht="15.95" customHeight="1">
      <c r="A42" s="101"/>
      <c r="B42" s="60" t="s">
        <v>63</v>
      </c>
      <c r="C42" s="52"/>
      <c r="D42" s="52"/>
      <c r="E42" s="65" t="s">
        <v>44</v>
      </c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30"/>
      <c r="Q42" s="30"/>
      <c r="R42" s="30"/>
      <c r="S42" s="30"/>
      <c r="T42" s="31"/>
      <c r="U42" s="31"/>
      <c r="V42" s="30"/>
      <c r="W42" s="30"/>
      <c r="X42" s="30"/>
      <c r="Y42" s="30"/>
    </row>
    <row r="43" spans="1:25" ht="15.95" customHeight="1">
      <c r="A43" s="101"/>
      <c r="B43" s="61"/>
      <c r="C43" s="52" t="s">
        <v>77</v>
      </c>
      <c r="D43" s="52"/>
      <c r="E43" s="65"/>
      <c r="F43" s="53"/>
      <c r="G43" s="53"/>
      <c r="H43" s="53"/>
      <c r="I43" s="53"/>
      <c r="J43" s="67"/>
      <c r="K43" s="67"/>
      <c r="L43" s="53"/>
      <c r="M43" s="53"/>
      <c r="N43" s="53"/>
      <c r="O43" s="53"/>
      <c r="P43" s="30"/>
      <c r="Q43" s="30"/>
      <c r="R43" s="31"/>
      <c r="S43" s="30"/>
      <c r="T43" s="31"/>
      <c r="U43" s="31"/>
      <c r="V43" s="30"/>
      <c r="W43" s="30"/>
      <c r="X43" s="31"/>
      <c r="Y43" s="31"/>
    </row>
    <row r="44" spans="1:25" ht="15.95" customHeight="1">
      <c r="A44" s="101"/>
      <c r="B44" s="52" t="s">
        <v>74</v>
      </c>
      <c r="C44" s="52"/>
      <c r="D44" s="52"/>
      <c r="E44" s="65" t="s">
        <v>108</v>
      </c>
      <c r="F44" s="67">
        <f>F40-F42</f>
        <v>0</v>
      </c>
      <c r="G44" s="67">
        <f t="shared" ref="G44:O44" si="6">G40-G42</f>
        <v>0</v>
      </c>
      <c r="H44" s="67">
        <f t="shared" si="6"/>
        <v>0</v>
      </c>
      <c r="I44" s="67">
        <f t="shared" si="6"/>
        <v>0</v>
      </c>
      <c r="J44" s="67">
        <f t="shared" si="6"/>
        <v>0</v>
      </c>
      <c r="K44" s="67">
        <f t="shared" si="6"/>
        <v>0</v>
      </c>
      <c r="L44" s="67">
        <f t="shared" si="6"/>
        <v>0</v>
      </c>
      <c r="M44" s="67">
        <f t="shared" si="6"/>
        <v>0</v>
      </c>
      <c r="N44" s="67">
        <f t="shared" si="6"/>
        <v>0</v>
      </c>
      <c r="O44" s="67">
        <f t="shared" si="6"/>
        <v>0</v>
      </c>
      <c r="P44" s="31"/>
      <c r="Q44" s="31"/>
      <c r="R44" s="30"/>
      <c r="S44" s="30"/>
      <c r="T44" s="31"/>
      <c r="U44" s="31"/>
      <c r="V44" s="30"/>
      <c r="W44" s="30"/>
      <c r="X44" s="30"/>
      <c r="Y44" s="30"/>
    </row>
    <row r="45" spans="1:25" ht="15.95" customHeight="1">
      <c r="A45" s="100" t="s">
        <v>86</v>
      </c>
      <c r="B45" s="46" t="s">
        <v>78</v>
      </c>
      <c r="C45" s="46"/>
      <c r="D45" s="46"/>
      <c r="E45" s="65" t="s">
        <v>109</v>
      </c>
      <c r="F45" s="53">
        <f>F39+F44</f>
        <v>0</v>
      </c>
      <c r="G45" s="53">
        <f t="shared" ref="G45:O45" si="7">G39+G44</f>
        <v>0</v>
      </c>
      <c r="H45" s="53">
        <f t="shared" si="7"/>
        <v>0</v>
      </c>
      <c r="I45" s="53">
        <f t="shared" si="7"/>
        <v>0</v>
      </c>
      <c r="J45" s="53">
        <f t="shared" si="7"/>
        <v>0</v>
      </c>
      <c r="K45" s="53">
        <f t="shared" si="7"/>
        <v>0</v>
      </c>
      <c r="L45" s="53">
        <f t="shared" si="7"/>
        <v>0</v>
      </c>
      <c r="M45" s="53">
        <f t="shared" si="7"/>
        <v>0</v>
      </c>
      <c r="N45" s="53">
        <f t="shared" si="7"/>
        <v>0</v>
      </c>
      <c r="O45" s="53">
        <f t="shared" si="7"/>
        <v>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ht="15.95" customHeight="1">
      <c r="A46" s="101"/>
      <c r="B46" s="52" t="s">
        <v>79</v>
      </c>
      <c r="C46" s="52"/>
      <c r="D46" s="52"/>
      <c r="E46" s="52"/>
      <c r="F46" s="67"/>
      <c r="G46" s="67"/>
      <c r="H46" s="67"/>
      <c r="I46" s="67"/>
      <c r="J46" s="67"/>
      <c r="K46" s="67"/>
      <c r="L46" s="53"/>
      <c r="M46" s="53"/>
      <c r="N46" s="67"/>
      <c r="O46" s="67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5.95" customHeight="1">
      <c r="A47" s="101"/>
      <c r="B47" s="52" t="s">
        <v>80</v>
      </c>
      <c r="C47" s="52"/>
      <c r="D47" s="52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5.95" customHeight="1">
      <c r="A48" s="101"/>
      <c r="B48" s="52" t="s">
        <v>81</v>
      </c>
      <c r="C48" s="52"/>
      <c r="D48" s="52"/>
      <c r="E48" s="52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1" ht="15.95" customHeight="1">
      <c r="A49" s="8" t="s">
        <v>110</v>
      </c>
    </row>
    <row r="50" spans="1:1" ht="15.95" customHeight="1">
      <c r="A50" s="8"/>
    </row>
  </sheetData>
  <mergeCells count="28">
    <mergeCell ref="A45:A48"/>
    <mergeCell ref="A6:E7"/>
    <mergeCell ref="A30:E31"/>
    <mergeCell ref="A8:A18"/>
    <mergeCell ref="A19:A27"/>
    <mergeCell ref="E25:E26"/>
    <mergeCell ref="A32:A39"/>
    <mergeCell ref="A40:A44"/>
    <mergeCell ref="F6:G6"/>
    <mergeCell ref="H6:I6"/>
    <mergeCell ref="J25:J26"/>
    <mergeCell ref="K25:K26"/>
    <mergeCell ref="F25:F26"/>
    <mergeCell ref="G25:G26"/>
    <mergeCell ref="H25:H26"/>
    <mergeCell ref="I25:I26"/>
    <mergeCell ref="N30:O30"/>
    <mergeCell ref="F30:G30"/>
    <mergeCell ref="H30:I30"/>
    <mergeCell ref="J30:K30"/>
    <mergeCell ref="L30:M30"/>
    <mergeCell ref="N25:N26"/>
    <mergeCell ref="O25:O26"/>
    <mergeCell ref="N6:O6"/>
    <mergeCell ref="L6:M6"/>
    <mergeCell ref="J6:K6"/>
    <mergeCell ref="L25:L26"/>
    <mergeCell ref="M25:M26"/>
  </mergeCells>
  <phoneticPr fontId="9"/>
  <printOptions horizontalCentered="1" gridLinesSet="0"/>
  <pageMargins left="0.78740157480314965" right="0.27" top="0.38" bottom="0.34" header="0.19685039370078741" footer="0.19685039370078741"/>
  <pageSetup paperSize="9" scale="73" orientation="landscape" r:id="rId1"/>
  <headerFooter alignWithMargins="0">
    <oddHeader>&amp;R&amp;"明朝,斜体"&amp;9都道府県－2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47"/>
  <sheetViews>
    <sheetView tabSelected="1" view="pageBreakPreview" zoomScaleNormal="100" zoomScaleSheetLayoutView="100" workbookViewId="0">
      <pane xSplit="5" ySplit="8" topLeftCell="F9" activePane="bottomRight" state="frozen"/>
      <selection activeCell="L8" sqref="L8"/>
      <selection pane="topRight" activeCell="L8" sqref="L8"/>
      <selection pane="bottomLeft" activeCell="L8" sqref="L8"/>
      <selection pane="bottomRight" activeCell="H20" sqref="H20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9" ht="33.950000000000003" customHeight="1">
      <c r="A1" s="16" t="s">
        <v>0</v>
      </c>
      <c r="B1" s="16"/>
      <c r="C1" s="16"/>
      <c r="D1" s="16"/>
      <c r="E1" s="88" t="s">
        <v>261</v>
      </c>
      <c r="F1" s="1"/>
    </row>
    <row r="3" spans="1:9" ht="14.25">
      <c r="A3" s="10" t="s">
        <v>111</v>
      </c>
    </row>
    <row r="5" spans="1:9">
      <c r="A5" s="17" t="s">
        <v>245</v>
      </c>
      <c r="B5" s="17"/>
      <c r="C5" s="17"/>
      <c r="D5" s="17"/>
      <c r="E5" s="17"/>
    </row>
    <row r="6" spans="1:9" ht="14.25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8"/>
      <c r="F7" s="47" t="s">
        <v>238</v>
      </c>
      <c r="G7" s="47"/>
      <c r="H7" s="47" t="s">
        <v>246</v>
      </c>
      <c r="I7" s="68" t="s">
        <v>21</v>
      </c>
    </row>
    <row r="8" spans="1:9" ht="17.100000000000001" customHeight="1">
      <c r="A8" s="18"/>
      <c r="B8" s="19"/>
      <c r="C8" s="19"/>
      <c r="D8" s="19"/>
      <c r="E8" s="59"/>
      <c r="F8" s="50" t="s">
        <v>235</v>
      </c>
      <c r="G8" s="50" t="s">
        <v>2</v>
      </c>
      <c r="H8" s="50" t="s">
        <v>235</v>
      </c>
      <c r="I8" s="51"/>
    </row>
    <row r="9" spans="1:9" ht="18" customHeight="1">
      <c r="A9" s="91" t="s">
        <v>87</v>
      </c>
      <c r="B9" s="91" t="s">
        <v>89</v>
      </c>
      <c r="C9" s="60" t="s">
        <v>3</v>
      </c>
      <c r="D9" s="52"/>
      <c r="E9" s="52"/>
      <c r="F9" s="53">
        <v>318859</v>
      </c>
      <c r="G9" s="54">
        <f>F9/$F$27*100</f>
        <v>27.01283804276185</v>
      </c>
      <c r="H9" s="53">
        <v>305228</v>
      </c>
      <c r="I9" s="54">
        <f t="shared" ref="I9:I45" si="0">(F9/H9-1)*100</f>
        <v>4.4658419280013684</v>
      </c>
    </row>
    <row r="10" spans="1:9" ht="18" customHeight="1">
      <c r="A10" s="91"/>
      <c r="B10" s="91"/>
      <c r="C10" s="62"/>
      <c r="D10" s="60" t="s">
        <v>22</v>
      </c>
      <c r="E10" s="52"/>
      <c r="F10" s="53">
        <v>81885</v>
      </c>
      <c r="G10" s="54">
        <f t="shared" ref="G10:G27" si="1">F10/$F$27*100</f>
        <v>6.9370669892697201</v>
      </c>
      <c r="H10" s="53">
        <v>81542</v>
      </c>
      <c r="I10" s="54">
        <f t="shared" si="0"/>
        <v>0.42064212307768578</v>
      </c>
    </row>
    <row r="11" spans="1:9" ht="18" customHeight="1">
      <c r="A11" s="91"/>
      <c r="B11" s="91"/>
      <c r="C11" s="62"/>
      <c r="D11" s="62"/>
      <c r="E11" s="46" t="s">
        <v>23</v>
      </c>
      <c r="F11" s="53">
        <v>69321</v>
      </c>
      <c r="G11" s="54">
        <f t="shared" si="1"/>
        <v>5.8726802315829065</v>
      </c>
      <c r="H11" s="53">
        <v>67585</v>
      </c>
      <c r="I11" s="54">
        <f t="shared" si="0"/>
        <v>2.5686172967374521</v>
      </c>
    </row>
    <row r="12" spans="1:9" ht="18" customHeight="1">
      <c r="A12" s="91"/>
      <c r="B12" s="91"/>
      <c r="C12" s="62"/>
      <c r="D12" s="62"/>
      <c r="E12" s="46" t="s">
        <v>24</v>
      </c>
      <c r="F12" s="53">
        <v>3758</v>
      </c>
      <c r="G12" s="54">
        <f t="shared" si="1"/>
        <v>0.31836719479362047</v>
      </c>
      <c r="H12" s="53">
        <v>3552</v>
      </c>
      <c r="I12" s="54">
        <f t="shared" si="0"/>
        <v>5.7995495495495542</v>
      </c>
    </row>
    <row r="13" spans="1:9" ht="18" customHeight="1">
      <c r="A13" s="91"/>
      <c r="B13" s="91"/>
      <c r="C13" s="62"/>
      <c r="D13" s="61"/>
      <c r="E13" s="46" t="s">
        <v>25</v>
      </c>
      <c r="F13" s="53">
        <v>170</v>
      </c>
      <c r="G13" s="54">
        <f t="shared" si="1"/>
        <v>1.4401922063575167E-2</v>
      </c>
      <c r="H13" s="53">
        <v>311</v>
      </c>
      <c r="I13" s="54">
        <f t="shared" si="0"/>
        <v>-45.337620578778136</v>
      </c>
    </row>
    <row r="14" spans="1:9" ht="18" customHeight="1">
      <c r="A14" s="91"/>
      <c r="B14" s="91"/>
      <c r="C14" s="62"/>
      <c r="D14" s="60" t="s">
        <v>26</v>
      </c>
      <c r="E14" s="52"/>
      <c r="F14" s="53">
        <v>69673</v>
      </c>
      <c r="G14" s="54">
        <f t="shared" si="1"/>
        <v>5.9025006819733683</v>
      </c>
      <c r="H14" s="53">
        <v>61598</v>
      </c>
      <c r="I14" s="54">
        <f t="shared" si="0"/>
        <v>13.109191856878466</v>
      </c>
    </row>
    <row r="15" spans="1:9" ht="18" customHeight="1">
      <c r="A15" s="91"/>
      <c r="B15" s="91"/>
      <c r="C15" s="62"/>
      <c r="D15" s="62"/>
      <c r="E15" s="46" t="s">
        <v>27</v>
      </c>
      <c r="F15" s="53">
        <v>2316</v>
      </c>
      <c r="G15" s="54">
        <f t="shared" si="1"/>
        <v>0.19620500881905931</v>
      </c>
      <c r="H15" s="53">
        <v>2242</v>
      </c>
      <c r="I15" s="54">
        <f t="shared" si="0"/>
        <v>3.3006244424620856</v>
      </c>
    </row>
    <row r="16" spans="1:9" ht="18" customHeight="1">
      <c r="A16" s="91"/>
      <c r="B16" s="91"/>
      <c r="C16" s="62"/>
      <c r="D16" s="61"/>
      <c r="E16" s="46" t="s">
        <v>28</v>
      </c>
      <c r="F16" s="53">
        <v>67357</v>
      </c>
      <c r="G16" s="54">
        <f t="shared" si="1"/>
        <v>5.7062956731543091</v>
      </c>
      <c r="H16" s="53">
        <v>59357</v>
      </c>
      <c r="I16" s="54">
        <f t="shared" si="0"/>
        <v>13.477770102936471</v>
      </c>
    </row>
    <row r="17" spans="1:9" ht="18" customHeight="1">
      <c r="A17" s="91"/>
      <c r="B17" s="91"/>
      <c r="C17" s="62"/>
      <c r="D17" s="92" t="s">
        <v>29</v>
      </c>
      <c r="E17" s="93"/>
      <c r="F17" s="53">
        <v>36545</v>
      </c>
      <c r="G17" s="54">
        <f t="shared" si="1"/>
        <v>3.0959896577256147</v>
      </c>
      <c r="H17" s="53">
        <v>43266</v>
      </c>
      <c r="I17" s="54">
        <f t="shared" si="0"/>
        <v>-15.534137660056391</v>
      </c>
    </row>
    <row r="18" spans="1:9" ht="18" customHeight="1">
      <c r="A18" s="91"/>
      <c r="B18" s="91"/>
      <c r="C18" s="62"/>
      <c r="D18" s="92" t="s">
        <v>93</v>
      </c>
      <c r="E18" s="94"/>
      <c r="F18" s="53">
        <v>4953</v>
      </c>
      <c r="G18" s="54">
        <f t="shared" si="1"/>
        <v>0.41960423518169293</v>
      </c>
      <c r="H18" s="53">
        <v>4669</v>
      </c>
      <c r="I18" s="54">
        <f t="shared" si="0"/>
        <v>6.0826729492396758</v>
      </c>
    </row>
    <row r="19" spans="1:9" ht="18" customHeight="1">
      <c r="A19" s="91"/>
      <c r="B19" s="91"/>
      <c r="C19" s="61"/>
      <c r="D19" s="92" t="s">
        <v>94</v>
      </c>
      <c r="E19" s="94"/>
      <c r="F19" s="53">
        <v>0</v>
      </c>
      <c r="G19" s="54">
        <f t="shared" si="1"/>
        <v>0</v>
      </c>
      <c r="H19" s="53">
        <v>0</v>
      </c>
      <c r="I19" s="54" t="e">
        <f t="shared" si="0"/>
        <v>#DIV/0!</v>
      </c>
    </row>
    <row r="20" spans="1:9" ht="18" customHeight="1">
      <c r="A20" s="91"/>
      <c r="B20" s="91"/>
      <c r="C20" s="52" t="s">
        <v>4</v>
      </c>
      <c r="D20" s="52"/>
      <c r="E20" s="52"/>
      <c r="F20" s="53">
        <v>42424</v>
      </c>
      <c r="G20" s="54">
        <f t="shared" si="1"/>
        <v>3.5940420095594874</v>
      </c>
      <c r="H20" s="53">
        <v>37192</v>
      </c>
      <c r="I20" s="54">
        <f t="shared" si="0"/>
        <v>14.067541406754147</v>
      </c>
    </row>
    <row r="21" spans="1:9" ht="18" customHeight="1">
      <c r="A21" s="91"/>
      <c r="B21" s="91"/>
      <c r="C21" s="52" t="s">
        <v>5</v>
      </c>
      <c r="D21" s="52"/>
      <c r="E21" s="52"/>
      <c r="F21" s="53">
        <v>218391</v>
      </c>
      <c r="G21" s="54">
        <f t="shared" si="1"/>
        <v>18.501471537566143</v>
      </c>
      <c r="H21" s="53">
        <v>234183</v>
      </c>
      <c r="I21" s="54">
        <f t="shared" si="0"/>
        <v>-6.7434442295128179</v>
      </c>
    </row>
    <row r="22" spans="1:9" ht="18" customHeight="1">
      <c r="A22" s="91"/>
      <c r="B22" s="91"/>
      <c r="C22" s="52" t="s">
        <v>30</v>
      </c>
      <c r="D22" s="52"/>
      <c r="E22" s="52"/>
      <c r="F22" s="53">
        <v>15563</v>
      </c>
      <c r="G22" s="54">
        <f t="shared" si="1"/>
        <v>1.3184536063260019</v>
      </c>
      <c r="H22" s="53">
        <v>15635</v>
      </c>
      <c r="I22" s="54">
        <f t="shared" si="0"/>
        <v>-0.46050527662295782</v>
      </c>
    </row>
    <row r="23" spans="1:9" ht="18" customHeight="1">
      <c r="A23" s="91"/>
      <c r="B23" s="91"/>
      <c r="C23" s="52" t="s">
        <v>6</v>
      </c>
      <c r="D23" s="52"/>
      <c r="E23" s="52"/>
      <c r="F23" s="53">
        <v>253020</v>
      </c>
      <c r="G23" s="54">
        <f t="shared" si="1"/>
        <v>21.435143061916403</v>
      </c>
      <c r="H23" s="53">
        <v>248228</v>
      </c>
      <c r="I23" s="54">
        <f t="shared" si="0"/>
        <v>1.9304832653850523</v>
      </c>
    </row>
    <row r="24" spans="1:9" ht="18" customHeight="1">
      <c r="A24" s="91"/>
      <c r="B24" s="91"/>
      <c r="C24" s="52" t="s">
        <v>31</v>
      </c>
      <c r="D24" s="52"/>
      <c r="E24" s="52"/>
      <c r="F24" s="53">
        <v>2117</v>
      </c>
      <c r="G24" s="54">
        <f t="shared" si="1"/>
        <v>0.17934628828581547</v>
      </c>
      <c r="H24" s="53">
        <v>2184</v>
      </c>
      <c r="I24" s="54">
        <f t="shared" si="0"/>
        <v>-3.067765567765568</v>
      </c>
    </row>
    <row r="25" spans="1:9" ht="18" customHeight="1">
      <c r="A25" s="91"/>
      <c r="B25" s="91"/>
      <c r="C25" s="52" t="s">
        <v>7</v>
      </c>
      <c r="D25" s="52"/>
      <c r="E25" s="52"/>
      <c r="F25" s="53">
        <v>103521</v>
      </c>
      <c r="G25" s="54">
        <f t="shared" si="1"/>
        <v>8.7700080820197943</v>
      </c>
      <c r="H25" s="53">
        <v>148650</v>
      </c>
      <c r="I25" s="54">
        <f t="shared" si="0"/>
        <v>-30.359233097880931</v>
      </c>
    </row>
    <row r="26" spans="1:9" ht="18" customHeight="1">
      <c r="A26" s="91"/>
      <c r="B26" s="91"/>
      <c r="C26" s="52" t="s">
        <v>8</v>
      </c>
      <c r="D26" s="52"/>
      <c r="E26" s="52"/>
      <c r="F26" s="53">
        <v>226503</v>
      </c>
      <c r="G26" s="54">
        <f t="shared" si="1"/>
        <v>19.188697371564505</v>
      </c>
      <c r="H26" s="53">
        <v>205201</v>
      </c>
      <c r="I26" s="54">
        <f t="shared" si="0"/>
        <v>10.381041028065162</v>
      </c>
    </row>
    <row r="27" spans="1:9" ht="18" customHeight="1">
      <c r="A27" s="91"/>
      <c r="B27" s="91"/>
      <c r="C27" s="52" t="s">
        <v>9</v>
      </c>
      <c r="D27" s="52"/>
      <c r="E27" s="52"/>
      <c r="F27" s="53">
        <f>SUM(F9,F20:F26)</f>
        <v>1180398</v>
      </c>
      <c r="G27" s="54">
        <f t="shared" si="1"/>
        <v>100</v>
      </c>
      <c r="H27" s="53">
        <v>1196501</v>
      </c>
      <c r="I27" s="54">
        <f t="shared" si="0"/>
        <v>-1.3458409144664341</v>
      </c>
    </row>
    <row r="28" spans="1:9" ht="18" customHeight="1">
      <c r="A28" s="91"/>
      <c r="B28" s="91" t="s">
        <v>88</v>
      </c>
      <c r="C28" s="60" t="s">
        <v>10</v>
      </c>
      <c r="D28" s="52"/>
      <c r="E28" s="52"/>
      <c r="F28" s="53">
        <v>388207</v>
      </c>
      <c r="G28" s="54">
        <f t="shared" ref="G28:G45" si="2">F28/$F$45*100</f>
        <v>33.571378537708313</v>
      </c>
      <c r="H28" s="53">
        <v>402301</v>
      </c>
      <c r="I28" s="54">
        <f t="shared" si="0"/>
        <v>-3.5033469964031894</v>
      </c>
    </row>
    <row r="29" spans="1:9" ht="18" customHeight="1">
      <c r="A29" s="91"/>
      <c r="B29" s="91"/>
      <c r="C29" s="62"/>
      <c r="D29" s="52" t="s">
        <v>11</v>
      </c>
      <c r="E29" s="52"/>
      <c r="F29" s="53">
        <v>243552</v>
      </c>
      <c r="G29" s="54">
        <f t="shared" si="2"/>
        <v>21.061898383120177</v>
      </c>
      <c r="H29" s="53">
        <v>243489</v>
      </c>
      <c r="I29" s="54">
        <f t="shared" si="0"/>
        <v>2.5873858778013847E-2</v>
      </c>
    </row>
    <row r="30" spans="1:9" ht="18" customHeight="1">
      <c r="A30" s="91"/>
      <c r="B30" s="91"/>
      <c r="C30" s="62"/>
      <c r="D30" s="52" t="s">
        <v>32</v>
      </c>
      <c r="E30" s="52"/>
      <c r="F30" s="53">
        <v>19373</v>
      </c>
      <c r="G30" s="54">
        <f t="shared" si="2"/>
        <v>1.6753389722777363</v>
      </c>
      <c r="H30" s="53">
        <v>17986</v>
      </c>
      <c r="I30" s="54">
        <f t="shared" si="0"/>
        <v>7.7115534304458944</v>
      </c>
    </row>
    <row r="31" spans="1:9" ht="18" customHeight="1">
      <c r="A31" s="91"/>
      <c r="B31" s="91"/>
      <c r="C31" s="61"/>
      <c r="D31" s="52" t="s">
        <v>12</v>
      </c>
      <c r="E31" s="52"/>
      <c r="F31" s="53">
        <v>125282</v>
      </c>
      <c r="G31" s="54">
        <f t="shared" si="2"/>
        <v>10.834141182310399</v>
      </c>
      <c r="H31" s="53">
        <v>140826</v>
      </c>
      <c r="I31" s="54">
        <f t="shared" si="0"/>
        <v>-11.03773450925255</v>
      </c>
    </row>
    <row r="32" spans="1:9" ht="18" customHeight="1">
      <c r="A32" s="91"/>
      <c r="B32" s="91"/>
      <c r="C32" s="60" t="s">
        <v>13</v>
      </c>
      <c r="D32" s="52"/>
      <c r="E32" s="52"/>
      <c r="F32" s="53">
        <v>567773</v>
      </c>
      <c r="G32" s="54">
        <f t="shared" si="2"/>
        <v>49.099893372582834</v>
      </c>
      <c r="H32" s="53">
        <v>530946</v>
      </c>
      <c r="I32" s="54">
        <f t="shared" si="0"/>
        <v>6.9361102635672855</v>
      </c>
    </row>
    <row r="33" spans="1:9" ht="18" customHeight="1">
      <c r="A33" s="91"/>
      <c r="B33" s="91"/>
      <c r="C33" s="62"/>
      <c r="D33" s="52" t="s">
        <v>14</v>
      </c>
      <c r="E33" s="52"/>
      <c r="F33" s="53">
        <v>78042</v>
      </c>
      <c r="G33" s="54">
        <f t="shared" si="2"/>
        <v>6.7489188083672689</v>
      </c>
      <c r="H33" s="53">
        <v>65779</v>
      </c>
      <c r="I33" s="54">
        <f t="shared" si="0"/>
        <v>18.642727922285228</v>
      </c>
    </row>
    <row r="34" spans="1:9" ht="18" customHeight="1">
      <c r="A34" s="91"/>
      <c r="B34" s="91"/>
      <c r="C34" s="62"/>
      <c r="D34" s="52" t="s">
        <v>33</v>
      </c>
      <c r="E34" s="52"/>
      <c r="F34" s="53">
        <v>11121</v>
      </c>
      <c r="G34" s="54">
        <f t="shared" si="2"/>
        <v>0.96172222736286095</v>
      </c>
      <c r="H34" s="53">
        <v>12121</v>
      </c>
      <c r="I34" s="54">
        <f t="shared" si="0"/>
        <v>-8.2501443775266026</v>
      </c>
    </row>
    <row r="35" spans="1:9" ht="18" customHeight="1">
      <c r="A35" s="91"/>
      <c r="B35" s="91"/>
      <c r="C35" s="62"/>
      <c r="D35" s="52" t="s">
        <v>34</v>
      </c>
      <c r="E35" s="52"/>
      <c r="F35" s="53">
        <v>275365</v>
      </c>
      <c r="G35" s="54">
        <f t="shared" si="2"/>
        <v>23.81302411094094</v>
      </c>
      <c r="H35" s="53">
        <v>261811</v>
      </c>
      <c r="I35" s="54">
        <f t="shared" si="0"/>
        <v>5.1770170084526557</v>
      </c>
    </row>
    <row r="36" spans="1:9" ht="18" customHeight="1">
      <c r="A36" s="91"/>
      <c r="B36" s="91"/>
      <c r="C36" s="62"/>
      <c r="D36" s="52" t="s">
        <v>35</v>
      </c>
      <c r="E36" s="52"/>
      <c r="F36" s="53">
        <v>11796</v>
      </c>
      <c r="G36" s="54">
        <f t="shared" si="2"/>
        <v>1.0200949009956215</v>
      </c>
      <c r="H36" s="53">
        <v>11644</v>
      </c>
      <c r="I36" s="54">
        <f t="shared" si="0"/>
        <v>1.3053933356234948</v>
      </c>
    </row>
    <row r="37" spans="1:9" ht="18" customHeight="1">
      <c r="A37" s="91"/>
      <c r="B37" s="91"/>
      <c r="C37" s="62"/>
      <c r="D37" s="52" t="s">
        <v>15</v>
      </c>
      <c r="E37" s="52"/>
      <c r="F37" s="53">
        <v>17496</v>
      </c>
      <c r="G37" s="54">
        <f t="shared" si="2"/>
        <v>1.5130197005611559</v>
      </c>
      <c r="H37" s="53">
        <v>18398</v>
      </c>
      <c r="I37" s="54">
        <f t="shared" si="0"/>
        <v>-4.9027068159582576</v>
      </c>
    </row>
    <row r="38" spans="1:9" ht="18" customHeight="1">
      <c r="A38" s="91"/>
      <c r="B38" s="91"/>
      <c r="C38" s="61"/>
      <c r="D38" s="52" t="s">
        <v>36</v>
      </c>
      <c r="E38" s="52"/>
      <c r="F38" s="53">
        <v>173953</v>
      </c>
      <c r="G38" s="54">
        <f t="shared" si="2"/>
        <v>15.043113624354982</v>
      </c>
      <c r="H38" s="53">
        <v>161193</v>
      </c>
      <c r="I38" s="54">
        <f t="shared" si="0"/>
        <v>7.9159765002202231</v>
      </c>
    </row>
    <row r="39" spans="1:9" ht="18" customHeight="1">
      <c r="A39" s="91"/>
      <c r="B39" s="91"/>
      <c r="C39" s="60" t="s">
        <v>16</v>
      </c>
      <c r="D39" s="52"/>
      <c r="E39" s="52"/>
      <c r="F39" s="53">
        <v>200383</v>
      </c>
      <c r="G39" s="54">
        <f t="shared" si="2"/>
        <v>17.328728089708854</v>
      </c>
      <c r="H39" s="53">
        <v>239781</v>
      </c>
      <c r="I39" s="54">
        <f t="shared" si="0"/>
        <v>-16.43082646248034</v>
      </c>
    </row>
    <row r="40" spans="1:9" ht="18" customHeight="1">
      <c r="A40" s="91"/>
      <c r="B40" s="91"/>
      <c r="C40" s="62"/>
      <c r="D40" s="60" t="s">
        <v>17</v>
      </c>
      <c r="E40" s="52"/>
      <c r="F40" s="53">
        <v>179487</v>
      </c>
      <c r="G40" s="54">
        <f t="shared" si="2"/>
        <v>15.521683070108608</v>
      </c>
      <c r="H40" s="53">
        <v>206560</v>
      </c>
      <c r="I40" s="54">
        <f t="shared" si="0"/>
        <v>-13.106603408210693</v>
      </c>
    </row>
    <row r="41" spans="1:9" ht="18" customHeight="1">
      <c r="A41" s="91"/>
      <c r="B41" s="91"/>
      <c r="C41" s="62"/>
      <c r="D41" s="62"/>
      <c r="E41" s="56" t="s">
        <v>91</v>
      </c>
      <c r="F41" s="53">
        <v>151614</v>
      </c>
      <c r="G41" s="54">
        <f t="shared" si="2"/>
        <v>13.111280800233144</v>
      </c>
      <c r="H41" s="53">
        <v>177384</v>
      </c>
      <c r="I41" s="57">
        <f t="shared" si="0"/>
        <v>-14.527804086050599</v>
      </c>
    </row>
    <row r="42" spans="1:9" ht="18" customHeight="1">
      <c r="A42" s="91"/>
      <c r="B42" s="91"/>
      <c r="C42" s="62"/>
      <c r="D42" s="61"/>
      <c r="E42" s="46" t="s">
        <v>37</v>
      </c>
      <c r="F42" s="53">
        <v>26932</v>
      </c>
      <c r="G42" s="54">
        <f t="shared" si="2"/>
        <v>2.329026438929644</v>
      </c>
      <c r="H42" s="53">
        <v>26629</v>
      </c>
      <c r="I42" s="57">
        <f t="shared" si="0"/>
        <v>1.1378572233279538</v>
      </c>
    </row>
    <row r="43" spans="1:9" ht="18" customHeight="1">
      <c r="A43" s="91"/>
      <c r="B43" s="91"/>
      <c r="C43" s="62"/>
      <c r="D43" s="52" t="s">
        <v>38</v>
      </c>
      <c r="E43" s="52"/>
      <c r="F43" s="53">
        <v>20896</v>
      </c>
      <c r="G43" s="54">
        <f t="shared" si="2"/>
        <v>1.8070450196002465</v>
      </c>
      <c r="H43" s="53">
        <v>33221</v>
      </c>
      <c r="I43" s="57">
        <f t="shared" si="0"/>
        <v>-37.100027091297669</v>
      </c>
    </row>
    <row r="44" spans="1:9" ht="18" customHeight="1">
      <c r="A44" s="91"/>
      <c r="B44" s="91"/>
      <c r="C44" s="61"/>
      <c r="D44" s="52" t="s">
        <v>39</v>
      </c>
      <c r="E44" s="52"/>
      <c r="F44" s="53">
        <v>0</v>
      </c>
      <c r="G44" s="54">
        <f t="shared" si="2"/>
        <v>0</v>
      </c>
      <c r="H44" s="53">
        <v>0</v>
      </c>
      <c r="I44" s="54" t="e">
        <f t="shared" si="0"/>
        <v>#DIV/0!</v>
      </c>
    </row>
    <row r="45" spans="1:9" ht="18" customHeight="1">
      <c r="A45" s="91"/>
      <c r="B45" s="91"/>
      <c r="C45" s="46" t="s">
        <v>18</v>
      </c>
      <c r="D45" s="46"/>
      <c r="E45" s="46"/>
      <c r="F45" s="53">
        <f>SUM(F28,F32,F39)</f>
        <v>1156363</v>
      </c>
      <c r="G45" s="54">
        <f t="shared" si="2"/>
        <v>100</v>
      </c>
      <c r="H45" s="53">
        <v>1173028</v>
      </c>
      <c r="I45" s="54">
        <f t="shared" si="0"/>
        <v>-1.4206822002543862</v>
      </c>
    </row>
    <row r="46" spans="1:9">
      <c r="A46" s="22" t="s">
        <v>19</v>
      </c>
    </row>
    <row r="47" spans="1:9">
      <c r="A47" s="23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I36"/>
  <sheetViews>
    <sheetView view="pageBreakPreview" zoomScale="85" zoomScaleNormal="100" zoomScaleSheetLayoutView="85" workbookViewId="0">
      <pane xSplit="4" ySplit="6" topLeftCell="E17" activePane="bottomRight" state="frozen"/>
      <selection activeCell="L8" sqref="L8"/>
      <selection pane="topRight" activeCell="L8" sqref="L8"/>
      <selection pane="bottomLeft" activeCell="L8" sqref="L8"/>
      <selection pane="bottomRight" activeCell="E30" sqref="E30"/>
    </sheetView>
  </sheetViews>
  <sheetFormatPr defaultRowHeight="13.5"/>
  <cols>
    <col min="1" max="1" width="5.375" style="2" customWidth="1"/>
    <col min="2" max="2" width="3.125" style="2" customWidth="1"/>
    <col min="3" max="3" width="34.75" style="2" customWidth="1"/>
    <col min="4" max="9" width="11.875" style="2" customWidth="1"/>
    <col min="10" max="16384" width="9" style="2"/>
  </cols>
  <sheetData>
    <row r="1" spans="1:9" ht="33.950000000000003" customHeight="1">
      <c r="A1" s="32" t="s">
        <v>0</v>
      </c>
      <c r="B1" s="32"/>
      <c r="C1" s="88" t="s">
        <v>261</v>
      </c>
      <c r="D1" s="33"/>
      <c r="E1" s="33"/>
    </row>
    <row r="4" spans="1:9">
      <c r="A4" s="34" t="s">
        <v>112</v>
      </c>
    </row>
    <row r="5" spans="1:9">
      <c r="I5" s="9" t="s">
        <v>113</v>
      </c>
    </row>
    <row r="6" spans="1:9" s="36" customFormat="1" ht="29.25" customHeight="1">
      <c r="A6" s="49" t="s">
        <v>114</v>
      </c>
      <c r="B6" s="47"/>
      <c r="C6" s="47"/>
      <c r="D6" s="47"/>
      <c r="E6" s="35" t="s">
        <v>231</v>
      </c>
      <c r="F6" s="35" t="s">
        <v>232</v>
      </c>
      <c r="G6" s="35" t="s">
        <v>233</v>
      </c>
      <c r="H6" s="35" t="s">
        <v>239</v>
      </c>
      <c r="I6" s="35" t="s">
        <v>247</v>
      </c>
    </row>
    <row r="7" spans="1:9" ht="27" customHeight="1">
      <c r="A7" s="91" t="s">
        <v>115</v>
      </c>
      <c r="B7" s="60" t="s">
        <v>116</v>
      </c>
      <c r="C7" s="52"/>
      <c r="D7" s="65" t="s">
        <v>117</v>
      </c>
      <c r="E7" s="69">
        <v>803902</v>
      </c>
      <c r="F7" s="35">
        <v>856767</v>
      </c>
      <c r="G7" s="35">
        <v>1066852</v>
      </c>
      <c r="H7" s="35">
        <v>1196501</v>
      </c>
      <c r="I7" s="35">
        <v>1180398</v>
      </c>
    </row>
    <row r="8" spans="1:9" ht="27" customHeight="1">
      <c r="A8" s="91"/>
      <c r="B8" s="79"/>
      <c r="C8" s="52" t="s">
        <v>118</v>
      </c>
      <c r="D8" s="65" t="s">
        <v>41</v>
      </c>
      <c r="E8" s="70">
        <v>521486.82899999997</v>
      </c>
      <c r="F8" s="70">
        <v>520962</v>
      </c>
      <c r="G8" s="70">
        <v>525406</v>
      </c>
      <c r="H8" s="70">
        <v>577988</v>
      </c>
      <c r="I8" s="71">
        <v>580991</v>
      </c>
    </row>
    <row r="9" spans="1:9" ht="27" customHeight="1">
      <c r="A9" s="91"/>
      <c r="B9" s="52" t="s">
        <v>119</v>
      </c>
      <c r="C9" s="52"/>
      <c r="D9" s="65"/>
      <c r="E9" s="70">
        <v>789989</v>
      </c>
      <c r="F9" s="70">
        <v>839210</v>
      </c>
      <c r="G9" s="70">
        <v>1049482</v>
      </c>
      <c r="H9" s="70">
        <v>1173028</v>
      </c>
      <c r="I9" s="72">
        <v>1156363</v>
      </c>
    </row>
    <row r="10" spans="1:9" ht="27" customHeight="1">
      <c r="A10" s="91"/>
      <c r="B10" s="52" t="s">
        <v>120</v>
      </c>
      <c r="C10" s="52"/>
      <c r="D10" s="65"/>
      <c r="E10" s="70">
        <v>13913</v>
      </c>
      <c r="F10" s="70">
        <v>17558</v>
      </c>
      <c r="G10" s="70">
        <v>17369</v>
      </c>
      <c r="H10" s="70">
        <v>23474</v>
      </c>
      <c r="I10" s="72">
        <v>24036</v>
      </c>
    </row>
    <row r="11" spans="1:9" ht="27" customHeight="1">
      <c r="A11" s="91"/>
      <c r="B11" s="52" t="s">
        <v>121</v>
      </c>
      <c r="C11" s="52"/>
      <c r="D11" s="65"/>
      <c r="E11" s="70">
        <v>7357</v>
      </c>
      <c r="F11" s="70">
        <v>12075</v>
      </c>
      <c r="G11" s="70">
        <v>12487</v>
      </c>
      <c r="H11" s="70">
        <v>18701</v>
      </c>
      <c r="I11" s="72">
        <v>14038</v>
      </c>
    </row>
    <row r="12" spans="1:9" ht="27" customHeight="1">
      <c r="A12" s="91"/>
      <c r="B12" s="52" t="s">
        <v>122</v>
      </c>
      <c r="C12" s="52"/>
      <c r="D12" s="65"/>
      <c r="E12" s="70">
        <v>6556</v>
      </c>
      <c r="F12" s="70">
        <v>5483</v>
      </c>
      <c r="G12" s="70">
        <v>4882</v>
      </c>
      <c r="H12" s="70">
        <v>4772</v>
      </c>
      <c r="I12" s="72">
        <v>9997</v>
      </c>
    </row>
    <row r="13" spans="1:9" ht="27" customHeight="1">
      <c r="A13" s="91"/>
      <c r="B13" s="52" t="s">
        <v>123</v>
      </c>
      <c r="C13" s="52"/>
      <c r="D13" s="65"/>
      <c r="E13" s="70">
        <v>1474</v>
      </c>
      <c r="F13" s="70">
        <v>-1073</v>
      </c>
      <c r="G13" s="70">
        <v>-600</v>
      </c>
      <c r="H13" s="70">
        <v>-110</v>
      </c>
      <c r="I13" s="72">
        <v>5225</v>
      </c>
    </row>
    <row r="14" spans="1:9" ht="27" customHeight="1">
      <c r="A14" s="91"/>
      <c r="B14" s="52" t="s">
        <v>124</v>
      </c>
      <c r="C14" s="52"/>
      <c r="D14" s="65"/>
      <c r="E14" s="70">
        <v>0</v>
      </c>
      <c r="F14" s="70">
        <v>0</v>
      </c>
      <c r="G14" s="70">
        <v>0</v>
      </c>
      <c r="H14" s="70">
        <v>0</v>
      </c>
      <c r="I14" s="72">
        <v>0</v>
      </c>
    </row>
    <row r="15" spans="1:9" ht="27" customHeight="1">
      <c r="A15" s="91"/>
      <c r="B15" s="52" t="s">
        <v>125</v>
      </c>
      <c r="C15" s="52"/>
      <c r="D15" s="65"/>
      <c r="E15" s="70">
        <v>1479</v>
      </c>
      <c r="F15" s="70">
        <v>-7970</v>
      </c>
      <c r="G15" s="70">
        <v>-5674</v>
      </c>
      <c r="H15" s="70">
        <v>7890</v>
      </c>
      <c r="I15" s="72">
        <v>2825</v>
      </c>
    </row>
    <row r="16" spans="1:9" ht="27" customHeight="1">
      <c r="A16" s="91"/>
      <c r="B16" s="52" t="s">
        <v>126</v>
      </c>
      <c r="C16" s="52"/>
      <c r="D16" s="65" t="s">
        <v>42</v>
      </c>
      <c r="E16" s="70">
        <v>97955</v>
      </c>
      <c r="F16" s="70">
        <v>94509</v>
      </c>
      <c r="G16" s="70">
        <v>99560</v>
      </c>
      <c r="H16" s="70">
        <v>115006</v>
      </c>
      <c r="I16" s="72">
        <v>125080</v>
      </c>
    </row>
    <row r="17" spans="1:9" ht="27" customHeight="1">
      <c r="A17" s="91"/>
      <c r="B17" s="52" t="s">
        <v>127</v>
      </c>
      <c r="C17" s="52"/>
      <c r="D17" s="65" t="s">
        <v>43</v>
      </c>
      <c r="E17" s="70">
        <v>61011</v>
      </c>
      <c r="F17" s="70">
        <v>73164</v>
      </c>
      <c r="G17" s="70">
        <v>76069</v>
      </c>
      <c r="H17" s="70">
        <v>78553</v>
      </c>
      <c r="I17" s="72">
        <v>98077</v>
      </c>
    </row>
    <row r="18" spans="1:9" ht="27" customHeight="1">
      <c r="A18" s="91"/>
      <c r="B18" s="52" t="s">
        <v>128</v>
      </c>
      <c r="C18" s="52"/>
      <c r="D18" s="65" t="s">
        <v>44</v>
      </c>
      <c r="E18" s="70">
        <v>1558415</v>
      </c>
      <c r="F18" s="70">
        <v>1576414</v>
      </c>
      <c r="G18" s="70">
        <v>1619736</v>
      </c>
      <c r="H18" s="70">
        <v>1635182</v>
      </c>
      <c r="I18" s="72">
        <v>1620268</v>
      </c>
    </row>
    <row r="19" spans="1:9" ht="27" customHeight="1">
      <c r="A19" s="91"/>
      <c r="B19" s="52" t="s">
        <v>129</v>
      </c>
      <c r="C19" s="52"/>
      <c r="D19" s="65" t="s">
        <v>130</v>
      </c>
      <c r="E19" s="70">
        <f>E17+E18-E16</f>
        <v>1521471</v>
      </c>
      <c r="F19" s="70">
        <f>F17+F18-F16</f>
        <v>1555069</v>
      </c>
      <c r="G19" s="70">
        <f>G17+G18-G16</f>
        <v>1596245</v>
      </c>
      <c r="H19" s="70">
        <f>H17+H18-H16</f>
        <v>1598729</v>
      </c>
      <c r="I19" s="70">
        <f>I17+I18-I16</f>
        <v>1593265</v>
      </c>
    </row>
    <row r="20" spans="1:9" ht="27" customHeight="1">
      <c r="A20" s="91"/>
      <c r="B20" s="52" t="s">
        <v>131</v>
      </c>
      <c r="C20" s="52"/>
      <c r="D20" s="65" t="s">
        <v>132</v>
      </c>
      <c r="E20" s="73">
        <f>E18/E8</f>
        <v>2.9884072105683037</v>
      </c>
      <c r="F20" s="73">
        <f>F18/F8</f>
        <v>3.0259673450270843</v>
      </c>
      <c r="G20" s="73">
        <f>G18/G8</f>
        <v>3.0828273754011182</v>
      </c>
      <c r="H20" s="73">
        <f>H18/H8</f>
        <v>2.8290933375779428</v>
      </c>
      <c r="I20" s="73">
        <f>I18/I8</f>
        <v>2.7888005149821598</v>
      </c>
    </row>
    <row r="21" spans="1:9" ht="27" customHeight="1">
      <c r="A21" s="91"/>
      <c r="B21" s="52" t="s">
        <v>133</v>
      </c>
      <c r="C21" s="52"/>
      <c r="D21" s="65" t="s">
        <v>134</v>
      </c>
      <c r="E21" s="73">
        <f>E19/E8</f>
        <v>2.9175636188502856</v>
      </c>
      <c r="F21" s="73">
        <f>F19/F8</f>
        <v>2.9849950668186933</v>
      </c>
      <c r="G21" s="73">
        <f>G19/G8</f>
        <v>3.0381171893735512</v>
      </c>
      <c r="H21" s="73">
        <f>H19/H8</f>
        <v>2.7660245541429926</v>
      </c>
      <c r="I21" s="73">
        <f>I19/I8</f>
        <v>2.7423230308214759</v>
      </c>
    </row>
    <row r="22" spans="1:9" ht="27" customHeight="1">
      <c r="A22" s="91"/>
      <c r="B22" s="52" t="s">
        <v>135</v>
      </c>
      <c r="C22" s="52"/>
      <c r="D22" s="65" t="s">
        <v>136</v>
      </c>
      <c r="E22" s="70">
        <f>E18/E24*1000000</f>
        <v>742525.26677098009</v>
      </c>
      <c r="F22" s="70">
        <f>F18/F24*1000000</f>
        <v>751101.10329501948</v>
      </c>
      <c r="G22" s="70">
        <f>G18/G24*1000000</f>
        <v>790882.47084610385</v>
      </c>
      <c r="H22" s="70">
        <f>H18/H24*1000000</f>
        <v>798424.42252507433</v>
      </c>
      <c r="I22" s="70">
        <f>I18/I24*1000000</f>
        <v>791142.23507588578</v>
      </c>
    </row>
    <row r="23" spans="1:9" ht="27" customHeight="1">
      <c r="A23" s="91"/>
      <c r="B23" s="52" t="s">
        <v>137</v>
      </c>
      <c r="C23" s="52"/>
      <c r="D23" s="65" t="s">
        <v>138</v>
      </c>
      <c r="E23" s="70">
        <f>E19/E24*1000000</f>
        <v>724922.86082931049</v>
      </c>
      <c r="F23" s="70">
        <f>F19/F24*1000000</f>
        <v>740931.02547927294</v>
      </c>
      <c r="G23" s="70">
        <f>G19/G24*1000000</f>
        <v>779412.31760962226</v>
      </c>
      <c r="H23" s="70">
        <f>H19/H24*1000000</f>
        <v>780625.20172010793</v>
      </c>
      <c r="I23" s="70">
        <f>I19/I24*1000000</f>
        <v>777957.24729994126</v>
      </c>
    </row>
    <row r="24" spans="1:9" ht="27" customHeight="1">
      <c r="A24" s="91"/>
      <c r="B24" s="74" t="s">
        <v>139</v>
      </c>
      <c r="C24" s="75"/>
      <c r="D24" s="65" t="s">
        <v>140</v>
      </c>
      <c r="E24" s="70">
        <v>2098804</v>
      </c>
      <c r="F24" s="70">
        <v>2098804</v>
      </c>
      <c r="G24" s="70">
        <v>2048011</v>
      </c>
      <c r="H24" s="72">
        <v>2048011</v>
      </c>
      <c r="I24" s="72">
        <v>2048011</v>
      </c>
    </row>
    <row r="25" spans="1:9" ht="27" customHeight="1">
      <c r="A25" s="91"/>
      <c r="B25" s="46" t="s">
        <v>141</v>
      </c>
      <c r="C25" s="46"/>
      <c r="D25" s="46"/>
      <c r="E25" s="70">
        <v>507363</v>
      </c>
      <c r="F25" s="70">
        <v>507711</v>
      </c>
      <c r="G25" s="70">
        <v>510016</v>
      </c>
      <c r="H25" s="70">
        <v>529369</v>
      </c>
      <c r="I25" s="53">
        <v>516202</v>
      </c>
    </row>
    <row r="26" spans="1:9" ht="27" customHeight="1">
      <c r="A26" s="91"/>
      <c r="B26" s="46" t="s">
        <v>142</v>
      </c>
      <c r="C26" s="46"/>
      <c r="D26" s="46"/>
      <c r="E26" s="76">
        <v>0.51800000000000002</v>
      </c>
      <c r="F26" s="76">
        <v>0.52485999999999999</v>
      </c>
      <c r="G26" s="76">
        <v>0.52761999999999998</v>
      </c>
      <c r="H26" s="76">
        <v>0.50787000000000004</v>
      </c>
      <c r="I26" s="77">
        <v>0.50302999999999998</v>
      </c>
    </row>
    <row r="27" spans="1:9" ht="27" customHeight="1">
      <c r="A27" s="91"/>
      <c r="B27" s="46" t="s">
        <v>143</v>
      </c>
      <c r="C27" s="46"/>
      <c r="D27" s="46"/>
      <c r="E27" s="57">
        <v>1.2921714827450959</v>
      </c>
      <c r="F27" s="57">
        <v>1.08</v>
      </c>
      <c r="G27" s="57">
        <v>0.95721999999999996</v>
      </c>
      <c r="H27" s="57">
        <v>0.90144999999999997</v>
      </c>
      <c r="I27" s="54">
        <v>1.9</v>
      </c>
    </row>
    <row r="28" spans="1:9" ht="27" customHeight="1">
      <c r="A28" s="91"/>
      <c r="B28" s="46" t="s">
        <v>144</v>
      </c>
      <c r="C28" s="46"/>
      <c r="D28" s="46"/>
      <c r="E28" s="57">
        <v>93.2</v>
      </c>
      <c r="F28" s="57">
        <v>94.8</v>
      </c>
      <c r="G28" s="57">
        <v>93.7</v>
      </c>
      <c r="H28" s="57">
        <v>89.6</v>
      </c>
      <c r="I28" s="54">
        <v>92.4</v>
      </c>
    </row>
    <row r="29" spans="1:9" ht="27" customHeight="1">
      <c r="A29" s="91"/>
      <c r="B29" s="46" t="s">
        <v>145</v>
      </c>
      <c r="C29" s="46"/>
      <c r="D29" s="46"/>
      <c r="E29" s="57">
        <v>44.5</v>
      </c>
      <c r="F29" s="57">
        <v>42.6</v>
      </c>
      <c r="G29" s="57">
        <v>40.5</v>
      </c>
      <c r="H29" s="57">
        <v>43.98</v>
      </c>
      <c r="I29" s="54">
        <v>47.540562299999998</v>
      </c>
    </row>
    <row r="30" spans="1:9" ht="27" customHeight="1">
      <c r="A30" s="91"/>
      <c r="B30" s="91" t="s">
        <v>146</v>
      </c>
      <c r="C30" s="46" t="s">
        <v>147</v>
      </c>
      <c r="D30" s="46"/>
      <c r="E30" s="57">
        <v>0</v>
      </c>
      <c r="F30" s="57">
        <v>0</v>
      </c>
      <c r="G30" s="57">
        <v>0</v>
      </c>
      <c r="H30" s="57">
        <v>0</v>
      </c>
      <c r="I30" s="90">
        <v>0</v>
      </c>
    </row>
    <row r="31" spans="1:9" ht="27" customHeight="1">
      <c r="A31" s="91"/>
      <c r="B31" s="91"/>
      <c r="C31" s="46" t="s">
        <v>148</v>
      </c>
      <c r="D31" s="46"/>
      <c r="E31" s="57">
        <v>0</v>
      </c>
      <c r="F31" s="57">
        <v>0</v>
      </c>
      <c r="G31" s="57">
        <v>0</v>
      </c>
      <c r="H31" s="57">
        <v>0</v>
      </c>
      <c r="I31" s="54">
        <v>0</v>
      </c>
    </row>
    <row r="32" spans="1:9" ht="27" customHeight="1">
      <c r="A32" s="91"/>
      <c r="B32" s="91"/>
      <c r="C32" s="46" t="s">
        <v>149</v>
      </c>
      <c r="D32" s="46"/>
      <c r="E32" s="57">
        <v>10.6</v>
      </c>
      <c r="F32" s="57">
        <v>10</v>
      </c>
      <c r="G32" s="57">
        <v>9.8000000000000007</v>
      </c>
      <c r="H32" s="57">
        <v>9.8000000000000007</v>
      </c>
      <c r="I32" s="54">
        <v>9.6999999999999993</v>
      </c>
    </row>
    <row r="33" spans="1:9" ht="27" customHeight="1">
      <c r="A33" s="91"/>
      <c r="B33" s="91"/>
      <c r="C33" s="46" t="s">
        <v>150</v>
      </c>
      <c r="D33" s="46"/>
      <c r="E33" s="57">
        <v>169.4</v>
      </c>
      <c r="F33" s="57">
        <v>170.6</v>
      </c>
      <c r="G33" s="57">
        <v>173.1</v>
      </c>
      <c r="H33" s="57">
        <v>157.69999999999999</v>
      </c>
      <c r="I33" s="78">
        <v>159.19999999999999</v>
      </c>
    </row>
    <row r="34" spans="1:9" ht="27" customHeight="1">
      <c r="A34" s="2" t="s">
        <v>248</v>
      </c>
      <c r="E34" s="37"/>
      <c r="F34" s="37"/>
      <c r="G34" s="37"/>
      <c r="H34" s="37"/>
      <c r="I34" s="38"/>
    </row>
    <row r="35" spans="1:9" ht="27" customHeight="1">
      <c r="A35" s="8" t="s">
        <v>110</v>
      </c>
    </row>
    <row r="36" spans="1:9">
      <c r="A36" s="39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5" orientation="portrait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Y50"/>
  <sheetViews>
    <sheetView view="pageBreakPreview" zoomScale="85" zoomScaleNormal="100" zoomScaleSheetLayoutView="85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M21" sqref="M21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87" t="s">
        <v>261</v>
      </c>
      <c r="E1" s="13"/>
      <c r="F1" s="13"/>
      <c r="G1" s="13"/>
    </row>
    <row r="2" spans="1:25" ht="15" customHeight="1"/>
    <row r="3" spans="1:25" ht="15" customHeight="1">
      <c r="A3" s="14" t="s">
        <v>151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249</v>
      </c>
      <c r="B5" s="12"/>
      <c r="C5" s="12"/>
      <c r="D5" s="12"/>
      <c r="K5" s="15"/>
      <c r="O5" s="15" t="s">
        <v>47</v>
      </c>
    </row>
    <row r="6" spans="1:25" ht="15.95" customHeight="1">
      <c r="A6" s="102" t="s">
        <v>48</v>
      </c>
      <c r="B6" s="103"/>
      <c r="C6" s="103"/>
      <c r="D6" s="103"/>
      <c r="E6" s="103"/>
      <c r="F6" s="98" t="s">
        <v>264</v>
      </c>
      <c r="G6" s="97"/>
      <c r="H6" s="98" t="s">
        <v>265</v>
      </c>
      <c r="I6" s="97"/>
      <c r="J6" s="97" t="s">
        <v>253</v>
      </c>
      <c r="K6" s="97"/>
      <c r="L6" s="97"/>
      <c r="M6" s="97"/>
      <c r="N6" s="97"/>
      <c r="O6" s="97"/>
    </row>
    <row r="7" spans="1:25" ht="15.95" customHeight="1">
      <c r="A7" s="103"/>
      <c r="B7" s="103"/>
      <c r="C7" s="103"/>
      <c r="D7" s="103"/>
      <c r="E7" s="103"/>
      <c r="F7" s="50" t="s">
        <v>238</v>
      </c>
      <c r="G7" s="50" t="s">
        <v>237</v>
      </c>
      <c r="H7" s="50" t="s">
        <v>238</v>
      </c>
      <c r="I7" s="80" t="s">
        <v>237</v>
      </c>
      <c r="J7" s="50" t="s">
        <v>238</v>
      </c>
      <c r="K7" s="80" t="s">
        <v>237</v>
      </c>
      <c r="L7" s="50" t="s">
        <v>238</v>
      </c>
      <c r="M7" s="80" t="s">
        <v>237</v>
      </c>
      <c r="N7" s="50" t="s">
        <v>238</v>
      </c>
      <c r="O7" s="80" t="s">
        <v>237</v>
      </c>
    </row>
    <row r="8" spans="1:25" ht="15.95" customHeight="1">
      <c r="A8" s="100" t="s">
        <v>82</v>
      </c>
      <c r="B8" s="60" t="s">
        <v>49</v>
      </c>
      <c r="C8" s="52"/>
      <c r="D8" s="52"/>
      <c r="E8" s="65" t="s">
        <v>40</v>
      </c>
      <c r="F8" s="53">
        <v>3889</v>
      </c>
      <c r="G8" s="53">
        <v>3559</v>
      </c>
      <c r="H8" s="53">
        <v>5345</v>
      </c>
      <c r="I8" s="53">
        <v>5336</v>
      </c>
      <c r="J8" s="53">
        <v>11561</v>
      </c>
      <c r="K8" s="53">
        <v>10297.739624</v>
      </c>
      <c r="L8" s="53"/>
      <c r="M8" s="53"/>
      <c r="N8" s="53"/>
      <c r="O8" s="53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15.95" customHeight="1">
      <c r="A9" s="100"/>
      <c r="B9" s="62"/>
      <c r="C9" s="52" t="s">
        <v>50</v>
      </c>
      <c r="D9" s="52"/>
      <c r="E9" s="65" t="s">
        <v>41</v>
      </c>
      <c r="F9" s="53">
        <v>3889</v>
      </c>
      <c r="G9" s="53">
        <v>3559</v>
      </c>
      <c r="H9" s="53">
        <v>5345</v>
      </c>
      <c r="I9" s="53">
        <v>5336</v>
      </c>
      <c r="J9" s="53">
        <v>11561</v>
      </c>
      <c r="K9" s="53">
        <v>10297.739624</v>
      </c>
      <c r="L9" s="53"/>
      <c r="M9" s="53"/>
      <c r="N9" s="53"/>
      <c r="O9" s="53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15.95" customHeight="1">
      <c r="A10" s="100"/>
      <c r="B10" s="61"/>
      <c r="C10" s="52" t="s">
        <v>51</v>
      </c>
      <c r="D10" s="52"/>
      <c r="E10" s="65" t="s">
        <v>42</v>
      </c>
      <c r="F10" s="53"/>
      <c r="G10" s="53">
        <v>0</v>
      </c>
      <c r="H10" s="53"/>
      <c r="I10" s="53">
        <v>0</v>
      </c>
      <c r="J10" s="66">
        <v>0</v>
      </c>
      <c r="K10" s="66">
        <v>0</v>
      </c>
      <c r="L10" s="53"/>
      <c r="M10" s="53"/>
      <c r="N10" s="53"/>
      <c r="O10" s="53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15.95" customHeight="1">
      <c r="A11" s="100"/>
      <c r="B11" s="60" t="s">
        <v>52</v>
      </c>
      <c r="C11" s="52"/>
      <c r="D11" s="52"/>
      <c r="E11" s="65" t="s">
        <v>43</v>
      </c>
      <c r="F11" s="53">
        <v>2711</v>
      </c>
      <c r="G11" s="53">
        <v>2821</v>
      </c>
      <c r="H11" s="53">
        <v>4857</v>
      </c>
      <c r="I11" s="53">
        <v>4689</v>
      </c>
      <c r="J11" s="53">
        <v>11520</v>
      </c>
      <c r="K11" s="53">
        <v>10273.425450999999</v>
      </c>
      <c r="L11" s="53"/>
      <c r="M11" s="53"/>
      <c r="N11" s="53"/>
      <c r="O11" s="53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15.95" customHeight="1">
      <c r="A12" s="100"/>
      <c r="B12" s="62"/>
      <c r="C12" s="52" t="s">
        <v>53</v>
      </c>
      <c r="D12" s="52"/>
      <c r="E12" s="65" t="s">
        <v>44</v>
      </c>
      <c r="F12" s="53">
        <v>2711</v>
      </c>
      <c r="G12" s="53">
        <v>2821</v>
      </c>
      <c r="H12" s="53">
        <v>4857</v>
      </c>
      <c r="I12" s="53">
        <v>4689</v>
      </c>
      <c r="J12" s="53">
        <v>11520</v>
      </c>
      <c r="K12" s="53">
        <v>10273.425450999999</v>
      </c>
      <c r="L12" s="53"/>
      <c r="M12" s="53"/>
      <c r="N12" s="53"/>
      <c r="O12" s="53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15.95" customHeight="1">
      <c r="A13" s="100"/>
      <c r="B13" s="61"/>
      <c r="C13" s="52" t="s">
        <v>54</v>
      </c>
      <c r="D13" s="52"/>
      <c r="E13" s="65" t="s">
        <v>45</v>
      </c>
      <c r="F13" s="53"/>
      <c r="G13" s="53">
        <v>0</v>
      </c>
      <c r="H13" s="66"/>
      <c r="I13" s="66">
        <v>0</v>
      </c>
      <c r="J13" s="66">
        <v>0</v>
      </c>
      <c r="K13" s="66">
        <v>0</v>
      </c>
      <c r="L13" s="53"/>
      <c r="M13" s="53"/>
      <c r="N13" s="53"/>
      <c r="O13" s="53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15.95" customHeight="1">
      <c r="A14" s="100"/>
      <c r="B14" s="52" t="s">
        <v>55</v>
      </c>
      <c r="C14" s="52"/>
      <c r="D14" s="52"/>
      <c r="E14" s="65" t="s">
        <v>152</v>
      </c>
      <c r="F14" s="53">
        <v>1178</v>
      </c>
      <c r="G14" s="53">
        <v>738</v>
      </c>
      <c r="H14" s="53">
        <v>488</v>
      </c>
      <c r="I14" s="53">
        <v>647</v>
      </c>
      <c r="J14" s="53">
        <v>41</v>
      </c>
      <c r="K14" s="53">
        <v>24.314173000000665</v>
      </c>
      <c r="L14" s="53">
        <f t="shared" ref="F14:O15" si="0">L9-L12</f>
        <v>0</v>
      </c>
      <c r="M14" s="53">
        <f t="shared" si="0"/>
        <v>0</v>
      </c>
      <c r="N14" s="53">
        <f t="shared" si="0"/>
        <v>0</v>
      </c>
      <c r="O14" s="53">
        <f t="shared" si="0"/>
        <v>0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ht="15.95" customHeight="1">
      <c r="A15" s="100"/>
      <c r="B15" s="52" t="s">
        <v>56</v>
      </c>
      <c r="C15" s="52"/>
      <c r="D15" s="52"/>
      <c r="E15" s="65" t="s">
        <v>153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f t="shared" si="0"/>
        <v>0</v>
      </c>
      <c r="M15" s="53">
        <f t="shared" si="0"/>
        <v>0</v>
      </c>
      <c r="N15" s="53">
        <f t="shared" si="0"/>
        <v>0</v>
      </c>
      <c r="O15" s="53">
        <f t="shared" si="0"/>
        <v>0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15.95" customHeight="1">
      <c r="A16" s="100"/>
      <c r="B16" s="52" t="s">
        <v>57</v>
      </c>
      <c r="C16" s="52"/>
      <c r="D16" s="52"/>
      <c r="E16" s="65" t="s">
        <v>154</v>
      </c>
      <c r="F16" s="53">
        <v>1178</v>
      </c>
      <c r="G16" s="53">
        <v>738</v>
      </c>
      <c r="H16" s="53">
        <v>488</v>
      </c>
      <c r="I16" s="53">
        <v>647</v>
      </c>
      <c r="J16" s="53">
        <v>41</v>
      </c>
      <c r="K16" s="53">
        <v>24.314173000000665</v>
      </c>
      <c r="L16" s="53">
        <f t="shared" ref="F16:O16" si="1">L8-L11</f>
        <v>0</v>
      </c>
      <c r="M16" s="53">
        <f t="shared" si="1"/>
        <v>0</v>
      </c>
      <c r="N16" s="53">
        <f t="shared" si="1"/>
        <v>0</v>
      </c>
      <c r="O16" s="53">
        <f t="shared" si="1"/>
        <v>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15.95" customHeight="1">
      <c r="A17" s="100"/>
      <c r="B17" s="52" t="s">
        <v>58</v>
      </c>
      <c r="C17" s="52"/>
      <c r="D17" s="52"/>
      <c r="E17" s="50"/>
      <c r="F17" s="66"/>
      <c r="G17" s="66">
        <v>0</v>
      </c>
      <c r="H17" s="66"/>
      <c r="I17" s="66">
        <v>0</v>
      </c>
      <c r="J17" s="53">
        <v>0</v>
      </c>
      <c r="K17" s="53">
        <v>0</v>
      </c>
      <c r="L17" s="53"/>
      <c r="M17" s="53"/>
      <c r="N17" s="66"/>
      <c r="O17" s="67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15.95" customHeight="1">
      <c r="A18" s="100"/>
      <c r="B18" s="52" t="s">
        <v>59</v>
      </c>
      <c r="C18" s="52"/>
      <c r="D18" s="52"/>
      <c r="E18" s="50"/>
      <c r="F18" s="67"/>
      <c r="G18" s="67">
        <v>0</v>
      </c>
      <c r="H18" s="67"/>
      <c r="I18" s="67">
        <v>0</v>
      </c>
      <c r="J18" s="67">
        <v>0</v>
      </c>
      <c r="K18" s="67">
        <v>0</v>
      </c>
      <c r="L18" s="67"/>
      <c r="M18" s="67"/>
      <c r="N18" s="67"/>
      <c r="O18" s="67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15.95" customHeight="1">
      <c r="A19" s="100" t="s">
        <v>83</v>
      </c>
      <c r="B19" s="60" t="s">
        <v>60</v>
      </c>
      <c r="C19" s="52"/>
      <c r="D19" s="52"/>
      <c r="E19" s="65"/>
      <c r="F19" s="53">
        <v>3999</v>
      </c>
      <c r="G19" s="53">
        <v>2731</v>
      </c>
      <c r="H19" s="53">
        <v>2493</v>
      </c>
      <c r="I19" s="53">
        <v>2016</v>
      </c>
      <c r="J19" s="53">
        <v>6731</v>
      </c>
      <c r="K19" s="53">
        <v>14283</v>
      </c>
      <c r="L19" s="53"/>
      <c r="M19" s="53"/>
      <c r="N19" s="53"/>
      <c r="O19" s="53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15.95" customHeight="1">
      <c r="A20" s="100"/>
      <c r="B20" s="61"/>
      <c r="C20" s="52" t="s">
        <v>61</v>
      </c>
      <c r="D20" s="52"/>
      <c r="E20" s="65"/>
      <c r="F20" s="53">
        <v>3920</v>
      </c>
      <c r="G20" s="53">
        <v>2653</v>
      </c>
      <c r="H20" s="53">
        <v>2294</v>
      </c>
      <c r="I20" s="53">
        <v>1769</v>
      </c>
      <c r="J20" s="53">
        <v>1219</v>
      </c>
      <c r="K20" s="66">
        <v>2569</v>
      </c>
      <c r="L20" s="53"/>
      <c r="M20" s="53"/>
      <c r="N20" s="53"/>
      <c r="O20" s="53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15.95" customHeight="1">
      <c r="A21" s="100"/>
      <c r="B21" s="79" t="s">
        <v>62</v>
      </c>
      <c r="C21" s="52"/>
      <c r="D21" s="52"/>
      <c r="E21" s="65" t="s">
        <v>155</v>
      </c>
      <c r="F21" s="53">
        <v>3999</v>
      </c>
      <c r="G21" s="53">
        <v>2731</v>
      </c>
      <c r="H21" s="53">
        <v>2493</v>
      </c>
      <c r="I21" s="53">
        <v>2016</v>
      </c>
      <c r="J21" s="53">
        <v>6731</v>
      </c>
      <c r="K21" s="53">
        <v>14283</v>
      </c>
      <c r="L21" s="53"/>
      <c r="M21" s="53"/>
      <c r="N21" s="53"/>
      <c r="O21" s="53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15.95" customHeight="1">
      <c r="A22" s="100"/>
      <c r="B22" s="60" t="s">
        <v>63</v>
      </c>
      <c r="C22" s="52"/>
      <c r="D22" s="52"/>
      <c r="E22" s="65" t="s">
        <v>156</v>
      </c>
      <c r="F22" s="53">
        <v>5920</v>
      </c>
      <c r="G22" s="53">
        <v>4598</v>
      </c>
      <c r="H22" s="53">
        <v>4393</v>
      </c>
      <c r="I22" s="53">
        <v>4851</v>
      </c>
      <c r="J22" s="53">
        <v>6731</v>
      </c>
      <c r="K22" s="53">
        <v>14283</v>
      </c>
      <c r="L22" s="53"/>
      <c r="M22" s="53"/>
      <c r="N22" s="53"/>
      <c r="O22" s="53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15.95" customHeight="1">
      <c r="A23" s="100"/>
      <c r="B23" s="61" t="s">
        <v>64</v>
      </c>
      <c r="C23" s="52" t="s">
        <v>65</v>
      </c>
      <c r="D23" s="52"/>
      <c r="E23" s="65"/>
      <c r="F23" s="53">
        <v>651</v>
      </c>
      <c r="G23" s="53">
        <v>538</v>
      </c>
      <c r="H23" s="53">
        <v>1614</v>
      </c>
      <c r="I23" s="53">
        <v>3292</v>
      </c>
      <c r="J23" s="53">
        <v>2123</v>
      </c>
      <c r="K23" s="53">
        <v>2118</v>
      </c>
      <c r="L23" s="53"/>
      <c r="M23" s="53"/>
      <c r="N23" s="53"/>
      <c r="O23" s="53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15.95" customHeight="1">
      <c r="A24" s="100"/>
      <c r="B24" s="52" t="s">
        <v>157</v>
      </c>
      <c r="C24" s="52"/>
      <c r="D24" s="52"/>
      <c r="E24" s="65" t="s">
        <v>158</v>
      </c>
      <c r="F24" s="53">
        <v>-1921</v>
      </c>
      <c r="G24" s="53">
        <v>-1867</v>
      </c>
      <c r="H24" s="53">
        <v>-1900</v>
      </c>
      <c r="I24" s="53">
        <v>-2835</v>
      </c>
      <c r="J24" s="53">
        <v>0</v>
      </c>
      <c r="K24" s="53">
        <v>0</v>
      </c>
      <c r="L24" s="53">
        <f t="shared" ref="F24:O24" si="2">L21-L22</f>
        <v>0</v>
      </c>
      <c r="M24" s="53">
        <f t="shared" si="2"/>
        <v>0</v>
      </c>
      <c r="N24" s="53">
        <f t="shared" si="2"/>
        <v>0</v>
      </c>
      <c r="O24" s="53">
        <f t="shared" si="2"/>
        <v>0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15.95" customHeight="1">
      <c r="A25" s="100"/>
      <c r="B25" s="60" t="s">
        <v>66</v>
      </c>
      <c r="C25" s="60"/>
      <c r="D25" s="60"/>
      <c r="E25" s="104" t="s">
        <v>159</v>
      </c>
      <c r="F25" s="95">
        <v>1921</v>
      </c>
      <c r="G25" s="95">
        <v>1867</v>
      </c>
      <c r="H25" s="95">
        <v>1900</v>
      </c>
      <c r="I25" s="95">
        <v>2835</v>
      </c>
      <c r="J25" s="95">
        <v>0</v>
      </c>
      <c r="K25" s="95">
        <v>0</v>
      </c>
      <c r="L25" s="95"/>
      <c r="M25" s="95"/>
      <c r="N25" s="95"/>
      <c r="O25" s="95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15.95" customHeight="1">
      <c r="A26" s="100"/>
      <c r="B26" s="79" t="s">
        <v>67</v>
      </c>
      <c r="C26" s="79"/>
      <c r="D26" s="79"/>
      <c r="E26" s="105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15.95" customHeight="1">
      <c r="A27" s="100"/>
      <c r="B27" s="52" t="s">
        <v>160</v>
      </c>
      <c r="C27" s="52"/>
      <c r="D27" s="52"/>
      <c r="E27" s="65" t="s">
        <v>161</v>
      </c>
      <c r="F27" s="53">
        <f t="shared" ref="F27:O27" si="3">F24+F25</f>
        <v>0</v>
      </c>
      <c r="G27" s="53">
        <f t="shared" si="3"/>
        <v>0</v>
      </c>
      <c r="H27" s="53">
        <f t="shared" si="3"/>
        <v>0</v>
      </c>
      <c r="I27" s="53">
        <f t="shared" si="3"/>
        <v>0</v>
      </c>
      <c r="J27" s="53">
        <f t="shared" si="3"/>
        <v>0</v>
      </c>
      <c r="K27" s="53">
        <f t="shared" si="3"/>
        <v>0</v>
      </c>
      <c r="L27" s="53">
        <f t="shared" si="3"/>
        <v>0</v>
      </c>
      <c r="M27" s="53">
        <f t="shared" si="3"/>
        <v>0</v>
      </c>
      <c r="N27" s="53">
        <f t="shared" si="3"/>
        <v>0</v>
      </c>
      <c r="O27" s="53">
        <f t="shared" si="3"/>
        <v>0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15.95" customHeight="1">
      <c r="A28" s="8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ht="15.95" customHeight="1">
      <c r="A29" s="12"/>
      <c r="F29" s="26"/>
      <c r="G29" s="26"/>
      <c r="H29" s="26"/>
      <c r="I29" s="26"/>
      <c r="J29" s="27"/>
      <c r="K29" s="27"/>
      <c r="L29" s="26"/>
      <c r="M29" s="26"/>
      <c r="N29" s="26"/>
      <c r="O29" s="27" t="s">
        <v>162</v>
      </c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ht="15.95" customHeight="1">
      <c r="A30" s="103" t="s">
        <v>68</v>
      </c>
      <c r="B30" s="103"/>
      <c r="C30" s="103"/>
      <c r="D30" s="103"/>
      <c r="E30" s="103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28"/>
      <c r="Q30" s="26"/>
      <c r="R30" s="28"/>
      <c r="S30" s="26"/>
      <c r="T30" s="28"/>
      <c r="U30" s="26"/>
      <c r="V30" s="28"/>
      <c r="W30" s="26"/>
      <c r="X30" s="28"/>
      <c r="Y30" s="26"/>
    </row>
    <row r="31" spans="1:25" ht="15.95" customHeight="1">
      <c r="A31" s="103"/>
      <c r="B31" s="103"/>
      <c r="C31" s="103"/>
      <c r="D31" s="103"/>
      <c r="E31" s="103"/>
      <c r="F31" s="50" t="s">
        <v>238</v>
      </c>
      <c r="G31" s="80" t="s">
        <v>237</v>
      </c>
      <c r="H31" s="50" t="s">
        <v>238</v>
      </c>
      <c r="I31" s="80" t="s">
        <v>237</v>
      </c>
      <c r="J31" s="50" t="s">
        <v>238</v>
      </c>
      <c r="K31" s="80" t="s">
        <v>237</v>
      </c>
      <c r="L31" s="50" t="s">
        <v>238</v>
      </c>
      <c r="M31" s="80" t="s">
        <v>237</v>
      </c>
      <c r="N31" s="50" t="s">
        <v>238</v>
      </c>
      <c r="O31" s="80" t="s">
        <v>237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ht="15.95" customHeight="1">
      <c r="A32" s="100" t="s">
        <v>84</v>
      </c>
      <c r="B32" s="60" t="s">
        <v>49</v>
      </c>
      <c r="C32" s="52"/>
      <c r="D32" s="52"/>
      <c r="E32" s="65" t="s">
        <v>40</v>
      </c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30"/>
      <c r="Q32" s="30"/>
      <c r="R32" s="30"/>
      <c r="S32" s="30"/>
      <c r="T32" s="31"/>
      <c r="U32" s="31"/>
      <c r="V32" s="30"/>
      <c r="W32" s="30"/>
      <c r="X32" s="31"/>
      <c r="Y32" s="31"/>
    </row>
    <row r="33" spans="1:25" ht="15.95" customHeight="1">
      <c r="A33" s="106"/>
      <c r="B33" s="62"/>
      <c r="C33" s="60" t="s">
        <v>69</v>
      </c>
      <c r="D33" s="52"/>
      <c r="E33" s="65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30"/>
      <c r="Q33" s="30"/>
      <c r="R33" s="30"/>
      <c r="S33" s="30"/>
      <c r="T33" s="31"/>
      <c r="U33" s="31"/>
      <c r="V33" s="30"/>
      <c r="W33" s="30"/>
      <c r="X33" s="31"/>
      <c r="Y33" s="31"/>
    </row>
    <row r="34" spans="1:25" ht="15.95" customHeight="1">
      <c r="A34" s="106"/>
      <c r="B34" s="62"/>
      <c r="C34" s="61"/>
      <c r="D34" s="52" t="s">
        <v>70</v>
      </c>
      <c r="E34" s="65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30"/>
      <c r="Q34" s="30"/>
      <c r="R34" s="30"/>
      <c r="S34" s="30"/>
      <c r="T34" s="31"/>
      <c r="U34" s="31"/>
      <c r="V34" s="30"/>
      <c r="W34" s="30"/>
      <c r="X34" s="31"/>
      <c r="Y34" s="31"/>
    </row>
    <row r="35" spans="1:25" ht="15.95" customHeight="1">
      <c r="A35" s="106"/>
      <c r="B35" s="61"/>
      <c r="C35" s="79" t="s">
        <v>71</v>
      </c>
      <c r="D35" s="52"/>
      <c r="E35" s="65"/>
      <c r="F35" s="53"/>
      <c r="G35" s="53"/>
      <c r="H35" s="53"/>
      <c r="I35" s="53"/>
      <c r="J35" s="67"/>
      <c r="K35" s="67"/>
      <c r="L35" s="53"/>
      <c r="M35" s="53"/>
      <c r="N35" s="53"/>
      <c r="O35" s="53"/>
      <c r="P35" s="30"/>
      <c r="Q35" s="30"/>
      <c r="R35" s="30"/>
      <c r="S35" s="30"/>
      <c r="T35" s="31"/>
      <c r="U35" s="31"/>
      <c r="V35" s="30"/>
      <c r="W35" s="30"/>
      <c r="X35" s="31"/>
      <c r="Y35" s="31"/>
    </row>
    <row r="36" spans="1:25" ht="15.95" customHeight="1">
      <c r="A36" s="106"/>
      <c r="B36" s="60" t="s">
        <v>52</v>
      </c>
      <c r="C36" s="52"/>
      <c r="D36" s="52"/>
      <c r="E36" s="65" t="s">
        <v>41</v>
      </c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30"/>
      <c r="Q36" s="30"/>
      <c r="R36" s="30"/>
      <c r="S36" s="30"/>
      <c r="T36" s="30"/>
      <c r="U36" s="30"/>
      <c r="V36" s="30"/>
      <c r="W36" s="30"/>
      <c r="X36" s="31"/>
      <c r="Y36" s="31"/>
    </row>
    <row r="37" spans="1:25" ht="15.95" customHeight="1">
      <c r="A37" s="106"/>
      <c r="B37" s="62"/>
      <c r="C37" s="52" t="s">
        <v>72</v>
      </c>
      <c r="D37" s="52"/>
      <c r="E37" s="65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30"/>
      <c r="Q37" s="30"/>
      <c r="R37" s="30"/>
      <c r="S37" s="30"/>
      <c r="T37" s="30"/>
      <c r="U37" s="30"/>
      <c r="V37" s="30"/>
      <c r="W37" s="30"/>
      <c r="X37" s="31"/>
      <c r="Y37" s="31"/>
    </row>
    <row r="38" spans="1:25" ht="15.95" customHeight="1">
      <c r="A38" s="106"/>
      <c r="B38" s="61"/>
      <c r="C38" s="52" t="s">
        <v>73</v>
      </c>
      <c r="D38" s="52"/>
      <c r="E38" s="65"/>
      <c r="F38" s="53"/>
      <c r="G38" s="53"/>
      <c r="H38" s="53"/>
      <c r="I38" s="53"/>
      <c r="J38" s="53"/>
      <c r="K38" s="67"/>
      <c r="L38" s="53"/>
      <c r="M38" s="53"/>
      <c r="N38" s="53"/>
      <c r="O38" s="53"/>
      <c r="P38" s="30"/>
      <c r="Q38" s="30"/>
      <c r="R38" s="31"/>
      <c r="S38" s="31"/>
      <c r="T38" s="30"/>
      <c r="U38" s="30"/>
      <c r="V38" s="30"/>
      <c r="W38" s="30"/>
      <c r="X38" s="31"/>
      <c r="Y38" s="31"/>
    </row>
    <row r="39" spans="1:25" ht="15.95" customHeight="1">
      <c r="A39" s="106"/>
      <c r="B39" s="46" t="s">
        <v>74</v>
      </c>
      <c r="C39" s="46"/>
      <c r="D39" s="46"/>
      <c r="E39" s="65" t="s">
        <v>163</v>
      </c>
      <c r="F39" s="53">
        <f t="shared" ref="F39:O39" si="4">F32-F36</f>
        <v>0</v>
      </c>
      <c r="G39" s="53">
        <f t="shared" si="4"/>
        <v>0</v>
      </c>
      <c r="H39" s="53">
        <f t="shared" si="4"/>
        <v>0</v>
      </c>
      <c r="I39" s="53">
        <f t="shared" si="4"/>
        <v>0</v>
      </c>
      <c r="J39" s="53">
        <f t="shared" si="4"/>
        <v>0</v>
      </c>
      <c r="K39" s="53">
        <f t="shared" si="4"/>
        <v>0</v>
      </c>
      <c r="L39" s="53">
        <f t="shared" si="4"/>
        <v>0</v>
      </c>
      <c r="M39" s="53">
        <f t="shared" si="4"/>
        <v>0</v>
      </c>
      <c r="N39" s="53">
        <f t="shared" si="4"/>
        <v>0</v>
      </c>
      <c r="O39" s="53">
        <f t="shared" si="4"/>
        <v>0</v>
      </c>
      <c r="P39" s="30"/>
      <c r="Q39" s="30"/>
      <c r="R39" s="30"/>
      <c r="S39" s="30"/>
      <c r="T39" s="30"/>
      <c r="U39" s="30"/>
      <c r="V39" s="30"/>
      <c r="W39" s="30"/>
      <c r="X39" s="31"/>
      <c r="Y39" s="31"/>
    </row>
    <row r="40" spans="1:25" ht="15.95" customHeight="1">
      <c r="A40" s="100" t="s">
        <v>85</v>
      </c>
      <c r="B40" s="60" t="s">
        <v>75</v>
      </c>
      <c r="C40" s="52"/>
      <c r="D40" s="52"/>
      <c r="E40" s="65" t="s">
        <v>43</v>
      </c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30"/>
      <c r="Q40" s="30"/>
      <c r="R40" s="30"/>
      <c r="S40" s="30"/>
      <c r="T40" s="31"/>
      <c r="U40" s="31"/>
      <c r="V40" s="31"/>
      <c r="W40" s="31"/>
      <c r="X40" s="30"/>
      <c r="Y40" s="30"/>
    </row>
    <row r="41" spans="1:25" ht="15.95" customHeight="1">
      <c r="A41" s="101"/>
      <c r="B41" s="61"/>
      <c r="C41" s="52" t="s">
        <v>76</v>
      </c>
      <c r="D41" s="52"/>
      <c r="E41" s="65"/>
      <c r="F41" s="67"/>
      <c r="G41" s="67"/>
      <c r="H41" s="67"/>
      <c r="I41" s="67"/>
      <c r="J41" s="53"/>
      <c r="K41" s="53"/>
      <c r="L41" s="53"/>
      <c r="M41" s="53"/>
      <c r="N41" s="53"/>
      <c r="O41" s="53"/>
      <c r="P41" s="31"/>
      <c r="Q41" s="31"/>
      <c r="R41" s="31"/>
      <c r="S41" s="31"/>
      <c r="T41" s="31"/>
      <c r="U41" s="31"/>
      <c r="V41" s="31"/>
      <c r="W41" s="31"/>
      <c r="X41" s="30"/>
      <c r="Y41" s="30"/>
    </row>
    <row r="42" spans="1:25" ht="15.95" customHeight="1">
      <c r="A42" s="101"/>
      <c r="B42" s="60" t="s">
        <v>63</v>
      </c>
      <c r="C42" s="52"/>
      <c r="D42" s="52"/>
      <c r="E42" s="65" t="s">
        <v>44</v>
      </c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30"/>
      <c r="Q42" s="30"/>
      <c r="R42" s="30"/>
      <c r="S42" s="30"/>
      <c r="T42" s="31"/>
      <c r="U42" s="31"/>
      <c r="V42" s="30"/>
      <c r="W42" s="30"/>
      <c r="X42" s="30"/>
      <c r="Y42" s="30"/>
    </row>
    <row r="43" spans="1:25" ht="15.95" customHeight="1">
      <c r="A43" s="101"/>
      <c r="B43" s="61"/>
      <c r="C43" s="52" t="s">
        <v>77</v>
      </c>
      <c r="D43" s="52"/>
      <c r="E43" s="65"/>
      <c r="F43" s="53"/>
      <c r="G43" s="53"/>
      <c r="H43" s="53"/>
      <c r="I43" s="53"/>
      <c r="J43" s="67"/>
      <c r="K43" s="67"/>
      <c r="L43" s="53"/>
      <c r="M43" s="53"/>
      <c r="N43" s="53"/>
      <c r="O43" s="53"/>
      <c r="P43" s="30"/>
      <c r="Q43" s="30"/>
      <c r="R43" s="31"/>
      <c r="S43" s="30"/>
      <c r="T43" s="31"/>
      <c r="U43" s="31"/>
      <c r="V43" s="30"/>
      <c r="W43" s="30"/>
      <c r="X43" s="31"/>
      <c r="Y43" s="31"/>
    </row>
    <row r="44" spans="1:25" ht="15.95" customHeight="1">
      <c r="A44" s="101"/>
      <c r="B44" s="52" t="s">
        <v>74</v>
      </c>
      <c r="C44" s="52"/>
      <c r="D44" s="52"/>
      <c r="E44" s="65" t="s">
        <v>164</v>
      </c>
      <c r="F44" s="67">
        <f t="shared" ref="F44:O44" si="5">F40-F42</f>
        <v>0</v>
      </c>
      <c r="G44" s="67">
        <f t="shared" si="5"/>
        <v>0</v>
      </c>
      <c r="H44" s="67">
        <f t="shared" si="5"/>
        <v>0</v>
      </c>
      <c r="I44" s="67">
        <f t="shared" si="5"/>
        <v>0</v>
      </c>
      <c r="J44" s="67">
        <f t="shared" si="5"/>
        <v>0</v>
      </c>
      <c r="K44" s="67">
        <f t="shared" si="5"/>
        <v>0</v>
      </c>
      <c r="L44" s="67">
        <f t="shared" si="5"/>
        <v>0</v>
      </c>
      <c r="M44" s="67">
        <f t="shared" si="5"/>
        <v>0</v>
      </c>
      <c r="N44" s="67">
        <f t="shared" si="5"/>
        <v>0</v>
      </c>
      <c r="O44" s="67">
        <f t="shared" si="5"/>
        <v>0</v>
      </c>
      <c r="P44" s="31"/>
      <c r="Q44" s="31"/>
      <c r="R44" s="30"/>
      <c r="S44" s="30"/>
      <c r="T44" s="31"/>
      <c r="U44" s="31"/>
      <c r="V44" s="30"/>
      <c r="W44" s="30"/>
      <c r="X44" s="30"/>
      <c r="Y44" s="30"/>
    </row>
    <row r="45" spans="1:25" ht="15.95" customHeight="1">
      <c r="A45" s="100" t="s">
        <v>86</v>
      </c>
      <c r="B45" s="46" t="s">
        <v>78</v>
      </c>
      <c r="C45" s="46"/>
      <c r="D45" s="46"/>
      <c r="E45" s="65" t="s">
        <v>165</v>
      </c>
      <c r="F45" s="53">
        <f t="shared" ref="F45:O45" si="6">F39+F44</f>
        <v>0</v>
      </c>
      <c r="G45" s="53">
        <f t="shared" si="6"/>
        <v>0</v>
      </c>
      <c r="H45" s="53">
        <f t="shared" si="6"/>
        <v>0</v>
      </c>
      <c r="I45" s="53">
        <f t="shared" si="6"/>
        <v>0</v>
      </c>
      <c r="J45" s="53">
        <f t="shared" si="6"/>
        <v>0</v>
      </c>
      <c r="K45" s="53">
        <f t="shared" si="6"/>
        <v>0</v>
      </c>
      <c r="L45" s="53">
        <f t="shared" si="6"/>
        <v>0</v>
      </c>
      <c r="M45" s="53">
        <f t="shared" si="6"/>
        <v>0</v>
      </c>
      <c r="N45" s="53">
        <f t="shared" si="6"/>
        <v>0</v>
      </c>
      <c r="O45" s="53">
        <f t="shared" si="6"/>
        <v>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ht="15.95" customHeight="1">
      <c r="A46" s="101"/>
      <c r="B46" s="52" t="s">
        <v>79</v>
      </c>
      <c r="C46" s="52"/>
      <c r="D46" s="52"/>
      <c r="E46" s="52"/>
      <c r="F46" s="67"/>
      <c r="G46" s="67"/>
      <c r="H46" s="67"/>
      <c r="I46" s="67"/>
      <c r="J46" s="67"/>
      <c r="K46" s="67"/>
      <c r="L46" s="53"/>
      <c r="M46" s="53"/>
      <c r="N46" s="67"/>
      <c r="O46" s="67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5.95" customHeight="1">
      <c r="A47" s="101"/>
      <c r="B47" s="52" t="s">
        <v>80</v>
      </c>
      <c r="C47" s="52"/>
      <c r="D47" s="52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5.95" customHeight="1">
      <c r="A48" s="101"/>
      <c r="B48" s="52" t="s">
        <v>81</v>
      </c>
      <c r="C48" s="52"/>
      <c r="D48" s="52"/>
      <c r="E48" s="52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15" ht="15.95" customHeight="1">
      <c r="A49" s="8" t="s">
        <v>166</v>
      </c>
      <c r="O49" s="6"/>
    </row>
    <row r="50" spans="1:15" ht="15.95" customHeight="1">
      <c r="A50" s="8"/>
    </row>
  </sheetData>
  <mergeCells count="28"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  <mergeCell ref="F6:G6"/>
    <mergeCell ref="H6:I6"/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73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O47"/>
  <sheetViews>
    <sheetView view="pageBreakPreview" zoomScaleNormal="100" zoomScaleSheetLayoutView="100" workbookViewId="0">
      <selection activeCell="P15" sqref="P15"/>
    </sheetView>
  </sheetViews>
  <sheetFormatPr defaultRowHeight="13.5"/>
  <cols>
    <col min="1" max="2" width="3.625" style="2" customWidth="1"/>
    <col min="3" max="3" width="21.375" style="2" customWidth="1"/>
    <col min="4" max="4" width="20" style="2" customWidth="1"/>
    <col min="5" max="14" width="12.625" style="2" customWidth="1"/>
    <col min="15" max="16384" width="9" style="2"/>
  </cols>
  <sheetData>
    <row r="1" spans="1:14" ht="33.950000000000003" customHeight="1">
      <c r="A1" s="32" t="s">
        <v>0</v>
      </c>
      <c r="B1" s="32"/>
      <c r="C1" s="40" t="s">
        <v>261</v>
      </c>
      <c r="D1" s="41"/>
    </row>
    <row r="3" spans="1:14" ht="15" customHeight="1">
      <c r="A3" s="14" t="s">
        <v>167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2"/>
      <c r="B5" s="42" t="s">
        <v>250</v>
      </c>
      <c r="C5" s="42"/>
      <c r="D5" s="42"/>
      <c r="H5" s="15"/>
      <c r="L5" s="15"/>
      <c r="N5" s="15" t="s">
        <v>168</v>
      </c>
    </row>
    <row r="6" spans="1:14" ht="15" customHeight="1">
      <c r="A6" s="43"/>
      <c r="B6" s="44"/>
      <c r="C6" s="44"/>
      <c r="D6" s="86"/>
      <c r="E6" s="108" t="s">
        <v>254</v>
      </c>
      <c r="F6" s="108"/>
      <c r="G6" s="108" t="s">
        <v>255</v>
      </c>
      <c r="H6" s="108"/>
      <c r="I6" s="109" t="s">
        <v>256</v>
      </c>
      <c r="J6" s="110"/>
      <c r="K6" s="108" t="s">
        <v>258</v>
      </c>
      <c r="L6" s="108"/>
      <c r="M6" s="108" t="s">
        <v>259</v>
      </c>
      <c r="N6" s="108"/>
    </row>
    <row r="7" spans="1:14" ht="15" customHeight="1">
      <c r="A7" s="18"/>
      <c r="B7" s="19"/>
      <c r="C7" s="19"/>
      <c r="D7" s="59"/>
      <c r="E7" s="35" t="s">
        <v>238</v>
      </c>
      <c r="F7" s="35" t="s">
        <v>237</v>
      </c>
      <c r="G7" s="35" t="s">
        <v>238</v>
      </c>
      <c r="H7" s="35" t="s">
        <v>237</v>
      </c>
      <c r="I7" s="35" t="s">
        <v>238</v>
      </c>
      <c r="J7" s="35" t="s">
        <v>237</v>
      </c>
      <c r="K7" s="35" t="s">
        <v>238</v>
      </c>
      <c r="L7" s="35" t="s">
        <v>237</v>
      </c>
      <c r="M7" s="35" t="s">
        <v>238</v>
      </c>
      <c r="N7" s="35" t="s">
        <v>237</v>
      </c>
    </row>
    <row r="8" spans="1:14" ht="18" customHeight="1">
      <c r="A8" s="91" t="s">
        <v>169</v>
      </c>
      <c r="B8" s="81" t="s">
        <v>170</v>
      </c>
      <c r="C8" s="82"/>
      <c r="D8" s="82"/>
      <c r="E8" s="83">
        <v>1</v>
      </c>
      <c r="F8" s="83">
        <v>1</v>
      </c>
      <c r="G8" s="83">
        <v>1</v>
      </c>
      <c r="H8" s="83">
        <v>1</v>
      </c>
      <c r="I8" s="83">
        <v>1</v>
      </c>
      <c r="J8" s="83">
        <v>1</v>
      </c>
      <c r="K8" s="83">
        <v>12</v>
      </c>
      <c r="L8" s="83">
        <v>12</v>
      </c>
      <c r="M8" s="83">
        <v>3</v>
      </c>
      <c r="N8" s="83">
        <v>3</v>
      </c>
    </row>
    <row r="9" spans="1:14" ht="18" customHeight="1">
      <c r="A9" s="91"/>
      <c r="B9" s="91" t="s">
        <v>171</v>
      </c>
      <c r="C9" s="52" t="s">
        <v>172</v>
      </c>
      <c r="D9" s="52"/>
      <c r="E9" s="83">
        <v>19</v>
      </c>
      <c r="F9" s="83">
        <v>19</v>
      </c>
      <c r="G9" s="83">
        <v>17800</v>
      </c>
      <c r="H9" s="83">
        <v>18599</v>
      </c>
      <c r="I9" s="83">
        <v>61</v>
      </c>
      <c r="J9" s="83">
        <v>61</v>
      </c>
      <c r="K9" s="83">
        <v>2420</v>
      </c>
      <c r="L9" s="83">
        <v>2420</v>
      </c>
      <c r="M9" s="83">
        <v>495</v>
      </c>
      <c r="N9" s="83">
        <v>495</v>
      </c>
    </row>
    <row r="10" spans="1:14" ht="18" customHeight="1">
      <c r="A10" s="91"/>
      <c r="B10" s="91"/>
      <c r="C10" s="52" t="s">
        <v>173</v>
      </c>
      <c r="D10" s="52"/>
      <c r="E10" s="83">
        <v>19</v>
      </c>
      <c r="F10" s="83">
        <v>19</v>
      </c>
      <c r="G10" s="83">
        <v>17800</v>
      </c>
      <c r="H10" s="83">
        <v>18599</v>
      </c>
      <c r="I10" s="83">
        <v>61</v>
      </c>
      <c r="J10" s="83">
        <v>61</v>
      </c>
      <c r="K10" s="83">
        <v>1782</v>
      </c>
      <c r="L10" s="83">
        <v>1782</v>
      </c>
      <c r="M10" s="83">
        <v>250</v>
      </c>
      <c r="N10" s="83">
        <v>250</v>
      </c>
    </row>
    <row r="11" spans="1:14" ht="18" customHeight="1">
      <c r="A11" s="91"/>
      <c r="B11" s="91"/>
      <c r="C11" s="52" t="s">
        <v>174</v>
      </c>
      <c r="D11" s="52"/>
      <c r="E11" s="83">
        <v>0</v>
      </c>
      <c r="F11" s="83">
        <v>0</v>
      </c>
      <c r="G11" s="83"/>
      <c r="H11" s="83"/>
      <c r="I11" s="83"/>
      <c r="J11" s="83"/>
      <c r="K11" s="83">
        <v>408</v>
      </c>
      <c r="L11" s="83">
        <v>408</v>
      </c>
      <c r="M11" s="83">
        <v>35</v>
      </c>
      <c r="N11" s="83">
        <v>35</v>
      </c>
    </row>
    <row r="12" spans="1:14" ht="18" customHeight="1">
      <c r="A12" s="91"/>
      <c r="B12" s="91"/>
      <c r="C12" s="52" t="s">
        <v>175</v>
      </c>
      <c r="D12" s="52"/>
      <c r="E12" s="83">
        <v>0</v>
      </c>
      <c r="F12" s="83">
        <v>0</v>
      </c>
      <c r="G12" s="83"/>
      <c r="H12" s="83"/>
      <c r="I12" s="83"/>
      <c r="J12" s="83"/>
      <c r="K12" s="83">
        <v>230</v>
      </c>
      <c r="L12" s="83">
        <v>230</v>
      </c>
      <c r="M12" s="83">
        <v>210</v>
      </c>
      <c r="N12" s="83">
        <v>210</v>
      </c>
    </row>
    <row r="13" spans="1:14" ht="18" customHeight="1">
      <c r="A13" s="91"/>
      <c r="B13" s="91"/>
      <c r="C13" s="52" t="s">
        <v>176</v>
      </c>
      <c r="D13" s="52"/>
      <c r="E13" s="83">
        <v>0</v>
      </c>
      <c r="F13" s="83">
        <v>0</v>
      </c>
      <c r="G13" s="83"/>
      <c r="H13" s="83"/>
      <c r="I13" s="83"/>
      <c r="J13" s="83"/>
      <c r="K13" s="83">
        <v>0</v>
      </c>
      <c r="L13" s="83">
        <v>0</v>
      </c>
      <c r="M13" s="83" t="s">
        <v>260</v>
      </c>
      <c r="N13" s="83" t="s">
        <v>260</v>
      </c>
    </row>
    <row r="14" spans="1:14" ht="18" customHeight="1">
      <c r="A14" s="91"/>
      <c r="B14" s="91"/>
      <c r="C14" s="52" t="s">
        <v>177</v>
      </c>
      <c r="D14" s="52"/>
      <c r="E14" s="83">
        <v>0</v>
      </c>
      <c r="F14" s="83">
        <v>0</v>
      </c>
      <c r="G14" s="83"/>
      <c r="H14" s="83"/>
      <c r="I14" s="83"/>
      <c r="J14" s="83"/>
      <c r="K14" s="83">
        <v>0</v>
      </c>
      <c r="L14" s="83">
        <v>0</v>
      </c>
      <c r="M14" s="83" t="s">
        <v>260</v>
      </c>
      <c r="N14" s="83" t="s">
        <v>260</v>
      </c>
    </row>
    <row r="15" spans="1:14" ht="18" customHeight="1">
      <c r="A15" s="91" t="s">
        <v>178</v>
      </c>
      <c r="B15" s="91" t="s">
        <v>179</v>
      </c>
      <c r="C15" s="52" t="s">
        <v>180</v>
      </c>
      <c r="D15" s="52"/>
      <c r="E15" s="53">
        <v>2774</v>
      </c>
      <c r="F15" s="53">
        <v>2629</v>
      </c>
      <c r="G15" s="53">
        <v>7926</v>
      </c>
      <c r="H15" s="53">
        <v>4887</v>
      </c>
      <c r="I15" s="53">
        <v>8502</v>
      </c>
      <c r="J15" s="53">
        <v>9003</v>
      </c>
      <c r="K15" s="53">
        <v>2421</v>
      </c>
      <c r="L15" s="53">
        <v>2225</v>
      </c>
      <c r="M15" s="53">
        <v>183</v>
      </c>
      <c r="N15" s="53">
        <v>187</v>
      </c>
    </row>
    <row r="16" spans="1:14" ht="18" customHeight="1">
      <c r="A16" s="91"/>
      <c r="B16" s="91"/>
      <c r="C16" s="52" t="s">
        <v>181</v>
      </c>
      <c r="D16" s="52"/>
      <c r="E16" s="53">
        <v>19</v>
      </c>
      <c r="F16" s="53">
        <v>19</v>
      </c>
      <c r="G16" s="53">
        <v>27638</v>
      </c>
      <c r="H16" s="53">
        <v>54373</v>
      </c>
      <c r="I16" s="53">
        <v>7318</v>
      </c>
      <c r="J16" s="53">
        <v>6691</v>
      </c>
      <c r="K16" s="53">
        <v>7620</v>
      </c>
      <c r="L16" s="53">
        <v>7640</v>
      </c>
      <c r="M16" s="53">
        <v>42</v>
      </c>
      <c r="N16" s="53">
        <v>44</v>
      </c>
    </row>
    <row r="17" spans="1:15" ht="18" customHeight="1">
      <c r="A17" s="91"/>
      <c r="B17" s="91"/>
      <c r="C17" s="52" t="s">
        <v>182</v>
      </c>
      <c r="D17" s="52"/>
      <c r="E17" s="53">
        <v>0</v>
      </c>
      <c r="F17" s="53">
        <v>0</v>
      </c>
      <c r="G17" s="53"/>
      <c r="H17" s="53"/>
      <c r="I17" s="53"/>
      <c r="J17" s="53"/>
      <c r="K17" s="53">
        <v>0</v>
      </c>
      <c r="L17" s="53">
        <v>0</v>
      </c>
      <c r="M17" s="53"/>
      <c r="N17" s="53"/>
    </row>
    <row r="18" spans="1:15" ht="18" customHeight="1">
      <c r="A18" s="91"/>
      <c r="B18" s="91"/>
      <c r="C18" s="52" t="s">
        <v>183</v>
      </c>
      <c r="D18" s="52"/>
      <c r="E18" s="53">
        <v>2793</v>
      </c>
      <c r="F18" s="53">
        <v>2648</v>
      </c>
      <c r="G18" s="53">
        <v>35564</v>
      </c>
      <c r="H18" s="53">
        <v>59260</v>
      </c>
      <c r="I18" s="53">
        <v>15820</v>
      </c>
      <c r="J18" s="53">
        <v>15694</v>
      </c>
      <c r="K18" s="53">
        <v>10041</v>
      </c>
      <c r="L18" s="53">
        <v>9865</v>
      </c>
      <c r="M18" s="53">
        <v>225</v>
      </c>
      <c r="N18" s="53">
        <v>231</v>
      </c>
    </row>
    <row r="19" spans="1:15" ht="18" customHeight="1">
      <c r="A19" s="91"/>
      <c r="B19" s="91" t="s">
        <v>184</v>
      </c>
      <c r="C19" s="52" t="s">
        <v>185</v>
      </c>
      <c r="D19" s="52"/>
      <c r="E19" s="53">
        <v>2078</v>
      </c>
      <c r="F19" s="53">
        <v>1945</v>
      </c>
      <c r="G19" s="53">
        <v>60</v>
      </c>
      <c r="H19" s="53">
        <v>131</v>
      </c>
      <c r="I19" s="53">
        <v>266</v>
      </c>
      <c r="J19" s="53">
        <v>316</v>
      </c>
      <c r="K19" s="53">
        <v>2105</v>
      </c>
      <c r="L19" s="53">
        <v>2135</v>
      </c>
      <c r="M19" s="53">
        <v>15</v>
      </c>
      <c r="N19" s="53">
        <v>26</v>
      </c>
    </row>
    <row r="20" spans="1:15" ht="18" customHeight="1">
      <c r="A20" s="91"/>
      <c r="B20" s="91"/>
      <c r="C20" s="52" t="s">
        <v>186</v>
      </c>
      <c r="D20" s="52"/>
      <c r="E20" s="53">
        <v>0</v>
      </c>
      <c r="F20" s="53">
        <v>0</v>
      </c>
      <c r="G20" s="53">
        <v>53</v>
      </c>
      <c r="H20" s="53">
        <v>51</v>
      </c>
      <c r="I20" s="53">
        <v>2481</v>
      </c>
      <c r="J20" s="53">
        <v>2504</v>
      </c>
      <c r="K20" s="53">
        <v>4378</v>
      </c>
      <c r="L20" s="53">
        <v>4143</v>
      </c>
      <c r="M20" s="53">
        <v>15</v>
      </c>
      <c r="N20" s="53">
        <v>15</v>
      </c>
    </row>
    <row r="21" spans="1:15" ht="18" customHeight="1">
      <c r="A21" s="91"/>
      <c r="B21" s="91"/>
      <c r="C21" s="52" t="s">
        <v>187</v>
      </c>
      <c r="D21" s="52"/>
      <c r="E21" s="84">
        <v>0</v>
      </c>
      <c r="F21" s="84">
        <v>0</v>
      </c>
      <c r="G21" s="84">
        <v>17651</v>
      </c>
      <c r="H21" s="84">
        <v>40479</v>
      </c>
      <c r="I21" s="84"/>
      <c r="J21" s="84"/>
      <c r="K21" s="84">
        <v>0</v>
      </c>
      <c r="L21" s="84">
        <v>0</v>
      </c>
      <c r="M21" s="84"/>
      <c r="N21" s="84"/>
    </row>
    <row r="22" spans="1:15" ht="18" customHeight="1">
      <c r="A22" s="91"/>
      <c r="B22" s="91"/>
      <c r="C22" s="46" t="s">
        <v>188</v>
      </c>
      <c r="D22" s="46"/>
      <c r="E22" s="53">
        <v>2078</v>
      </c>
      <c r="F22" s="53">
        <v>1945</v>
      </c>
      <c r="G22" s="53">
        <v>17764</v>
      </c>
      <c r="H22" s="53">
        <v>40661</v>
      </c>
      <c r="I22" s="53">
        <v>2747</v>
      </c>
      <c r="J22" s="53">
        <v>2820</v>
      </c>
      <c r="K22" s="53">
        <v>6483</v>
      </c>
      <c r="L22" s="53">
        <v>6278</v>
      </c>
      <c r="M22" s="53">
        <v>30</v>
      </c>
      <c r="N22" s="53">
        <v>41</v>
      </c>
    </row>
    <row r="23" spans="1:15" ht="18" customHeight="1">
      <c r="A23" s="91"/>
      <c r="B23" s="91" t="s">
        <v>189</v>
      </c>
      <c r="C23" s="52" t="s">
        <v>190</v>
      </c>
      <c r="D23" s="52"/>
      <c r="E23" s="53">
        <v>19</v>
      </c>
      <c r="F23" s="53">
        <v>19</v>
      </c>
      <c r="G23" s="53">
        <v>17800</v>
      </c>
      <c r="H23" s="53">
        <v>18599</v>
      </c>
      <c r="I23" s="53">
        <v>61</v>
      </c>
      <c r="J23" s="53">
        <v>61</v>
      </c>
      <c r="K23" s="53">
        <v>2392</v>
      </c>
      <c r="L23" s="53">
        <v>2393</v>
      </c>
      <c r="M23" s="53">
        <v>495</v>
      </c>
      <c r="N23" s="53">
        <v>495</v>
      </c>
    </row>
    <row r="24" spans="1:15" ht="18" customHeight="1">
      <c r="A24" s="91"/>
      <c r="B24" s="91"/>
      <c r="C24" s="52" t="s">
        <v>191</v>
      </c>
      <c r="D24" s="52"/>
      <c r="E24" s="53">
        <v>0</v>
      </c>
      <c r="F24" s="53">
        <v>0</v>
      </c>
      <c r="G24" s="53"/>
      <c r="H24" s="53"/>
      <c r="I24" s="53">
        <v>13013</v>
      </c>
      <c r="J24" s="53">
        <v>12813</v>
      </c>
      <c r="K24" s="53">
        <v>1138</v>
      </c>
      <c r="L24" s="53">
        <v>1166</v>
      </c>
      <c r="M24" s="53">
        <v>-300</v>
      </c>
      <c r="N24" s="53">
        <v>-305</v>
      </c>
    </row>
    <row r="25" spans="1:15" ht="18" customHeight="1">
      <c r="A25" s="91"/>
      <c r="B25" s="91"/>
      <c r="C25" s="52" t="s">
        <v>192</v>
      </c>
      <c r="D25" s="52"/>
      <c r="E25" s="53">
        <v>696</v>
      </c>
      <c r="F25" s="53">
        <v>684</v>
      </c>
      <c r="G25" s="53"/>
      <c r="H25" s="53"/>
      <c r="I25" s="53"/>
      <c r="J25" s="53"/>
      <c r="K25" s="53">
        <v>28</v>
      </c>
      <c r="L25" s="53">
        <v>28</v>
      </c>
      <c r="M25" s="53" t="s">
        <v>260</v>
      </c>
      <c r="N25" s="53" t="s">
        <v>260</v>
      </c>
    </row>
    <row r="26" spans="1:15" ht="18" customHeight="1">
      <c r="A26" s="91"/>
      <c r="B26" s="91"/>
      <c r="C26" s="52" t="s">
        <v>193</v>
      </c>
      <c r="D26" s="52"/>
      <c r="E26" s="53">
        <v>715</v>
      </c>
      <c r="F26" s="53">
        <v>703</v>
      </c>
      <c r="G26" s="53">
        <v>17800</v>
      </c>
      <c r="H26" s="53">
        <v>18599</v>
      </c>
      <c r="I26" s="53">
        <v>13074</v>
      </c>
      <c r="J26" s="53">
        <v>12874</v>
      </c>
      <c r="K26" s="53">
        <v>3558</v>
      </c>
      <c r="L26" s="53">
        <v>3587</v>
      </c>
      <c r="M26" s="53">
        <v>195</v>
      </c>
      <c r="N26" s="53">
        <v>190</v>
      </c>
    </row>
    <row r="27" spans="1:15" ht="18" customHeight="1">
      <c r="A27" s="91"/>
      <c r="B27" s="52" t="s">
        <v>194</v>
      </c>
      <c r="C27" s="52"/>
      <c r="D27" s="52"/>
      <c r="E27" s="53">
        <v>2793</v>
      </c>
      <c r="F27" s="53">
        <v>2648</v>
      </c>
      <c r="G27" s="53">
        <v>35564</v>
      </c>
      <c r="H27" s="53">
        <v>59260</v>
      </c>
      <c r="I27" s="53">
        <v>15821</v>
      </c>
      <c r="J27" s="53">
        <v>15694</v>
      </c>
      <c r="K27" s="53">
        <v>10041</v>
      </c>
      <c r="L27" s="53">
        <v>9865</v>
      </c>
      <c r="M27" s="53">
        <v>225</v>
      </c>
      <c r="N27" s="53">
        <v>231</v>
      </c>
    </row>
    <row r="28" spans="1:15" ht="18" customHeight="1">
      <c r="A28" s="91" t="s">
        <v>195</v>
      </c>
      <c r="B28" s="91" t="s">
        <v>196</v>
      </c>
      <c r="C28" s="52" t="s">
        <v>197</v>
      </c>
      <c r="D28" s="85" t="s">
        <v>40</v>
      </c>
      <c r="E28" s="53">
        <v>796</v>
      </c>
      <c r="F28" s="53">
        <v>679</v>
      </c>
      <c r="G28" s="53">
        <v>638</v>
      </c>
      <c r="H28" s="53">
        <v>1550</v>
      </c>
      <c r="I28" s="53">
        <v>3532</v>
      </c>
      <c r="J28" s="53">
        <v>3532</v>
      </c>
      <c r="K28" s="53">
        <v>3914</v>
      </c>
      <c r="L28" s="53">
        <v>3472</v>
      </c>
      <c r="M28" s="53">
        <v>85</v>
      </c>
      <c r="N28" s="53">
        <v>72</v>
      </c>
    </row>
    <row r="29" spans="1:15" ht="18" customHeight="1">
      <c r="A29" s="91"/>
      <c r="B29" s="91"/>
      <c r="C29" s="52" t="s">
        <v>198</v>
      </c>
      <c r="D29" s="85" t="s">
        <v>41</v>
      </c>
      <c r="E29" s="53">
        <v>773</v>
      </c>
      <c r="F29" s="53">
        <v>657</v>
      </c>
      <c r="G29" s="53">
        <v>804</v>
      </c>
      <c r="H29" s="53">
        <v>1778</v>
      </c>
      <c r="I29" s="53">
        <v>3231</v>
      </c>
      <c r="J29" s="53">
        <v>3259</v>
      </c>
      <c r="K29" s="53">
        <v>4070</v>
      </c>
      <c r="L29" s="53">
        <v>4015</v>
      </c>
      <c r="M29" s="53">
        <v>91</v>
      </c>
      <c r="N29" s="53">
        <v>71</v>
      </c>
    </row>
    <row r="30" spans="1:15" ht="18" customHeight="1">
      <c r="A30" s="91"/>
      <c r="B30" s="91"/>
      <c r="C30" s="52" t="s">
        <v>199</v>
      </c>
      <c r="D30" s="85" t="s">
        <v>200</v>
      </c>
      <c r="E30" s="53">
        <v>12</v>
      </c>
      <c r="F30" s="53">
        <v>12</v>
      </c>
      <c r="G30" s="53">
        <v>82</v>
      </c>
      <c r="H30" s="53">
        <v>104</v>
      </c>
      <c r="I30" s="53">
        <v>139</v>
      </c>
      <c r="J30" s="53">
        <v>118</v>
      </c>
      <c r="K30" s="53">
        <v>0</v>
      </c>
      <c r="L30" s="53">
        <v>0</v>
      </c>
      <c r="M30" s="53"/>
      <c r="N30" s="53"/>
    </row>
    <row r="31" spans="1:15" ht="18" customHeight="1">
      <c r="A31" s="91"/>
      <c r="B31" s="91"/>
      <c r="C31" s="46" t="s">
        <v>201</v>
      </c>
      <c r="D31" s="85" t="s">
        <v>202</v>
      </c>
      <c r="E31" s="53">
        <v>11</v>
      </c>
      <c r="F31" s="53">
        <v>10</v>
      </c>
      <c r="G31" s="53">
        <v>-248</v>
      </c>
      <c r="H31" s="53">
        <v>-332</v>
      </c>
      <c r="I31" s="53">
        <v>162</v>
      </c>
      <c r="J31" s="53">
        <v>155</v>
      </c>
      <c r="K31" s="53">
        <v>-156</v>
      </c>
      <c r="L31" s="53">
        <v>-543</v>
      </c>
      <c r="M31" s="53">
        <v>-6</v>
      </c>
      <c r="N31" s="53">
        <v>1</v>
      </c>
      <c r="O31" s="7"/>
    </row>
    <row r="32" spans="1:15" ht="18" customHeight="1">
      <c r="A32" s="91"/>
      <c r="B32" s="91"/>
      <c r="C32" s="52" t="s">
        <v>203</v>
      </c>
      <c r="D32" s="85" t="s">
        <v>204</v>
      </c>
      <c r="E32" s="53">
        <v>1</v>
      </c>
      <c r="F32" s="53">
        <v>1</v>
      </c>
      <c r="G32" s="53">
        <v>512</v>
      </c>
      <c r="H32" s="53">
        <v>436</v>
      </c>
      <c r="I32" s="53">
        <v>40</v>
      </c>
      <c r="J32" s="53">
        <v>72</v>
      </c>
      <c r="K32" s="53">
        <v>44</v>
      </c>
      <c r="L32" s="53">
        <v>43</v>
      </c>
      <c r="M32" s="53"/>
      <c r="N32" s="53"/>
    </row>
    <row r="33" spans="1:14" ht="18" customHeight="1">
      <c r="A33" s="91"/>
      <c r="B33" s="91"/>
      <c r="C33" s="52" t="s">
        <v>205</v>
      </c>
      <c r="D33" s="85" t="s">
        <v>206</v>
      </c>
      <c r="E33" s="53">
        <v>0</v>
      </c>
      <c r="F33" s="53">
        <v>0</v>
      </c>
      <c r="G33" s="53">
        <v>264</v>
      </c>
      <c r="H33" s="53">
        <v>104</v>
      </c>
      <c r="I33" s="53">
        <v>2</v>
      </c>
      <c r="J33" s="53">
        <v>8</v>
      </c>
      <c r="K33" s="53">
        <v>42</v>
      </c>
      <c r="L33" s="53">
        <v>44</v>
      </c>
      <c r="M33" s="53"/>
      <c r="N33" s="53"/>
    </row>
    <row r="34" spans="1:14" ht="18" customHeight="1">
      <c r="A34" s="91"/>
      <c r="B34" s="91"/>
      <c r="C34" s="46" t="s">
        <v>207</v>
      </c>
      <c r="D34" s="85" t="s">
        <v>208</v>
      </c>
      <c r="E34" s="53">
        <v>12</v>
      </c>
      <c r="F34" s="53">
        <v>11</v>
      </c>
      <c r="G34" s="53">
        <v>0</v>
      </c>
      <c r="H34" s="53">
        <v>0</v>
      </c>
      <c r="I34" s="53">
        <v>200</v>
      </c>
      <c r="J34" s="53">
        <v>219</v>
      </c>
      <c r="K34" s="53">
        <v>-154</v>
      </c>
      <c r="L34" s="53">
        <v>-544</v>
      </c>
      <c r="M34" s="53">
        <v>-6</v>
      </c>
      <c r="N34" s="53">
        <v>1</v>
      </c>
    </row>
    <row r="35" spans="1:14" ht="18" customHeight="1">
      <c r="A35" s="91"/>
      <c r="B35" s="91" t="s">
        <v>209</v>
      </c>
      <c r="C35" s="52" t="s">
        <v>210</v>
      </c>
      <c r="D35" s="85" t="s">
        <v>211</v>
      </c>
      <c r="E35" s="53">
        <v>0</v>
      </c>
      <c r="F35" s="53">
        <v>0</v>
      </c>
      <c r="G35" s="53"/>
      <c r="H35" s="53"/>
      <c r="I35" s="53">
        <v>0</v>
      </c>
      <c r="J35" s="53">
        <v>64</v>
      </c>
      <c r="K35" s="53">
        <v>1674</v>
      </c>
      <c r="L35" s="53">
        <v>1685</v>
      </c>
      <c r="M35" s="53">
        <v>44</v>
      </c>
      <c r="N35" s="53">
        <v>19</v>
      </c>
    </row>
    <row r="36" spans="1:14" ht="18" customHeight="1">
      <c r="A36" s="91"/>
      <c r="B36" s="91"/>
      <c r="C36" s="52" t="s">
        <v>212</v>
      </c>
      <c r="D36" s="85" t="s">
        <v>213</v>
      </c>
      <c r="E36" s="53">
        <v>0</v>
      </c>
      <c r="F36" s="53">
        <v>0</v>
      </c>
      <c r="G36" s="53"/>
      <c r="H36" s="53"/>
      <c r="I36" s="53"/>
      <c r="J36" s="53"/>
      <c r="K36" s="53">
        <v>1541</v>
      </c>
      <c r="L36" s="53">
        <v>1178</v>
      </c>
      <c r="M36" s="53">
        <v>33</v>
      </c>
      <c r="N36" s="53">
        <v>15</v>
      </c>
    </row>
    <row r="37" spans="1:14" ht="18" customHeight="1">
      <c r="A37" s="91"/>
      <c r="B37" s="91"/>
      <c r="C37" s="52" t="s">
        <v>214</v>
      </c>
      <c r="D37" s="85" t="s">
        <v>215</v>
      </c>
      <c r="E37" s="53">
        <v>12</v>
      </c>
      <c r="F37" s="53">
        <v>11</v>
      </c>
      <c r="G37" s="53">
        <v>0</v>
      </c>
      <c r="H37" s="53">
        <v>0</v>
      </c>
      <c r="I37" s="53">
        <v>200</v>
      </c>
      <c r="J37" s="53">
        <v>283</v>
      </c>
      <c r="K37" s="53">
        <v>-21</v>
      </c>
      <c r="L37" s="53">
        <v>-37</v>
      </c>
      <c r="M37" s="53">
        <v>5</v>
      </c>
      <c r="N37" s="53">
        <v>5</v>
      </c>
    </row>
    <row r="38" spans="1:14" ht="18" customHeight="1">
      <c r="A38" s="91"/>
      <c r="B38" s="91"/>
      <c r="C38" s="52" t="s">
        <v>216</v>
      </c>
      <c r="D38" s="85" t="s">
        <v>217</v>
      </c>
      <c r="E38" s="53">
        <v>0</v>
      </c>
      <c r="F38" s="53">
        <v>0</v>
      </c>
      <c r="G38" s="53"/>
      <c r="H38" s="53"/>
      <c r="I38" s="53"/>
      <c r="J38" s="53"/>
      <c r="K38" s="53">
        <v>0</v>
      </c>
      <c r="L38" s="53">
        <v>0</v>
      </c>
      <c r="M38" s="53"/>
      <c r="N38" s="53"/>
    </row>
    <row r="39" spans="1:14" ht="18" customHeight="1">
      <c r="A39" s="91"/>
      <c r="B39" s="91"/>
      <c r="C39" s="52" t="s">
        <v>218</v>
      </c>
      <c r="D39" s="85" t="s">
        <v>219</v>
      </c>
      <c r="E39" s="53">
        <v>0</v>
      </c>
      <c r="F39" s="53">
        <v>0</v>
      </c>
      <c r="G39" s="53"/>
      <c r="H39" s="53"/>
      <c r="I39" s="53"/>
      <c r="J39" s="53"/>
      <c r="K39" s="53">
        <v>0</v>
      </c>
      <c r="L39" s="53">
        <v>0</v>
      </c>
      <c r="M39" s="53"/>
      <c r="N39" s="53"/>
    </row>
    <row r="40" spans="1:14" ht="18" customHeight="1">
      <c r="A40" s="91"/>
      <c r="B40" s="91"/>
      <c r="C40" s="52" t="s">
        <v>220</v>
      </c>
      <c r="D40" s="85" t="s">
        <v>221</v>
      </c>
      <c r="E40" s="53">
        <v>0</v>
      </c>
      <c r="F40" s="53">
        <v>0</v>
      </c>
      <c r="G40" s="53"/>
      <c r="H40" s="53"/>
      <c r="I40" s="53"/>
      <c r="J40" s="53"/>
      <c r="K40" s="53">
        <v>8</v>
      </c>
      <c r="L40" s="53">
        <v>8</v>
      </c>
      <c r="M40" s="53"/>
      <c r="N40" s="53"/>
    </row>
    <row r="41" spans="1:14" ht="18" customHeight="1">
      <c r="A41" s="91"/>
      <c r="B41" s="91"/>
      <c r="C41" s="46" t="s">
        <v>222</v>
      </c>
      <c r="D41" s="85" t="s">
        <v>223</v>
      </c>
      <c r="E41" s="53">
        <v>12</v>
      </c>
      <c r="F41" s="53">
        <v>11</v>
      </c>
      <c r="G41" s="53">
        <v>0</v>
      </c>
      <c r="H41" s="53">
        <v>0</v>
      </c>
      <c r="I41" s="53">
        <v>200</v>
      </c>
      <c r="J41" s="53">
        <v>283</v>
      </c>
      <c r="K41" s="53">
        <v>-29</v>
      </c>
      <c r="L41" s="53">
        <v>-45</v>
      </c>
      <c r="M41" s="53">
        <v>5</v>
      </c>
      <c r="N41" s="53">
        <v>5</v>
      </c>
    </row>
    <row r="42" spans="1:14" ht="18" customHeight="1">
      <c r="A42" s="91"/>
      <c r="B42" s="91"/>
      <c r="C42" s="107" t="s">
        <v>224</v>
      </c>
      <c r="D42" s="107"/>
      <c r="E42" s="53">
        <v>12</v>
      </c>
      <c r="F42" s="53">
        <v>11</v>
      </c>
      <c r="G42" s="53">
        <v>0</v>
      </c>
      <c r="H42" s="53">
        <v>0</v>
      </c>
      <c r="I42" s="53">
        <v>200</v>
      </c>
      <c r="J42" s="53">
        <v>283</v>
      </c>
      <c r="K42" s="53">
        <v>-29</v>
      </c>
      <c r="L42" s="53">
        <v>-45</v>
      </c>
      <c r="M42" s="53">
        <v>5</v>
      </c>
      <c r="N42" s="53">
        <v>5</v>
      </c>
    </row>
    <row r="43" spans="1:14" ht="18" customHeight="1">
      <c r="A43" s="91"/>
      <c r="B43" s="91"/>
      <c r="C43" s="52" t="s">
        <v>225</v>
      </c>
      <c r="D43" s="85" t="s">
        <v>226</v>
      </c>
      <c r="E43" s="53">
        <v>0</v>
      </c>
      <c r="F43" s="53">
        <v>0</v>
      </c>
      <c r="G43" s="53"/>
      <c r="H43" s="53"/>
      <c r="I43" s="53"/>
      <c r="J43" s="53"/>
      <c r="K43" s="53">
        <v>366</v>
      </c>
      <c r="L43" s="53">
        <v>410</v>
      </c>
      <c r="M43" s="53">
        <v>-305</v>
      </c>
      <c r="N43" s="53">
        <v>-310</v>
      </c>
    </row>
    <row r="44" spans="1:14" ht="18" customHeight="1">
      <c r="A44" s="91"/>
      <c r="B44" s="91"/>
      <c r="C44" s="46" t="s">
        <v>227</v>
      </c>
      <c r="D44" s="65" t="s">
        <v>228</v>
      </c>
      <c r="E44" s="53">
        <v>12</v>
      </c>
      <c r="F44" s="53">
        <v>11</v>
      </c>
      <c r="G44" s="53">
        <v>0</v>
      </c>
      <c r="H44" s="53">
        <v>0</v>
      </c>
      <c r="I44" s="53">
        <v>200</v>
      </c>
      <c r="J44" s="53">
        <v>283</v>
      </c>
      <c r="K44" s="53">
        <v>337</v>
      </c>
      <c r="L44" s="53">
        <v>365</v>
      </c>
      <c r="M44" s="53">
        <v>-300</v>
      </c>
      <c r="N44" s="53">
        <v>-305</v>
      </c>
    </row>
    <row r="45" spans="1:14" ht="14.1" customHeight="1">
      <c r="A45" s="8" t="s">
        <v>229</v>
      </c>
    </row>
    <row r="46" spans="1:14" ht="14.1" customHeight="1">
      <c r="A46" s="8" t="s">
        <v>230</v>
      </c>
    </row>
    <row r="47" spans="1:14">
      <c r="A47" s="45"/>
    </row>
  </sheetData>
  <mergeCells count="15">
    <mergeCell ref="E6:F6"/>
    <mergeCell ref="G6:H6"/>
    <mergeCell ref="K6:L6"/>
    <mergeCell ref="M6:N6"/>
    <mergeCell ref="A8:A14"/>
    <mergeCell ref="B9:B14"/>
    <mergeCell ref="I6:J6"/>
    <mergeCell ref="C42:D42"/>
    <mergeCell ref="A15:A27"/>
    <mergeCell ref="B15:B18"/>
    <mergeCell ref="B19:B22"/>
    <mergeCell ref="B23:B26"/>
    <mergeCell ref="A28:A44"/>
    <mergeCell ref="B28:B34"/>
    <mergeCell ref="B35:B44"/>
  </mergeCells>
  <phoneticPr fontId="16"/>
  <pageMargins left="0.70866141732283472" right="0.23622047244094491" top="0.19685039370078741" bottom="0.23622047244094491" header="0.19685039370078741" footer="0.19685039370078741"/>
  <pageSetup paperSize="9" scale="75" orientation="landscape" r:id="rId1"/>
  <headerFooter alignWithMargins="0">
    <oddHeader>&amp;R&amp;"ｺﾞｼｯｸ,斜体"&amp;9都道府県－5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1.普通会計予算(R5-6年度)</vt:lpstr>
      <vt:lpstr>2.公営企業会計予算(R5-6年度)</vt:lpstr>
      <vt:lpstr>3.(1)普通会計決算（R3-4年度)</vt:lpstr>
      <vt:lpstr>3.(2)財政指標等（H30‐R4年度）</vt:lpstr>
      <vt:lpstr>4.公営企業会計決算（R3-4年度）</vt:lpstr>
      <vt:lpstr>5.三セク決算（R3-4年度）</vt:lpstr>
      <vt:lpstr>'1.普通会計予算(R5-6年度)'!Print_Area</vt:lpstr>
      <vt:lpstr>'2.公営企業会計予算(R5-6年度)'!Print_Area</vt:lpstr>
      <vt:lpstr>'3.(1)普通会計決算（R3-4年度)'!Print_Area</vt:lpstr>
      <vt:lpstr>'3.(2)財政指標等（H30‐R4年度）'!Print_Area</vt:lpstr>
      <vt:lpstr>'4.公営企業会計決算（R3-4年度）'!Print_Area</vt:lpstr>
      <vt:lpstr>'5.三セク決算（R3-4年度）'!Print_Area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2024-08-28T01:50:39Z</cp:lastPrinted>
  <dcterms:created xsi:type="dcterms:W3CDTF">1999-07-06T05:17:05Z</dcterms:created>
  <dcterms:modified xsi:type="dcterms:W3CDTF">2024-08-28T04:25:35Z</dcterms:modified>
</cp:coreProperties>
</file>