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D:\02_決算\R06年度決算\20)決算調査関係\0709都道府県及び指定都市の財政状況について（地方債協会）\03_回答\"/>
    </mc:Choice>
  </mc:AlternateContent>
  <xr:revisionPtr revIDLastSave="0" documentId="13_ncr:1_{B585C5E4-20EF-4929-987C-09A25EEA4801}" xr6:coauthVersionLast="36" xr6:coauthVersionMax="47" xr10:uidLastSave="{00000000-0000-0000-0000-000000000000}"/>
  <bookViews>
    <workbookView xWindow="-120" yWindow="-120" windowWidth="29040" windowHeight="15840" tabRatio="663" activeTab="2" xr2:uid="{00000000-000D-0000-FFFF-FFFF00000000}"/>
  </bookViews>
  <sheets>
    <sheet name="1.普通会計予算(R5-6年度)" sheetId="2" r:id="rId1"/>
    <sheet name="2.公営企業会計予算(R5-6年度)" sheetId="4" r:id="rId2"/>
    <sheet name="3.(1)普通会計決算（R3-4年度)" sheetId="5" r:id="rId3"/>
    <sheet name="3.(2)財政指標等（H30‐R4年度）" sheetId="6" r:id="rId4"/>
    <sheet name="4.公営企業会計決算（R3-4年度）" sheetId="7" r:id="rId5"/>
    <sheet name="5.三セク決算（R3-4年度）" sheetId="8" r:id="rId6"/>
  </sheets>
  <definedNames>
    <definedName name="_xlnm.Print_Area" localSheetId="0">'1.普通会計予算(R5-6年度)'!$A$1:$I$47</definedName>
    <definedName name="_xlnm.Print_Area" localSheetId="1">'2.公営企業会計予算(R5-6年度)'!$A$1:$O$49</definedName>
    <definedName name="_xlnm.Print_Area" localSheetId="2">'3.(1)普通会計決算（R3-4年度)'!$A$1:$I$47</definedName>
    <definedName name="_xlnm.Print_Area" localSheetId="4">'4.公営企業会計決算（R3-4年度）'!$A$1:$O$49</definedName>
    <definedName name="_xlnm.Print_Area" localSheetId="5">'5.三セク決算（R3-4年度）'!$A$1:$N$46</definedName>
  </definedNames>
  <calcPr calcId="191029"/>
</workbook>
</file>

<file path=xl/calcChain.xml><?xml version="1.0" encoding="utf-8"?>
<calcChain xmlns="http://schemas.openxmlformats.org/spreadsheetml/2006/main">
  <c r="F32" i="5" l="1"/>
  <c r="F40" i="5" l="1"/>
  <c r="F39" i="5" s="1"/>
  <c r="F28" i="5"/>
  <c r="F39" i="2" l="1"/>
  <c r="F40" i="2"/>
  <c r="F32" i="2"/>
  <c r="F45" i="2" s="1"/>
  <c r="F28" i="2"/>
  <c r="I9" i="2" l="1"/>
  <c r="G45" i="2"/>
  <c r="F27" i="2"/>
  <c r="G27" i="2" s="1"/>
  <c r="F45" i="5"/>
  <c r="G44" i="5" s="1"/>
  <c r="F27" i="5"/>
  <c r="G19" i="5" s="1"/>
  <c r="N31" i="8"/>
  <c r="N34" i="8" s="1"/>
  <c r="M31" i="8"/>
  <c r="M34" i="8" s="1"/>
  <c r="L31" i="8"/>
  <c r="L34" i="8"/>
  <c r="L37" i="8" s="1"/>
  <c r="L42" i="8" s="1"/>
  <c r="K31" i="8"/>
  <c r="K34" i="8" s="1"/>
  <c r="J31" i="8"/>
  <c r="J34" i="8"/>
  <c r="J41" i="8" s="1"/>
  <c r="J44" i="8" s="1"/>
  <c r="I31" i="8"/>
  <c r="I34" i="8" s="1"/>
  <c r="I37" i="8" s="1"/>
  <c r="I42" i="8" s="1"/>
  <c r="H31" i="8"/>
  <c r="H34" i="8" s="1"/>
  <c r="G31" i="8"/>
  <c r="G34" i="8"/>
  <c r="G41" i="8" s="1"/>
  <c r="G44" i="8" s="1"/>
  <c r="O44" i="7"/>
  <c r="N44" i="7"/>
  <c r="M44" i="7"/>
  <c r="M45" i="7" s="1"/>
  <c r="L44" i="7"/>
  <c r="O39" i="7"/>
  <c r="O45" i="7" s="1"/>
  <c r="N39" i="7"/>
  <c r="M39" i="7"/>
  <c r="L39" i="7"/>
  <c r="O24" i="7"/>
  <c r="O27" i="7" s="1"/>
  <c r="N24" i="7"/>
  <c r="N27" i="7" s="1"/>
  <c r="M24" i="7"/>
  <c r="M27" i="7" s="1"/>
  <c r="L24" i="7"/>
  <c r="L27" i="7" s="1"/>
  <c r="K27" i="7"/>
  <c r="J27" i="7"/>
  <c r="I27" i="7"/>
  <c r="H27" i="7"/>
  <c r="G27" i="7"/>
  <c r="F27" i="7"/>
  <c r="O16" i="7"/>
  <c r="N16" i="7"/>
  <c r="M16" i="7"/>
  <c r="L16" i="7"/>
  <c r="O15" i="7"/>
  <c r="N15" i="7"/>
  <c r="M15" i="7"/>
  <c r="L15" i="7"/>
  <c r="O14" i="7"/>
  <c r="N14" i="7"/>
  <c r="M14" i="7"/>
  <c r="L14" i="7"/>
  <c r="I20" i="6"/>
  <c r="I19" i="6"/>
  <c r="I21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40" i="2"/>
  <c r="I39" i="2"/>
  <c r="I37" i="2"/>
  <c r="I33" i="2"/>
  <c r="I32" i="2"/>
  <c r="I31" i="2"/>
  <c r="I29" i="2"/>
  <c r="I28" i="2"/>
  <c r="I34" i="2"/>
  <c r="I22" i="2"/>
  <c r="I18" i="2"/>
  <c r="I17" i="2"/>
  <c r="I35" i="2"/>
  <c r="I10" i="2"/>
  <c r="I11" i="2"/>
  <c r="I12" i="2"/>
  <c r="I13" i="2"/>
  <c r="I14" i="2"/>
  <c r="I15" i="2"/>
  <c r="I16" i="2"/>
  <c r="I26" i="2"/>
  <c r="I25" i="2"/>
  <c r="I23" i="2"/>
  <c r="I21" i="2"/>
  <c r="I20" i="2"/>
  <c r="I43" i="2"/>
  <c r="I44" i="2"/>
  <c r="I42" i="2"/>
  <c r="I41" i="2"/>
  <c r="I38" i="2"/>
  <c r="I36" i="2"/>
  <c r="I30" i="2"/>
  <c r="I24" i="2"/>
  <c r="I19" i="2"/>
  <c r="O39" i="4"/>
  <c r="O44" i="4"/>
  <c r="N39" i="4"/>
  <c r="N45" i="4" s="1"/>
  <c r="N44" i="4"/>
  <c r="M39" i="4"/>
  <c r="M44" i="4"/>
  <c r="M45" i="4" s="1"/>
  <c r="L39" i="4"/>
  <c r="L44" i="4"/>
  <c r="L45" i="4"/>
  <c r="O24" i="4"/>
  <c r="O27" i="4" s="1"/>
  <c r="N24" i="4"/>
  <c r="N27" i="4"/>
  <c r="M24" i="4"/>
  <c r="M27" i="4" s="1"/>
  <c r="L24" i="4"/>
  <c r="L27" i="4" s="1"/>
  <c r="K27" i="4"/>
  <c r="J27" i="4"/>
  <c r="I27" i="4"/>
  <c r="H27" i="4"/>
  <c r="M16" i="4"/>
  <c r="L16" i="4"/>
  <c r="M15" i="4"/>
  <c r="L15" i="4"/>
  <c r="M14" i="4"/>
  <c r="L14" i="4"/>
  <c r="O16" i="4"/>
  <c r="N16" i="4"/>
  <c r="O15" i="4"/>
  <c r="N15" i="4"/>
  <c r="O14" i="4"/>
  <c r="N14" i="4"/>
  <c r="G27" i="4"/>
  <c r="F27" i="4"/>
  <c r="G41" i="2"/>
  <c r="G29" i="2"/>
  <c r="G39" i="5" l="1"/>
  <c r="G33" i="5"/>
  <c r="G37" i="5"/>
  <c r="G42" i="5"/>
  <c r="G40" i="5"/>
  <c r="G34" i="5"/>
  <c r="G30" i="5"/>
  <c r="G41" i="5"/>
  <c r="G35" i="5"/>
  <c r="G38" i="5"/>
  <c r="G28" i="5"/>
  <c r="G14" i="2"/>
  <c r="I45" i="5"/>
  <c r="G45" i="5"/>
  <c r="G29" i="5"/>
  <c r="G28" i="2"/>
  <c r="J37" i="8"/>
  <c r="J42" i="8" s="1"/>
  <c r="G21" i="2"/>
  <c r="G43" i="5"/>
  <c r="G16" i="2"/>
  <c r="G18" i="2"/>
  <c r="G36" i="5"/>
  <c r="G31" i="5"/>
  <c r="G32" i="5"/>
  <c r="G9" i="2"/>
  <c r="O45" i="4"/>
  <c r="G37" i="8"/>
  <c r="G42" i="8" s="1"/>
  <c r="G19" i="2"/>
  <c r="G25" i="2"/>
  <c r="G24" i="2"/>
  <c r="G36" i="2"/>
  <c r="L45" i="7"/>
  <c r="G12" i="2"/>
  <c r="G39" i="2"/>
  <c r="G11" i="2"/>
  <c r="G38" i="2"/>
  <c r="I27" i="2"/>
  <c r="G22" i="2"/>
  <c r="G15" i="2"/>
  <c r="G43" i="2"/>
  <c r="G23" i="2"/>
  <c r="G30" i="2"/>
  <c r="G26" i="2"/>
  <c r="G32" i="2"/>
  <c r="G13" i="2"/>
  <c r="G40" i="2"/>
  <c r="G20" i="2"/>
  <c r="G17" i="2"/>
  <c r="G10" i="2"/>
  <c r="G31" i="2"/>
  <c r="N45" i="7"/>
  <c r="I23" i="6"/>
  <c r="K37" i="8"/>
  <c r="K42" i="8" s="1"/>
  <c r="K41" i="8"/>
  <c r="K44" i="8" s="1"/>
  <c r="H37" i="8"/>
  <c r="H42" i="8" s="1"/>
  <c r="H41" i="8"/>
  <c r="H44" i="8" s="1"/>
  <c r="M41" i="8"/>
  <c r="M44" i="8" s="1"/>
  <c r="M37" i="8"/>
  <c r="M42" i="8" s="1"/>
  <c r="N37" i="8"/>
  <c r="N42" i="8" s="1"/>
  <c r="N41" i="8"/>
  <c r="N44" i="8" s="1"/>
  <c r="I27" i="5"/>
  <c r="G33" i="2"/>
  <c r="G12" i="5"/>
  <c r="G26" i="5"/>
  <c r="G10" i="5"/>
  <c r="G15" i="5"/>
  <c r="G27" i="5"/>
  <c r="G9" i="5"/>
  <c r="G23" i="5"/>
  <c r="G24" i="5"/>
  <c r="G21" i="5"/>
  <c r="G22" i="5"/>
  <c r="G11" i="5"/>
  <c r="G34" i="2"/>
  <c r="L41" i="8"/>
  <c r="L44" i="8" s="1"/>
  <c r="G37" i="2"/>
  <c r="G20" i="5"/>
  <c r="G44" i="2"/>
  <c r="G17" i="5"/>
  <c r="I41" i="8"/>
  <c r="I44" i="8" s="1"/>
  <c r="G42" i="2"/>
  <c r="I45" i="2"/>
  <c r="G18" i="5"/>
  <c r="G35" i="2"/>
  <c r="G25" i="5"/>
  <c r="G16" i="5"/>
  <c r="G13" i="5"/>
  <c r="G14" i="5"/>
  <c r="I22" i="6" l="1"/>
</calcChain>
</file>

<file path=xl/sharedStrings.xml><?xml version="1.0" encoding="utf-8"?>
<sst xmlns="http://schemas.openxmlformats.org/spreadsheetml/2006/main" count="437" uniqueCount="265">
  <si>
    <t>団体名</t>
  </si>
  <si>
    <t>（単位：百万円、％）</t>
  </si>
  <si>
    <t>構成比</t>
  </si>
  <si>
    <t>地方税</t>
  </si>
  <si>
    <t>地方譲与税</t>
  </si>
  <si>
    <t>地方交付税</t>
  </si>
  <si>
    <t>国庫支出金</t>
  </si>
  <si>
    <t>地方債</t>
  </si>
  <si>
    <t>その他の収入</t>
  </si>
  <si>
    <t>歳　入　合　計</t>
  </si>
  <si>
    <t>義務的経費</t>
  </si>
  <si>
    <t>うち人件費</t>
  </si>
  <si>
    <t>　　公債費</t>
  </si>
  <si>
    <t>その他の経費</t>
  </si>
  <si>
    <t>うち物件費</t>
  </si>
  <si>
    <t>　　積立金</t>
  </si>
  <si>
    <t>投資的経費</t>
  </si>
  <si>
    <t>うち普通建設事業費</t>
  </si>
  <si>
    <t>歳　出　合  計</t>
  </si>
  <si>
    <t>（注１）原則として表示単位未満を四捨五入して端数調整していないため、合計等と一致しない場合がある。</t>
  </si>
  <si>
    <t>（注２）構成比は表内計数により計算している。</t>
  </si>
  <si>
    <t>対前年度
伸び率</t>
  </si>
  <si>
    <t>うち都道府県民税</t>
  </si>
  <si>
    <t>うち所得割</t>
  </si>
  <si>
    <t>　　法人税割</t>
  </si>
  <si>
    <t>　　利子割</t>
  </si>
  <si>
    <t>うち事業税</t>
  </si>
  <si>
    <t>うち個人分</t>
  </si>
  <si>
    <t>　　法人分</t>
  </si>
  <si>
    <t>うち地方消費税</t>
  </si>
  <si>
    <t>使用料・手数料</t>
  </si>
  <si>
    <t>財産収入</t>
  </si>
  <si>
    <t>　　扶助費</t>
  </si>
  <si>
    <t>　　維持補修費</t>
  </si>
  <si>
    <t>　　補助費等</t>
  </si>
  <si>
    <t>　　繰出金</t>
  </si>
  <si>
    <t>　　投資・出資・貸付金</t>
  </si>
  <si>
    <t>　　単独事業</t>
  </si>
  <si>
    <t>うち災害復旧事業費</t>
  </si>
  <si>
    <t>　　失業対策事業費</t>
  </si>
  <si>
    <t>(a)</t>
  </si>
  <si>
    <t>(b)</t>
  </si>
  <si>
    <t>(c)</t>
  </si>
  <si>
    <t>(d)</t>
  </si>
  <si>
    <t>(e)</t>
  </si>
  <si>
    <t>(f)</t>
  </si>
  <si>
    <t>2.公営企業会計の状況</t>
  </si>
  <si>
    <t>　　　　　　（単位：百万円）</t>
  </si>
  <si>
    <t>法適用企業</t>
  </si>
  <si>
    <t>総収益</t>
  </si>
  <si>
    <t>うち経常収益</t>
  </si>
  <si>
    <t xml:space="preserve">    特別利益</t>
  </si>
  <si>
    <t>総費用</t>
  </si>
  <si>
    <t>うち経常費用</t>
  </si>
  <si>
    <t xml:space="preserve">    特別損失</t>
  </si>
  <si>
    <t xml:space="preserve">経常損益 </t>
  </si>
  <si>
    <t xml:space="preserve">特別損益 </t>
  </si>
  <si>
    <t xml:space="preserve">純損益   </t>
  </si>
  <si>
    <t>累積欠損金</t>
  </si>
  <si>
    <t>不良債務</t>
  </si>
  <si>
    <t>資本的収入</t>
  </si>
  <si>
    <t>うち企業債</t>
  </si>
  <si>
    <t>資本的収入（純計） 　</t>
  </si>
  <si>
    <t>資本的支出</t>
  </si>
  <si>
    <t>　</t>
  </si>
  <si>
    <t>うち企業債償還金</t>
  </si>
  <si>
    <t>資本的収入が資本的支出に</t>
  </si>
  <si>
    <t xml:space="preserve">不足する額の補てん財源　 </t>
  </si>
  <si>
    <t>法非適用企業</t>
  </si>
  <si>
    <t>うち営業収益</t>
  </si>
  <si>
    <t>うち料金収入</t>
  </si>
  <si>
    <t>うち営業外収益</t>
  </si>
  <si>
    <t>うち営業費用</t>
  </si>
  <si>
    <t>　　営業外費用</t>
  </si>
  <si>
    <t>収支差引</t>
  </si>
  <si>
    <t>資本的収入　</t>
  </si>
  <si>
    <t>うち地方債</t>
  </si>
  <si>
    <t>うち地方債償還金</t>
  </si>
  <si>
    <t>収支再差引</t>
  </si>
  <si>
    <t>積立金</t>
  </si>
  <si>
    <t>形式収支</t>
  </si>
  <si>
    <t>実質収支</t>
  </si>
  <si>
    <t>損益収支</t>
    <rPh sb="0" eb="2">
      <t>ソンエキ</t>
    </rPh>
    <rPh sb="2" eb="4">
      <t>シュウシ</t>
    </rPh>
    <phoneticPr fontId="9"/>
  </si>
  <si>
    <t>資本収支</t>
    <rPh sb="0" eb="2">
      <t>シホン</t>
    </rPh>
    <rPh sb="2" eb="4">
      <t>シュウシ</t>
    </rPh>
    <phoneticPr fontId="9"/>
  </si>
  <si>
    <t>収益的収支</t>
    <rPh sb="0" eb="3">
      <t>シュウエキテキ</t>
    </rPh>
    <rPh sb="3" eb="5">
      <t>シュウシ</t>
    </rPh>
    <phoneticPr fontId="9"/>
  </si>
  <si>
    <t>資本的収支</t>
    <rPh sb="0" eb="2">
      <t>シホン</t>
    </rPh>
    <rPh sb="2" eb="3">
      <t>テキ</t>
    </rPh>
    <rPh sb="3" eb="5">
      <t>シュウシ</t>
    </rPh>
    <phoneticPr fontId="9"/>
  </si>
  <si>
    <t>その他</t>
    <rPh sb="2" eb="3">
      <t>タ</t>
    </rPh>
    <phoneticPr fontId="9"/>
  </si>
  <si>
    <t>普　　　通　　　会　　　計</t>
    <rPh sb="0" eb="1">
      <t>アマネ</t>
    </rPh>
    <rPh sb="4" eb="5">
      <t>ツウ</t>
    </rPh>
    <rPh sb="8" eb="9">
      <t>カイ</t>
    </rPh>
    <rPh sb="12" eb="13">
      <t>ケイ</t>
    </rPh>
    <phoneticPr fontId="9"/>
  </si>
  <si>
    <t>歳　　　出</t>
    <rPh sb="0" eb="1">
      <t>トシ</t>
    </rPh>
    <rPh sb="4" eb="5">
      <t>デ</t>
    </rPh>
    <phoneticPr fontId="9"/>
  </si>
  <si>
    <t>歳　　　入</t>
    <rPh sb="0" eb="1">
      <t>トシ</t>
    </rPh>
    <rPh sb="4" eb="5">
      <t>イ</t>
    </rPh>
    <phoneticPr fontId="9"/>
  </si>
  <si>
    <t>予算額</t>
    <rPh sb="0" eb="2">
      <t>ヨサン</t>
    </rPh>
    <rPh sb="2" eb="3">
      <t>ガク</t>
    </rPh>
    <phoneticPr fontId="9"/>
  </si>
  <si>
    <t>うち補助事業(国直轄事業負担金を含む)</t>
    <rPh sb="7" eb="8">
      <t>クニ</t>
    </rPh>
    <rPh sb="8" eb="10">
      <t>チョッカツ</t>
    </rPh>
    <rPh sb="10" eb="12">
      <t>ジギョウ</t>
    </rPh>
    <rPh sb="12" eb="15">
      <t>フタンキン</t>
    </rPh>
    <rPh sb="16" eb="17">
      <t>フク</t>
    </rPh>
    <phoneticPr fontId="9"/>
  </si>
  <si>
    <t>1.普通会計の状況</t>
    <rPh sb="2" eb="4">
      <t>フツウ</t>
    </rPh>
    <rPh sb="4" eb="6">
      <t>カイケイ</t>
    </rPh>
    <phoneticPr fontId="9"/>
  </si>
  <si>
    <t>うち不動産取得税</t>
    <phoneticPr fontId="9"/>
  </si>
  <si>
    <t>うち固定資産税</t>
    <phoneticPr fontId="9"/>
  </si>
  <si>
    <t xml:space="preserve"> </t>
    <phoneticPr fontId="9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</si>
  <si>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</si>
  <si>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</si>
  <si>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</si>
  <si>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</si>
  <si>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</si>
  <si>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</si>
  <si>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</si>
  <si>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</si>
  <si>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</si>
  <si>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</si>
  <si>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</si>
  <si>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</si>
  <si>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</si>
  <si>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</si>
  <si>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</si>
  <si>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３.普通会計の状況</t>
    <phoneticPr fontId="9"/>
  </si>
  <si>
    <t>（2）最近の普通会計決算及び財政指標等の状況</t>
  </si>
  <si>
    <t>(単位:百万円、％)</t>
  </si>
  <si>
    <t>区分</t>
  </si>
  <si>
    <t>決　算　規　模　・　財　政　指　標　等</t>
    <rPh sb="0" eb="1">
      <t>ケツ</t>
    </rPh>
    <rPh sb="2" eb="3">
      <t>サン</t>
    </rPh>
    <rPh sb="4" eb="5">
      <t>キ</t>
    </rPh>
    <rPh sb="6" eb="7">
      <t>ノット</t>
    </rPh>
    <rPh sb="10" eb="11">
      <t>ザイ</t>
    </rPh>
    <rPh sb="12" eb="13">
      <t>セイ</t>
    </rPh>
    <rPh sb="14" eb="15">
      <t>ユビ</t>
    </rPh>
    <rPh sb="16" eb="17">
      <t>シルベ</t>
    </rPh>
    <rPh sb="18" eb="19">
      <t>トウ</t>
    </rPh>
    <phoneticPr fontId="9"/>
  </si>
  <si>
    <t xml:space="preserve">歳入総額    </t>
  </si>
  <si>
    <t>(a)</t>
    <phoneticPr fontId="9"/>
  </si>
  <si>
    <t>うち一般財源総額</t>
  </si>
  <si>
    <t>歳出総額</t>
  </si>
  <si>
    <t>歳入歳出差引</t>
  </si>
  <si>
    <t>翌年度への繰越財源</t>
  </si>
  <si>
    <t>実質収支</t>
    <phoneticPr fontId="14"/>
  </si>
  <si>
    <t>単年度収支</t>
    <rPh sb="0" eb="3">
      <t>タンネンド</t>
    </rPh>
    <rPh sb="3" eb="5">
      <t>シュウシ</t>
    </rPh>
    <phoneticPr fontId="14"/>
  </si>
  <si>
    <t>繰上償還金</t>
    <rPh sb="0" eb="2">
      <t>クリア</t>
    </rPh>
    <rPh sb="2" eb="5">
      <t>ショウカンキン</t>
    </rPh>
    <phoneticPr fontId="14"/>
  </si>
  <si>
    <t>実質単年度収支</t>
    <rPh sb="0" eb="2">
      <t>ジッシツ</t>
    </rPh>
    <phoneticPr fontId="14"/>
  </si>
  <si>
    <t>積立金現在高</t>
  </si>
  <si>
    <t>債務負担行為（翌年度以降支出予定額）</t>
  </si>
  <si>
    <t>地方債現在高</t>
  </si>
  <si>
    <t>後年度財政負担</t>
  </si>
  <si>
    <t>(f=d+e-c)</t>
    <phoneticPr fontId="9"/>
  </si>
  <si>
    <t>地方債現在高の一般財源総額比</t>
  </si>
  <si>
    <t>(e/b)</t>
    <phoneticPr fontId="9"/>
  </si>
  <si>
    <t>後年度財政負担の一般財源総額比</t>
  </si>
  <si>
    <t>(f/b)</t>
    <phoneticPr fontId="9"/>
  </si>
  <si>
    <t>一人あたり地方債現在高</t>
  </si>
  <si>
    <t>(e/g、円)</t>
    <rPh sb="5" eb="6">
      <t>エン</t>
    </rPh>
    <phoneticPr fontId="14"/>
  </si>
  <si>
    <t>一人あたり後年度財政負担</t>
  </si>
  <si>
    <t>(f/g、円)</t>
    <rPh sb="5" eb="6">
      <t>エン</t>
    </rPh>
    <phoneticPr fontId="14"/>
  </si>
  <si>
    <t>人口　（注 1）</t>
    <rPh sb="4" eb="5">
      <t>チュウ</t>
    </rPh>
    <phoneticPr fontId="9"/>
  </si>
  <si>
    <t>(g、人)</t>
    <rPh sb="3" eb="4">
      <t>ニン</t>
    </rPh>
    <phoneticPr fontId="14"/>
  </si>
  <si>
    <t xml:space="preserve">標準財政規模  </t>
  </si>
  <si>
    <t>財政力指数</t>
  </si>
  <si>
    <t>実質収支比率</t>
  </si>
  <si>
    <t>経常収支比率</t>
  </si>
  <si>
    <t>自主財源比率</t>
  </si>
  <si>
    <t>健全化判断比率</t>
    <rPh sb="0" eb="3">
      <t>ケンゼンカ</t>
    </rPh>
    <rPh sb="3" eb="5">
      <t>ハンダン</t>
    </rPh>
    <rPh sb="5" eb="7">
      <t>ヒリツ</t>
    </rPh>
    <phoneticPr fontId="9"/>
  </si>
  <si>
    <t>実質赤字比率</t>
    <rPh sb="0" eb="2">
      <t>ジッシツ</t>
    </rPh>
    <rPh sb="2" eb="4">
      <t>アカジ</t>
    </rPh>
    <rPh sb="4" eb="6">
      <t>ヒリツ</t>
    </rPh>
    <phoneticPr fontId="14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</si>
  <si>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14"/>
  </si>
  <si>
    <t>実質公債費比率</t>
    <rPh sb="0" eb="2">
      <t>ジッシツ</t>
    </rPh>
    <rPh sb="2" eb="4">
      <t>コウサイ</t>
    </rPh>
    <rPh sb="4" eb="5">
      <t>ヒ</t>
    </rPh>
    <rPh sb="5" eb="7">
      <t>ヒリツ</t>
    </rPh>
    <phoneticPr fontId="14"/>
  </si>
  <si>
    <t>将来負担比率</t>
    <rPh sb="0" eb="2">
      <t>ショウライ</t>
    </rPh>
    <rPh sb="2" eb="4">
      <t>フタン</t>
    </rPh>
    <rPh sb="4" eb="6">
      <t>ヒリツ</t>
    </rPh>
    <phoneticPr fontId="14"/>
  </si>
  <si>
    <t>４.公営企業会計の状況</t>
    <phoneticPr fontId="14"/>
  </si>
  <si>
    <t>(b-e)</t>
    <phoneticPr fontId="11"/>
  </si>
  <si>
    <t>(c-f)</t>
    <phoneticPr fontId="11"/>
  </si>
  <si>
    <t>(a-d)</t>
    <phoneticPr fontId="11"/>
  </si>
  <si>
    <t>(g)</t>
    <phoneticPr fontId="11"/>
  </si>
  <si>
    <t>(h)</t>
    <phoneticPr fontId="11"/>
  </si>
  <si>
    <t>差引不足額 (▲)</t>
    <phoneticPr fontId="14"/>
  </si>
  <si>
    <t>(i=g-h)</t>
    <phoneticPr fontId="11"/>
  </si>
  <si>
    <t>(j)</t>
    <phoneticPr fontId="11"/>
  </si>
  <si>
    <t>補てん財源不足額(▲)</t>
    <phoneticPr fontId="14"/>
  </si>
  <si>
    <t>(i+j)</t>
    <phoneticPr fontId="11"/>
  </si>
  <si>
    <t>　　　　　　（単位：百万円）</t>
    <phoneticPr fontId="14"/>
  </si>
  <si>
    <t>(c=a-b)</t>
    <phoneticPr fontId="9"/>
  </si>
  <si>
    <t>(f=d-e)</t>
    <phoneticPr fontId="9"/>
  </si>
  <si>
    <t>(g=c+f)</t>
    <phoneticPr fontId="9"/>
  </si>
  <si>
    <t>（注）原則として表示単位未満を四捨五入して端数調整していないため、合計等と一致しない場合がある。</t>
    <phoneticPr fontId="14"/>
  </si>
  <si>
    <t>５.第三セクター(公社・株式会社形態の三セク)の状況</t>
    <phoneticPr fontId="14"/>
  </si>
  <si>
    <t>　（単位：百万円）</t>
  </si>
  <si>
    <t>出資状況</t>
    <rPh sb="0" eb="2">
      <t>シュッシ</t>
    </rPh>
    <rPh sb="2" eb="4">
      <t>ジョウキョウ</t>
    </rPh>
    <phoneticPr fontId="14"/>
  </si>
  <si>
    <t>出資団体数</t>
  </si>
  <si>
    <t>出資金額</t>
    <rPh sb="0" eb="2">
      <t>シュッシ</t>
    </rPh>
    <rPh sb="2" eb="4">
      <t>キンガク</t>
    </rPh>
    <phoneticPr fontId="9"/>
  </si>
  <si>
    <t>総額</t>
  </si>
  <si>
    <t>当該団体</t>
  </si>
  <si>
    <t>その他団体</t>
  </si>
  <si>
    <t>民間</t>
  </si>
  <si>
    <t>国</t>
  </si>
  <si>
    <t>その他</t>
  </si>
  <si>
    <t>貸借対照表</t>
  </si>
  <si>
    <t>資産</t>
    <rPh sb="0" eb="2">
      <t>シサン</t>
    </rPh>
    <phoneticPr fontId="9"/>
  </si>
  <si>
    <t>流動資産</t>
  </si>
  <si>
    <t>固定資産</t>
  </si>
  <si>
    <t>繰延資産</t>
  </si>
  <si>
    <t>資産合計</t>
  </si>
  <si>
    <t>負債</t>
    <rPh sb="0" eb="2">
      <t>フサイ</t>
    </rPh>
    <phoneticPr fontId="9"/>
  </si>
  <si>
    <t>流動負債</t>
  </si>
  <si>
    <t>固定負債</t>
  </si>
  <si>
    <t>特別法上の引当金等</t>
  </si>
  <si>
    <t>負債合計</t>
  </si>
  <si>
    <t>資本</t>
    <rPh sb="0" eb="2">
      <t>シホン</t>
    </rPh>
    <phoneticPr fontId="9"/>
  </si>
  <si>
    <t>資本金</t>
  </si>
  <si>
    <t>剰余金</t>
  </si>
  <si>
    <t>法定準備金</t>
  </si>
  <si>
    <t>資本合計</t>
  </si>
  <si>
    <t>負債・資本合計</t>
  </si>
  <si>
    <t>損益計算書</t>
    <rPh sb="0" eb="2">
      <t>ソンエキ</t>
    </rPh>
    <rPh sb="2" eb="5">
      <t>ケイサンショ</t>
    </rPh>
    <phoneticPr fontId="14"/>
  </si>
  <si>
    <t>事業・経常損益</t>
    <rPh sb="0" eb="2">
      <t>ジギョウ</t>
    </rPh>
    <rPh sb="3" eb="5">
      <t>ケイジョウ</t>
    </rPh>
    <rPh sb="5" eb="7">
      <t>ソンエキ</t>
    </rPh>
    <phoneticPr fontId="9"/>
  </si>
  <si>
    <t>営業収益</t>
  </si>
  <si>
    <t>営業費用</t>
  </si>
  <si>
    <t>一般管理費</t>
    <rPh sb="0" eb="2">
      <t>イッパン</t>
    </rPh>
    <rPh sb="2" eb="5">
      <t>カンリヒ</t>
    </rPh>
    <phoneticPr fontId="14"/>
  </si>
  <si>
    <t>(c)</t>
    <phoneticPr fontId="14"/>
  </si>
  <si>
    <t xml:space="preserve">営業利益          </t>
  </si>
  <si>
    <t>(d=a-b-c)</t>
    <phoneticPr fontId="14"/>
  </si>
  <si>
    <t>営業外収益</t>
  </si>
  <si>
    <t>(e)</t>
    <phoneticPr fontId="14"/>
  </si>
  <si>
    <t>営業外費用</t>
  </si>
  <si>
    <t>(f)</t>
    <phoneticPr fontId="14"/>
  </si>
  <si>
    <t xml:space="preserve">経常利益      </t>
  </si>
  <si>
    <t>(g=d+e-f)</t>
    <phoneticPr fontId="14"/>
  </si>
  <si>
    <t>特別損失</t>
    <rPh sb="0" eb="2">
      <t>トクベツ</t>
    </rPh>
    <rPh sb="2" eb="4">
      <t>ソンシツ</t>
    </rPh>
    <phoneticPr fontId="9"/>
  </si>
  <si>
    <t>特別利益</t>
  </si>
  <si>
    <t>(h)</t>
    <phoneticPr fontId="14"/>
  </si>
  <si>
    <t>特別損失</t>
  </si>
  <si>
    <t>(i)</t>
    <phoneticPr fontId="14"/>
  </si>
  <si>
    <t>特定準備金計上前利益</t>
    <rPh sb="0" eb="2">
      <t>トクテイ</t>
    </rPh>
    <rPh sb="2" eb="5">
      <t>ジュンビキン</t>
    </rPh>
    <rPh sb="5" eb="7">
      <t>ケイジョウ</t>
    </rPh>
    <rPh sb="7" eb="8">
      <t>マエ</t>
    </rPh>
    <rPh sb="8" eb="10">
      <t>リエキ</t>
    </rPh>
    <phoneticPr fontId="14"/>
  </si>
  <si>
    <t>(j=g+h-i)</t>
    <phoneticPr fontId="14"/>
  </si>
  <si>
    <t>特定準備金取崩</t>
    <rPh sb="0" eb="2">
      <t>トクテイ</t>
    </rPh>
    <rPh sb="2" eb="5">
      <t>ジュンビキン</t>
    </rPh>
    <rPh sb="5" eb="7">
      <t>トリクズシ</t>
    </rPh>
    <phoneticPr fontId="14"/>
  </si>
  <si>
    <t>(k)</t>
    <phoneticPr fontId="14"/>
  </si>
  <si>
    <t>特定準備金繰入</t>
    <rPh sb="0" eb="2">
      <t>トクテイ</t>
    </rPh>
    <rPh sb="2" eb="5">
      <t>ジュンビキン</t>
    </rPh>
    <rPh sb="5" eb="7">
      <t>クリイレ</t>
    </rPh>
    <phoneticPr fontId="14"/>
  </si>
  <si>
    <t>(l)</t>
    <phoneticPr fontId="14"/>
  </si>
  <si>
    <t>法人税等</t>
  </si>
  <si>
    <t>(m)</t>
    <phoneticPr fontId="14"/>
  </si>
  <si>
    <t xml:space="preserve">当期利益  </t>
  </si>
  <si>
    <t>(ｎ=g+h-i-m)</t>
    <phoneticPr fontId="14"/>
  </si>
  <si>
    <t>（注１）住宅供給公社については（n=j+k-l-m）</t>
    <rPh sb="1" eb="2">
      <t>チュウ</t>
    </rPh>
    <rPh sb="4" eb="6">
      <t>ジュウタク</t>
    </rPh>
    <rPh sb="6" eb="8">
      <t>キョウキュウ</t>
    </rPh>
    <rPh sb="8" eb="10">
      <t>コウシャ</t>
    </rPh>
    <phoneticPr fontId="14"/>
  </si>
  <si>
    <t>前期繰越利益</t>
  </si>
  <si>
    <t>(o)</t>
    <phoneticPr fontId="14"/>
  </si>
  <si>
    <t xml:space="preserve">当期未処分利益    </t>
  </si>
  <si>
    <t>(p=n+o)</t>
    <phoneticPr fontId="14"/>
  </si>
  <si>
    <t>（注１）住宅供給公社については14年度から新公社会計基準を適用しているため、一般管理費、特定準備金計上前利益、特定準備金取崩・繰入額を計上している。</t>
    <rPh sb="4" eb="6">
      <t>ジュウタク</t>
    </rPh>
    <rPh sb="6" eb="8">
      <t>キョウキュウ</t>
    </rPh>
    <rPh sb="8" eb="10">
      <t>コウシャ</t>
    </rPh>
    <rPh sb="17" eb="19">
      <t>ネンド</t>
    </rPh>
    <rPh sb="21" eb="22">
      <t>シン</t>
    </rPh>
    <rPh sb="22" eb="24">
      <t>コウシャ</t>
    </rPh>
    <rPh sb="24" eb="26">
      <t>カイケイ</t>
    </rPh>
    <rPh sb="26" eb="28">
      <t>キジュン</t>
    </rPh>
    <rPh sb="29" eb="31">
      <t>テキヨウ</t>
    </rPh>
    <rPh sb="38" eb="40">
      <t>イッパン</t>
    </rPh>
    <rPh sb="40" eb="43">
      <t>カンリヒ</t>
    </rPh>
    <rPh sb="44" eb="46">
      <t>トクテイ</t>
    </rPh>
    <rPh sb="46" eb="49">
      <t>ジュンビキン</t>
    </rPh>
    <rPh sb="49" eb="51">
      <t>ケイジョウ</t>
    </rPh>
    <rPh sb="51" eb="52">
      <t>マエ</t>
    </rPh>
    <rPh sb="52" eb="54">
      <t>リエキ</t>
    </rPh>
    <rPh sb="55" eb="57">
      <t>トクテイ</t>
    </rPh>
    <rPh sb="57" eb="60">
      <t>ジュンビキン</t>
    </rPh>
    <rPh sb="60" eb="62">
      <t>トリクズシ</t>
    </rPh>
    <rPh sb="63" eb="65">
      <t>クリイレ</t>
    </rPh>
    <rPh sb="65" eb="66">
      <t>ガク</t>
    </rPh>
    <rPh sb="67" eb="69">
      <t>ケイジョウ</t>
    </rPh>
    <phoneticPr fontId="14"/>
  </si>
  <si>
    <t>（注２）原則として表示単位未満を四捨五入して端数調整していないため、合計等と一致しない場合がある。</t>
    <phoneticPr fontId="14"/>
  </si>
  <si>
    <r>
      <rPr>
        <sz val="11"/>
        <rFont val="游ゴシック"/>
        <family val="1"/>
        <charset val="128"/>
      </rPr>
      <t>30</t>
    </r>
    <r>
      <rPr>
        <sz val="11"/>
        <rFont val="明朝"/>
        <family val="1"/>
        <charset val="128"/>
      </rPr>
      <t>年度</t>
    </r>
    <rPh sb="2" eb="4">
      <t>ネンド</t>
    </rPh>
    <phoneticPr fontId="18"/>
  </si>
  <si>
    <t>元年度</t>
    <rPh sb="0" eb="1">
      <t>ガン</t>
    </rPh>
    <rPh sb="1" eb="3">
      <t>ネンド</t>
    </rPh>
    <phoneticPr fontId="18"/>
  </si>
  <si>
    <t>２年度</t>
    <rPh sb="1" eb="3">
      <t>ネンド</t>
    </rPh>
    <phoneticPr fontId="18"/>
  </si>
  <si>
    <t>予算額</t>
    <phoneticPr fontId="9"/>
  </si>
  <si>
    <t>決算額</t>
    <phoneticPr fontId="16"/>
  </si>
  <si>
    <t>令和５年度</t>
    <rPh sb="3" eb="5">
      <t>ネンド</t>
    </rPh>
    <phoneticPr fontId="18"/>
  </si>
  <si>
    <t>令和３年度</t>
    <rPh sb="3" eb="5">
      <t>ネンド</t>
    </rPh>
    <phoneticPr fontId="18"/>
  </si>
  <si>
    <t>令和４年度</t>
    <rPh sb="3" eb="5">
      <t>ネンド</t>
    </rPh>
    <phoneticPr fontId="18"/>
  </si>
  <si>
    <t>３年度</t>
    <rPh sb="1" eb="3">
      <t>ネンド</t>
    </rPh>
    <phoneticPr fontId="18"/>
  </si>
  <si>
    <t>（1）令和６年度普通会計予算の状況</t>
    <rPh sb="8" eb="10">
      <t>フツウ</t>
    </rPh>
    <rPh sb="10" eb="12">
      <t>カイケイ</t>
    </rPh>
    <rPh sb="12" eb="14">
      <t>ヨサン</t>
    </rPh>
    <phoneticPr fontId="9"/>
  </si>
  <si>
    <t>令和６年度</t>
  </si>
  <si>
    <t>令和６年度</t>
    <rPh sb="3" eb="5">
      <t>ネンド</t>
    </rPh>
    <phoneticPr fontId="18"/>
  </si>
  <si>
    <t>(令和６年度予算ﾍﾞｰｽ）</t>
    <rPh sb="6" eb="8">
      <t>ヨサン</t>
    </rPh>
    <phoneticPr fontId="14"/>
  </si>
  <si>
    <t>令和６年度</t>
    <phoneticPr fontId="18"/>
  </si>
  <si>
    <t>（1）令和４年度普通会計決算の状況</t>
    <phoneticPr fontId="16"/>
  </si>
  <si>
    <t>令和３年度</t>
    <phoneticPr fontId="18"/>
  </si>
  <si>
    <t>４年度</t>
    <rPh sb="1" eb="3">
      <t>ネンド</t>
    </rPh>
    <phoneticPr fontId="18"/>
  </si>
  <si>
    <r>
      <t>（注1）平成30年度～令和元年度は平成27年度国勢調査、令和</t>
    </r>
    <r>
      <rPr>
        <sz val="11"/>
        <rFont val="Meiryo UI"/>
        <family val="1"/>
        <charset val="128"/>
      </rPr>
      <t>2年度～令和4年度は令和2年度国勢調査</t>
    </r>
    <r>
      <rPr>
        <sz val="11"/>
        <rFont val="明朝"/>
        <family val="1"/>
        <charset val="128"/>
      </rPr>
      <t>を基に計上している。</t>
    </r>
    <rPh sb="4" eb="6">
      <t>ヘイセイ</t>
    </rPh>
    <rPh sb="8" eb="10">
      <t>ネンド</t>
    </rPh>
    <rPh sb="11" eb="13">
      <t>レイワ</t>
    </rPh>
    <rPh sb="13" eb="15">
      <t>ガンネン</t>
    </rPh>
    <rPh sb="15" eb="16">
      <t>ド</t>
    </rPh>
    <rPh sb="16" eb="18">
      <t>ヘイネンド</t>
    </rPh>
    <rPh sb="17" eb="19">
      <t>ヘイセイ</t>
    </rPh>
    <rPh sb="21" eb="23">
      <t>ネンド</t>
    </rPh>
    <rPh sb="23" eb="25">
      <t>コクセイ</t>
    </rPh>
    <rPh sb="25" eb="27">
      <t>チョウサ</t>
    </rPh>
    <rPh sb="28" eb="30">
      <t>レイワ</t>
    </rPh>
    <rPh sb="31" eb="33">
      <t>ネンド</t>
    </rPh>
    <rPh sb="34" eb="36">
      <t>レイワ</t>
    </rPh>
    <rPh sb="37" eb="39">
      <t>ネンド</t>
    </rPh>
    <rPh sb="40" eb="42">
      <t>レイワ</t>
    </rPh>
    <rPh sb="43" eb="45">
      <t>ネンド</t>
    </rPh>
    <rPh sb="45" eb="49">
      <t>コクセイチョウサ</t>
    </rPh>
    <rPh sb="50" eb="51">
      <t>モト</t>
    </rPh>
    <rPh sb="52" eb="54">
      <t>ケイジョウ</t>
    </rPh>
    <phoneticPr fontId="9"/>
  </si>
  <si>
    <t>(令和４年度決算ﾍﾞｰｽ）</t>
    <phoneticPr fontId="16"/>
  </si>
  <si>
    <t>(令和４年度決算額）</t>
    <phoneticPr fontId="16"/>
  </si>
  <si>
    <t>電気事業会計</t>
    <rPh sb="0" eb="6">
      <t>デンキジギョウカイケイ</t>
    </rPh>
    <phoneticPr fontId="9"/>
  </si>
  <si>
    <t>工業用水道事業会計</t>
    <rPh sb="0" eb="9">
      <t>コウギョウヨウスイドウジギョウカイケイ</t>
    </rPh>
    <phoneticPr fontId="9"/>
  </si>
  <si>
    <t>病院事業会計</t>
    <rPh sb="0" eb="2">
      <t>ビョウイン</t>
    </rPh>
    <rPh sb="2" eb="4">
      <t>ジギョウ</t>
    </rPh>
    <rPh sb="4" eb="6">
      <t>カイケイ</t>
    </rPh>
    <phoneticPr fontId="9"/>
  </si>
  <si>
    <t>港湾施設整備事業特別会計</t>
    <rPh sb="0" eb="2">
      <t>コウワン</t>
    </rPh>
    <rPh sb="2" eb="12">
      <t>シセツセイビジギョウトクベツカイケイ</t>
    </rPh>
    <phoneticPr fontId="9"/>
  </si>
  <si>
    <t>港湾整備</t>
    <rPh sb="0" eb="4">
      <t>コウワンセイビ</t>
    </rPh>
    <phoneticPr fontId="9"/>
  </si>
  <si>
    <t>臨海土地造成</t>
    <rPh sb="0" eb="6">
      <t>リンカイトチゾウセイ</t>
    </rPh>
    <phoneticPr fontId="9"/>
  </si>
  <si>
    <t>電気事業会計</t>
    <rPh sb="0" eb="6">
      <t>デンキジギョウカイケイ</t>
    </rPh>
    <phoneticPr fontId="14"/>
  </si>
  <si>
    <t>工業用水道事業会計</t>
    <rPh sb="0" eb="9">
      <t>コウギョウヨウスイドウジギョウカイケイ</t>
    </rPh>
    <phoneticPr fontId="14"/>
  </si>
  <si>
    <t>病院事業会計</t>
    <rPh sb="0" eb="6">
      <t>ビョウインジギョウカイケイ</t>
    </rPh>
    <phoneticPr fontId="14"/>
  </si>
  <si>
    <t>港湾施設整備事業特別会計</t>
    <rPh sb="0" eb="12">
      <t>コウワンシセツセイビジギョウトクベツカイケイ</t>
    </rPh>
    <phoneticPr fontId="14"/>
  </si>
  <si>
    <t>港湾整備</t>
    <rPh sb="0" eb="4">
      <t>コウワンセイビ</t>
    </rPh>
    <phoneticPr fontId="14"/>
  </si>
  <si>
    <t>臨海土地造成</t>
    <rPh sb="0" eb="6">
      <t>リンカイトチゾウセイ</t>
    </rPh>
    <phoneticPr fontId="14"/>
  </si>
  <si>
    <t>愛媛県土地開発公社</t>
    <rPh sb="0" eb="9">
      <t>エヒメケントチカイハツコウシャ</t>
    </rPh>
    <phoneticPr fontId="16"/>
  </si>
  <si>
    <t>愛媛県</t>
    <rPh sb="0" eb="3">
      <t>エヒメケン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</si>
</sst>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76" formatCode="#,##0;&quot;△ &quot;#,##0"/>
    <numFmt numFmtId="177" formatCode="_ * #,##0_ ;_ * &quot;▲ &quot;#,##0_ ;_ * &quot;－&quot;_ ;_ @_ "/>
    <numFmt numFmtId="178" formatCode="_ * #,##0.0_ ;_ * &quot;▲ &quot;#,##0.0_ ;_ * &quot;－&quot;_ ;_ @_ "/>
    <numFmt numFmtId="179" formatCode="#,##0.0;&quot;▲ &quot;#,##0.0"/>
    <numFmt numFmtId="180" formatCode="#,##0;[Red]&quot;△&quot;#,##0"/>
    <numFmt numFmtId="181" formatCode="_ * #,##0.00_ ;_ * &quot;▲ &quot;#,##0.00_ ;_ * &quot;－&quot;_ ;_ @_ "/>
    <numFmt numFmtId="182" formatCode="_ * #,##0.000_ ;_ * &quot;▲ &quot;#,##0.000_ ;_ * &quot;－&quot;_ ;_ @_ "/>
  </numFmts>
  <fonts count="22"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b/>
      <sz val="12"/>
      <name val="明朝"/>
      <family val="1"/>
      <charset val="128"/>
    </font>
    <font>
      <u/>
      <sz val="11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ｺﾞｼｯｸ"/>
      <family val="3"/>
      <charset val="128"/>
    </font>
    <font>
      <sz val="10"/>
      <name val="明朝"/>
      <family val="1"/>
      <charset val="128"/>
    </font>
    <font>
      <sz val="6"/>
      <name val="ＭＳ Ｐ明朝"/>
      <family val="1"/>
      <charset val="128"/>
    </font>
    <font>
      <sz val="9"/>
      <name val="明朝"/>
      <family val="1"/>
      <charset val="128"/>
    </font>
    <font>
      <sz val="14"/>
      <name val="ＭＳ 明朝"/>
      <family val="1"/>
      <charset val="128"/>
    </font>
    <font>
      <sz val="11"/>
      <name val="ｺﾞｼｯｸ"/>
      <family val="3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6"/>
      <name val="明朝"/>
      <family val="3"/>
      <charset val="128"/>
    </font>
    <font>
      <sz val="11"/>
      <name val="游ゴシック"/>
      <family val="1"/>
      <charset val="128"/>
    </font>
    <font>
      <sz val="11"/>
      <name val="Meiryo UI"/>
      <family val="1"/>
      <charset val="128"/>
    </font>
    <font>
      <b/>
      <sz val="12"/>
      <name val="游ゴシック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38" fontId="2" fillId="0" borderId="0" applyFont="0" applyFill="0" applyBorder="0" applyAlignment="0" applyProtection="0"/>
    <xf numFmtId="0" fontId="2" fillId="0" borderId="0"/>
    <xf numFmtId="0" fontId="13" fillId="0" borderId="0"/>
  </cellStyleXfs>
  <cellXfs count="108">
    <xf numFmtId="0" fontId="0" fillId="0" borderId="0" xfId="0"/>
    <xf numFmtId="41" fontId="4" fillId="0" borderId="0" xfId="0" applyNumberFormat="1" applyFont="1" applyAlignment="1">
      <alignment vertical="center"/>
    </xf>
    <xf numFmtId="41" fontId="0" fillId="0" borderId="0" xfId="0" applyNumberFormat="1" applyAlignment="1">
      <alignment vertical="center"/>
    </xf>
    <xf numFmtId="41" fontId="3" fillId="0" borderId="0" xfId="0" applyNumberFormat="1" applyFont="1" applyAlignment="1">
      <alignment vertical="center"/>
    </xf>
    <xf numFmtId="41" fontId="0" fillId="0" borderId="0" xfId="0" quotePrefix="1" applyNumberFormat="1" applyAlignment="1">
      <alignment vertical="center"/>
    </xf>
    <xf numFmtId="41" fontId="3" fillId="0" borderId="1" xfId="0" applyNumberFormat="1" applyFon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" fillId="0" borderId="0" xfId="0" applyNumberFormat="1" applyFont="1" applyAlignment="1">
      <alignment vertical="center"/>
    </xf>
    <xf numFmtId="41" fontId="0" fillId="0" borderId="0" xfId="0" applyNumberFormat="1" applyAlignment="1">
      <alignment horizontal="right" vertical="center"/>
    </xf>
    <xf numFmtId="41" fontId="7" fillId="0" borderId="0" xfId="0" applyNumberFormat="1" applyFont="1" applyAlignment="1">
      <alignment vertical="center"/>
    </xf>
    <xf numFmtId="0" fontId="3" fillId="0" borderId="5" xfId="0" applyFont="1" applyBorder="1" applyAlignment="1">
      <alignment horizontal="distributed" vertical="center"/>
    </xf>
    <xf numFmtId="41" fontId="0" fillId="0" borderId="5" xfId="0" applyNumberFormat="1" applyBorder="1" applyAlignment="1">
      <alignment horizontal="left" vertical="center"/>
    </xf>
    <xf numFmtId="41" fontId="1" fillId="0" borderId="0" xfId="0" applyNumberFormat="1" applyFont="1" applyAlignment="1">
      <alignment horizontal="distributed" vertical="center"/>
    </xf>
    <xf numFmtId="41" fontId="6" fillId="0" borderId="0" xfId="0" applyNumberFormat="1" applyFont="1" applyAlignment="1">
      <alignment horizontal="left" vertical="center"/>
    </xf>
    <xf numFmtId="41" fontId="0" fillId="0" borderId="0" xfId="0" quotePrefix="1" applyNumberFormat="1" applyAlignment="1">
      <alignment horizontal="right" vertical="center"/>
    </xf>
    <xf numFmtId="41" fontId="3" fillId="0" borderId="5" xfId="0" applyNumberFormat="1" applyFont="1" applyBorder="1" applyAlignment="1">
      <alignment horizontal="centerContinuous" vertical="center"/>
    </xf>
    <xf numFmtId="41" fontId="5" fillId="0" borderId="0" xfId="0" applyNumberFormat="1" applyFont="1" applyAlignment="1">
      <alignment horizontal="left" vertical="center"/>
    </xf>
    <xf numFmtId="41" fontId="0" fillId="0" borderId="4" xfId="0" applyNumberFormat="1" applyBorder="1" applyAlignment="1">
      <alignment horizontal="centerContinuous" vertical="center"/>
    </xf>
    <xf numFmtId="41" fontId="0" fillId="0" borderId="5" xfId="0" applyNumberFormat="1" applyBorder="1" applyAlignment="1">
      <alignment horizontal="centerContinuous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distributed" vertical="center" justifyLastLine="1"/>
    </xf>
    <xf numFmtId="0" fontId="1" fillId="0" borderId="5" xfId="0" applyFont="1" applyBorder="1" applyAlignment="1">
      <alignment horizontal="distributed" vertical="center" justifyLastLine="1"/>
    </xf>
    <xf numFmtId="41" fontId="8" fillId="0" borderId="0" xfId="0" applyNumberFormat="1" applyFont="1" applyAlignment="1">
      <alignment vertical="center"/>
    </xf>
    <xf numFmtId="41" fontId="8" fillId="0" borderId="0" xfId="0" applyNumberFormat="1" applyFont="1" applyAlignment="1">
      <alignment horizontal="left" vertical="center"/>
    </xf>
    <xf numFmtId="179" fontId="0" fillId="0" borderId="0" xfId="0" applyNumberFormat="1" applyAlignment="1">
      <alignment vertical="center"/>
    </xf>
    <xf numFmtId="41" fontId="13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0" xfId="0" quotePrefix="1" applyNumberFormat="1" applyAlignment="1">
      <alignment horizontal="right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177" fontId="2" fillId="0" borderId="0" xfId="1" applyNumberFormat="1" applyBorder="1" applyAlignment="1">
      <alignment vertical="center"/>
    </xf>
    <xf numFmtId="177" fontId="2" fillId="0" borderId="0" xfId="1" quotePrefix="1" applyNumberFormat="1" applyFont="1" applyBorder="1" applyAlignment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41" fontId="3" fillId="0" borderId="0" xfId="0" applyNumberFormat="1" applyFont="1" applyAlignment="1">
      <alignment horizontal="distributed" vertical="center"/>
    </xf>
    <xf numFmtId="41" fontId="5" fillId="0" borderId="0" xfId="0" applyNumberFormat="1" applyFont="1" applyAlignment="1">
      <alignment vertical="center"/>
    </xf>
    <xf numFmtId="41" fontId="0" fillId="0" borderId="10" xfId="0" applyNumberFormat="1" applyBorder="1" applyAlignment="1">
      <alignment horizontal="center" vertical="center"/>
    </xf>
    <xf numFmtId="41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vertical="center"/>
    </xf>
    <xf numFmtId="178" fontId="2" fillId="0" borderId="0" xfId="1" applyNumberFormat="1" applyFill="1" applyBorder="1" applyAlignment="1">
      <alignment vertical="center"/>
    </xf>
    <xf numFmtId="41" fontId="2" fillId="0" borderId="0" xfId="0" applyNumberFormat="1" applyFont="1" applyAlignment="1">
      <alignment horizontal="left"/>
    </xf>
    <xf numFmtId="0" fontId="3" fillId="0" borderId="0" xfId="0" applyFont="1" applyAlignment="1">
      <alignment horizontal="distributed" vertical="center"/>
    </xf>
    <xf numFmtId="41" fontId="5" fillId="0" borderId="5" xfId="0" applyNumberFormat="1" applyFont="1" applyBorder="1" applyAlignment="1">
      <alignment horizontal="left" vertical="center"/>
    </xf>
    <xf numFmtId="41" fontId="0" fillId="0" borderId="1" xfId="0" applyNumberFormat="1" applyBorder="1" applyAlignment="1">
      <alignment horizontal="centerContinuous" vertical="center"/>
    </xf>
    <xf numFmtId="41" fontId="0" fillId="0" borderId="2" xfId="0" applyNumberFormat="1" applyBorder="1" applyAlignment="1">
      <alignment horizontal="centerContinuous" vertical="center"/>
    </xf>
    <xf numFmtId="41" fontId="2" fillId="0" borderId="0" xfId="0" applyNumberFormat="1" applyFont="1" applyAlignment="1">
      <alignment horizontal="left" vertical="center"/>
    </xf>
    <xf numFmtId="41" fontId="0" fillId="0" borderId="10" xfId="0" applyNumberFormat="1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2" fillId="0" borderId="10" xfId="0" applyFont="1" applyBorder="1" applyAlignment="1">
      <alignment horizontal="centerContinuous" vertical="center" wrapText="1"/>
    </xf>
    <xf numFmtId="41" fontId="0" fillId="0" borderId="10" xfId="0" applyNumberFormat="1" applyBorder="1" applyAlignment="1">
      <alignment horizontal="centerContinuous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/>
    </xf>
    <xf numFmtId="41" fontId="0" fillId="0" borderId="10" xfId="0" applyNumberFormat="1" applyBorder="1" applyAlignment="1">
      <alignment horizontal="left" vertical="center"/>
    </xf>
    <xf numFmtId="177" fontId="2" fillId="0" borderId="10" xfId="1" applyNumberFormat="1" applyBorder="1" applyAlignment="1">
      <alignment vertical="center"/>
    </xf>
    <xf numFmtId="178" fontId="2" fillId="0" borderId="10" xfId="1" applyNumberFormat="1" applyBorder="1" applyAlignment="1">
      <alignment vertical="center"/>
    </xf>
    <xf numFmtId="177" fontId="2" fillId="0" borderId="10" xfId="1" applyNumberFormat="1" applyFont="1" applyBorder="1" applyAlignment="1">
      <alignment vertical="center"/>
    </xf>
    <xf numFmtId="41" fontId="10" fillId="0" borderId="10" xfId="0" applyNumberFormat="1" applyFon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41" fontId="0" fillId="0" borderId="7" xfId="0" applyNumberFormat="1" applyBorder="1" applyAlignment="1">
      <alignment vertical="center"/>
    </xf>
    <xf numFmtId="41" fontId="0" fillId="0" borderId="6" xfId="0" applyNumberFormat="1" applyBorder="1" applyAlignment="1">
      <alignment horizontal="centerContinuous" vertical="center"/>
    </xf>
    <xf numFmtId="41" fontId="0" fillId="0" borderId="11" xfId="0" applyNumberFormat="1" applyBorder="1" applyAlignment="1">
      <alignment horizontal="left" vertical="center"/>
    </xf>
    <xf numFmtId="41" fontId="0" fillId="0" borderId="13" xfId="0" applyNumberFormat="1" applyBorder="1" applyAlignment="1">
      <alignment vertical="center"/>
    </xf>
    <xf numFmtId="41" fontId="0" fillId="0" borderId="12" xfId="0" applyNumberFormat="1" applyBorder="1" applyAlignment="1">
      <alignment vertical="center"/>
    </xf>
    <xf numFmtId="41" fontId="0" fillId="0" borderId="6" xfId="0" applyNumberFormat="1" applyBorder="1" applyAlignment="1">
      <alignment vertical="center"/>
    </xf>
    <xf numFmtId="41" fontId="0" fillId="0" borderId="7" xfId="0" applyNumberFormat="1" applyBorder="1" applyAlignment="1">
      <alignment horizontal="left" vertical="center"/>
    </xf>
    <xf numFmtId="41" fontId="0" fillId="0" borderId="10" xfId="0" applyNumberFormat="1" applyBorder="1" applyAlignment="1">
      <alignment horizontal="right" vertical="center"/>
    </xf>
    <xf numFmtId="177" fontId="0" fillId="0" borderId="10" xfId="0" quotePrefix="1" applyNumberFormat="1" applyBorder="1" applyAlignment="1">
      <alignment horizontal="right" vertical="center"/>
    </xf>
    <xf numFmtId="177" fontId="2" fillId="0" borderId="10" xfId="1" quotePrefix="1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41" fontId="0" fillId="0" borderId="10" xfId="0" applyNumberFormat="1" applyBorder="1" applyAlignment="1">
      <alignment horizontal="center" vertical="center" shrinkToFit="1"/>
    </xf>
    <xf numFmtId="177" fontId="0" fillId="0" borderId="10" xfId="0" applyNumberFormat="1" applyBorder="1" applyAlignment="1">
      <alignment vertical="center"/>
    </xf>
    <xf numFmtId="177" fontId="2" fillId="0" borderId="10" xfId="1" applyNumberFormat="1" applyFill="1" applyBorder="1" applyAlignment="1">
      <alignment horizontal="right" vertical="center"/>
    </xf>
    <xf numFmtId="177" fontId="2" fillId="0" borderId="10" xfId="1" applyNumberFormat="1" applyBorder="1" applyAlignment="1">
      <alignment horizontal="right" vertical="center"/>
    </xf>
    <xf numFmtId="181" fontId="0" fillId="0" borderId="10" xfId="0" applyNumberFormat="1" applyBorder="1" applyAlignment="1">
      <alignment vertical="center"/>
    </xf>
    <xf numFmtId="41" fontId="2" fillId="0" borderId="10" xfId="0" applyNumberFormat="1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182" fontId="0" fillId="0" borderId="10" xfId="0" applyNumberFormat="1" applyBorder="1" applyAlignment="1">
      <alignment vertical="center"/>
    </xf>
    <xf numFmtId="182" fontId="2" fillId="0" borderId="10" xfId="1" applyNumberFormat="1" applyBorder="1" applyAlignment="1">
      <alignment vertical="center"/>
    </xf>
    <xf numFmtId="178" fontId="2" fillId="0" borderId="10" xfId="1" applyNumberFormat="1" applyFill="1" applyBorder="1" applyAlignment="1">
      <alignment vertical="center"/>
    </xf>
    <xf numFmtId="41" fontId="0" fillId="0" borderId="13" xfId="0" applyNumberForma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41" fontId="2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distributed" vertical="center"/>
    </xf>
    <xf numFmtId="177" fontId="2" fillId="0" borderId="10" xfId="1" applyNumberFormat="1" applyBorder="1" applyAlignment="1">
      <alignment horizontal="center" vertical="center"/>
    </xf>
    <xf numFmtId="177" fontId="2" fillId="0" borderId="10" xfId="1" applyNumberFormat="1" applyFill="1" applyBorder="1" applyAlignment="1">
      <alignment vertical="center"/>
    </xf>
    <xf numFmtId="41" fontId="0" fillId="0" borderId="10" xfId="0" quotePrefix="1" applyNumberFormat="1" applyBorder="1" applyAlignment="1">
      <alignment horizontal="right" vertical="center"/>
    </xf>
    <xf numFmtId="41" fontId="0" fillId="0" borderId="7" xfId="0" applyNumberFormat="1" applyBorder="1" applyAlignment="1">
      <alignment horizontal="centerContinuous" vertical="center"/>
    </xf>
    <xf numFmtId="177" fontId="2" fillId="0" borderId="10" xfId="1" applyNumberFormat="1" applyBorder="1" applyAlignment="1">
      <alignment vertical="center"/>
    </xf>
    <xf numFmtId="0" fontId="21" fillId="0" borderId="5" xfId="0" applyFont="1" applyBorder="1" applyAlignment="1">
      <alignment horizontal="distributed" vertical="center" justifyLastLine="1"/>
    </xf>
    <xf numFmtId="0" fontId="0" fillId="0" borderId="10" xfId="0" applyBorder="1" applyAlignment="1">
      <alignment horizontal="center" vertical="center" textRotation="255"/>
    </xf>
    <xf numFmtId="41" fontId="0" fillId="0" borderId="10" xfId="0" applyNumberFormat="1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vertical="center"/>
    </xf>
    <xf numFmtId="180" fontId="15" fillId="0" borderId="10" xfId="1" applyNumberFormat="1" applyFont="1" applyBorder="1" applyAlignment="1">
      <alignment vertical="center" textRotation="255"/>
    </xf>
    <xf numFmtId="0" fontId="13" fillId="0" borderId="10" xfId="3" applyBorder="1" applyAlignment="1">
      <alignment vertical="center"/>
    </xf>
    <xf numFmtId="0" fontId="12" fillId="0" borderId="10" xfId="2" applyFont="1" applyBorder="1" applyAlignment="1">
      <alignment horizontal="distributed" vertical="center" justifyLastLine="1"/>
    </xf>
    <xf numFmtId="0" fontId="12" fillId="0" borderId="10" xfId="0" applyFont="1" applyBorder="1" applyAlignment="1">
      <alignment horizontal="distributed" vertical="center" justifyLastLine="1"/>
    </xf>
    <xf numFmtId="41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13" fillId="0" borderId="10" xfId="3" applyBorder="1" applyAlignment="1">
      <alignment vertical="center" textRotation="255"/>
    </xf>
    <xf numFmtId="0" fontId="2" fillId="0" borderId="10" xfId="0" applyFont="1" applyBorder="1" applyAlignment="1">
      <alignment horizontal="center" vertical="center"/>
    </xf>
    <xf numFmtId="177" fontId="2" fillId="0" borderId="10" xfId="1" applyNumberForma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6" fontId="2" fillId="0" borderId="10" xfId="0" applyNumberFormat="1" applyFont="1" applyBorder="1" applyAlignment="1">
      <alignment horizontal="center" vertical="center"/>
    </xf>
    <xf numFmtId="41" fontId="0" fillId="0" borderId="10" xfId="0" applyNumberFormat="1" applyBorder="1" applyAlignment="1">
      <alignment horizontal="center" vertical="center"/>
    </xf>
    <xf numFmtId="41" fontId="0" fillId="0" borderId="8" xfId="0" applyNumberFormat="1" applyBorder="1" applyAlignment="1">
      <alignment horizontal="center" vertical="center"/>
    </xf>
    <xf numFmtId="41" fontId="0" fillId="0" borderId="9" xfId="0" applyNumberFormat="1" applyBorder="1" applyAlignment="1">
      <alignment horizontal="center" vertical="center"/>
    </xf>
    <xf numFmtId="41" fontId="17" fillId="0" borderId="10" xfId="0" applyNumberFormat="1" applyFont="1" applyBorder="1" applyAlignment="1">
      <alignment horizontal="right" vertical="center"/>
    </xf>
  </cellXfs>
  <cellStyles count="4">
    <cellStyle name="桁区切り" xfId="1" builtinId="6"/>
    <cellStyle name="標準" xfId="0" builtinId="0"/>
    <cellStyle name="標準_Ｈ１０決算ベース" xfId="2" xr:uid="{00000000-0005-0000-0000-000002000000}"/>
    <cellStyle name="標準_地方債公営企業" xfId="3" xr:uid="{00000000-0005-0000-0000-00000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1103" name="Line 1">
          <a:extLst>
            <a:ext uri="{FF2B5EF4-FFF2-40B4-BE49-F238E27FC236}">
              <a16:creationId xmlns:a16="http://schemas.microsoft.com/office/drawing/2014/main" id="{24474970-3BF2-45D3-B339-6C6D926DEDBD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45</xdr:row>
      <xdr:rowOff>0</xdr:rowOff>
    </xdr:from>
    <xdr:to>
      <xdr:col>7</xdr:col>
      <xdr:colOff>0</xdr:colOff>
      <xdr:row>45</xdr:row>
      <xdr:rowOff>0</xdr:rowOff>
    </xdr:to>
    <xdr:sp macro="" textlink="">
      <xdr:nvSpPr>
        <xdr:cNvPr id="3128" name="Line 1">
          <a:extLst>
            <a:ext uri="{FF2B5EF4-FFF2-40B4-BE49-F238E27FC236}">
              <a16:creationId xmlns:a16="http://schemas.microsoft.com/office/drawing/2014/main" id="{043E7216-B182-4571-A408-59D7D14E487B}"/>
            </a:ext>
          </a:extLst>
        </xdr:cNvPr>
        <xdr:cNvSpPr>
          <a:spLocks noChangeShapeType="1"/>
        </xdr:cNvSpPr>
      </xdr:nvSpPr>
      <xdr:spPr bwMode="auto">
        <a:xfrm flipH="1">
          <a:off x="4476750" y="10315575"/>
          <a:ext cx="809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8"/>
  <sheetViews>
    <sheetView view="pageBreakPreview" zoomScaleNormal="100" zoomScaleSheetLayoutView="100" workbookViewId="0">
      <pane xSplit="5" ySplit="8" topLeftCell="F24" activePane="bottomRight" state="frozen"/>
      <selection pane="topRight" activeCell="F1" sqref="F1"/>
      <selection pane="bottomLeft" activeCell="A9" sqref="A9"/>
      <selection pane="bottomRight" activeCell="E1" sqref="E1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11" ht="34" customHeight="1">
      <c r="A1" s="16" t="s">
        <v>0</v>
      </c>
      <c r="B1" s="16"/>
      <c r="C1" s="16"/>
      <c r="D1" s="16"/>
      <c r="E1" s="88" t="s">
        <v>264</v>
      </c>
      <c r="F1" s="1"/>
    </row>
    <row r="3" spans="1:11" ht="14">
      <c r="A3" s="10" t="s">
        <v>92</v>
      </c>
    </row>
    <row r="5" spans="1:11">
      <c r="A5" s="17" t="s">
        <v>240</v>
      </c>
      <c r="B5" s="17"/>
      <c r="C5" s="17"/>
      <c r="D5" s="17"/>
      <c r="E5" s="17"/>
    </row>
    <row r="6" spans="1:11" ht="14">
      <c r="A6" s="3"/>
      <c r="H6" s="4"/>
      <c r="I6" s="9" t="s">
        <v>1</v>
      </c>
    </row>
    <row r="7" spans="1:11" ht="27" customHeight="1">
      <c r="A7" s="5"/>
      <c r="B7" s="6"/>
      <c r="C7" s="6"/>
      <c r="D7" s="6"/>
      <c r="E7" s="58"/>
      <c r="F7" s="47" t="s">
        <v>242</v>
      </c>
      <c r="G7" s="47"/>
      <c r="H7" s="47" t="s">
        <v>236</v>
      </c>
      <c r="I7" s="48" t="s">
        <v>21</v>
      </c>
    </row>
    <row r="8" spans="1:11" ht="17.149999999999999" customHeight="1">
      <c r="A8" s="18"/>
      <c r="B8" s="19"/>
      <c r="C8" s="19"/>
      <c r="D8" s="19"/>
      <c r="E8" s="59"/>
      <c r="F8" s="50" t="s">
        <v>90</v>
      </c>
      <c r="G8" s="50" t="s">
        <v>2</v>
      </c>
      <c r="H8" s="50" t="s">
        <v>234</v>
      </c>
      <c r="I8" s="51"/>
    </row>
    <row r="9" spans="1:11" ht="18" customHeight="1">
      <c r="A9" s="89" t="s">
        <v>87</v>
      </c>
      <c r="B9" s="89" t="s">
        <v>89</v>
      </c>
      <c r="C9" s="60" t="s">
        <v>3</v>
      </c>
      <c r="D9" s="52"/>
      <c r="E9" s="52"/>
      <c r="F9" s="53">
        <v>197514</v>
      </c>
      <c r="G9" s="54">
        <f>F9/$F$27*100</f>
        <v>28.610124514024488</v>
      </c>
      <c r="H9" s="53">
        <v>193488</v>
      </c>
      <c r="I9" s="54">
        <f>(F9/H9-1)*100</f>
        <v>2.0807491937484546</v>
      </c>
      <c r="K9" s="25"/>
    </row>
    <row r="10" spans="1:11" ht="18" customHeight="1">
      <c r="A10" s="89"/>
      <c r="B10" s="89"/>
      <c r="C10" s="62"/>
      <c r="D10" s="64" t="s">
        <v>22</v>
      </c>
      <c r="E10" s="52"/>
      <c r="F10" s="53">
        <v>46892</v>
      </c>
      <c r="G10" s="54">
        <f t="shared" ref="G10:G26" si="0">F10/$F$27*100</f>
        <v>6.7923588136113695</v>
      </c>
      <c r="H10" s="53">
        <v>48807</v>
      </c>
      <c r="I10" s="54">
        <f t="shared" ref="I10:I27" si="1">(F10/H10-1)*100</f>
        <v>-3.9236175138812057</v>
      </c>
    </row>
    <row r="11" spans="1:11" ht="18" customHeight="1">
      <c r="A11" s="89"/>
      <c r="B11" s="89"/>
      <c r="C11" s="62"/>
      <c r="D11" s="62"/>
      <c r="E11" s="46" t="s">
        <v>23</v>
      </c>
      <c r="F11" s="53">
        <v>37870</v>
      </c>
      <c r="G11" s="54">
        <f t="shared" si="0"/>
        <v>5.4855119907758807</v>
      </c>
      <c r="H11" s="53">
        <v>39729</v>
      </c>
      <c r="I11" s="54">
        <f t="shared" si="1"/>
        <v>-4.6792015907775149</v>
      </c>
    </row>
    <row r="12" spans="1:11" ht="18" customHeight="1">
      <c r="A12" s="89"/>
      <c r="B12" s="89"/>
      <c r="C12" s="62"/>
      <c r="D12" s="62"/>
      <c r="E12" s="46" t="s">
        <v>24</v>
      </c>
      <c r="F12" s="53">
        <v>2233</v>
      </c>
      <c r="G12" s="54">
        <f t="shared" si="0"/>
        <v>0.32345255546349461</v>
      </c>
      <c r="H12" s="53">
        <v>2361</v>
      </c>
      <c r="I12" s="54">
        <f t="shared" si="1"/>
        <v>-5.4214315967810229</v>
      </c>
    </row>
    <row r="13" spans="1:11" ht="18" customHeight="1">
      <c r="A13" s="89"/>
      <c r="B13" s="89"/>
      <c r="C13" s="62"/>
      <c r="D13" s="63"/>
      <c r="E13" s="46" t="s">
        <v>25</v>
      </c>
      <c r="F13" s="53">
        <v>192</v>
      </c>
      <c r="G13" s="54">
        <f t="shared" si="0"/>
        <v>2.7811415427223901E-2</v>
      </c>
      <c r="H13" s="53">
        <v>271</v>
      </c>
      <c r="I13" s="54">
        <f t="shared" si="1"/>
        <v>-29.151291512915133</v>
      </c>
    </row>
    <row r="14" spans="1:11" ht="18" customHeight="1">
      <c r="A14" s="89"/>
      <c r="B14" s="89"/>
      <c r="C14" s="62"/>
      <c r="D14" s="60" t="s">
        <v>26</v>
      </c>
      <c r="E14" s="52"/>
      <c r="F14" s="53">
        <v>46818</v>
      </c>
      <c r="G14" s="54">
        <f t="shared" si="0"/>
        <v>6.7816398305821268</v>
      </c>
      <c r="H14" s="53">
        <v>42885</v>
      </c>
      <c r="I14" s="54">
        <f t="shared" si="1"/>
        <v>9.1710388247639116</v>
      </c>
    </row>
    <row r="15" spans="1:11" ht="18" customHeight="1">
      <c r="A15" s="89"/>
      <c r="B15" s="89"/>
      <c r="C15" s="62"/>
      <c r="D15" s="62"/>
      <c r="E15" s="46" t="s">
        <v>27</v>
      </c>
      <c r="F15" s="53">
        <v>1419</v>
      </c>
      <c r="G15" s="54">
        <f t="shared" si="0"/>
        <v>0.20554374214182664</v>
      </c>
      <c r="H15" s="53">
        <v>1462</v>
      </c>
      <c r="I15" s="54">
        <f t="shared" si="1"/>
        <v>-2.9411764705882359</v>
      </c>
    </row>
    <row r="16" spans="1:11" ht="18" customHeight="1">
      <c r="A16" s="89"/>
      <c r="B16" s="89"/>
      <c r="C16" s="62"/>
      <c r="D16" s="63"/>
      <c r="E16" s="46" t="s">
        <v>28</v>
      </c>
      <c r="F16" s="53">
        <v>45399</v>
      </c>
      <c r="G16" s="54">
        <f t="shared" si="0"/>
        <v>6.5760960884403019</v>
      </c>
      <c r="H16" s="53">
        <v>41423</v>
      </c>
      <c r="I16" s="54">
        <f t="shared" si="1"/>
        <v>9.598532216401523</v>
      </c>
      <c r="K16" s="26"/>
    </row>
    <row r="17" spans="1:26" ht="18" customHeight="1">
      <c r="A17" s="89"/>
      <c r="B17" s="89"/>
      <c r="C17" s="62"/>
      <c r="D17" s="90" t="s">
        <v>29</v>
      </c>
      <c r="E17" s="91"/>
      <c r="F17" s="53">
        <v>70265</v>
      </c>
      <c r="G17" s="54">
        <f t="shared" si="0"/>
        <v>10.17796408850983</v>
      </c>
      <c r="H17" s="53">
        <v>68909</v>
      </c>
      <c r="I17" s="54">
        <f t="shared" si="1"/>
        <v>1.9678126224440984</v>
      </c>
    </row>
    <row r="18" spans="1:26" ht="18" customHeight="1">
      <c r="A18" s="89"/>
      <c r="B18" s="89"/>
      <c r="C18" s="62"/>
      <c r="D18" s="90" t="s">
        <v>93</v>
      </c>
      <c r="E18" s="92"/>
      <c r="F18" s="53">
        <v>2992</v>
      </c>
      <c r="G18" s="54">
        <f t="shared" si="0"/>
        <v>0.43339455707423913</v>
      </c>
      <c r="H18" s="53">
        <v>2872</v>
      </c>
      <c r="I18" s="54">
        <f t="shared" si="1"/>
        <v>4.1782729805013963</v>
      </c>
    </row>
    <row r="19" spans="1:26" ht="18" customHeight="1">
      <c r="A19" s="89"/>
      <c r="B19" s="89"/>
      <c r="C19" s="61"/>
      <c r="D19" s="90" t="s">
        <v>94</v>
      </c>
      <c r="E19" s="92"/>
      <c r="F19" s="55">
        <v>0</v>
      </c>
      <c r="G19" s="54">
        <f t="shared" si="0"/>
        <v>0</v>
      </c>
      <c r="H19" s="53">
        <v>0</v>
      </c>
      <c r="I19" s="54" t="e">
        <f t="shared" si="1"/>
        <v>#DIV/0!</v>
      </c>
      <c r="Z19" s="2" t="s">
        <v>95</v>
      </c>
    </row>
    <row r="20" spans="1:26" ht="18" customHeight="1">
      <c r="A20" s="89"/>
      <c r="B20" s="89"/>
      <c r="C20" s="52" t="s">
        <v>4</v>
      </c>
      <c r="D20" s="52"/>
      <c r="E20" s="52"/>
      <c r="F20" s="53">
        <v>27718</v>
      </c>
      <c r="G20" s="54">
        <f t="shared" si="0"/>
        <v>4.0149834000614169</v>
      </c>
      <c r="H20" s="53">
        <v>26656</v>
      </c>
      <c r="I20" s="54">
        <f t="shared" si="1"/>
        <v>3.9840936374549774</v>
      </c>
    </row>
    <row r="21" spans="1:26" ht="18" customHeight="1">
      <c r="A21" s="89"/>
      <c r="B21" s="89"/>
      <c r="C21" s="52" t="s">
        <v>5</v>
      </c>
      <c r="D21" s="52"/>
      <c r="E21" s="52"/>
      <c r="F21" s="53">
        <v>173000</v>
      </c>
      <c r="G21" s="54">
        <f t="shared" si="0"/>
        <v>25.059244108904867</v>
      </c>
      <c r="H21" s="53">
        <v>179800</v>
      </c>
      <c r="I21" s="54">
        <f t="shared" si="1"/>
        <v>-3.7819799777530583</v>
      </c>
    </row>
    <row r="22" spans="1:26" ht="18" customHeight="1">
      <c r="A22" s="89"/>
      <c r="B22" s="89"/>
      <c r="C22" s="52" t="s">
        <v>30</v>
      </c>
      <c r="D22" s="52"/>
      <c r="E22" s="52"/>
      <c r="F22" s="53">
        <v>7826</v>
      </c>
      <c r="G22" s="54">
        <f t="shared" si="0"/>
        <v>1.1336048809034076</v>
      </c>
      <c r="H22" s="53">
        <v>7704</v>
      </c>
      <c r="I22" s="54">
        <f t="shared" si="1"/>
        <v>1.583592938733136</v>
      </c>
    </row>
    <row r="23" spans="1:26" ht="18" customHeight="1">
      <c r="A23" s="89"/>
      <c r="B23" s="89"/>
      <c r="C23" s="52" t="s">
        <v>6</v>
      </c>
      <c r="D23" s="52"/>
      <c r="E23" s="52"/>
      <c r="F23" s="53">
        <v>76704</v>
      </c>
      <c r="G23" s="54">
        <f t="shared" si="0"/>
        <v>11.110660463175947</v>
      </c>
      <c r="H23" s="53">
        <v>97290</v>
      </c>
      <c r="I23" s="54">
        <f t="shared" si="1"/>
        <v>-21.159420289855071</v>
      </c>
    </row>
    <row r="24" spans="1:26" ht="18" customHeight="1">
      <c r="A24" s="89"/>
      <c r="B24" s="89"/>
      <c r="C24" s="52" t="s">
        <v>31</v>
      </c>
      <c r="D24" s="52"/>
      <c r="E24" s="52"/>
      <c r="F24" s="53">
        <v>1762</v>
      </c>
      <c r="G24" s="54">
        <f t="shared" si="0"/>
        <v>0.25522767699358601</v>
      </c>
      <c r="H24" s="53">
        <v>1393</v>
      </c>
      <c r="I24" s="54">
        <f t="shared" si="1"/>
        <v>26.489590811198859</v>
      </c>
    </row>
    <row r="25" spans="1:26" ht="18" customHeight="1">
      <c r="A25" s="89"/>
      <c r="B25" s="89"/>
      <c r="C25" s="52" t="s">
        <v>7</v>
      </c>
      <c r="D25" s="52"/>
      <c r="E25" s="52"/>
      <c r="F25" s="53">
        <v>42902</v>
      </c>
      <c r="G25" s="54">
        <f t="shared" si="0"/>
        <v>6.214402836764374</v>
      </c>
      <c r="H25" s="53">
        <v>38302</v>
      </c>
      <c r="I25" s="54">
        <f t="shared" si="1"/>
        <v>12.009816719753541</v>
      </c>
    </row>
    <row r="26" spans="1:26" ht="18" customHeight="1">
      <c r="A26" s="89"/>
      <c r="B26" s="89"/>
      <c r="C26" s="52" t="s">
        <v>8</v>
      </c>
      <c r="D26" s="52"/>
      <c r="E26" s="52"/>
      <c r="F26" s="53">
        <v>162938</v>
      </c>
      <c r="G26" s="54">
        <f t="shared" si="0"/>
        <v>23.601752119171916</v>
      </c>
      <c r="H26" s="53">
        <v>123007</v>
      </c>
      <c r="I26" s="54">
        <f t="shared" si="1"/>
        <v>32.462380189745296</v>
      </c>
    </row>
    <row r="27" spans="1:26" ht="18" customHeight="1">
      <c r="A27" s="89"/>
      <c r="B27" s="89"/>
      <c r="C27" s="52" t="s">
        <v>9</v>
      </c>
      <c r="D27" s="52"/>
      <c r="E27" s="52"/>
      <c r="F27" s="53">
        <f>SUM(F9,F20:F26)</f>
        <v>690364</v>
      </c>
      <c r="G27" s="54">
        <f>F27/$F$27*100</f>
        <v>100</v>
      </c>
      <c r="H27" s="53">
        <v>667640</v>
      </c>
      <c r="I27" s="54">
        <f t="shared" si="1"/>
        <v>3.4036306991791943</v>
      </c>
    </row>
    <row r="28" spans="1:26" ht="18" customHeight="1">
      <c r="A28" s="89"/>
      <c r="B28" s="89" t="s">
        <v>88</v>
      </c>
      <c r="C28" s="60" t="s">
        <v>10</v>
      </c>
      <c r="D28" s="52"/>
      <c r="E28" s="52"/>
      <c r="F28" s="53">
        <f>SUM(F29:F31)</f>
        <v>284430</v>
      </c>
      <c r="G28" s="54">
        <f>F28/$F$45*100</f>
        <v>41.200004635235906</v>
      </c>
      <c r="H28" s="53">
        <v>275787</v>
      </c>
      <c r="I28" s="54">
        <f>(F28/H28-1)*100</f>
        <v>3.1339403235105312</v>
      </c>
    </row>
    <row r="29" spans="1:26" ht="18" customHeight="1">
      <c r="A29" s="89"/>
      <c r="B29" s="89"/>
      <c r="C29" s="62"/>
      <c r="D29" s="52" t="s">
        <v>11</v>
      </c>
      <c r="E29" s="52"/>
      <c r="F29" s="53">
        <v>168944</v>
      </c>
      <c r="G29" s="54">
        <f t="shared" ref="G29:G44" si="2">F29/$F$45*100</f>
        <v>24.471727958004763</v>
      </c>
      <c r="H29" s="53">
        <v>161752</v>
      </c>
      <c r="I29" s="54">
        <f t="shared" ref="I29:I45" si="3">(F29/H29-1)*100</f>
        <v>4.4463128740293678</v>
      </c>
    </row>
    <row r="30" spans="1:26" ht="18" customHeight="1">
      <c r="A30" s="89"/>
      <c r="B30" s="89"/>
      <c r="C30" s="62"/>
      <c r="D30" s="52" t="s">
        <v>32</v>
      </c>
      <c r="E30" s="52"/>
      <c r="F30" s="53">
        <v>35180</v>
      </c>
      <c r="G30" s="54">
        <f t="shared" si="2"/>
        <v>5.0958624725507118</v>
      </c>
      <c r="H30" s="53">
        <v>33797</v>
      </c>
      <c r="I30" s="54">
        <f t="shared" si="3"/>
        <v>4.0920791786253297</v>
      </c>
    </row>
    <row r="31" spans="1:26" ht="18" customHeight="1">
      <c r="A31" s="89"/>
      <c r="B31" s="89"/>
      <c r="C31" s="61"/>
      <c r="D31" s="52" t="s">
        <v>12</v>
      </c>
      <c r="E31" s="52"/>
      <c r="F31" s="53">
        <v>80306</v>
      </c>
      <c r="G31" s="54">
        <f t="shared" si="2"/>
        <v>11.632414204680428</v>
      </c>
      <c r="H31" s="53">
        <v>80238</v>
      </c>
      <c r="I31" s="54">
        <f t="shared" si="3"/>
        <v>8.4747875071666812E-2</v>
      </c>
    </row>
    <row r="32" spans="1:26" ht="18" customHeight="1">
      <c r="A32" s="89"/>
      <c r="B32" s="89"/>
      <c r="C32" s="60" t="s">
        <v>13</v>
      </c>
      <c r="D32" s="52"/>
      <c r="E32" s="52"/>
      <c r="F32" s="53">
        <f>SUM(F33:F38)</f>
        <v>309978</v>
      </c>
      <c r="G32" s="54">
        <f t="shared" si="2"/>
        <v>44.900661100520885</v>
      </c>
      <c r="H32" s="53">
        <v>299108</v>
      </c>
      <c r="I32" s="54">
        <f t="shared" si="3"/>
        <v>3.6341388394827367</v>
      </c>
    </row>
    <row r="33" spans="1:9" ht="18" customHeight="1">
      <c r="A33" s="89"/>
      <c r="B33" s="89"/>
      <c r="C33" s="62"/>
      <c r="D33" s="52" t="s">
        <v>14</v>
      </c>
      <c r="E33" s="52"/>
      <c r="F33" s="53">
        <v>32319</v>
      </c>
      <c r="G33" s="54">
        <f t="shared" si="2"/>
        <v>4.6814434124606734</v>
      </c>
      <c r="H33" s="53">
        <v>34912</v>
      </c>
      <c r="I33" s="54">
        <f t="shared" si="3"/>
        <v>-7.4272456461961456</v>
      </c>
    </row>
    <row r="34" spans="1:9" ht="18" customHeight="1">
      <c r="A34" s="89"/>
      <c r="B34" s="89"/>
      <c r="C34" s="62"/>
      <c r="D34" s="52" t="s">
        <v>33</v>
      </c>
      <c r="E34" s="52"/>
      <c r="F34" s="53">
        <v>2604</v>
      </c>
      <c r="G34" s="54">
        <f t="shared" si="2"/>
        <v>0.37719232173172412</v>
      </c>
      <c r="H34" s="53">
        <v>2210</v>
      </c>
      <c r="I34" s="54">
        <f t="shared" si="3"/>
        <v>17.828054298642538</v>
      </c>
    </row>
    <row r="35" spans="1:9" ht="18" customHeight="1">
      <c r="A35" s="89"/>
      <c r="B35" s="89"/>
      <c r="C35" s="62"/>
      <c r="D35" s="52" t="s">
        <v>34</v>
      </c>
      <c r="E35" s="52"/>
      <c r="F35" s="53">
        <v>146438</v>
      </c>
      <c r="G35" s="54">
        <f t="shared" si="2"/>
        <v>21.211708605894859</v>
      </c>
      <c r="H35" s="53">
        <v>164567</v>
      </c>
      <c r="I35" s="54">
        <f t="shared" si="3"/>
        <v>-11.016181859060447</v>
      </c>
    </row>
    <row r="36" spans="1:9" ht="18" customHeight="1">
      <c r="A36" s="89"/>
      <c r="B36" s="89"/>
      <c r="C36" s="62"/>
      <c r="D36" s="52" t="s">
        <v>35</v>
      </c>
      <c r="E36" s="52"/>
      <c r="F36" s="53">
        <v>8470</v>
      </c>
      <c r="G36" s="54">
        <f t="shared" si="2"/>
        <v>1.2268890034822211</v>
      </c>
      <c r="H36" s="53">
        <v>8592</v>
      </c>
      <c r="I36" s="54">
        <f t="shared" si="3"/>
        <v>-1.4199255121042809</v>
      </c>
    </row>
    <row r="37" spans="1:9" ht="18" customHeight="1">
      <c r="A37" s="89"/>
      <c r="B37" s="89"/>
      <c r="C37" s="62"/>
      <c r="D37" s="52" t="s">
        <v>15</v>
      </c>
      <c r="E37" s="52"/>
      <c r="F37" s="53">
        <v>3897</v>
      </c>
      <c r="G37" s="54">
        <f t="shared" si="2"/>
        <v>0.56448482249943499</v>
      </c>
      <c r="H37" s="53">
        <v>6315</v>
      </c>
      <c r="I37" s="54">
        <f t="shared" si="3"/>
        <v>-38.289786223277908</v>
      </c>
    </row>
    <row r="38" spans="1:9" ht="18" customHeight="1">
      <c r="A38" s="89"/>
      <c r="B38" s="89"/>
      <c r="C38" s="61"/>
      <c r="D38" s="52" t="s">
        <v>36</v>
      </c>
      <c r="E38" s="52"/>
      <c r="F38" s="53">
        <v>116250</v>
      </c>
      <c r="G38" s="54">
        <f t="shared" si="2"/>
        <v>16.838942934451971</v>
      </c>
      <c r="H38" s="53">
        <v>82512</v>
      </c>
      <c r="I38" s="54">
        <f t="shared" si="3"/>
        <v>40.888598022105867</v>
      </c>
    </row>
    <row r="39" spans="1:9" ht="18" customHeight="1">
      <c r="A39" s="89"/>
      <c r="B39" s="89"/>
      <c r="C39" s="60" t="s">
        <v>16</v>
      </c>
      <c r="D39" s="52"/>
      <c r="E39" s="52"/>
      <c r="F39" s="53">
        <f>F40+F43+F44</f>
        <v>95956</v>
      </c>
      <c r="G39" s="54">
        <f t="shared" si="2"/>
        <v>13.89933426424321</v>
      </c>
      <c r="H39" s="53">
        <v>92745</v>
      </c>
      <c r="I39" s="54">
        <f t="shared" si="3"/>
        <v>3.4621812496630655</v>
      </c>
    </row>
    <row r="40" spans="1:9" ht="18" customHeight="1">
      <c r="A40" s="89"/>
      <c r="B40" s="89"/>
      <c r="C40" s="62"/>
      <c r="D40" s="60" t="s">
        <v>17</v>
      </c>
      <c r="E40" s="52"/>
      <c r="F40" s="53">
        <f>SUM(F41:F42)</f>
        <v>88033</v>
      </c>
      <c r="G40" s="54">
        <f t="shared" si="2"/>
        <v>12.751678824504175</v>
      </c>
      <c r="H40" s="53">
        <v>84228</v>
      </c>
      <c r="I40" s="54">
        <f t="shared" si="3"/>
        <v>4.5175001187253594</v>
      </c>
    </row>
    <row r="41" spans="1:9" ht="18" customHeight="1">
      <c r="A41" s="89"/>
      <c r="B41" s="89"/>
      <c r="C41" s="62"/>
      <c r="D41" s="62"/>
      <c r="E41" s="56" t="s">
        <v>91</v>
      </c>
      <c r="F41" s="53">
        <v>62643</v>
      </c>
      <c r="G41" s="54">
        <f t="shared" si="2"/>
        <v>9.0739088364978482</v>
      </c>
      <c r="H41" s="53">
        <v>62828</v>
      </c>
      <c r="I41" s="57">
        <f t="shared" si="3"/>
        <v>-0.29445470172534405</v>
      </c>
    </row>
    <row r="42" spans="1:9" ht="18" customHeight="1">
      <c r="A42" s="89"/>
      <c r="B42" s="89"/>
      <c r="C42" s="62"/>
      <c r="D42" s="61"/>
      <c r="E42" s="46" t="s">
        <v>37</v>
      </c>
      <c r="F42" s="53">
        <v>25390</v>
      </c>
      <c r="G42" s="54">
        <f t="shared" si="2"/>
        <v>3.677769988006327</v>
      </c>
      <c r="H42" s="53">
        <v>21400</v>
      </c>
      <c r="I42" s="57">
        <f t="shared" si="3"/>
        <v>18.644859813084103</v>
      </c>
    </row>
    <row r="43" spans="1:9" ht="18" customHeight="1">
      <c r="A43" s="89"/>
      <c r="B43" s="89"/>
      <c r="C43" s="62"/>
      <c r="D43" s="52" t="s">
        <v>38</v>
      </c>
      <c r="E43" s="52"/>
      <c r="F43" s="53">
        <v>7923</v>
      </c>
      <c r="G43" s="54">
        <f t="shared" si="2"/>
        <v>1.1476554397390362</v>
      </c>
      <c r="H43" s="53">
        <v>8517</v>
      </c>
      <c r="I43" s="57">
        <f t="shared" si="3"/>
        <v>-6.9742867206762931</v>
      </c>
    </row>
    <row r="44" spans="1:9" ht="18" customHeight="1">
      <c r="A44" s="89"/>
      <c r="B44" s="89"/>
      <c r="C44" s="61"/>
      <c r="D44" s="52" t="s">
        <v>39</v>
      </c>
      <c r="E44" s="52"/>
      <c r="F44" s="53">
        <v>0</v>
      </c>
      <c r="G44" s="54">
        <f t="shared" si="2"/>
        <v>0</v>
      </c>
      <c r="H44" s="53">
        <v>0</v>
      </c>
      <c r="I44" s="54" t="e">
        <f t="shared" si="3"/>
        <v>#DIV/0!</v>
      </c>
    </row>
    <row r="45" spans="1:9" ht="18" customHeight="1">
      <c r="A45" s="89"/>
      <c r="B45" s="89"/>
      <c r="C45" s="46" t="s">
        <v>18</v>
      </c>
      <c r="D45" s="46"/>
      <c r="E45" s="46"/>
      <c r="F45" s="53">
        <f>SUM(F28,F32,F39)</f>
        <v>690364</v>
      </c>
      <c r="G45" s="54">
        <f>F45/$F$45*100</f>
        <v>100</v>
      </c>
      <c r="H45" s="53">
        <v>667640</v>
      </c>
      <c r="I45" s="54">
        <f t="shared" si="3"/>
        <v>3.4036306991791943</v>
      </c>
    </row>
    <row r="46" spans="1:9">
      <c r="A46" s="23" t="s">
        <v>19</v>
      </c>
    </row>
    <row r="47" spans="1:9">
      <c r="A47" s="24" t="s">
        <v>20</v>
      </c>
    </row>
    <row r="48" spans="1:9">
      <c r="A48" s="24"/>
    </row>
  </sheetData>
  <mergeCells count="6">
    <mergeCell ref="A9:A45"/>
    <mergeCell ref="B9:B27"/>
    <mergeCell ref="B28:B45"/>
    <mergeCell ref="D17:E17"/>
    <mergeCell ref="D18:E18"/>
    <mergeCell ref="D19:E19"/>
  </mergeCells>
  <phoneticPr fontId="9"/>
  <printOptions horizontalCentered="1" verticalCentered="1" gridLinesSet="0"/>
  <pageMargins left="0" right="0" top="0.2" bottom="0.19685039370078741" header="0.2" footer="0.31"/>
  <pageSetup paperSize="9" orientation="portrait" useFirstPageNumber="1" r:id="rId1"/>
  <headerFooter alignWithMargins="0">
    <oddHeader>&amp;R&amp;"明朝,斜体"&amp;9都道府県－&amp;P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50"/>
  <sheetViews>
    <sheetView view="pageBreakPreview" zoomScaleNormal="100" zoomScaleSheetLayoutView="100" workbookViewId="0">
      <pane xSplit="5" ySplit="7" topLeftCell="F8" activePane="bottomRight" state="frozen"/>
      <selection activeCell="L8" sqref="L8"/>
      <selection pane="topRight" activeCell="L8" sqref="L8"/>
      <selection pane="bottomLeft" activeCell="L8" sqref="L8"/>
      <selection pane="bottomRight" activeCell="H17" sqref="H17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264</v>
      </c>
      <c r="E1" s="13"/>
      <c r="F1" s="13"/>
      <c r="G1" s="13"/>
    </row>
    <row r="2" spans="1:25" ht="15" customHeight="1"/>
    <row r="3" spans="1:25" ht="15" customHeight="1">
      <c r="A3" s="14" t="s">
        <v>46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243</v>
      </c>
      <c r="B5" s="12"/>
      <c r="C5" s="12"/>
      <c r="D5" s="12"/>
      <c r="K5" s="15"/>
      <c r="O5" s="15" t="s">
        <v>47</v>
      </c>
    </row>
    <row r="6" spans="1:25" ht="16" customHeight="1">
      <c r="A6" s="95" t="s">
        <v>48</v>
      </c>
      <c r="B6" s="96"/>
      <c r="C6" s="96"/>
      <c r="D6" s="96"/>
      <c r="E6" s="96"/>
      <c r="F6" s="100" t="s">
        <v>251</v>
      </c>
      <c r="G6" s="100"/>
      <c r="H6" s="100" t="s">
        <v>252</v>
      </c>
      <c r="I6" s="100"/>
      <c r="J6" s="100" t="s">
        <v>253</v>
      </c>
      <c r="K6" s="100"/>
      <c r="L6" s="100"/>
      <c r="M6" s="100"/>
      <c r="N6" s="100"/>
      <c r="O6" s="100"/>
    </row>
    <row r="7" spans="1:25" ht="16" customHeight="1">
      <c r="A7" s="96"/>
      <c r="B7" s="96"/>
      <c r="C7" s="96"/>
      <c r="D7" s="96"/>
      <c r="E7" s="96"/>
      <c r="F7" s="50" t="s">
        <v>244</v>
      </c>
      <c r="G7" s="50" t="s">
        <v>236</v>
      </c>
      <c r="H7" s="50" t="s">
        <v>241</v>
      </c>
      <c r="I7" s="50" t="s">
        <v>236</v>
      </c>
      <c r="J7" s="50" t="s">
        <v>241</v>
      </c>
      <c r="K7" s="50" t="s">
        <v>236</v>
      </c>
      <c r="L7" s="50" t="s">
        <v>241</v>
      </c>
      <c r="M7" s="50" t="s">
        <v>236</v>
      </c>
      <c r="N7" s="50" t="s">
        <v>241</v>
      </c>
      <c r="O7" s="50" t="s">
        <v>236</v>
      </c>
    </row>
    <row r="8" spans="1:25" ht="16" customHeight="1">
      <c r="A8" s="93" t="s">
        <v>82</v>
      </c>
      <c r="B8" s="60" t="s">
        <v>49</v>
      </c>
      <c r="C8" s="52"/>
      <c r="D8" s="52"/>
      <c r="E8" s="65" t="s">
        <v>40</v>
      </c>
      <c r="F8" s="53">
        <v>3471</v>
      </c>
      <c r="G8" s="53">
        <v>3998</v>
      </c>
      <c r="H8" s="53">
        <v>1387</v>
      </c>
      <c r="I8" s="53">
        <v>1392</v>
      </c>
      <c r="J8" s="53">
        <v>56801</v>
      </c>
      <c r="K8" s="53">
        <v>55442</v>
      </c>
      <c r="L8" s="53"/>
      <c r="M8" s="53"/>
      <c r="N8" s="53"/>
      <c r="O8" s="53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93"/>
      <c r="B9" s="62"/>
      <c r="C9" s="52" t="s">
        <v>50</v>
      </c>
      <c r="D9" s="52"/>
      <c r="E9" s="65" t="s">
        <v>41</v>
      </c>
      <c r="F9" s="53">
        <v>3471</v>
      </c>
      <c r="G9" s="53">
        <v>3408</v>
      </c>
      <c r="H9" s="53">
        <v>1387</v>
      </c>
      <c r="I9" s="53">
        <v>1392</v>
      </c>
      <c r="J9" s="53">
        <v>56799</v>
      </c>
      <c r="K9" s="53">
        <v>55440</v>
      </c>
      <c r="L9" s="53"/>
      <c r="M9" s="53"/>
      <c r="N9" s="53"/>
      <c r="O9" s="53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93"/>
      <c r="B10" s="61"/>
      <c r="C10" s="52" t="s">
        <v>51</v>
      </c>
      <c r="D10" s="52"/>
      <c r="E10" s="65" t="s">
        <v>42</v>
      </c>
      <c r="F10" s="53">
        <v>0</v>
      </c>
      <c r="G10" s="53">
        <v>590</v>
      </c>
      <c r="H10" s="53">
        <v>0</v>
      </c>
      <c r="I10" s="53">
        <v>0</v>
      </c>
      <c r="J10" s="66">
        <v>2</v>
      </c>
      <c r="K10" s="66">
        <v>2</v>
      </c>
      <c r="L10" s="53"/>
      <c r="M10" s="53"/>
      <c r="N10" s="53"/>
      <c r="O10" s="53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93"/>
      <c r="B11" s="60" t="s">
        <v>52</v>
      </c>
      <c r="C11" s="52"/>
      <c r="D11" s="52"/>
      <c r="E11" s="65" t="s">
        <v>43</v>
      </c>
      <c r="F11" s="53">
        <v>2668</v>
      </c>
      <c r="G11" s="53">
        <v>3153</v>
      </c>
      <c r="H11" s="53">
        <v>973</v>
      </c>
      <c r="I11" s="53">
        <v>1014</v>
      </c>
      <c r="J11" s="53">
        <v>56532</v>
      </c>
      <c r="K11" s="53">
        <v>54983</v>
      </c>
      <c r="L11" s="53"/>
      <c r="M11" s="53"/>
      <c r="N11" s="53"/>
      <c r="O11" s="53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93"/>
      <c r="B12" s="62"/>
      <c r="C12" s="52" t="s">
        <v>53</v>
      </c>
      <c r="D12" s="52"/>
      <c r="E12" s="65" t="s">
        <v>44</v>
      </c>
      <c r="F12" s="53">
        <v>2667</v>
      </c>
      <c r="G12" s="53">
        <v>3152</v>
      </c>
      <c r="H12" s="53">
        <v>972</v>
      </c>
      <c r="I12" s="53">
        <v>1013</v>
      </c>
      <c r="J12" s="53">
        <v>56524</v>
      </c>
      <c r="K12" s="53">
        <v>54975</v>
      </c>
      <c r="L12" s="53"/>
      <c r="M12" s="53"/>
      <c r="N12" s="53"/>
      <c r="O12" s="53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93"/>
      <c r="B13" s="61"/>
      <c r="C13" s="52" t="s">
        <v>54</v>
      </c>
      <c r="D13" s="52"/>
      <c r="E13" s="65" t="s">
        <v>45</v>
      </c>
      <c r="F13" s="53">
        <v>1</v>
      </c>
      <c r="G13" s="53">
        <v>1</v>
      </c>
      <c r="H13" s="66">
        <v>1</v>
      </c>
      <c r="I13" s="66">
        <v>1</v>
      </c>
      <c r="J13" s="66">
        <v>8</v>
      </c>
      <c r="K13" s="66">
        <v>8</v>
      </c>
      <c r="L13" s="53"/>
      <c r="M13" s="53"/>
      <c r="N13" s="53"/>
      <c r="O13" s="53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93"/>
      <c r="B14" s="52" t="s">
        <v>55</v>
      </c>
      <c r="C14" s="52"/>
      <c r="D14" s="52"/>
      <c r="E14" s="65" t="s">
        <v>96</v>
      </c>
      <c r="F14" s="53">
        <v>804</v>
      </c>
      <c r="G14" s="53">
        <v>256</v>
      </c>
      <c r="H14" s="53">
        <v>415</v>
      </c>
      <c r="I14" s="53">
        <v>379</v>
      </c>
      <c r="J14" s="53">
        <v>275</v>
      </c>
      <c r="K14" s="53">
        <v>465</v>
      </c>
      <c r="L14" s="53">
        <f t="shared" ref="L14:O14" si="0">L9-L12</f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93"/>
      <c r="B15" s="52" t="s">
        <v>56</v>
      </c>
      <c r="C15" s="52"/>
      <c r="D15" s="52"/>
      <c r="E15" s="65" t="s">
        <v>97</v>
      </c>
      <c r="F15" s="53">
        <v>-1</v>
      </c>
      <c r="G15" s="53">
        <v>589</v>
      </c>
      <c r="H15" s="53">
        <v>-1</v>
      </c>
      <c r="I15" s="53">
        <v>-1</v>
      </c>
      <c r="J15" s="53">
        <v>-6</v>
      </c>
      <c r="K15" s="53">
        <v>-6</v>
      </c>
      <c r="L15" s="53">
        <f t="shared" ref="L15:O15" si="1">L10-L13</f>
        <v>0</v>
      </c>
      <c r="M15" s="53">
        <f t="shared" si="1"/>
        <v>0</v>
      </c>
      <c r="N15" s="53">
        <f t="shared" si="1"/>
        <v>0</v>
      </c>
      <c r="O15" s="53">
        <f t="shared" si="1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93"/>
      <c r="B16" s="52" t="s">
        <v>57</v>
      </c>
      <c r="C16" s="52"/>
      <c r="D16" s="52"/>
      <c r="E16" s="65" t="s">
        <v>98</v>
      </c>
      <c r="F16" s="53">
        <v>803</v>
      </c>
      <c r="G16" s="53">
        <v>845</v>
      </c>
      <c r="H16" s="53">
        <v>414</v>
      </c>
      <c r="I16" s="53">
        <v>378</v>
      </c>
      <c r="J16" s="53">
        <v>269</v>
      </c>
      <c r="K16" s="53">
        <v>459</v>
      </c>
      <c r="L16" s="53">
        <f t="shared" ref="L16:O16" si="2">L8-L11</f>
        <v>0</v>
      </c>
      <c r="M16" s="53">
        <f t="shared" si="2"/>
        <v>0</v>
      </c>
      <c r="N16" s="53">
        <f t="shared" si="2"/>
        <v>0</v>
      </c>
      <c r="O16" s="53">
        <f t="shared" si="2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93"/>
      <c r="B17" s="52" t="s">
        <v>58</v>
      </c>
      <c r="C17" s="52"/>
      <c r="D17" s="52"/>
      <c r="E17" s="50"/>
      <c r="F17" s="53">
        <v>0</v>
      </c>
      <c r="G17" s="53">
        <v>0</v>
      </c>
      <c r="H17" s="66">
        <v>9626</v>
      </c>
      <c r="I17" s="66">
        <v>10125</v>
      </c>
      <c r="J17" s="53">
        <v>16174</v>
      </c>
      <c r="K17" s="53">
        <v>15014</v>
      </c>
      <c r="L17" s="53"/>
      <c r="M17" s="53"/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93"/>
      <c r="B18" s="52" t="s">
        <v>59</v>
      </c>
      <c r="C18" s="52"/>
      <c r="D18" s="52"/>
      <c r="E18" s="50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/>
      <c r="M18" s="67"/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93" t="s">
        <v>83</v>
      </c>
      <c r="B19" s="60" t="s">
        <v>60</v>
      </c>
      <c r="C19" s="52"/>
      <c r="D19" s="52"/>
      <c r="E19" s="65"/>
      <c r="F19" s="53">
        <v>7</v>
      </c>
      <c r="G19" s="53">
        <v>135</v>
      </c>
      <c r="H19" s="53">
        <v>54</v>
      </c>
      <c r="I19" s="53">
        <v>112</v>
      </c>
      <c r="J19" s="53">
        <v>5565</v>
      </c>
      <c r="K19" s="53">
        <v>5567</v>
      </c>
      <c r="L19" s="53"/>
      <c r="M19" s="53"/>
      <c r="N19" s="53"/>
      <c r="O19" s="53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93"/>
      <c r="B20" s="61"/>
      <c r="C20" s="52" t="s">
        <v>61</v>
      </c>
      <c r="D20" s="52"/>
      <c r="E20" s="65"/>
      <c r="F20" s="53">
        <v>7</v>
      </c>
      <c r="G20" s="53">
        <v>135</v>
      </c>
      <c r="H20" s="53">
        <v>0</v>
      </c>
      <c r="I20" s="53">
        <v>0</v>
      </c>
      <c r="J20" s="53">
        <v>1429</v>
      </c>
      <c r="K20" s="66">
        <v>1467</v>
      </c>
      <c r="L20" s="53"/>
      <c r="M20" s="53"/>
      <c r="N20" s="53"/>
      <c r="O20" s="53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93"/>
      <c r="B21" s="52" t="s">
        <v>62</v>
      </c>
      <c r="C21" s="52"/>
      <c r="D21" s="52"/>
      <c r="E21" s="65" t="s">
        <v>99</v>
      </c>
      <c r="F21" s="53">
        <v>7</v>
      </c>
      <c r="G21" s="53">
        <v>135</v>
      </c>
      <c r="H21" s="53">
        <v>54</v>
      </c>
      <c r="I21" s="53">
        <v>112</v>
      </c>
      <c r="J21" s="53">
        <v>5565</v>
      </c>
      <c r="K21" s="53">
        <v>5567</v>
      </c>
      <c r="L21" s="53"/>
      <c r="M21" s="53"/>
      <c r="N21" s="53"/>
      <c r="O21" s="53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93"/>
      <c r="B22" s="60" t="s">
        <v>63</v>
      </c>
      <c r="C22" s="52"/>
      <c r="D22" s="52"/>
      <c r="E22" s="65" t="s">
        <v>100</v>
      </c>
      <c r="F22" s="53">
        <v>499</v>
      </c>
      <c r="G22" s="53">
        <v>1081</v>
      </c>
      <c r="H22" s="53">
        <v>551</v>
      </c>
      <c r="I22" s="53">
        <v>656</v>
      </c>
      <c r="J22" s="53">
        <v>8186</v>
      </c>
      <c r="K22" s="53">
        <v>8088</v>
      </c>
      <c r="L22" s="53"/>
      <c r="M22" s="53"/>
      <c r="N22" s="53"/>
      <c r="O22" s="53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93"/>
      <c r="B23" s="61" t="s">
        <v>64</v>
      </c>
      <c r="C23" s="52" t="s">
        <v>65</v>
      </c>
      <c r="D23" s="52"/>
      <c r="E23" s="65"/>
      <c r="F23" s="53">
        <v>181</v>
      </c>
      <c r="G23" s="53">
        <v>194</v>
      </c>
      <c r="H23" s="53">
        <v>465</v>
      </c>
      <c r="I23" s="53">
        <v>509</v>
      </c>
      <c r="J23" s="53">
        <v>2040</v>
      </c>
      <c r="K23" s="53">
        <v>1986</v>
      </c>
      <c r="L23" s="53"/>
      <c r="M23" s="53"/>
      <c r="N23" s="53"/>
      <c r="O23" s="53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93"/>
      <c r="B24" s="52" t="s">
        <v>101</v>
      </c>
      <c r="C24" s="52"/>
      <c r="D24" s="52"/>
      <c r="E24" s="65" t="s">
        <v>102</v>
      </c>
      <c r="F24" s="53">
        <v>-492</v>
      </c>
      <c r="G24" s="53">
        <v>-946</v>
      </c>
      <c r="H24" s="53">
        <v>-497</v>
      </c>
      <c r="I24" s="53">
        <v>-544</v>
      </c>
      <c r="J24" s="53">
        <v>-2621</v>
      </c>
      <c r="K24" s="53">
        <v>-2521</v>
      </c>
      <c r="L24" s="53">
        <f t="shared" ref="L24:O24" si="3">L21-L22</f>
        <v>0</v>
      </c>
      <c r="M24" s="53">
        <f t="shared" si="3"/>
        <v>0</v>
      </c>
      <c r="N24" s="53">
        <f t="shared" si="3"/>
        <v>0</v>
      </c>
      <c r="O24" s="53">
        <f t="shared" si="3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93"/>
      <c r="B25" s="60" t="s">
        <v>66</v>
      </c>
      <c r="C25" s="60"/>
      <c r="D25" s="60"/>
      <c r="E25" s="97" t="s">
        <v>103</v>
      </c>
      <c r="F25" s="101">
        <v>492</v>
      </c>
      <c r="G25" s="101">
        <v>946</v>
      </c>
      <c r="H25" s="101">
        <v>497</v>
      </c>
      <c r="I25" s="101">
        <v>544</v>
      </c>
      <c r="J25" s="101">
        <v>2621</v>
      </c>
      <c r="K25" s="101">
        <v>2521</v>
      </c>
      <c r="L25" s="101"/>
      <c r="M25" s="101"/>
      <c r="N25" s="101"/>
      <c r="O25" s="101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93"/>
      <c r="B26" s="79" t="s">
        <v>67</v>
      </c>
      <c r="C26" s="79"/>
      <c r="D26" s="79"/>
      <c r="E26" s="98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93"/>
      <c r="B27" s="52" t="s">
        <v>104</v>
      </c>
      <c r="C27" s="52"/>
      <c r="D27" s="52"/>
      <c r="E27" s="65" t="s">
        <v>105</v>
      </c>
      <c r="F27" s="53">
        <f>F24+F25</f>
        <v>0</v>
      </c>
      <c r="G27" s="53">
        <f t="shared" ref="G27:O27" si="4">G24+G25</f>
        <v>0</v>
      </c>
      <c r="H27" s="53">
        <f t="shared" si="4"/>
        <v>0</v>
      </c>
      <c r="I27" s="53">
        <f t="shared" si="4"/>
        <v>0</v>
      </c>
      <c r="J27" s="53">
        <f t="shared" si="4"/>
        <v>0</v>
      </c>
      <c r="K27" s="53">
        <f t="shared" si="4"/>
        <v>0</v>
      </c>
      <c r="L27" s="53">
        <f t="shared" si="4"/>
        <v>0</v>
      </c>
      <c r="M27" s="53">
        <f t="shared" si="4"/>
        <v>0</v>
      </c>
      <c r="N27" s="53">
        <f t="shared" si="4"/>
        <v>0</v>
      </c>
      <c r="O27" s="53">
        <f t="shared" si="4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106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96" t="s">
        <v>68</v>
      </c>
      <c r="B30" s="96"/>
      <c r="C30" s="96"/>
      <c r="D30" s="96"/>
      <c r="E30" s="96"/>
      <c r="F30" s="103" t="s">
        <v>254</v>
      </c>
      <c r="G30" s="103"/>
      <c r="H30" s="103" t="s">
        <v>255</v>
      </c>
      <c r="I30" s="103"/>
      <c r="J30" s="103" t="s">
        <v>256</v>
      </c>
      <c r="K30" s="103"/>
      <c r="L30" s="103"/>
      <c r="M30" s="103"/>
      <c r="N30" s="103"/>
      <c r="O30" s="103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96"/>
      <c r="B31" s="96"/>
      <c r="C31" s="96"/>
      <c r="D31" s="96"/>
      <c r="E31" s="96"/>
      <c r="F31" s="50" t="s">
        <v>241</v>
      </c>
      <c r="G31" s="50" t="s">
        <v>236</v>
      </c>
      <c r="H31" s="50" t="s">
        <v>241</v>
      </c>
      <c r="I31" s="50" t="s">
        <v>236</v>
      </c>
      <c r="J31" s="50" t="s">
        <v>241</v>
      </c>
      <c r="K31" s="50" t="s">
        <v>236</v>
      </c>
      <c r="L31" s="50" t="s">
        <v>241</v>
      </c>
      <c r="M31" s="50" t="s">
        <v>236</v>
      </c>
      <c r="N31" s="50" t="s">
        <v>241</v>
      </c>
      <c r="O31" s="50" t="s">
        <v>236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93" t="s">
        <v>84</v>
      </c>
      <c r="B32" s="60" t="s">
        <v>49</v>
      </c>
      <c r="C32" s="52"/>
      <c r="D32" s="52"/>
      <c r="E32" s="65" t="s">
        <v>40</v>
      </c>
      <c r="F32" s="53">
        <v>15</v>
      </c>
      <c r="G32" s="53">
        <v>15</v>
      </c>
      <c r="H32" s="53">
        <v>15</v>
      </c>
      <c r="I32" s="53">
        <v>15</v>
      </c>
      <c r="J32" s="53">
        <v>0</v>
      </c>
      <c r="K32" s="53">
        <v>0</v>
      </c>
      <c r="L32" s="53"/>
      <c r="M32" s="53"/>
      <c r="N32" s="53"/>
      <c r="O32" s="53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99"/>
      <c r="B33" s="62"/>
      <c r="C33" s="60" t="s">
        <v>69</v>
      </c>
      <c r="D33" s="52"/>
      <c r="E33" s="65"/>
      <c r="F33" s="53">
        <v>15</v>
      </c>
      <c r="G33" s="53">
        <v>15</v>
      </c>
      <c r="H33" s="53">
        <v>15</v>
      </c>
      <c r="I33" s="53">
        <v>15</v>
      </c>
      <c r="J33" s="53">
        <v>0</v>
      </c>
      <c r="K33" s="53">
        <v>0</v>
      </c>
      <c r="L33" s="53"/>
      <c r="M33" s="53"/>
      <c r="N33" s="53"/>
      <c r="O33" s="53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99"/>
      <c r="B34" s="62"/>
      <c r="C34" s="61"/>
      <c r="D34" s="52" t="s">
        <v>70</v>
      </c>
      <c r="E34" s="65"/>
      <c r="F34" s="53">
        <v>15</v>
      </c>
      <c r="G34" s="53">
        <v>15</v>
      </c>
      <c r="H34" s="53">
        <v>15</v>
      </c>
      <c r="I34" s="53">
        <v>15</v>
      </c>
      <c r="J34" s="53">
        <v>0</v>
      </c>
      <c r="K34" s="53">
        <v>0</v>
      </c>
      <c r="L34" s="53"/>
      <c r="M34" s="53"/>
      <c r="N34" s="53"/>
      <c r="O34" s="53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99"/>
      <c r="B35" s="61"/>
      <c r="C35" s="52" t="s">
        <v>71</v>
      </c>
      <c r="D35" s="52"/>
      <c r="E35" s="65"/>
      <c r="F35" s="53">
        <v>0</v>
      </c>
      <c r="G35" s="53">
        <v>0</v>
      </c>
      <c r="H35" s="53">
        <v>0</v>
      </c>
      <c r="I35" s="53">
        <v>0</v>
      </c>
      <c r="J35" s="67">
        <v>0</v>
      </c>
      <c r="K35" s="67">
        <v>0</v>
      </c>
      <c r="L35" s="53"/>
      <c r="M35" s="53"/>
      <c r="N35" s="53"/>
      <c r="O35" s="53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99"/>
      <c r="B36" s="60" t="s">
        <v>52</v>
      </c>
      <c r="C36" s="52"/>
      <c r="D36" s="52"/>
      <c r="E36" s="65" t="s">
        <v>41</v>
      </c>
      <c r="F36" s="53">
        <v>15</v>
      </c>
      <c r="G36" s="53">
        <v>15</v>
      </c>
      <c r="H36" s="53">
        <v>15</v>
      </c>
      <c r="I36" s="53">
        <v>15</v>
      </c>
      <c r="J36" s="53">
        <v>0</v>
      </c>
      <c r="K36" s="53">
        <v>0</v>
      </c>
      <c r="L36" s="53"/>
      <c r="M36" s="53"/>
      <c r="N36" s="53"/>
      <c r="O36" s="53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99"/>
      <c r="B37" s="62"/>
      <c r="C37" s="52" t="s">
        <v>72</v>
      </c>
      <c r="D37" s="52"/>
      <c r="E37" s="65"/>
      <c r="F37" s="53">
        <v>15</v>
      </c>
      <c r="G37" s="53">
        <v>15</v>
      </c>
      <c r="H37" s="53">
        <v>15</v>
      </c>
      <c r="I37" s="53">
        <v>15</v>
      </c>
      <c r="J37" s="53">
        <v>0</v>
      </c>
      <c r="K37" s="53">
        <v>0</v>
      </c>
      <c r="L37" s="53"/>
      <c r="M37" s="53"/>
      <c r="N37" s="53"/>
      <c r="O37" s="53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99"/>
      <c r="B38" s="61"/>
      <c r="C38" s="52" t="s">
        <v>73</v>
      </c>
      <c r="D38" s="52"/>
      <c r="E38" s="65"/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67">
        <v>0</v>
      </c>
      <c r="L38" s="53"/>
      <c r="M38" s="53"/>
      <c r="N38" s="53"/>
      <c r="O38" s="53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99"/>
      <c r="B39" s="46" t="s">
        <v>74</v>
      </c>
      <c r="C39" s="46"/>
      <c r="D39" s="46"/>
      <c r="E39" s="65" t="s">
        <v>107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3">
        <f t="shared" ref="L39:O39" si="5">L32-L36</f>
        <v>0</v>
      </c>
      <c r="M39" s="53">
        <f t="shared" si="5"/>
        <v>0</v>
      </c>
      <c r="N39" s="53">
        <f t="shared" si="5"/>
        <v>0</v>
      </c>
      <c r="O39" s="53">
        <f t="shared" si="5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93" t="s">
        <v>85</v>
      </c>
      <c r="B40" s="60" t="s">
        <v>75</v>
      </c>
      <c r="C40" s="52"/>
      <c r="D40" s="52"/>
      <c r="E40" s="65" t="s">
        <v>43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/>
      <c r="M40" s="53"/>
      <c r="N40" s="53"/>
      <c r="O40" s="53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94"/>
      <c r="B41" s="61"/>
      <c r="C41" s="52" t="s">
        <v>76</v>
      </c>
      <c r="D41" s="52"/>
      <c r="E41" s="65"/>
      <c r="F41" s="67">
        <v>0</v>
      </c>
      <c r="G41" s="67">
        <v>0</v>
      </c>
      <c r="H41" s="67">
        <v>0</v>
      </c>
      <c r="I41" s="67">
        <v>0</v>
      </c>
      <c r="J41" s="53">
        <v>0</v>
      </c>
      <c r="K41" s="53">
        <v>0</v>
      </c>
      <c r="L41" s="53"/>
      <c r="M41" s="53"/>
      <c r="N41" s="53"/>
      <c r="O41" s="53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94"/>
      <c r="B42" s="60" t="s">
        <v>63</v>
      </c>
      <c r="C42" s="52"/>
      <c r="D42" s="52"/>
      <c r="E42" s="65" t="s">
        <v>44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/>
      <c r="M42" s="53"/>
      <c r="N42" s="53"/>
      <c r="O42" s="53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94"/>
      <c r="B43" s="61"/>
      <c r="C43" s="52" t="s">
        <v>77</v>
      </c>
      <c r="D43" s="52"/>
      <c r="E43" s="65"/>
      <c r="F43" s="53">
        <v>0</v>
      </c>
      <c r="G43" s="53">
        <v>0</v>
      </c>
      <c r="H43" s="53">
        <v>0</v>
      </c>
      <c r="I43" s="53">
        <v>0</v>
      </c>
      <c r="J43" s="67">
        <v>0</v>
      </c>
      <c r="K43" s="67">
        <v>0</v>
      </c>
      <c r="L43" s="53"/>
      <c r="M43" s="53"/>
      <c r="N43" s="53"/>
      <c r="O43" s="53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94"/>
      <c r="B44" s="52" t="s">
        <v>74</v>
      </c>
      <c r="C44" s="52"/>
      <c r="D44" s="52"/>
      <c r="E44" s="65" t="s">
        <v>108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f t="shared" ref="L44:O44" si="6">L40-L42</f>
        <v>0</v>
      </c>
      <c r="M44" s="67">
        <f t="shared" si="6"/>
        <v>0</v>
      </c>
      <c r="N44" s="67">
        <f t="shared" si="6"/>
        <v>0</v>
      </c>
      <c r="O44" s="67">
        <f t="shared" si="6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93" t="s">
        <v>86</v>
      </c>
      <c r="B45" s="46" t="s">
        <v>78</v>
      </c>
      <c r="C45" s="46"/>
      <c r="D45" s="46"/>
      <c r="E45" s="65" t="s">
        <v>109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3">
        <f t="shared" ref="L45:O45" si="7">L39+L44</f>
        <v>0</v>
      </c>
      <c r="M45" s="53">
        <f t="shared" si="7"/>
        <v>0</v>
      </c>
      <c r="N45" s="53">
        <f t="shared" si="7"/>
        <v>0</v>
      </c>
      <c r="O45" s="53">
        <f t="shared" si="7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94"/>
      <c r="B46" s="52" t="s">
        <v>79</v>
      </c>
      <c r="C46" s="52"/>
      <c r="D46" s="52"/>
      <c r="E46" s="52"/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53"/>
      <c r="M46" s="53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94"/>
      <c r="B47" s="52" t="s">
        <v>80</v>
      </c>
      <c r="C47" s="52"/>
      <c r="D47" s="52"/>
      <c r="E47" s="52"/>
      <c r="F47" s="53">
        <v>768</v>
      </c>
      <c r="G47" s="53">
        <v>718</v>
      </c>
      <c r="H47" s="53">
        <v>6</v>
      </c>
      <c r="I47" s="53">
        <v>-44</v>
      </c>
      <c r="J47" s="53">
        <v>762</v>
      </c>
      <c r="K47" s="53">
        <v>762</v>
      </c>
      <c r="L47" s="53"/>
      <c r="M47" s="53"/>
      <c r="N47" s="53"/>
      <c r="O47" s="53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94"/>
      <c r="B48" s="52" t="s">
        <v>81</v>
      </c>
      <c r="C48" s="52"/>
      <c r="D48" s="52"/>
      <c r="E48" s="52"/>
      <c r="F48" s="53">
        <v>768</v>
      </c>
      <c r="G48" s="53">
        <v>718</v>
      </c>
      <c r="H48" s="53">
        <v>6</v>
      </c>
      <c r="I48" s="53">
        <v>-44</v>
      </c>
      <c r="J48" s="53">
        <v>762</v>
      </c>
      <c r="K48" s="53">
        <v>762</v>
      </c>
      <c r="L48" s="53"/>
      <c r="M48" s="53"/>
      <c r="N48" s="53"/>
      <c r="O48" s="53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" ht="16" customHeight="1">
      <c r="A49" s="8" t="s">
        <v>110</v>
      </c>
    </row>
    <row r="50" spans="1:1" ht="16" customHeight="1">
      <c r="A50" s="8"/>
    </row>
  </sheetData>
  <mergeCells count="28">
    <mergeCell ref="N25:N26"/>
    <mergeCell ref="O25:O26"/>
    <mergeCell ref="N6:O6"/>
    <mergeCell ref="L6:M6"/>
    <mergeCell ref="J6:K6"/>
    <mergeCell ref="L25:L26"/>
    <mergeCell ref="M25:M26"/>
    <mergeCell ref="N30:O30"/>
    <mergeCell ref="F30:G30"/>
    <mergeCell ref="H30:I30"/>
    <mergeCell ref="J30:K30"/>
    <mergeCell ref="L30:M30"/>
    <mergeCell ref="F6:G6"/>
    <mergeCell ref="H6:I6"/>
    <mergeCell ref="J25:J26"/>
    <mergeCell ref="K25:K26"/>
    <mergeCell ref="F25:F26"/>
    <mergeCell ref="G25:G26"/>
    <mergeCell ref="H25:H26"/>
    <mergeCell ref="I25:I26"/>
    <mergeCell ref="A45:A48"/>
    <mergeCell ref="A6:E7"/>
    <mergeCell ref="A30:E31"/>
    <mergeCell ref="A8:A18"/>
    <mergeCell ref="A19:A27"/>
    <mergeCell ref="E25:E26"/>
    <mergeCell ref="A32:A39"/>
    <mergeCell ref="A40:A44"/>
  </mergeCells>
  <phoneticPr fontId="9"/>
  <printOptions horizontalCentered="1" gridLinesSet="0"/>
  <pageMargins left="0.78740157480314965" right="0.27" top="0.38" bottom="0.34" header="0.19685039370078741" footer="0.19685039370078741"/>
  <pageSetup paperSize="9" scale="70" orientation="landscape" r:id="rId1"/>
  <headerFooter alignWithMargins="0">
    <oddHeader>&amp;R&amp;"明朝,斜体"&amp;9都道府県－2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tabSelected="1" view="pageBreakPreview" zoomScaleNormal="100" zoomScaleSheetLayoutView="100" workbookViewId="0">
      <pane xSplit="5" ySplit="8" topLeftCell="F24" activePane="bottomRight" state="frozen"/>
      <selection activeCell="L8" sqref="L8"/>
      <selection pane="topRight" activeCell="L8" sqref="L8"/>
      <selection pane="bottomLeft" activeCell="L8" sqref="L8"/>
      <selection pane="bottomRight" activeCell="F34" sqref="F34"/>
    </sheetView>
  </sheetViews>
  <sheetFormatPr defaultColWidth="9" defaultRowHeight="13"/>
  <cols>
    <col min="1" max="2" width="3.6328125" style="2" customWidth="1"/>
    <col min="3" max="4" width="1.6328125" style="2" customWidth="1"/>
    <col min="5" max="5" width="32.6328125" style="2" customWidth="1"/>
    <col min="6" max="6" width="15.6328125" style="2" customWidth="1"/>
    <col min="7" max="7" width="10.6328125" style="2" customWidth="1"/>
    <col min="8" max="8" width="15.6328125" style="2" customWidth="1"/>
    <col min="9" max="9" width="10.6328125" style="2" customWidth="1"/>
    <col min="10" max="11" width="9" style="2"/>
    <col min="12" max="12" width="9.90625" style="2" customWidth="1"/>
    <col min="13" max="16384" width="9" style="2"/>
  </cols>
  <sheetData>
    <row r="1" spans="1:9" ht="34" customHeight="1">
      <c r="A1" s="16" t="s">
        <v>0</v>
      </c>
      <c r="B1" s="16"/>
      <c r="C1" s="16"/>
      <c r="D1" s="16"/>
      <c r="E1" s="21" t="s">
        <v>264</v>
      </c>
      <c r="F1" s="1"/>
    </row>
    <row r="3" spans="1:9" ht="14">
      <c r="A3" s="10" t="s">
        <v>111</v>
      </c>
    </row>
    <row r="5" spans="1:9">
      <c r="A5" s="17" t="s">
        <v>245</v>
      </c>
      <c r="B5" s="17"/>
      <c r="C5" s="17"/>
      <c r="D5" s="17"/>
      <c r="E5" s="17"/>
    </row>
    <row r="6" spans="1:9" ht="14">
      <c r="A6" s="3"/>
      <c r="H6" s="4"/>
      <c r="I6" s="9" t="s">
        <v>1</v>
      </c>
    </row>
    <row r="7" spans="1:9" ht="27" customHeight="1">
      <c r="A7" s="5"/>
      <c r="B7" s="6"/>
      <c r="C7" s="6"/>
      <c r="D7" s="6"/>
      <c r="E7" s="58"/>
      <c r="F7" s="47" t="s">
        <v>238</v>
      </c>
      <c r="G7" s="47"/>
      <c r="H7" s="47" t="s">
        <v>246</v>
      </c>
      <c r="I7" s="68" t="s">
        <v>21</v>
      </c>
    </row>
    <row r="8" spans="1:9" ht="17.149999999999999" customHeight="1">
      <c r="A8" s="18"/>
      <c r="B8" s="19"/>
      <c r="C8" s="19"/>
      <c r="D8" s="19"/>
      <c r="E8" s="59"/>
      <c r="F8" s="50" t="s">
        <v>235</v>
      </c>
      <c r="G8" s="50" t="s">
        <v>2</v>
      </c>
      <c r="H8" s="50" t="s">
        <v>235</v>
      </c>
      <c r="I8" s="51"/>
    </row>
    <row r="9" spans="1:9" ht="18" customHeight="1">
      <c r="A9" s="89" t="s">
        <v>87</v>
      </c>
      <c r="B9" s="89" t="s">
        <v>89</v>
      </c>
      <c r="C9" s="60" t="s">
        <v>3</v>
      </c>
      <c r="D9" s="52"/>
      <c r="E9" s="52"/>
      <c r="F9" s="53">
        <v>192500</v>
      </c>
      <c r="G9" s="54">
        <f>F9/$F$27*100</f>
        <v>26.219799558145301</v>
      </c>
      <c r="H9" s="53">
        <v>187590</v>
      </c>
      <c r="I9" s="54">
        <f t="shared" ref="I9:I45" si="0">(F9/H9-1)*100</f>
        <v>2.6174103097180046</v>
      </c>
    </row>
    <row r="10" spans="1:9" ht="18" customHeight="1">
      <c r="A10" s="89"/>
      <c r="B10" s="89"/>
      <c r="C10" s="62"/>
      <c r="D10" s="60" t="s">
        <v>22</v>
      </c>
      <c r="E10" s="52"/>
      <c r="F10" s="53">
        <v>47963</v>
      </c>
      <c r="G10" s="54">
        <f t="shared" ref="G10:G27" si="1">F10/$F$27*100</f>
        <v>6.5328843958821974</v>
      </c>
      <c r="H10" s="53">
        <v>48799</v>
      </c>
      <c r="I10" s="54">
        <f t="shared" si="0"/>
        <v>-1.7131498596282713</v>
      </c>
    </row>
    <row r="11" spans="1:9" ht="18" customHeight="1">
      <c r="A11" s="89"/>
      <c r="B11" s="89"/>
      <c r="C11" s="62"/>
      <c r="D11" s="62"/>
      <c r="E11" s="46" t="s">
        <v>23</v>
      </c>
      <c r="F11" s="53">
        <v>39489</v>
      </c>
      <c r="G11" s="54">
        <f t="shared" si="1"/>
        <v>5.3786683883199986</v>
      </c>
      <c r="H11" s="53">
        <v>39156</v>
      </c>
      <c r="I11" s="54">
        <f t="shared" si="0"/>
        <v>0.85044437634078651</v>
      </c>
    </row>
    <row r="12" spans="1:9" ht="18" customHeight="1">
      <c r="A12" s="89"/>
      <c r="B12" s="89"/>
      <c r="C12" s="62"/>
      <c r="D12" s="62"/>
      <c r="E12" s="46" t="s">
        <v>24</v>
      </c>
      <c r="F12" s="53">
        <v>2502</v>
      </c>
      <c r="G12" s="54">
        <f t="shared" si="1"/>
        <v>0.34078929088041321</v>
      </c>
      <c r="H12" s="53">
        <v>2576</v>
      </c>
      <c r="I12" s="54">
        <f t="shared" si="0"/>
        <v>-2.8726708074534146</v>
      </c>
    </row>
    <row r="13" spans="1:9" ht="18" customHeight="1">
      <c r="A13" s="89"/>
      <c r="B13" s="89"/>
      <c r="C13" s="62"/>
      <c r="D13" s="61"/>
      <c r="E13" s="46" t="s">
        <v>25</v>
      </c>
      <c r="F13" s="53">
        <v>206</v>
      </c>
      <c r="G13" s="54">
        <f t="shared" si="1"/>
        <v>2.8058590695989257E-2</v>
      </c>
      <c r="H13" s="53">
        <v>351</v>
      </c>
      <c r="I13" s="54">
        <f t="shared" si="0"/>
        <v>-41.310541310541318</v>
      </c>
    </row>
    <row r="14" spans="1:9" ht="18" customHeight="1">
      <c r="A14" s="89"/>
      <c r="B14" s="89"/>
      <c r="C14" s="62"/>
      <c r="D14" s="60" t="s">
        <v>26</v>
      </c>
      <c r="E14" s="52"/>
      <c r="F14" s="53">
        <v>44410</v>
      </c>
      <c r="G14" s="54">
        <f t="shared" si="1"/>
        <v>6.0489418097518586</v>
      </c>
      <c r="H14" s="53">
        <v>40542</v>
      </c>
      <c r="I14" s="54">
        <f t="shared" si="0"/>
        <v>9.5407232006314402</v>
      </c>
    </row>
    <row r="15" spans="1:9" ht="18" customHeight="1">
      <c r="A15" s="89"/>
      <c r="B15" s="89"/>
      <c r="C15" s="62"/>
      <c r="D15" s="62"/>
      <c r="E15" s="46" t="s">
        <v>27</v>
      </c>
      <c r="F15" s="53">
        <v>1424</v>
      </c>
      <c r="G15" s="54">
        <f t="shared" si="1"/>
        <v>0.19395841335479952</v>
      </c>
      <c r="H15" s="53">
        <v>1406</v>
      </c>
      <c r="I15" s="54">
        <f t="shared" si="0"/>
        <v>1.2802275960170695</v>
      </c>
    </row>
    <row r="16" spans="1:9" ht="18" customHeight="1">
      <c r="A16" s="89"/>
      <c r="B16" s="89"/>
      <c r="C16" s="62"/>
      <c r="D16" s="61"/>
      <c r="E16" s="46" t="s">
        <v>28</v>
      </c>
      <c r="F16" s="53">
        <v>42986</v>
      </c>
      <c r="G16" s="54">
        <f t="shared" si="1"/>
        <v>5.854983396397059</v>
      </c>
      <c r="H16" s="53">
        <v>39136</v>
      </c>
      <c r="I16" s="54">
        <f t="shared" si="0"/>
        <v>9.8374897792314009</v>
      </c>
    </row>
    <row r="17" spans="1:9" ht="18" customHeight="1">
      <c r="A17" s="89"/>
      <c r="B17" s="89"/>
      <c r="C17" s="62"/>
      <c r="D17" s="90" t="s">
        <v>29</v>
      </c>
      <c r="E17" s="91"/>
      <c r="F17" s="53">
        <v>67789</v>
      </c>
      <c r="G17" s="54">
        <f t="shared" si="1"/>
        <v>9.2333194402447365</v>
      </c>
      <c r="H17" s="53">
        <v>65296</v>
      </c>
      <c r="I17" s="54">
        <f t="shared" si="0"/>
        <v>3.8179980396961577</v>
      </c>
    </row>
    <row r="18" spans="1:9" ht="18" customHeight="1">
      <c r="A18" s="89"/>
      <c r="B18" s="89"/>
      <c r="C18" s="62"/>
      <c r="D18" s="90" t="s">
        <v>93</v>
      </c>
      <c r="E18" s="92"/>
      <c r="F18" s="53">
        <v>2681</v>
      </c>
      <c r="G18" s="54">
        <f t="shared" si="1"/>
        <v>0.36517029930071454</v>
      </c>
      <c r="H18" s="53">
        <v>2742</v>
      </c>
      <c r="I18" s="54">
        <f t="shared" si="0"/>
        <v>-2.2246535375638254</v>
      </c>
    </row>
    <row r="19" spans="1:9" ht="18" customHeight="1">
      <c r="A19" s="89"/>
      <c r="B19" s="89"/>
      <c r="C19" s="61"/>
      <c r="D19" s="90" t="s">
        <v>94</v>
      </c>
      <c r="E19" s="92"/>
      <c r="F19" s="53">
        <v>0</v>
      </c>
      <c r="G19" s="54">
        <f t="shared" si="1"/>
        <v>0</v>
      </c>
      <c r="H19" s="53">
        <v>0</v>
      </c>
      <c r="I19" s="54" t="e">
        <f t="shared" si="0"/>
        <v>#DIV/0!</v>
      </c>
    </row>
    <row r="20" spans="1:9" ht="18" customHeight="1">
      <c r="A20" s="89"/>
      <c r="B20" s="89"/>
      <c r="C20" s="52" t="s">
        <v>4</v>
      </c>
      <c r="D20" s="52"/>
      <c r="E20" s="52"/>
      <c r="F20" s="53">
        <v>27851</v>
      </c>
      <c r="G20" s="54">
        <f t="shared" si="1"/>
        <v>3.793494220747557</v>
      </c>
      <c r="H20" s="53">
        <v>24652</v>
      </c>
      <c r="I20" s="54">
        <f t="shared" si="0"/>
        <v>12.976634755800752</v>
      </c>
    </row>
    <row r="21" spans="1:9" ht="18" customHeight="1">
      <c r="A21" s="89"/>
      <c r="B21" s="89"/>
      <c r="C21" s="52" t="s">
        <v>5</v>
      </c>
      <c r="D21" s="52"/>
      <c r="E21" s="52"/>
      <c r="F21" s="53">
        <v>185084</v>
      </c>
      <c r="G21" s="54">
        <f t="shared" si="1"/>
        <v>25.209690293089686</v>
      </c>
      <c r="H21" s="53">
        <v>195354</v>
      </c>
      <c r="I21" s="54">
        <f t="shared" si="0"/>
        <v>-5.2571229665120729</v>
      </c>
    </row>
    <row r="22" spans="1:9" ht="18" customHeight="1">
      <c r="A22" s="89"/>
      <c r="B22" s="89"/>
      <c r="C22" s="52" t="s">
        <v>30</v>
      </c>
      <c r="D22" s="52"/>
      <c r="E22" s="52"/>
      <c r="F22" s="53">
        <v>7261</v>
      </c>
      <c r="G22" s="54">
        <f t="shared" si="1"/>
        <v>0.98899721865814549</v>
      </c>
      <c r="H22" s="53">
        <v>7635</v>
      </c>
      <c r="I22" s="54">
        <f t="shared" si="0"/>
        <v>-4.8984937786509475</v>
      </c>
    </row>
    <row r="23" spans="1:9" ht="18" customHeight="1">
      <c r="A23" s="89"/>
      <c r="B23" s="89"/>
      <c r="C23" s="52" t="s">
        <v>6</v>
      </c>
      <c r="D23" s="52"/>
      <c r="E23" s="52"/>
      <c r="F23" s="87">
        <v>145501</v>
      </c>
      <c r="G23" s="54">
        <f t="shared" si="1"/>
        <v>19.818218470180256</v>
      </c>
      <c r="H23" s="53">
        <v>141912</v>
      </c>
      <c r="I23" s="54">
        <f t="shared" si="0"/>
        <v>2.5290320762162422</v>
      </c>
    </row>
    <row r="24" spans="1:9" ht="18" customHeight="1">
      <c r="A24" s="89"/>
      <c r="B24" s="89"/>
      <c r="C24" s="52" t="s">
        <v>31</v>
      </c>
      <c r="D24" s="52"/>
      <c r="E24" s="52"/>
      <c r="F24" s="53">
        <v>1382</v>
      </c>
      <c r="G24" s="54">
        <f t="shared" si="1"/>
        <v>0.18823772981484055</v>
      </c>
      <c r="H24" s="53">
        <v>1714</v>
      </c>
      <c r="I24" s="54">
        <f t="shared" si="0"/>
        <v>-19.369894982497083</v>
      </c>
    </row>
    <row r="25" spans="1:9" ht="18" customHeight="1">
      <c r="A25" s="89"/>
      <c r="B25" s="89"/>
      <c r="C25" s="52" t="s">
        <v>7</v>
      </c>
      <c r="D25" s="52"/>
      <c r="E25" s="52"/>
      <c r="F25" s="53">
        <v>53304</v>
      </c>
      <c r="G25" s="54">
        <f t="shared" si="1"/>
        <v>7.2603646527136467</v>
      </c>
      <c r="H25" s="53">
        <v>76601</v>
      </c>
      <c r="I25" s="54">
        <f t="shared" si="0"/>
        <v>-30.413441077792712</v>
      </c>
    </row>
    <row r="26" spans="1:9" ht="18" customHeight="1">
      <c r="A26" s="89"/>
      <c r="B26" s="89"/>
      <c r="C26" s="52" t="s">
        <v>8</v>
      </c>
      <c r="D26" s="52"/>
      <c r="E26" s="52"/>
      <c r="F26" s="53">
        <v>121295</v>
      </c>
      <c r="G26" s="54">
        <f t="shared" si="1"/>
        <v>16.521197856650566</v>
      </c>
      <c r="H26" s="53">
        <v>126207</v>
      </c>
      <c r="I26" s="54">
        <f t="shared" si="0"/>
        <v>-3.892018667744257</v>
      </c>
    </row>
    <row r="27" spans="1:9" ht="18" customHeight="1">
      <c r="A27" s="89"/>
      <c r="B27" s="89"/>
      <c r="C27" s="52" t="s">
        <v>9</v>
      </c>
      <c r="D27" s="52"/>
      <c r="E27" s="52"/>
      <c r="F27" s="53">
        <f>SUM(F9,F20:F26)</f>
        <v>734178</v>
      </c>
      <c r="G27" s="54">
        <f t="shared" si="1"/>
        <v>100</v>
      </c>
      <c r="H27" s="53">
        <v>761665</v>
      </c>
      <c r="I27" s="54">
        <f t="shared" si="0"/>
        <v>-3.6088043956332472</v>
      </c>
    </row>
    <row r="28" spans="1:9" ht="18" customHeight="1">
      <c r="A28" s="89"/>
      <c r="B28" s="89" t="s">
        <v>88</v>
      </c>
      <c r="C28" s="60" t="s">
        <v>10</v>
      </c>
      <c r="D28" s="52"/>
      <c r="E28" s="52"/>
      <c r="F28" s="53">
        <f>SUM(F29:F31)</f>
        <v>273558</v>
      </c>
      <c r="G28" s="54">
        <f t="shared" ref="G28:G45" si="2">F28/$F$45*100</f>
        <v>38.66921296918003</v>
      </c>
      <c r="H28" s="53">
        <v>284701</v>
      </c>
      <c r="I28" s="54">
        <f t="shared" si="0"/>
        <v>-3.913930755424111</v>
      </c>
    </row>
    <row r="29" spans="1:9" ht="18" customHeight="1">
      <c r="A29" s="89"/>
      <c r="B29" s="89"/>
      <c r="C29" s="62"/>
      <c r="D29" s="52" t="s">
        <v>11</v>
      </c>
      <c r="E29" s="52"/>
      <c r="F29" s="53">
        <v>162202</v>
      </c>
      <c r="G29" s="54">
        <f t="shared" si="2"/>
        <v>22.928313856757761</v>
      </c>
      <c r="H29" s="53">
        <v>162143</v>
      </c>
      <c r="I29" s="54">
        <f t="shared" si="0"/>
        <v>3.6387633138645903E-2</v>
      </c>
    </row>
    <row r="30" spans="1:9" ht="18" customHeight="1">
      <c r="A30" s="89"/>
      <c r="B30" s="89"/>
      <c r="C30" s="62"/>
      <c r="D30" s="52" t="s">
        <v>32</v>
      </c>
      <c r="E30" s="52"/>
      <c r="F30" s="53">
        <v>30605</v>
      </c>
      <c r="G30" s="54">
        <f t="shared" si="2"/>
        <v>4.3262169738108733</v>
      </c>
      <c r="H30" s="53">
        <v>30068</v>
      </c>
      <c r="I30" s="54">
        <f t="shared" si="0"/>
        <v>1.785951842490352</v>
      </c>
    </row>
    <row r="31" spans="1:9" ht="18" customHeight="1">
      <c r="A31" s="89"/>
      <c r="B31" s="89"/>
      <c r="C31" s="61"/>
      <c r="D31" s="52" t="s">
        <v>12</v>
      </c>
      <c r="E31" s="52"/>
      <c r="F31" s="53">
        <v>80751</v>
      </c>
      <c r="G31" s="54">
        <f t="shared" si="2"/>
        <v>11.414682138611399</v>
      </c>
      <c r="H31" s="53">
        <v>92490</v>
      </c>
      <c r="I31" s="54">
        <f t="shared" si="0"/>
        <v>-12.692182938696073</v>
      </c>
    </row>
    <row r="32" spans="1:9" ht="18" customHeight="1">
      <c r="A32" s="89"/>
      <c r="B32" s="89"/>
      <c r="C32" s="60" t="s">
        <v>13</v>
      </c>
      <c r="D32" s="52"/>
      <c r="E32" s="52"/>
      <c r="F32" s="53">
        <f>SUM(F33:F38)</f>
        <v>318360</v>
      </c>
      <c r="G32" s="54">
        <f t="shared" si="2"/>
        <v>45.002268772502198</v>
      </c>
      <c r="H32" s="53">
        <v>326548</v>
      </c>
      <c r="I32" s="54">
        <f t="shared" si="0"/>
        <v>-2.5074414787412569</v>
      </c>
    </row>
    <row r="33" spans="1:9" ht="18" customHeight="1">
      <c r="A33" s="89"/>
      <c r="B33" s="89"/>
      <c r="C33" s="62"/>
      <c r="D33" s="52" t="s">
        <v>14</v>
      </c>
      <c r="E33" s="52"/>
      <c r="F33" s="53">
        <v>34132</v>
      </c>
      <c r="G33" s="54">
        <f t="shared" si="2"/>
        <v>4.8247814981249055</v>
      </c>
      <c r="H33" s="53">
        <v>29547</v>
      </c>
      <c r="I33" s="54">
        <f t="shared" si="0"/>
        <v>15.517649846008052</v>
      </c>
    </row>
    <row r="34" spans="1:9" ht="18" customHeight="1">
      <c r="A34" s="89"/>
      <c r="B34" s="89"/>
      <c r="C34" s="62"/>
      <c r="D34" s="52" t="s">
        <v>33</v>
      </c>
      <c r="E34" s="52"/>
      <c r="F34" s="53">
        <v>3965</v>
      </c>
      <c r="G34" s="54">
        <f t="shared" si="2"/>
        <v>0.56047868979448168</v>
      </c>
      <c r="H34" s="53">
        <v>3583</v>
      </c>
      <c r="I34" s="54">
        <f t="shared" si="0"/>
        <v>10.661456879709741</v>
      </c>
    </row>
    <row r="35" spans="1:9" ht="18" customHeight="1">
      <c r="A35" s="89"/>
      <c r="B35" s="89"/>
      <c r="C35" s="62"/>
      <c r="D35" s="52" t="s">
        <v>34</v>
      </c>
      <c r="E35" s="52"/>
      <c r="F35" s="53">
        <v>184015</v>
      </c>
      <c r="G35" s="54">
        <f t="shared" si="2"/>
        <v>26.011724111609468</v>
      </c>
      <c r="H35" s="53">
        <v>170734</v>
      </c>
      <c r="I35" s="54">
        <f t="shared" si="0"/>
        <v>7.7787669708435425</v>
      </c>
    </row>
    <row r="36" spans="1:9" ht="18" customHeight="1">
      <c r="A36" s="89"/>
      <c r="B36" s="89"/>
      <c r="C36" s="62"/>
      <c r="D36" s="52" t="s">
        <v>35</v>
      </c>
      <c r="E36" s="52"/>
      <c r="F36" s="53">
        <v>7805</v>
      </c>
      <c r="G36" s="54">
        <f t="shared" si="2"/>
        <v>1.1032878118148626</v>
      </c>
      <c r="H36" s="53">
        <v>7524</v>
      </c>
      <c r="I36" s="54">
        <f t="shared" si="0"/>
        <v>3.7347155768208351</v>
      </c>
    </row>
    <row r="37" spans="1:9" ht="18" customHeight="1">
      <c r="A37" s="89"/>
      <c r="B37" s="89"/>
      <c r="C37" s="62"/>
      <c r="D37" s="52" t="s">
        <v>15</v>
      </c>
      <c r="E37" s="52"/>
      <c r="F37" s="53">
        <v>13937</v>
      </c>
      <c r="G37" s="54">
        <f t="shared" si="2"/>
        <v>1.9700861285411579</v>
      </c>
      <c r="H37" s="53">
        <v>31674</v>
      </c>
      <c r="I37" s="54">
        <f t="shared" si="0"/>
        <v>-55.998610848014138</v>
      </c>
    </row>
    <row r="38" spans="1:9" ht="18" customHeight="1">
      <c r="A38" s="89"/>
      <c r="B38" s="89"/>
      <c r="C38" s="61"/>
      <c r="D38" s="52" t="s">
        <v>36</v>
      </c>
      <c r="E38" s="52"/>
      <c r="F38" s="53">
        <v>74506</v>
      </c>
      <c r="G38" s="54">
        <f t="shared" si="2"/>
        <v>10.531910532617315</v>
      </c>
      <c r="H38" s="53">
        <v>83486</v>
      </c>
      <c r="I38" s="54">
        <f t="shared" si="0"/>
        <v>-10.756294468533644</v>
      </c>
    </row>
    <row r="39" spans="1:9" ht="18" customHeight="1">
      <c r="A39" s="89"/>
      <c r="B39" s="89"/>
      <c r="C39" s="60" t="s">
        <v>16</v>
      </c>
      <c r="D39" s="52"/>
      <c r="E39" s="52"/>
      <c r="F39" s="53">
        <f>F40+F43+F44</f>
        <v>115513</v>
      </c>
      <c r="G39" s="54">
        <f t="shared" si="2"/>
        <v>16.328518258317771</v>
      </c>
      <c r="H39" s="53">
        <v>131345</v>
      </c>
      <c r="I39" s="54">
        <f t="shared" si="0"/>
        <v>-12.053751570291983</v>
      </c>
    </row>
    <row r="40" spans="1:9" ht="18" customHeight="1">
      <c r="A40" s="89"/>
      <c r="B40" s="89"/>
      <c r="C40" s="62"/>
      <c r="D40" s="60" t="s">
        <v>17</v>
      </c>
      <c r="E40" s="52"/>
      <c r="F40" s="53">
        <f>SUM(F41:F42)</f>
        <v>109971</v>
      </c>
      <c r="G40" s="54">
        <f t="shared" si="2"/>
        <v>15.545120301485232</v>
      </c>
      <c r="H40" s="53">
        <v>121702</v>
      </c>
      <c r="I40" s="54">
        <f t="shared" si="0"/>
        <v>-9.6391185025718524</v>
      </c>
    </row>
    <row r="41" spans="1:9" ht="18" customHeight="1">
      <c r="A41" s="89"/>
      <c r="B41" s="89"/>
      <c r="C41" s="62"/>
      <c r="D41" s="62"/>
      <c r="E41" s="56" t="s">
        <v>91</v>
      </c>
      <c r="F41" s="53">
        <v>88377</v>
      </c>
      <c r="G41" s="54">
        <f t="shared" si="2"/>
        <v>12.492667129373748</v>
      </c>
      <c r="H41" s="53">
        <v>97151</v>
      </c>
      <c r="I41" s="57">
        <f t="shared" si="0"/>
        <v>-9.0313017879383608</v>
      </c>
    </row>
    <row r="42" spans="1:9" ht="18" customHeight="1">
      <c r="A42" s="89"/>
      <c r="B42" s="89"/>
      <c r="C42" s="62"/>
      <c r="D42" s="61"/>
      <c r="E42" s="46" t="s">
        <v>37</v>
      </c>
      <c r="F42" s="53">
        <v>21594</v>
      </c>
      <c r="G42" s="54">
        <f t="shared" si="2"/>
        <v>3.0524531721114854</v>
      </c>
      <c r="H42" s="53">
        <v>24551</v>
      </c>
      <c r="I42" s="57">
        <f t="shared" si="0"/>
        <v>-12.044315913812065</v>
      </c>
    </row>
    <row r="43" spans="1:9" ht="18" customHeight="1">
      <c r="A43" s="89"/>
      <c r="B43" s="89"/>
      <c r="C43" s="62"/>
      <c r="D43" s="52" t="s">
        <v>38</v>
      </c>
      <c r="E43" s="52"/>
      <c r="F43" s="53">
        <v>5542</v>
      </c>
      <c r="G43" s="54">
        <f t="shared" si="2"/>
        <v>0.7833979568325391</v>
      </c>
      <c r="H43" s="53">
        <v>9643</v>
      </c>
      <c r="I43" s="57">
        <f t="shared" si="0"/>
        <v>-42.528258840609766</v>
      </c>
    </row>
    <row r="44" spans="1:9" ht="18" customHeight="1">
      <c r="A44" s="89"/>
      <c r="B44" s="89"/>
      <c r="C44" s="61"/>
      <c r="D44" s="52" t="s">
        <v>39</v>
      </c>
      <c r="E44" s="52"/>
      <c r="F44" s="53">
        <v>0</v>
      </c>
      <c r="G44" s="54">
        <f t="shared" si="2"/>
        <v>0</v>
      </c>
      <c r="H44" s="53">
        <v>0</v>
      </c>
      <c r="I44" s="54" t="e">
        <f t="shared" si="0"/>
        <v>#DIV/0!</v>
      </c>
    </row>
    <row r="45" spans="1:9" ht="18" customHeight="1">
      <c r="A45" s="89"/>
      <c r="B45" s="89"/>
      <c r="C45" s="46" t="s">
        <v>18</v>
      </c>
      <c r="D45" s="46"/>
      <c r="E45" s="46"/>
      <c r="F45" s="53">
        <f>SUM(F28,F32,F39)</f>
        <v>707431</v>
      </c>
      <c r="G45" s="54">
        <f t="shared" si="2"/>
        <v>100</v>
      </c>
      <c r="H45" s="53">
        <v>742594</v>
      </c>
      <c r="I45" s="54">
        <f t="shared" si="0"/>
        <v>-4.7351581079297711</v>
      </c>
    </row>
    <row r="46" spans="1:9">
      <c r="A46" s="23" t="s">
        <v>19</v>
      </c>
    </row>
    <row r="47" spans="1:9">
      <c r="A47" s="24" t="s">
        <v>20</v>
      </c>
    </row>
  </sheetData>
  <mergeCells count="6">
    <mergeCell ref="A9:A45"/>
    <mergeCell ref="B9:B27"/>
    <mergeCell ref="D17:E17"/>
    <mergeCell ref="D18:E18"/>
    <mergeCell ref="D19:E19"/>
    <mergeCell ref="B28:B45"/>
  </mergeCells>
  <phoneticPr fontId="16"/>
  <printOptions horizontalCentered="1" verticalCentered="1" gridLinesSet="0"/>
  <pageMargins left="0" right="0" top="0.19685039370078741" bottom="0.19685039370078741" header="0.19685039370078741" footer="0.31496062992125984"/>
  <pageSetup paperSize="9" orientation="portrait" useFirstPageNumber="1" horizontalDpi="4294967292" r:id="rId1"/>
  <headerFooter alignWithMargins="0">
    <oddHeader>&amp;R&amp;"明朝,斜体"&amp;9都道府県－3-1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6"/>
  <sheetViews>
    <sheetView view="pageBreakPreview" zoomScale="85" zoomScaleNormal="100" zoomScaleSheetLayoutView="85" workbookViewId="0">
      <pane xSplit="4" ySplit="6" topLeftCell="E16" activePane="bottomRight" state="frozen"/>
      <selection activeCell="L8" sqref="L8"/>
      <selection pane="topRight" activeCell="L8" sqref="L8"/>
      <selection pane="bottomLeft" activeCell="L8" sqref="L8"/>
      <selection pane="bottomRight" activeCell="D31" sqref="D31"/>
    </sheetView>
  </sheetViews>
  <sheetFormatPr defaultColWidth="9" defaultRowHeight="13"/>
  <cols>
    <col min="1" max="1" width="5.36328125" style="2" customWidth="1"/>
    <col min="2" max="2" width="3.08984375" style="2" customWidth="1"/>
    <col min="3" max="3" width="34.7265625" style="2" customWidth="1"/>
    <col min="4" max="9" width="11.90625" style="2" customWidth="1"/>
    <col min="10" max="16384" width="9" style="2"/>
  </cols>
  <sheetData>
    <row r="1" spans="1:9" ht="34" customHeight="1">
      <c r="A1" s="33" t="s">
        <v>0</v>
      </c>
      <c r="B1" s="33"/>
      <c r="C1" s="21" t="s">
        <v>264</v>
      </c>
      <c r="D1" s="34"/>
      <c r="E1" s="34"/>
    </row>
    <row r="4" spans="1:9">
      <c r="A4" s="35" t="s">
        <v>112</v>
      </c>
    </row>
    <row r="5" spans="1:9">
      <c r="I5" s="9" t="s">
        <v>113</v>
      </c>
    </row>
    <row r="6" spans="1:9" s="37" customFormat="1" ht="29.25" customHeight="1">
      <c r="A6" s="49" t="s">
        <v>114</v>
      </c>
      <c r="B6" s="47"/>
      <c r="C6" s="47"/>
      <c r="D6" s="47"/>
      <c r="E6" s="36" t="s">
        <v>231</v>
      </c>
      <c r="F6" s="36" t="s">
        <v>232</v>
      </c>
      <c r="G6" s="36" t="s">
        <v>233</v>
      </c>
      <c r="H6" s="36" t="s">
        <v>239</v>
      </c>
      <c r="I6" s="36" t="s">
        <v>247</v>
      </c>
    </row>
    <row r="7" spans="1:9" ht="27" customHeight="1">
      <c r="A7" s="89" t="s">
        <v>115</v>
      </c>
      <c r="B7" s="60" t="s">
        <v>116</v>
      </c>
      <c r="C7" s="52"/>
      <c r="D7" s="65" t="s">
        <v>117</v>
      </c>
      <c r="E7" s="69">
        <v>638820</v>
      </c>
      <c r="F7" s="36">
        <v>638787</v>
      </c>
      <c r="G7" s="36">
        <v>731257</v>
      </c>
      <c r="H7" s="36">
        <v>761665</v>
      </c>
      <c r="I7" s="36">
        <v>734178</v>
      </c>
    </row>
    <row r="8" spans="1:9" ht="27" customHeight="1">
      <c r="A8" s="89"/>
      <c r="B8" s="79"/>
      <c r="C8" s="52" t="s">
        <v>118</v>
      </c>
      <c r="D8" s="65" t="s">
        <v>41</v>
      </c>
      <c r="E8" s="70">
        <v>362039</v>
      </c>
      <c r="F8" s="70">
        <v>362856</v>
      </c>
      <c r="G8" s="70">
        <v>365950</v>
      </c>
      <c r="H8" s="70">
        <v>408423</v>
      </c>
      <c r="I8" s="71">
        <v>406270</v>
      </c>
    </row>
    <row r="9" spans="1:9" ht="27" customHeight="1">
      <c r="A9" s="89"/>
      <c r="B9" s="52" t="s">
        <v>119</v>
      </c>
      <c r="C9" s="52"/>
      <c r="D9" s="65"/>
      <c r="E9" s="70">
        <v>620655</v>
      </c>
      <c r="F9" s="70">
        <v>623660</v>
      </c>
      <c r="G9" s="70">
        <v>713684</v>
      </c>
      <c r="H9" s="70">
        <v>742594</v>
      </c>
      <c r="I9" s="72">
        <v>707431</v>
      </c>
    </row>
    <row r="10" spans="1:9" ht="27" customHeight="1">
      <c r="A10" s="89"/>
      <c r="B10" s="52" t="s">
        <v>120</v>
      </c>
      <c r="C10" s="52"/>
      <c r="D10" s="65"/>
      <c r="E10" s="70">
        <v>18165</v>
      </c>
      <c r="F10" s="70">
        <v>15127</v>
      </c>
      <c r="G10" s="70">
        <v>17573</v>
      </c>
      <c r="H10" s="70">
        <v>19071</v>
      </c>
      <c r="I10" s="72">
        <v>26747</v>
      </c>
    </row>
    <row r="11" spans="1:9" ht="27" customHeight="1">
      <c r="A11" s="89"/>
      <c r="B11" s="52" t="s">
        <v>121</v>
      </c>
      <c r="C11" s="52"/>
      <c r="D11" s="65"/>
      <c r="E11" s="70">
        <v>15947</v>
      </c>
      <c r="F11" s="70">
        <v>13238</v>
      </c>
      <c r="G11" s="70">
        <v>15064</v>
      </c>
      <c r="H11" s="70">
        <v>16493</v>
      </c>
      <c r="I11" s="72">
        <v>20885</v>
      </c>
    </row>
    <row r="12" spans="1:9" ht="27" customHeight="1">
      <c r="A12" s="89"/>
      <c r="B12" s="52" t="s">
        <v>122</v>
      </c>
      <c r="C12" s="52"/>
      <c r="D12" s="65"/>
      <c r="E12" s="70">
        <v>2218</v>
      </c>
      <c r="F12" s="70">
        <v>1890</v>
      </c>
      <c r="G12" s="70">
        <v>2509</v>
      </c>
      <c r="H12" s="70">
        <v>2578</v>
      </c>
      <c r="I12" s="72">
        <v>5862</v>
      </c>
    </row>
    <row r="13" spans="1:9" ht="27" customHeight="1">
      <c r="A13" s="89"/>
      <c r="B13" s="52" t="s">
        <v>123</v>
      </c>
      <c r="C13" s="52"/>
      <c r="D13" s="65"/>
      <c r="E13" s="70">
        <v>120</v>
      </c>
      <c r="F13" s="70">
        <v>-328</v>
      </c>
      <c r="G13" s="70">
        <v>620</v>
      </c>
      <c r="H13" s="70">
        <v>69</v>
      </c>
      <c r="I13" s="72">
        <v>3284</v>
      </c>
    </row>
    <row r="14" spans="1:9" ht="27" customHeight="1">
      <c r="A14" s="89"/>
      <c r="B14" s="52" t="s">
        <v>124</v>
      </c>
      <c r="C14" s="52"/>
      <c r="D14" s="65"/>
      <c r="E14" s="70">
        <v>0</v>
      </c>
      <c r="F14" s="70">
        <v>0</v>
      </c>
      <c r="G14" s="70">
        <v>0</v>
      </c>
      <c r="H14" s="70">
        <v>0</v>
      </c>
      <c r="I14" s="72">
        <v>0</v>
      </c>
    </row>
    <row r="15" spans="1:9" ht="27" customHeight="1">
      <c r="A15" s="89"/>
      <c r="B15" s="52" t="s">
        <v>125</v>
      </c>
      <c r="C15" s="52"/>
      <c r="D15" s="65"/>
      <c r="E15" s="70">
        <v>-9255</v>
      </c>
      <c r="F15" s="70">
        <v>2926</v>
      </c>
      <c r="G15" s="70">
        <v>2692</v>
      </c>
      <c r="H15" s="70">
        <v>3431</v>
      </c>
      <c r="I15" s="72">
        <v>7658</v>
      </c>
    </row>
    <row r="16" spans="1:9" ht="27" customHeight="1">
      <c r="A16" s="89"/>
      <c r="B16" s="52" t="s">
        <v>126</v>
      </c>
      <c r="C16" s="52"/>
      <c r="D16" s="65" t="s">
        <v>42</v>
      </c>
      <c r="E16" s="70">
        <v>82720</v>
      </c>
      <c r="F16" s="70">
        <v>82905</v>
      </c>
      <c r="G16" s="70">
        <v>90975</v>
      </c>
      <c r="H16" s="70">
        <v>114030</v>
      </c>
      <c r="I16" s="72">
        <v>115771</v>
      </c>
    </row>
    <row r="17" spans="1:9" ht="27" customHeight="1">
      <c r="A17" s="89"/>
      <c r="B17" s="52" t="s">
        <v>127</v>
      </c>
      <c r="C17" s="52"/>
      <c r="D17" s="65" t="s">
        <v>43</v>
      </c>
      <c r="E17" s="70">
        <v>28402</v>
      </c>
      <c r="F17" s="70">
        <v>20981</v>
      </c>
      <c r="G17" s="70">
        <v>23162</v>
      </c>
      <c r="H17" s="70">
        <v>18410</v>
      </c>
      <c r="I17" s="72">
        <v>18887</v>
      </c>
    </row>
    <row r="18" spans="1:9" ht="27" customHeight="1">
      <c r="A18" s="89"/>
      <c r="B18" s="52" t="s">
        <v>128</v>
      </c>
      <c r="C18" s="52"/>
      <c r="D18" s="65" t="s">
        <v>44</v>
      </c>
      <c r="E18" s="70">
        <v>1034725</v>
      </c>
      <c r="F18" s="70">
        <v>1026876</v>
      </c>
      <c r="G18" s="70">
        <v>1030067</v>
      </c>
      <c r="H18" s="70">
        <v>1018332</v>
      </c>
      <c r="I18" s="72">
        <v>994692</v>
      </c>
    </row>
    <row r="19" spans="1:9" ht="27" customHeight="1">
      <c r="A19" s="89"/>
      <c r="B19" s="52" t="s">
        <v>129</v>
      </c>
      <c r="C19" s="52"/>
      <c r="D19" s="65" t="s">
        <v>130</v>
      </c>
      <c r="E19" s="70">
        <v>980407</v>
      </c>
      <c r="F19" s="70">
        <v>964952</v>
      </c>
      <c r="G19" s="70">
        <v>962254</v>
      </c>
      <c r="H19" s="70">
        <v>922712</v>
      </c>
      <c r="I19" s="70">
        <f>I17+I18-I16</f>
        <v>897808</v>
      </c>
    </row>
    <row r="20" spans="1:9" ht="27" customHeight="1">
      <c r="A20" s="89"/>
      <c r="B20" s="52" t="s">
        <v>131</v>
      </c>
      <c r="C20" s="52"/>
      <c r="D20" s="65" t="s">
        <v>132</v>
      </c>
      <c r="E20" s="73">
        <v>2.8580484422948911</v>
      </c>
      <c r="F20" s="73">
        <v>2.8299821416760369</v>
      </c>
      <c r="G20" s="73">
        <v>2.8147752425194699</v>
      </c>
      <c r="H20" s="73">
        <v>2.4933267715089502</v>
      </c>
      <c r="I20" s="73">
        <f>I18/I8</f>
        <v>2.4483520811283137</v>
      </c>
    </row>
    <row r="21" spans="1:9" ht="27" customHeight="1">
      <c r="A21" s="89"/>
      <c r="B21" s="52" t="s">
        <v>133</v>
      </c>
      <c r="C21" s="52"/>
      <c r="D21" s="65" t="s">
        <v>134</v>
      </c>
      <c r="E21" s="73">
        <v>2.7080148823745507</v>
      </c>
      <c r="F21" s="73">
        <v>2.6593249112595632</v>
      </c>
      <c r="G21" s="73">
        <v>2.6294685066265884</v>
      </c>
      <c r="H21" s="73">
        <v>2.2592067537822307</v>
      </c>
      <c r="I21" s="73">
        <f>I19/I8</f>
        <v>2.2098801289782655</v>
      </c>
    </row>
    <row r="22" spans="1:9" ht="27" customHeight="1">
      <c r="A22" s="89"/>
      <c r="B22" s="52" t="s">
        <v>135</v>
      </c>
      <c r="C22" s="52"/>
      <c r="D22" s="65" t="s">
        <v>136</v>
      </c>
      <c r="E22" s="70">
        <v>746952.56204241514</v>
      </c>
      <c r="F22" s="70">
        <v>741286.48587776185</v>
      </c>
      <c r="G22" s="70">
        <v>771677.67546846403</v>
      </c>
      <c r="H22" s="70">
        <v>762886.36624137254</v>
      </c>
      <c r="I22" s="70">
        <f>I18/I24*1000000</f>
        <v>745176.39179497783</v>
      </c>
    </row>
    <row r="23" spans="1:9" ht="27" customHeight="1">
      <c r="A23" s="89"/>
      <c r="B23" s="52" t="s">
        <v>137</v>
      </c>
      <c r="C23" s="52"/>
      <c r="D23" s="65" t="s">
        <v>138</v>
      </c>
      <c r="E23" s="70">
        <v>707741.20707851648</v>
      </c>
      <c r="F23" s="70">
        <v>696584.47282896668</v>
      </c>
      <c r="G23" s="70">
        <v>720875.37017517444</v>
      </c>
      <c r="H23" s="70">
        <v>691252.36638670834</v>
      </c>
      <c r="I23" s="70">
        <f>I19/I24*1000000</f>
        <v>672595.46268057392</v>
      </c>
    </row>
    <row r="24" spans="1:9" ht="27" customHeight="1">
      <c r="A24" s="89"/>
      <c r="B24" s="74" t="s">
        <v>139</v>
      </c>
      <c r="C24" s="75"/>
      <c r="D24" s="65" t="s">
        <v>140</v>
      </c>
      <c r="E24" s="70">
        <v>1385262</v>
      </c>
      <c r="F24" s="70">
        <v>1385262</v>
      </c>
      <c r="G24" s="70">
        <v>1334841</v>
      </c>
      <c r="H24" s="72">
        <v>1334841</v>
      </c>
      <c r="I24" s="72">
        <v>1334841</v>
      </c>
    </row>
    <row r="25" spans="1:9" ht="27" customHeight="1">
      <c r="A25" s="89"/>
      <c r="B25" s="46" t="s">
        <v>141</v>
      </c>
      <c r="C25" s="46"/>
      <c r="D25" s="46"/>
      <c r="E25" s="70">
        <v>351898</v>
      </c>
      <c r="F25" s="70">
        <v>349948</v>
      </c>
      <c r="G25" s="70">
        <v>355961</v>
      </c>
      <c r="H25" s="70">
        <v>371027</v>
      </c>
      <c r="I25" s="53">
        <v>362869</v>
      </c>
    </row>
    <row r="26" spans="1:9" ht="27" customHeight="1">
      <c r="A26" s="89"/>
      <c r="B26" s="46" t="s">
        <v>142</v>
      </c>
      <c r="C26" s="46"/>
      <c r="D26" s="46"/>
      <c r="E26" s="76">
        <v>0.43852000000000002</v>
      </c>
      <c r="F26" s="76">
        <v>0.44285000000000002</v>
      </c>
      <c r="G26" s="76">
        <v>0.44767000000000001</v>
      </c>
      <c r="H26" s="76">
        <v>0.42499999999999999</v>
      </c>
      <c r="I26" s="77">
        <v>0.42197000000000001</v>
      </c>
    </row>
    <row r="27" spans="1:9" ht="27" customHeight="1">
      <c r="A27" s="89"/>
      <c r="B27" s="46" t="s">
        <v>143</v>
      </c>
      <c r="C27" s="46"/>
      <c r="D27" s="46"/>
      <c r="E27" s="57">
        <v>0.63</v>
      </c>
      <c r="F27" s="57">
        <v>0.54</v>
      </c>
      <c r="G27" s="57">
        <v>0.71</v>
      </c>
      <c r="H27" s="57">
        <v>0.7</v>
      </c>
      <c r="I27" s="54">
        <v>1.62</v>
      </c>
    </row>
    <row r="28" spans="1:9" ht="27" customHeight="1">
      <c r="A28" s="89"/>
      <c r="B28" s="46" t="s">
        <v>144</v>
      </c>
      <c r="C28" s="46"/>
      <c r="D28" s="46"/>
      <c r="E28" s="57">
        <v>90.9</v>
      </c>
      <c r="F28" s="57">
        <v>90.2</v>
      </c>
      <c r="G28" s="57">
        <v>88.9</v>
      </c>
      <c r="H28" s="57">
        <v>84.7</v>
      </c>
      <c r="I28" s="54">
        <v>87.6</v>
      </c>
    </row>
    <row r="29" spans="1:9" ht="27" customHeight="1">
      <c r="A29" s="89"/>
      <c r="B29" s="46" t="s">
        <v>145</v>
      </c>
      <c r="C29" s="46"/>
      <c r="D29" s="46"/>
      <c r="E29" s="57">
        <v>44.5</v>
      </c>
      <c r="F29" s="57">
        <v>43.5</v>
      </c>
      <c r="G29" s="57">
        <v>41.9</v>
      </c>
      <c r="H29" s="57">
        <v>42.3</v>
      </c>
      <c r="I29" s="54">
        <v>43.8</v>
      </c>
    </row>
    <row r="30" spans="1:9" ht="27" customHeight="1">
      <c r="A30" s="89"/>
      <c r="B30" s="89" t="s">
        <v>146</v>
      </c>
      <c r="C30" s="46" t="s">
        <v>147</v>
      </c>
      <c r="D30" s="46"/>
      <c r="E30" s="57">
        <v>0</v>
      </c>
      <c r="F30" s="57">
        <v>0</v>
      </c>
      <c r="G30" s="57">
        <v>0</v>
      </c>
      <c r="H30" s="57">
        <v>0</v>
      </c>
      <c r="I30" s="54">
        <v>0</v>
      </c>
    </row>
    <row r="31" spans="1:9" ht="27" customHeight="1">
      <c r="A31" s="89"/>
      <c r="B31" s="89"/>
      <c r="C31" s="46" t="s">
        <v>148</v>
      </c>
      <c r="D31" s="46"/>
      <c r="E31" s="57">
        <v>0</v>
      </c>
      <c r="F31" s="57">
        <v>0</v>
      </c>
      <c r="G31" s="57">
        <v>0</v>
      </c>
      <c r="H31" s="57">
        <v>0</v>
      </c>
      <c r="I31" s="54">
        <v>0</v>
      </c>
    </row>
    <row r="32" spans="1:9" ht="27" customHeight="1">
      <c r="A32" s="89"/>
      <c r="B32" s="89"/>
      <c r="C32" s="46" t="s">
        <v>149</v>
      </c>
      <c r="D32" s="46"/>
      <c r="E32" s="57">
        <v>10.5</v>
      </c>
      <c r="F32" s="57">
        <v>10.199999999999999</v>
      </c>
      <c r="G32" s="57">
        <v>9.9</v>
      </c>
      <c r="H32" s="57">
        <v>10.9</v>
      </c>
      <c r="I32" s="54">
        <v>11.1</v>
      </c>
    </row>
    <row r="33" spans="1:9" ht="27" customHeight="1">
      <c r="A33" s="89"/>
      <c r="B33" s="89"/>
      <c r="C33" s="46" t="s">
        <v>150</v>
      </c>
      <c r="D33" s="46"/>
      <c r="E33" s="57">
        <v>150</v>
      </c>
      <c r="F33" s="57">
        <v>149</v>
      </c>
      <c r="G33" s="57">
        <v>143.4</v>
      </c>
      <c r="H33" s="57">
        <v>125.3</v>
      </c>
      <c r="I33" s="78">
        <v>124.4</v>
      </c>
    </row>
    <row r="34" spans="1:9" ht="27" customHeight="1">
      <c r="A34" s="2" t="s">
        <v>248</v>
      </c>
      <c r="E34" s="38"/>
      <c r="F34" s="38"/>
      <c r="G34" s="38"/>
      <c r="H34" s="38"/>
      <c r="I34" s="39"/>
    </row>
    <row r="35" spans="1:9" ht="27" customHeight="1">
      <c r="A35" s="8" t="s">
        <v>110</v>
      </c>
    </row>
    <row r="36" spans="1:9">
      <c r="A36" s="40"/>
    </row>
  </sheetData>
  <mergeCells count="2">
    <mergeCell ref="A7:A33"/>
    <mergeCell ref="B30:B33"/>
  </mergeCells>
  <phoneticPr fontId="16"/>
  <pageMargins left="0.31496062992125984" right="0.19685039370078741" top="0.98425196850393704" bottom="0.98425196850393704" header="0.51181102362204722" footer="0.51181102362204722"/>
  <pageSetup paperSize="9" scale="81" firstPageNumber="2" orientation="portrait" useFirstPageNumber="1" horizontalDpi="4294967292" r:id="rId1"/>
  <headerFooter alignWithMargins="0">
    <oddHeader>&amp;R&amp;"明朝,斜体"&amp;9都道府県－3-2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50"/>
  <sheetViews>
    <sheetView view="pageBreakPreview" zoomScale="85" zoomScaleNormal="100" zoomScaleSheetLayoutView="85" workbookViewId="0">
      <pane xSplit="5" ySplit="7" topLeftCell="F20" activePane="bottomRight" state="frozen"/>
      <selection activeCell="L8" sqref="L8"/>
      <selection pane="topRight" activeCell="L8" sqref="L8"/>
      <selection pane="bottomLeft" activeCell="L8" sqref="L8"/>
      <selection pane="bottomRight" activeCell="D1" sqref="D1"/>
    </sheetView>
  </sheetViews>
  <sheetFormatPr defaultColWidth="9" defaultRowHeight="13"/>
  <cols>
    <col min="1" max="1" width="3.6328125" style="2" customWidth="1"/>
    <col min="2" max="3" width="1.6328125" style="2" customWidth="1"/>
    <col min="4" max="4" width="22.6328125" style="2" customWidth="1"/>
    <col min="5" max="5" width="10.6328125" style="2" customWidth="1"/>
    <col min="6" max="21" width="13.6328125" style="2" customWidth="1"/>
    <col min="22" max="25" width="12" style="2" customWidth="1"/>
    <col min="26" max="16384" width="9" style="2"/>
  </cols>
  <sheetData>
    <row r="1" spans="1:25" ht="34" customHeight="1">
      <c r="A1" s="20" t="s">
        <v>0</v>
      </c>
      <c r="B1" s="11"/>
      <c r="C1" s="11"/>
      <c r="D1" s="22" t="s">
        <v>264</v>
      </c>
      <c r="E1" s="13"/>
      <c r="F1" s="13"/>
      <c r="G1" s="13"/>
    </row>
    <row r="2" spans="1:25" ht="15" customHeight="1"/>
    <row r="3" spans="1:25" ht="15" customHeight="1">
      <c r="A3" s="14" t="s">
        <v>151</v>
      </c>
      <c r="B3" s="14"/>
      <c r="C3" s="14"/>
      <c r="D3" s="14"/>
    </row>
    <row r="4" spans="1:25" ht="15" customHeight="1">
      <c r="A4" s="14"/>
      <c r="B4" s="14"/>
      <c r="C4" s="14"/>
      <c r="D4" s="14"/>
    </row>
    <row r="5" spans="1:25" ht="16" customHeight="1">
      <c r="A5" s="12" t="s">
        <v>249</v>
      </c>
      <c r="B5" s="12"/>
      <c r="C5" s="12"/>
      <c r="D5" s="12"/>
      <c r="K5" s="15"/>
      <c r="O5" s="15" t="s">
        <v>47</v>
      </c>
    </row>
    <row r="6" spans="1:25" ht="16" customHeight="1">
      <c r="A6" s="95" t="s">
        <v>48</v>
      </c>
      <c r="B6" s="96"/>
      <c r="C6" s="96"/>
      <c r="D6" s="96"/>
      <c r="E6" s="96"/>
      <c r="F6" s="100" t="s">
        <v>257</v>
      </c>
      <c r="G6" s="100"/>
      <c r="H6" s="100" t="s">
        <v>258</v>
      </c>
      <c r="I6" s="100"/>
      <c r="J6" s="100" t="s">
        <v>259</v>
      </c>
      <c r="K6" s="100"/>
      <c r="L6" s="100"/>
      <c r="M6" s="100"/>
      <c r="N6" s="100"/>
      <c r="O6" s="100"/>
    </row>
    <row r="7" spans="1:25" ht="16" customHeight="1">
      <c r="A7" s="96"/>
      <c r="B7" s="96"/>
      <c r="C7" s="96"/>
      <c r="D7" s="96"/>
      <c r="E7" s="96"/>
      <c r="F7" s="50" t="s">
        <v>238</v>
      </c>
      <c r="G7" s="50" t="s">
        <v>237</v>
      </c>
      <c r="H7" s="50" t="s">
        <v>238</v>
      </c>
      <c r="I7" s="80" t="s">
        <v>237</v>
      </c>
      <c r="J7" s="50" t="s">
        <v>238</v>
      </c>
      <c r="K7" s="80" t="s">
        <v>237</v>
      </c>
      <c r="L7" s="50" t="s">
        <v>238</v>
      </c>
      <c r="M7" s="80" t="s">
        <v>237</v>
      </c>
      <c r="N7" s="50" t="s">
        <v>238</v>
      </c>
      <c r="O7" s="80" t="s">
        <v>237</v>
      </c>
    </row>
    <row r="8" spans="1:25" ht="16" customHeight="1">
      <c r="A8" s="93" t="s">
        <v>82</v>
      </c>
      <c r="B8" s="60" t="s">
        <v>49</v>
      </c>
      <c r="C8" s="52"/>
      <c r="D8" s="52"/>
      <c r="E8" s="65" t="s">
        <v>40</v>
      </c>
      <c r="F8" s="53">
        <v>2562</v>
      </c>
      <c r="G8" s="53">
        <v>2712</v>
      </c>
      <c r="H8" s="53">
        <v>1322</v>
      </c>
      <c r="I8" s="53">
        <v>1693</v>
      </c>
      <c r="J8" s="53">
        <v>51507</v>
      </c>
      <c r="K8" s="53">
        <v>47773</v>
      </c>
      <c r="L8" s="53"/>
      <c r="M8" s="53"/>
      <c r="N8" s="53"/>
      <c r="O8" s="53"/>
      <c r="P8" s="27"/>
      <c r="Q8" s="27"/>
      <c r="R8" s="27"/>
      <c r="S8" s="27"/>
      <c r="T8" s="27"/>
      <c r="U8" s="27"/>
      <c r="V8" s="27"/>
      <c r="W8" s="27"/>
      <c r="X8" s="27"/>
      <c r="Y8" s="27"/>
    </row>
    <row r="9" spans="1:25" ht="16" customHeight="1">
      <c r="A9" s="93"/>
      <c r="B9" s="62"/>
      <c r="C9" s="52" t="s">
        <v>50</v>
      </c>
      <c r="D9" s="52"/>
      <c r="E9" s="65" t="s">
        <v>41</v>
      </c>
      <c r="F9" s="53">
        <v>2562</v>
      </c>
      <c r="G9" s="53">
        <v>2712</v>
      </c>
      <c r="H9" s="53">
        <v>1322</v>
      </c>
      <c r="I9" s="53">
        <v>1571</v>
      </c>
      <c r="J9" s="53">
        <v>51297</v>
      </c>
      <c r="K9" s="53">
        <v>47761</v>
      </c>
      <c r="L9" s="53"/>
      <c r="M9" s="53"/>
      <c r="N9" s="53"/>
      <c r="O9" s="53"/>
      <c r="P9" s="27"/>
      <c r="Q9" s="27"/>
      <c r="R9" s="27"/>
      <c r="S9" s="27"/>
      <c r="T9" s="27"/>
      <c r="U9" s="27"/>
      <c r="V9" s="27"/>
      <c r="W9" s="27"/>
      <c r="X9" s="27"/>
      <c r="Y9" s="27"/>
    </row>
    <row r="10" spans="1:25" ht="16" customHeight="1">
      <c r="A10" s="93"/>
      <c r="B10" s="61"/>
      <c r="C10" s="52" t="s">
        <v>51</v>
      </c>
      <c r="D10" s="52"/>
      <c r="E10" s="65" t="s">
        <v>42</v>
      </c>
      <c r="F10" s="53">
        <v>0</v>
      </c>
      <c r="G10" s="53">
        <v>0</v>
      </c>
      <c r="H10" s="53">
        <v>0</v>
      </c>
      <c r="I10" s="53">
        <v>122</v>
      </c>
      <c r="J10" s="66">
        <v>210</v>
      </c>
      <c r="K10" s="66">
        <v>12</v>
      </c>
      <c r="L10" s="53"/>
      <c r="M10" s="53"/>
      <c r="N10" s="53"/>
      <c r="O10" s="53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6" customHeight="1">
      <c r="A11" s="93"/>
      <c r="B11" s="60" t="s">
        <v>52</v>
      </c>
      <c r="C11" s="52"/>
      <c r="D11" s="52"/>
      <c r="E11" s="65" t="s">
        <v>43</v>
      </c>
      <c r="F11" s="53">
        <v>2410</v>
      </c>
      <c r="G11" s="53">
        <v>1966</v>
      </c>
      <c r="H11" s="53">
        <v>857</v>
      </c>
      <c r="I11" s="53">
        <v>3702</v>
      </c>
      <c r="J11" s="53">
        <v>49389</v>
      </c>
      <c r="K11" s="53">
        <v>45937</v>
      </c>
      <c r="L11" s="53"/>
      <c r="M11" s="53"/>
      <c r="N11" s="53"/>
      <c r="O11" s="53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6" customHeight="1">
      <c r="A12" s="93"/>
      <c r="B12" s="62"/>
      <c r="C12" s="52" t="s">
        <v>53</v>
      </c>
      <c r="D12" s="52"/>
      <c r="E12" s="65" t="s">
        <v>44</v>
      </c>
      <c r="F12" s="53">
        <v>2405</v>
      </c>
      <c r="G12" s="53">
        <v>1959</v>
      </c>
      <c r="H12" s="53">
        <v>850</v>
      </c>
      <c r="I12" s="53">
        <v>986</v>
      </c>
      <c r="J12" s="53">
        <v>48883</v>
      </c>
      <c r="K12" s="53">
        <v>45937</v>
      </c>
      <c r="L12" s="53"/>
      <c r="M12" s="53"/>
      <c r="N12" s="53"/>
      <c r="O12" s="53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6" customHeight="1">
      <c r="A13" s="93"/>
      <c r="B13" s="61"/>
      <c r="C13" s="52" t="s">
        <v>54</v>
      </c>
      <c r="D13" s="52"/>
      <c r="E13" s="65" t="s">
        <v>45</v>
      </c>
      <c r="F13" s="53">
        <v>5</v>
      </c>
      <c r="G13" s="53">
        <v>7</v>
      </c>
      <c r="H13" s="66">
        <v>7</v>
      </c>
      <c r="I13" s="66">
        <v>2716</v>
      </c>
      <c r="J13" s="66">
        <v>506</v>
      </c>
      <c r="K13" s="66">
        <v>0</v>
      </c>
      <c r="L13" s="53"/>
      <c r="M13" s="53"/>
      <c r="N13" s="53"/>
      <c r="O13" s="53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6" customHeight="1">
      <c r="A14" s="93"/>
      <c r="B14" s="52" t="s">
        <v>55</v>
      </c>
      <c r="C14" s="52"/>
      <c r="D14" s="52"/>
      <c r="E14" s="65" t="s">
        <v>152</v>
      </c>
      <c r="F14" s="53">
        <v>157</v>
      </c>
      <c r="G14" s="53">
        <v>753</v>
      </c>
      <c r="H14" s="53">
        <v>472</v>
      </c>
      <c r="I14" s="53">
        <v>585</v>
      </c>
      <c r="J14" s="53">
        <v>2414</v>
      </c>
      <c r="K14" s="53">
        <v>1824</v>
      </c>
      <c r="L14" s="53">
        <f t="shared" ref="L14:O15" si="0">L9-L12</f>
        <v>0</v>
      </c>
      <c r="M14" s="53">
        <f t="shared" si="0"/>
        <v>0</v>
      </c>
      <c r="N14" s="53">
        <f t="shared" si="0"/>
        <v>0</v>
      </c>
      <c r="O14" s="53">
        <f t="shared" si="0"/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6" customHeight="1">
      <c r="A15" s="93"/>
      <c r="B15" s="52" t="s">
        <v>56</v>
      </c>
      <c r="C15" s="52"/>
      <c r="D15" s="52"/>
      <c r="E15" s="65" t="s">
        <v>153</v>
      </c>
      <c r="F15" s="53">
        <v>-5</v>
      </c>
      <c r="G15" s="53">
        <v>-7</v>
      </c>
      <c r="H15" s="53">
        <v>-7</v>
      </c>
      <c r="I15" s="53">
        <v>-2594</v>
      </c>
      <c r="J15" s="53">
        <v>-296</v>
      </c>
      <c r="K15" s="53">
        <v>12</v>
      </c>
      <c r="L15" s="53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6" customHeight="1">
      <c r="A16" s="93"/>
      <c r="B16" s="52" t="s">
        <v>57</v>
      </c>
      <c r="C16" s="52"/>
      <c r="D16" s="52"/>
      <c r="E16" s="65" t="s">
        <v>154</v>
      </c>
      <c r="F16" s="53">
        <v>152</v>
      </c>
      <c r="G16" s="53">
        <v>746</v>
      </c>
      <c r="H16" s="53">
        <v>465</v>
      </c>
      <c r="I16" s="53">
        <v>-2009</v>
      </c>
      <c r="J16" s="53">
        <v>2118</v>
      </c>
      <c r="K16" s="53">
        <v>1836</v>
      </c>
      <c r="L16" s="53">
        <f t="shared" ref="L16:O16" si="1">L8-L11</f>
        <v>0</v>
      </c>
      <c r="M16" s="53">
        <f t="shared" si="1"/>
        <v>0</v>
      </c>
      <c r="N16" s="53">
        <f t="shared" si="1"/>
        <v>0</v>
      </c>
      <c r="O16" s="53">
        <f t="shared" si="1"/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6" customHeight="1">
      <c r="A17" s="93"/>
      <c r="B17" s="52" t="s">
        <v>58</v>
      </c>
      <c r="C17" s="52"/>
      <c r="D17" s="52"/>
      <c r="E17" s="50"/>
      <c r="F17" s="66">
        <v>0</v>
      </c>
      <c r="G17" s="66">
        <v>0</v>
      </c>
      <c r="H17" s="66">
        <v>10353</v>
      </c>
      <c r="I17" s="66">
        <v>11256</v>
      </c>
      <c r="J17" s="53">
        <v>16368</v>
      </c>
      <c r="K17" s="53">
        <v>18486</v>
      </c>
      <c r="L17" s="53"/>
      <c r="M17" s="53"/>
      <c r="N17" s="66"/>
      <c r="O17" s="6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6" customHeight="1">
      <c r="A18" s="93"/>
      <c r="B18" s="52" t="s">
        <v>59</v>
      </c>
      <c r="C18" s="52"/>
      <c r="D18" s="52"/>
      <c r="E18" s="50"/>
      <c r="F18" s="67">
        <v>0</v>
      </c>
      <c r="G18" s="67">
        <v>0</v>
      </c>
      <c r="H18" s="67">
        <v>0</v>
      </c>
      <c r="I18" s="67">
        <v>0</v>
      </c>
      <c r="J18" s="67">
        <v>0</v>
      </c>
      <c r="K18" s="67">
        <v>0</v>
      </c>
      <c r="L18" s="67"/>
      <c r="M18" s="67"/>
      <c r="N18" s="67"/>
      <c r="O18" s="6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6" customHeight="1">
      <c r="A19" s="93" t="s">
        <v>83</v>
      </c>
      <c r="B19" s="60" t="s">
        <v>60</v>
      </c>
      <c r="C19" s="52"/>
      <c r="D19" s="52"/>
      <c r="E19" s="65"/>
      <c r="F19" s="53">
        <v>2767</v>
      </c>
      <c r="G19" s="53">
        <v>227</v>
      </c>
      <c r="H19" s="53">
        <v>362</v>
      </c>
      <c r="I19" s="53">
        <v>273</v>
      </c>
      <c r="J19" s="53">
        <v>4911</v>
      </c>
      <c r="K19" s="53">
        <v>9302</v>
      </c>
      <c r="L19" s="53"/>
      <c r="M19" s="53"/>
      <c r="N19" s="53"/>
      <c r="O19" s="53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6" customHeight="1">
      <c r="A20" s="93"/>
      <c r="B20" s="61"/>
      <c r="C20" s="52" t="s">
        <v>61</v>
      </c>
      <c r="D20" s="52"/>
      <c r="E20" s="65"/>
      <c r="F20" s="53">
        <v>2767</v>
      </c>
      <c r="G20" s="53">
        <v>227</v>
      </c>
      <c r="H20" s="53">
        <v>0</v>
      </c>
      <c r="I20" s="53">
        <v>0</v>
      </c>
      <c r="J20" s="53">
        <v>907</v>
      </c>
      <c r="K20" s="66">
        <v>4245</v>
      </c>
      <c r="L20" s="53"/>
      <c r="M20" s="53"/>
      <c r="N20" s="53"/>
      <c r="O20" s="53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6" customHeight="1">
      <c r="A21" s="93"/>
      <c r="B21" s="79" t="s">
        <v>62</v>
      </c>
      <c r="C21" s="52"/>
      <c r="D21" s="52"/>
      <c r="E21" s="65" t="s">
        <v>155</v>
      </c>
      <c r="F21" s="53">
        <v>2767</v>
      </c>
      <c r="G21" s="53">
        <v>227</v>
      </c>
      <c r="H21" s="53">
        <v>362</v>
      </c>
      <c r="I21" s="53">
        <v>273</v>
      </c>
      <c r="J21" s="53">
        <v>4911</v>
      </c>
      <c r="K21" s="53">
        <v>9302</v>
      </c>
      <c r="L21" s="53"/>
      <c r="M21" s="53"/>
      <c r="N21" s="53"/>
      <c r="O21" s="53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6" customHeight="1">
      <c r="A22" s="93"/>
      <c r="B22" s="60" t="s">
        <v>63</v>
      </c>
      <c r="C22" s="52"/>
      <c r="D22" s="52"/>
      <c r="E22" s="65" t="s">
        <v>156</v>
      </c>
      <c r="F22" s="53">
        <v>4514</v>
      </c>
      <c r="G22" s="53">
        <v>1686</v>
      </c>
      <c r="H22" s="53">
        <v>925</v>
      </c>
      <c r="I22" s="53">
        <v>868</v>
      </c>
      <c r="J22" s="53">
        <v>7864</v>
      </c>
      <c r="K22" s="53">
        <v>11927</v>
      </c>
      <c r="L22" s="53"/>
      <c r="M22" s="53"/>
      <c r="N22" s="53"/>
      <c r="O22" s="53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6" customHeight="1">
      <c r="A23" s="93"/>
      <c r="B23" s="61" t="s">
        <v>64</v>
      </c>
      <c r="C23" s="52" t="s">
        <v>65</v>
      </c>
      <c r="D23" s="52"/>
      <c r="E23" s="65"/>
      <c r="F23" s="53">
        <v>215</v>
      </c>
      <c r="G23" s="53">
        <v>243</v>
      </c>
      <c r="H23" s="53">
        <v>564</v>
      </c>
      <c r="I23" s="53">
        <v>682</v>
      </c>
      <c r="J23" s="53">
        <v>1728</v>
      </c>
      <c r="K23" s="53">
        <v>2095</v>
      </c>
      <c r="L23" s="53"/>
      <c r="M23" s="53"/>
      <c r="N23" s="53"/>
      <c r="O23" s="53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6" customHeight="1">
      <c r="A24" s="93"/>
      <c r="B24" s="52" t="s">
        <v>157</v>
      </c>
      <c r="C24" s="52"/>
      <c r="D24" s="52"/>
      <c r="E24" s="65" t="s">
        <v>158</v>
      </c>
      <c r="F24" s="53">
        <v>-1747</v>
      </c>
      <c r="G24" s="53">
        <v>-1459</v>
      </c>
      <c r="H24" s="53">
        <v>-563</v>
      </c>
      <c r="I24" s="53">
        <v>-595</v>
      </c>
      <c r="J24" s="53">
        <v>-2953</v>
      </c>
      <c r="K24" s="53">
        <v>-2625</v>
      </c>
      <c r="L24" s="53">
        <f t="shared" ref="L24:O24" si="2">L21-L22</f>
        <v>0</v>
      </c>
      <c r="M24" s="53">
        <f t="shared" si="2"/>
        <v>0</v>
      </c>
      <c r="N24" s="53">
        <f t="shared" si="2"/>
        <v>0</v>
      </c>
      <c r="O24" s="53">
        <f t="shared" si="2"/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6" customHeight="1">
      <c r="A25" s="93"/>
      <c r="B25" s="60" t="s">
        <v>66</v>
      </c>
      <c r="C25" s="60"/>
      <c r="D25" s="60"/>
      <c r="E25" s="97" t="s">
        <v>159</v>
      </c>
      <c r="F25" s="101">
        <v>1747</v>
      </c>
      <c r="G25" s="101">
        <v>1459</v>
      </c>
      <c r="H25" s="101">
        <v>563</v>
      </c>
      <c r="I25" s="101">
        <v>595</v>
      </c>
      <c r="J25" s="101">
        <v>2953</v>
      </c>
      <c r="K25" s="101">
        <v>2625</v>
      </c>
      <c r="L25" s="101"/>
      <c r="M25" s="101"/>
      <c r="N25" s="101"/>
      <c r="O25" s="101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6" customHeight="1">
      <c r="A26" s="93"/>
      <c r="B26" s="79" t="s">
        <v>67</v>
      </c>
      <c r="C26" s="79"/>
      <c r="D26" s="79"/>
      <c r="E26" s="98"/>
      <c r="F26" s="102"/>
      <c r="G26" s="102"/>
      <c r="H26" s="102"/>
      <c r="I26" s="102"/>
      <c r="J26" s="102"/>
      <c r="K26" s="102"/>
      <c r="L26" s="102"/>
      <c r="M26" s="102"/>
      <c r="N26" s="102"/>
      <c r="O26" s="102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6" customHeight="1">
      <c r="A27" s="93"/>
      <c r="B27" s="52" t="s">
        <v>160</v>
      </c>
      <c r="C27" s="52"/>
      <c r="D27" s="52"/>
      <c r="E27" s="65" t="s">
        <v>161</v>
      </c>
      <c r="F27" s="53">
        <f t="shared" ref="F27:O27" si="3">F24+F25</f>
        <v>0</v>
      </c>
      <c r="G27" s="53">
        <f t="shared" si="3"/>
        <v>0</v>
      </c>
      <c r="H27" s="53">
        <f t="shared" si="3"/>
        <v>0</v>
      </c>
      <c r="I27" s="53">
        <f t="shared" si="3"/>
        <v>0</v>
      </c>
      <c r="J27" s="53">
        <f t="shared" si="3"/>
        <v>0</v>
      </c>
      <c r="K27" s="53">
        <f t="shared" si="3"/>
        <v>0</v>
      </c>
      <c r="L27" s="53">
        <f t="shared" si="3"/>
        <v>0</v>
      </c>
      <c r="M27" s="53">
        <f t="shared" si="3"/>
        <v>0</v>
      </c>
      <c r="N27" s="53">
        <f t="shared" si="3"/>
        <v>0</v>
      </c>
      <c r="O27" s="53">
        <f t="shared" si="3"/>
        <v>0</v>
      </c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6" customHeight="1">
      <c r="A28" s="8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6" customHeight="1">
      <c r="A29" s="12"/>
      <c r="F29" s="27"/>
      <c r="G29" s="27"/>
      <c r="H29" s="27"/>
      <c r="I29" s="27"/>
      <c r="J29" s="28"/>
      <c r="K29" s="28"/>
      <c r="L29" s="27"/>
      <c r="M29" s="27"/>
      <c r="N29" s="27"/>
      <c r="O29" s="28" t="s">
        <v>162</v>
      </c>
      <c r="P29" s="27"/>
      <c r="Q29" s="27"/>
      <c r="R29" s="27"/>
      <c r="S29" s="27"/>
      <c r="T29" s="27"/>
      <c r="U29" s="27"/>
      <c r="V29" s="27"/>
      <c r="W29" s="27"/>
      <c r="X29" s="27"/>
      <c r="Y29" s="28"/>
    </row>
    <row r="30" spans="1:25" ht="16" customHeight="1">
      <c r="A30" s="96" t="s">
        <v>68</v>
      </c>
      <c r="B30" s="96"/>
      <c r="C30" s="96"/>
      <c r="D30" s="96"/>
      <c r="E30" s="96"/>
      <c r="F30" s="103" t="s">
        <v>260</v>
      </c>
      <c r="G30" s="103"/>
      <c r="H30" s="103" t="s">
        <v>261</v>
      </c>
      <c r="I30" s="103"/>
      <c r="J30" s="103" t="s">
        <v>262</v>
      </c>
      <c r="K30" s="103"/>
      <c r="L30" s="103"/>
      <c r="M30" s="103"/>
      <c r="N30" s="103"/>
      <c r="O30" s="103"/>
      <c r="P30" s="29"/>
      <c r="Q30" s="27"/>
      <c r="R30" s="29"/>
      <c r="S30" s="27"/>
      <c r="T30" s="29"/>
      <c r="U30" s="27"/>
      <c r="V30" s="29"/>
      <c r="W30" s="27"/>
      <c r="X30" s="29"/>
      <c r="Y30" s="27"/>
    </row>
    <row r="31" spans="1:25" ht="16" customHeight="1">
      <c r="A31" s="96"/>
      <c r="B31" s="96"/>
      <c r="C31" s="96"/>
      <c r="D31" s="96"/>
      <c r="E31" s="96"/>
      <c r="F31" s="50" t="s">
        <v>238</v>
      </c>
      <c r="G31" s="80" t="s">
        <v>237</v>
      </c>
      <c r="H31" s="50" t="s">
        <v>238</v>
      </c>
      <c r="I31" s="80" t="s">
        <v>237</v>
      </c>
      <c r="J31" s="50" t="s">
        <v>238</v>
      </c>
      <c r="K31" s="80" t="s">
        <v>237</v>
      </c>
      <c r="L31" s="50" t="s">
        <v>238</v>
      </c>
      <c r="M31" s="80" t="s">
        <v>237</v>
      </c>
      <c r="N31" s="50" t="s">
        <v>238</v>
      </c>
      <c r="O31" s="80" t="s">
        <v>237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</row>
    <row r="32" spans="1:25" ht="16" customHeight="1">
      <c r="A32" s="93" t="s">
        <v>84</v>
      </c>
      <c r="B32" s="60" t="s">
        <v>49</v>
      </c>
      <c r="C32" s="52"/>
      <c r="D32" s="52"/>
      <c r="E32" s="65" t="s">
        <v>40</v>
      </c>
      <c r="F32" s="53">
        <v>61</v>
      </c>
      <c r="G32" s="53">
        <v>57</v>
      </c>
      <c r="H32" s="53">
        <v>61</v>
      </c>
      <c r="I32" s="53">
        <v>57</v>
      </c>
      <c r="J32" s="53">
        <v>0</v>
      </c>
      <c r="K32" s="53">
        <v>0</v>
      </c>
      <c r="L32" s="53"/>
      <c r="M32" s="53"/>
      <c r="N32" s="53"/>
      <c r="O32" s="53"/>
      <c r="P32" s="31"/>
      <c r="Q32" s="31"/>
      <c r="R32" s="31"/>
      <c r="S32" s="31"/>
      <c r="T32" s="32"/>
      <c r="U32" s="32"/>
      <c r="V32" s="31"/>
      <c r="W32" s="31"/>
      <c r="X32" s="32"/>
      <c r="Y32" s="32"/>
    </row>
    <row r="33" spans="1:25" ht="16" customHeight="1">
      <c r="A33" s="99"/>
      <c r="B33" s="62"/>
      <c r="C33" s="60" t="s">
        <v>69</v>
      </c>
      <c r="D33" s="52"/>
      <c r="E33" s="65"/>
      <c r="F33" s="53">
        <v>61</v>
      </c>
      <c r="G33" s="53">
        <v>57</v>
      </c>
      <c r="H33" s="53">
        <v>61</v>
      </c>
      <c r="I33" s="53">
        <v>57</v>
      </c>
      <c r="J33" s="53">
        <v>0</v>
      </c>
      <c r="K33" s="53">
        <v>0</v>
      </c>
      <c r="L33" s="53"/>
      <c r="M33" s="53"/>
      <c r="N33" s="53"/>
      <c r="O33" s="53"/>
      <c r="P33" s="31"/>
      <c r="Q33" s="31"/>
      <c r="R33" s="31"/>
      <c r="S33" s="31"/>
      <c r="T33" s="32"/>
      <c r="U33" s="32"/>
      <c r="V33" s="31"/>
      <c r="W33" s="31"/>
      <c r="X33" s="32"/>
      <c r="Y33" s="32"/>
    </row>
    <row r="34" spans="1:25" ht="16" customHeight="1">
      <c r="A34" s="99"/>
      <c r="B34" s="62"/>
      <c r="C34" s="61"/>
      <c r="D34" s="52" t="s">
        <v>70</v>
      </c>
      <c r="E34" s="65"/>
      <c r="F34" s="53">
        <v>61</v>
      </c>
      <c r="G34" s="53">
        <v>57</v>
      </c>
      <c r="H34" s="53">
        <v>61</v>
      </c>
      <c r="I34" s="53">
        <v>57</v>
      </c>
      <c r="J34" s="53">
        <v>0</v>
      </c>
      <c r="K34" s="53">
        <v>0</v>
      </c>
      <c r="L34" s="53"/>
      <c r="M34" s="53"/>
      <c r="N34" s="53"/>
      <c r="O34" s="53"/>
      <c r="P34" s="31"/>
      <c r="Q34" s="31"/>
      <c r="R34" s="31"/>
      <c r="S34" s="31"/>
      <c r="T34" s="32"/>
      <c r="U34" s="32"/>
      <c r="V34" s="31"/>
      <c r="W34" s="31"/>
      <c r="X34" s="32"/>
      <c r="Y34" s="32"/>
    </row>
    <row r="35" spans="1:25" ht="16" customHeight="1">
      <c r="A35" s="99"/>
      <c r="B35" s="61"/>
      <c r="C35" s="79" t="s">
        <v>71</v>
      </c>
      <c r="D35" s="52"/>
      <c r="E35" s="65"/>
      <c r="F35" s="53">
        <v>0</v>
      </c>
      <c r="G35" s="53">
        <v>0</v>
      </c>
      <c r="H35" s="53">
        <v>0</v>
      </c>
      <c r="I35" s="53">
        <v>0</v>
      </c>
      <c r="J35" s="67">
        <v>0</v>
      </c>
      <c r="K35" s="67">
        <v>0</v>
      </c>
      <c r="L35" s="53"/>
      <c r="M35" s="53"/>
      <c r="N35" s="53"/>
      <c r="O35" s="53"/>
      <c r="P35" s="31"/>
      <c r="Q35" s="31"/>
      <c r="R35" s="31"/>
      <c r="S35" s="31"/>
      <c r="T35" s="32"/>
      <c r="U35" s="32"/>
      <c r="V35" s="31"/>
      <c r="W35" s="31"/>
      <c r="X35" s="32"/>
      <c r="Y35" s="32"/>
    </row>
    <row r="36" spans="1:25" ht="16" customHeight="1">
      <c r="A36" s="99"/>
      <c r="B36" s="60" t="s">
        <v>52</v>
      </c>
      <c r="C36" s="52"/>
      <c r="D36" s="52"/>
      <c r="E36" s="65" t="s">
        <v>41</v>
      </c>
      <c r="F36" s="53">
        <v>7</v>
      </c>
      <c r="G36" s="53">
        <v>7</v>
      </c>
      <c r="H36" s="53">
        <v>7</v>
      </c>
      <c r="I36" s="53">
        <v>7</v>
      </c>
      <c r="J36" s="53">
        <v>0</v>
      </c>
      <c r="K36" s="53">
        <v>0</v>
      </c>
      <c r="L36" s="53"/>
      <c r="M36" s="53"/>
      <c r="N36" s="53"/>
      <c r="O36" s="53"/>
      <c r="P36" s="31"/>
      <c r="Q36" s="31"/>
      <c r="R36" s="31"/>
      <c r="S36" s="31"/>
      <c r="T36" s="31"/>
      <c r="U36" s="31"/>
      <c r="V36" s="31"/>
      <c r="W36" s="31"/>
      <c r="X36" s="32"/>
      <c r="Y36" s="32"/>
    </row>
    <row r="37" spans="1:25" ht="16" customHeight="1">
      <c r="A37" s="99"/>
      <c r="B37" s="62"/>
      <c r="C37" s="52" t="s">
        <v>72</v>
      </c>
      <c r="D37" s="52"/>
      <c r="E37" s="65"/>
      <c r="F37" s="53">
        <v>7</v>
      </c>
      <c r="G37" s="53">
        <v>7</v>
      </c>
      <c r="H37" s="53">
        <v>7</v>
      </c>
      <c r="I37" s="53">
        <v>7</v>
      </c>
      <c r="J37" s="53">
        <v>0</v>
      </c>
      <c r="K37" s="53">
        <v>0</v>
      </c>
      <c r="L37" s="53"/>
      <c r="M37" s="53"/>
      <c r="N37" s="53"/>
      <c r="O37" s="53"/>
      <c r="P37" s="31"/>
      <c r="Q37" s="31"/>
      <c r="R37" s="31"/>
      <c r="S37" s="31"/>
      <c r="T37" s="31"/>
      <c r="U37" s="31"/>
      <c r="V37" s="31"/>
      <c r="W37" s="31"/>
      <c r="X37" s="32"/>
      <c r="Y37" s="32"/>
    </row>
    <row r="38" spans="1:25" ht="16" customHeight="1">
      <c r="A38" s="99"/>
      <c r="B38" s="61"/>
      <c r="C38" s="52" t="s">
        <v>73</v>
      </c>
      <c r="D38" s="52"/>
      <c r="E38" s="65"/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67">
        <v>0</v>
      </c>
      <c r="L38" s="53"/>
      <c r="M38" s="53"/>
      <c r="N38" s="53"/>
      <c r="O38" s="53"/>
      <c r="P38" s="31"/>
      <c r="Q38" s="31"/>
      <c r="R38" s="32"/>
      <c r="S38" s="32"/>
      <c r="T38" s="31"/>
      <c r="U38" s="31"/>
      <c r="V38" s="31"/>
      <c r="W38" s="31"/>
      <c r="X38" s="32"/>
      <c r="Y38" s="32"/>
    </row>
    <row r="39" spans="1:25" ht="16" customHeight="1">
      <c r="A39" s="99"/>
      <c r="B39" s="46" t="s">
        <v>74</v>
      </c>
      <c r="C39" s="46"/>
      <c r="D39" s="46"/>
      <c r="E39" s="65" t="s">
        <v>163</v>
      </c>
      <c r="F39" s="53">
        <v>54</v>
      </c>
      <c r="G39" s="53">
        <v>50</v>
      </c>
      <c r="H39" s="53">
        <v>54</v>
      </c>
      <c r="I39" s="53">
        <v>50</v>
      </c>
      <c r="J39" s="53">
        <v>0</v>
      </c>
      <c r="K39" s="53">
        <v>0</v>
      </c>
      <c r="L39" s="53">
        <f t="shared" ref="L39:O39" si="4">L32-L36</f>
        <v>0</v>
      </c>
      <c r="M39" s="53">
        <f t="shared" si="4"/>
        <v>0</v>
      </c>
      <c r="N39" s="53">
        <f t="shared" si="4"/>
        <v>0</v>
      </c>
      <c r="O39" s="53">
        <f t="shared" si="4"/>
        <v>0</v>
      </c>
      <c r="P39" s="31"/>
      <c r="Q39" s="31"/>
      <c r="R39" s="31"/>
      <c r="S39" s="31"/>
      <c r="T39" s="31"/>
      <c r="U39" s="31"/>
      <c r="V39" s="31"/>
      <c r="W39" s="31"/>
      <c r="X39" s="32"/>
      <c r="Y39" s="32"/>
    </row>
    <row r="40" spans="1:25" ht="16" customHeight="1">
      <c r="A40" s="93" t="s">
        <v>85</v>
      </c>
      <c r="B40" s="60" t="s">
        <v>75</v>
      </c>
      <c r="C40" s="52"/>
      <c r="D40" s="52"/>
      <c r="E40" s="65" t="s">
        <v>43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/>
      <c r="M40" s="53"/>
      <c r="N40" s="53"/>
      <c r="O40" s="53"/>
      <c r="P40" s="31"/>
      <c r="Q40" s="31"/>
      <c r="R40" s="31"/>
      <c r="S40" s="31"/>
      <c r="T40" s="32"/>
      <c r="U40" s="32"/>
      <c r="V40" s="32"/>
      <c r="W40" s="32"/>
      <c r="X40" s="31"/>
      <c r="Y40" s="31"/>
    </row>
    <row r="41" spans="1:25" ht="16" customHeight="1">
      <c r="A41" s="94"/>
      <c r="B41" s="61"/>
      <c r="C41" s="52" t="s">
        <v>76</v>
      </c>
      <c r="D41" s="52"/>
      <c r="E41" s="65"/>
      <c r="F41" s="67">
        <v>0</v>
      </c>
      <c r="G41" s="67">
        <v>0</v>
      </c>
      <c r="H41" s="67">
        <v>0</v>
      </c>
      <c r="I41" s="67">
        <v>0</v>
      </c>
      <c r="J41" s="53">
        <v>0</v>
      </c>
      <c r="K41" s="53">
        <v>0</v>
      </c>
      <c r="L41" s="53"/>
      <c r="M41" s="53"/>
      <c r="N41" s="53"/>
      <c r="O41" s="53"/>
      <c r="P41" s="32"/>
      <c r="Q41" s="32"/>
      <c r="R41" s="32"/>
      <c r="S41" s="32"/>
      <c r="T41" s="32"/>
      <c r="U41" s="32"/>
      <c r="V41" s="32"/>
      <c r="W41" s="32"/>
      <c r="X41" s="31"/>
      <c r="Y41" s="31"/>
    </row>
    <row r="42" spans="1:25" ht="16" customHeight="1">
      <c r="A42" s="94"/>
      <c r="B42" s="60" t="s">
        <v>63</v>
      </c>
      <c r="C42" s="52"/>
      <c r="D42" s="52"/>
      <c r="E42" s="65" t="s">
        <v>44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3"/>
      <c r="M42" s="53"/>
      <c r="N42" s="53"/>
      <c r="O42" s="53"/>
      <c r="P42" s="31"/>
      <c r="Q42" s="31"/>
      <c r="R42" s="31"/>
      <c r="S42" s="31"/>
      <c r="T42" s="32"/>
      <c r="U42" s="32"/>
      <c r="V42" s="31"/>
      <c r="W42" s="31"/>
      <c r="X42" s="31"/>
      <c r="Y42" s="31"/>
    </row>
    <row r="43" spans="1:25" ht="16" customHeight="1">
      <c r="A43" s="94"/>
      <c r="B43" s="61"/>
      <c r="C43" s="52" t="s">
        <v>77</v>
      </c>
      <c r="D43" s="52"/>
      <c r="E43" s="65"/>
      <c r="F43" s="53">
        <v>0</v>
      </c>
      <c r="G43" s="53">
        <v>0</v>
      </c>
      <c r="H43" s="53">
        <v>0</v>
      </c>
      <c r="I43" s="53">
        <v>0</v>
      </c>
      <c r="J43" s="67">
        <v>0</v>
      </c>
      <c r="K43" s="67">
        <v>0</v>
      </c>
      <c r="L43" s="53"/>
      <c r="M43" s="53"/>
      <c r="N43" s="53"/>
      <c r="O43" s="53"/>
      <c r="P43" s="31"/>
      <c r="Q43" s="31"/>
      <c r="R43" s="32"/>
      <c r="S43" s="31"/>
      <c r="T43" s="32"/>
      <c r="U43" s="32"/>
      <c r="V43" s="31"/>
      <c r="W43" s="31"/>
      <c r="X43" s="32"/>
      <c r="Y43" s="32"/>
    </row>
    <row r="44" spans="1:25" ht="16" customHeight="1">
      <c r="A44" s="94"/>
      <c r="B44" s="52" t="s">
        <v>74</v>
      </c>
      <c r="C44" s="52"/>
      <c r="D44" s="52"/>
      <c r="E44" s="65" t="s">
        <v>164</v>
      </c>
      <c r="F44" s="67">
        <v>0</v>
      </c>
      <c r="G44" s="67">
        <v>0</v>
      </c>
      <c r="H44" s="67">
        <v>0</v>
      </c>
      <c r="I44" s="67">
        <v>0</v>
      </c>
      <c r="J44" s="67">
        <v>0</v>
      </c>
      <c r="K44" s="67">
        <v>0</v>
      </c>
      <c r="L44" s="67">
        <f t="shared" ref="L44:O44" si="5">L40-L42</f>
        <v>0</v>
      </c>
      <c r="M44" s="67">
        <f t="shared" si="5"/>
        <v>0</v>
      </c>
      <c r="N44" s="67">
        <f t="shared" si="5"/>
        <v>0</v>
      </c>
      <c r="O44" s="67">
        <f t="shared" si="5"/>
        <v>0</v>
      </c>
      <c r="P44" s="32"/>
      <c r="Q44" s="32"/>
      <c r="R44" s="31"/>
      <c r="S44" s="31"/>
      <c r="T44" s="32"/>
      <c r="U44" s="32"/>
      <c r="V44" s="31"/>
      <c r="W44" s="31"/>
      <c r="X44" s="31"/>
      <c r="Y44" s="31"/>
    </row>
    <row r="45" spans="1:25" ht="16" customHeight="1">
      <c r="A45" s="93" t="s">
        <v>86</v>
      </c>
      <c r="B45" s="46" t="s">
        <v>78</v>
      </c>
      <c r="C45" s="46"/>
      <c r="D45" s="46"/>
      <c r="E45" s="65" t="s">
        <v>165</v>
      </c>
      <c r="F45" s="53">
        <v>54</v>
      </c>
      <c r="G45" s="53">
        <v>50</v>
      </c>
      <c r="H45" s="53">
        <v>54</v>
      </c>
      <c r="I45" s="53">
        <v>50</v>
      </c>
      <c r="J45" s="53">
        <v>0</v>
      </c>
      <c r="K45" s="53">
        <v>0</v>
      </c>
      <c r="L45" s="53">
        <f t="shared" ref="L45:O45" si="6">L39+L44</f>
        <v>0</v>
      </c>
      <c r="M45" s="53">
        <f t="shared" si="6"/>
        <v>0</v>
      </c>
      <c r="N45" s="53">
        <f t="shared" si="6"/>
        <v>0</v>
      </c>
      <c r="O45" s="53">
        <f t="shared" si="6"/>
        <v>0</v>
      </c>
      <c r="P45" s="31"/>
      <c r="Q45" s="31"/>
      <c r="R45" s="31"/>
      <c r="S45" s="31"/>
      <c r="T45" s="31"/>
      <c r="U45" s="31"/>
      <c r="V45" s="31"/>
      <c r="W45" s="31"/>
      <c r="X45" s="31"/>
      <c r="Y45" s="31"/>
    </row>
    <row r="46" spans="1:25" ht="16" customHeight="1">
      <c r="A46" s="94"/>
      <c r="B46" s="52" t="s">
        <v>79</v>
      </c>
      <c r="C46" s="52"/>
      <c r="D46" s="52"/>
      <c r="E46" s="52"/>
      <c r="F46" s="67">
        <v>0</v>
      </c>
      <c r="G46" s="67">
        <v>0</v>
      </c>
      <c r="H46" s="67">
        <v>0</v>
      </c>
      <c r="I46" s="67">
        <v>0</v>
      </c>
      <c r="J46" s="67">
        <v>0</v>
      </c>
      <c r="K46" s="67">
        <v>0</v>
      </c>
      <c r="L46" s="53"/>
      <c r="M46" s="53"/>
      <c r="N46" s="67"/>
      <c r="O46" s="67"/>
      <c r="P46" s="32"/>
      <c r="Q46" s="32"/>
      <c r="R46" s="32"/>
      <c r="S46" s="32"/>
      <c r="T46" s="32"/>
      <c r="U46" s="32"/>
      <c r="V46" s="32"/>
      <c r="W46" s="32"/>
      <c r="X46" s="32"/>
      <c r="Y46" s="32"/>
    </row>
    <row r="47" spans="1:25" ht="16" customHeight="1">
      <c r="A47" s="94"/>
      <c r="B47" s="52" t="s">
        <v>80</v>
      </c>
      <c r="C47" s="52"/>
      <c r="D47" s="52"/>
      <c r="E47" s="52"/>
      <c r="F47" s="53">
        <v>719</v>
      </c>
      <c r="G47" s="53">
        <v>665</v>
      </c>
      <c r="H47" s="53">
        <v>-43</v>
      </c>
      <c r="I47" s="53">
        <v>-97</v>
      </c>
      <c r="J47" s="53">
        <v>762</v>
      </c>
      <c r="K47" s="53">
        <v>762</v>
      </c>
      <c r="L47" s="53"/>
      <c r="M47" s="53"/>
      <c r="N47" s="53"/>
      <c r="O47" s="53"/>
      <c r="P47" s="31"/>
      <c r="Q47" s="31"/>
      <c r="R47" s="31"/>
      <c r="S47" s="31"/>
      <c r="T47" s="31"/>
      <c r="U47" s="31"/>
      <c r="V47" s="31"/>
      <c r="W47" s="31"/>
      <c r="X47" s="31"/>
      <c r="Y47" s="31"/>
    </row>
    <row r="48" spans="1:25" ht="16" customHeight="1">
      <c r="A48" s="94"/>
      <c r="B48" s="52" t="s">
        <v>81</v>
      </c>
      <c r="C48" s="52"/>
      <c r="D48" s="52"/>
      <c r="E48" s="52"/>
      <c r="F48" s="53">
        <v>719</v>
      </c>
      <c r="G48" s="53">
        <v>665</v>
      </c>
      <c r="H48" s="53">
        <v>-43</v>
      </c>
      <c r="I48" s="53">
        <v>-97</v>
      </c>
      <c r="J48" s="53">
        <v>762</v>
      </c>
      <c r="K48" s="53">
        <v>762</v>
      </c>
      <c r="L48" s="53"/>
      <c r="M48" s="53"/>
      <c r="N48" s="53"/>
      <c r="O48" s="53"/>
      <c r="P48" s="31"/>
      <c r="Q48" s="31"/>
      <c r="R48" s="31"/>
      <c r="S48" s="31"/>
      <c r="T48" s="31"/>
      <c r="U48" s="31"/>
      <c r="V48" s="31"/>
      <c r="W48" s="31"/>
      <c r="X48" s="31"/>
      <c r="Y48" s="31"/>
    </row>
    <row r="49" spans="1:15" ht="16" customHeight="1">
      <c r="A49" s="8" t="s">
        <v>166</v>
      </c>
      <c r="O49" s="6"/>
    </row>
    <row r="50" spans="1:15" ht="16" customHeight="1">
      <c r="A50" s="8"/>
    </row>
  </sheetData>
  <mergeCells count="28">
    <mergeCell ref="O25:O26"/>
    <mergeCell ref="A30:E31"/>
    <mergeCell ref="F30:G30"/>
    <mergeCell ref="H30:I30"/>
    <mergeCell ref="J30:K30"/>
    <mergeCell ref="L30:M30"/>
    <mergeCell ref="N30:O30"/>
    <mergeCell ref="F6:G6"/>
    <mergeCell ref="H6:I6"/>
    <mergeCell ref="A32:A39"/>
    <mergeCell ref="A40:A44"/>
    <mergeCell ref="A45:A48"/>
    <mergeCell ref="J6:K6"/>
    <mergeCell ref="L6:M6"/>
    <mergeCell ref="N6:O6"/>
    <mergeCell ref="A8:A18"/>
    <mergeCell ref="A19:A27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A6:E7"/>
  </mergeCells>
  <phoneticPr fontId="16"/>
  <printOptions horizontalCentered="1" gridLinesSet="0"/>
  <pageMargins left="0.78740157480314965" right="0.27559055118110237" top="0.39370078740157483" bottom="0.35433070866141736" header="0.19685039370078741" footer="0.19685039370078741"/>
  <pageSetup paperSize="9" scale="72" orientation="landscape" r:id="rId1"/>
  <headerFooter alignWithMargins="0">
    <oddHeader>&amp;R&amp;"明朝,斜体"&amp;9都道府県－4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47"/>
  <sheetViews>
    <sheetView view="pageBreakPreview" zoomScaleNormal="100" zoomScaleSheetLayoutView="100" workbookViewId="0">
      <selection activeCell="C9" sqref="C9"/>
    </sheetView>
  </sheetViews>
  <sheetFormatPr defaultColWidth="9" defaultRowHeight="13"/>
  <cols>
    <col min="1" max="2" width="3.6328125" style="2" customWidth="1"/>
    <col min="3" max="3" width="21.36328125" style="2" customWidth="1"/>
    <col min="4" max="4" width="20" style="2" customWidth="1"/>
    <col min="5" max="14" width="12.6328125" style="2" customWidth="1"/>
    <col min="15" max="16384" width="9" style="2"/>
  </cols>
  <sheetData>
    <row r="1" spans="1:14" ht="34" customHeight="1">
      <c r="A1" s="33" t="s">
        <v>0</v>
      </c>
      <c r="B1" s="33"/>
      <c r="C1" s="88" t="s">
        <v>264</v>
      </c>
      <c r="D1" s="41"/>
    </row>
    <row r="3" spans="1:14" ht="15" customHeight="1">
      <c r="A3" s="14" t="s">
        <v>167</v>
      </c>
      <c r="B3" s="14"/>
      <c r="C3" s="14"/>
      <c r="D3" s="14"/>
      <c r="E3" s="14"/>
      <c r="F3" s="14"/>
      <c r="I3" s="14"/>
      <c r="J3" s="14"/>
    </row>
    <row r="4" spans="1:14" ht="15" customHeight="1">
      <c r="A4" s="14"/>
      <c r="B4" s="14"/>
      <c r="C4" s="14"/>
      <c r="D4" s="14"/>
      <c r="E4" s="14"/>
      <c r="F4" s="14"/>
      <c r="I4" s="14"/>
      <c r="J4" s="14"/>
    </row>
    <row r="5" spans="1:14" ht="15" customHeight="1">
      <c r="A5" s="42"/>
      <c r="B5" s="42" t="s">
        <v>250</v>
      </c>
      <c r="C5" s="42"/>
      <c r="D5" s="42"/>
      <c r="H5" s="15"/>
      <c r="L5" s="15"/>
      <c r="N5" s="15" t="s">
        <v>168</v>
      </c>
    </row>
    <row r="6" spans="1:14" ht="15" customHeight="1">
      <c r="A6" s="43"/>
      <c r="B6" s="44"/>
      <c r="C6" s="44"/>
      <c r="D6" s="86"/>
      <c r="E6" s="104" t="s">
        <v>263</v>
      </c>
      <c r="F6" s="104"/>
      <c r="G6" s="104"/>
      <c r="H6" s="104"/>
      <c r="I6" s="105"/>
      <c r="J6" s="106"/>
      <c r="K6" s="104"/>
      <c r="L6" s="104"/>
      <c r="M6" s="104"/>
      <c r="N6" s="104"/>
    </row>
    <row r="7" spans="1:14" ht="15" customHeight="1">
      <c r="A7" s="18"/>
      <c r="B7" s="19"/>
      <c r="C7" s="19"/>
      <c r="D7" s="59"/>
      <c r="E7" s="36" t="s">
        <v>238</v>
      </c>
      <c r="F7" s="36" t="s">
        <v>237</v>
      </c>
      <c r="G7" s="36" t="s">
        <v>238</v>
      </c>
      <c r="H7" s="36" t="s">
        <v>237</v>
      </c>
      <c r="I7" s="36" t="s">
        <v>238</v>
      </c>
      <c r="J7" s="36" t="s">
        <v>237</v>
      </c>
      <c r="K7" s="36" t="s">
        <v>238</v>
      </c>
      <c r="L7" s="36" t="s">
        <v>237</v>
      </c>
      <c r="M7" s="36" t="s">
        <v>238</v>
      </c>
      <c r="N7" s="36" t="s">
        <v>237</v>
      </c>
    </row>
    <row r="8" spans="1:14" ht="18" customHeight="1">
      <c r="A8" s="89" t="s">
        <v>169</v>
      </c>
      <c r="B8" s="81" t="s">
        <v>170</v>
      </c>
      <c r="C8" s="82"/>
      <c r="D8" s="82"/>
      <c r="E8" s="83">
        <v>1</v>
      </c>
      <c r="F8" s="83">
        <v>1</v>
      </c>
      <c r="G8" s="83"/>
      <c r="H8" s="83"/>
      <c r="I8" s="83"/>
      <c r="J8" s="83"/>
      <c r="K8" s="83"/>
      <c r="L8" s="83"/>
      <c r="M8" s="83"/>
      <c r="N8" s="83"/>
    </row>
    <row r="9" spans="1:14" ht="18" customHeight="1">
      <c r="A9" s="89"/>
      <c r="B9" s="89" t="s">
        <v>171</v>
      </c>
      <c r="C9" s="52" t="s">
        <v>172</v>
      </c>
      <c r="D9" s="52"/>
      <c r="E9" s="83">
        <v>30</v>
      </c>
      <c r="F9" s="83">
        <v>30</v>
      </c>
      <c r="G9" s="83"/>
      <c r="H9" s="83"/>
      <c r="I9" s="83"/>
      <c r="J9" s="83"/>
      <c r="K9" s="83"/>
      <c r="L9" s="83"/>
      <c r="M9" s="83"/>
      <c r="N9" s="83"/>
    </row>
    <row r="10" spans="1:14" ht="18" customHeight="1">
      <c r="A10" s="89"/>
      <c r="B10" s="89"/>
      <c r="C10" s="52" t="s">
        <v>173</v>
      </c>
      <c r="D10" s="52"/>
      <c r="E10" s="83">
        <v>30</v>
      </c>
      <c r="F10" s="83">
        <v>30</v>
      </c>
      <c r="G10" s="83"/>
      <c r="H10" s="83"/>
      <c r="I10" s="83"/>
      <c r="J10" s="83"/>
      <c r="K10" s="83"/>
      <c r="L10" s="83"/>
      <c r="M10" s="83"/>
      <c r="N10" s="83"/>
    </row>
    <row r="11" spans="1:14" ht="18" customHeight="1">
      <c r="A11" s="89"/>
      <c r="B11" s="89"/>
      <c r="C11" s="52" t="s">
        <v>174</v>
      </c>
      <c r="D11" s="52"/>
      <c r="E11" s="83">
        <v>0</v>
      </c>
      <c r="F11" s="83">
        <v>0</v>
      </c>
      <c r="G11" s="83"/>
      <c r="H11" s="83"/>
      <c r="I11" s="83"/>
      <c r="J11" s="83"/>
      <c r="K11" s="83"/>
      <c r="L11" s="83"/>
      <c r="M11" s="83"/>
      <c r="N11" s="83"/>
    </row>
    <row r="12" spans="1:14" ht="18" customHeight="1">
      <c r="A12" s="89"/>
      <c r="B12" s="89"/>
      <c r="C12" s="52" t="s">
        <v>175</v>
      </c>
      <c r="D12" s="52"/>
      <c r="E12" s="83">
        <v>0</v>
      </c>
      <c r="F12" s="83">
        <v>0</v>
      </c>
      <c r="G12" s="83"/>
      <c r="H12" s="83"/>
      <c r="I12" s="83"/>
      <c r="J12" s="83"/>
      <c r="K12" s="83"/>
      <c r="L12" s="83"/>
      <c r="M12" s="83"/>
      <c r="N12" s="83"/>
    </row>
    <row r="13" spans="1:14" ht="18" customHeight="1">
      <c r="A13" s="89"/>
      <c r="B13" s="89"/>
      <c r="C13" s="52" t="s">
        <v>176</v>
      </c>
      <c r="D13" s="52"/>
      <c r="E13" s="83">
        <v>0</v>
      </c>
      <c r="F13" s="83">
        <v>0</v>
      </c>
      <c r="G13" s="83"/>
      <c r="H13" s="83"/>
      <c r="I13" s="83"/>
      <c r="J13" s="83"/>
      <c r="K13" s="83"/>
      <c r="L13" s="83"/>
      <c r="M13" s="83"/>
      <c r="N13" s="83"/>
    </row>
    <row r="14" spans="1:14" ht="18" customHeight="1">
      <c r="A14" s="89"/>
      <c r="B14" s="89"/>
      <c r="C14" s="52" t="s">
        <v>177</v>
      </c>
      <c r="D14" s="52"/>
      <c r="E14" s="83">
        <v>0</v>
      </c>
      <c r="F14" s="83">
        <v>0</v>
      </c>
      <c r="G14" s="83"/>
      <c r="H14" s="83"/>
      <c r="I14" s="83"/>
      <c r="J14" s="83"/>
      <c r="K14" s="83"/>
      <c r="L14" s="83"/>
      <c r="M14" s="83"/>
      <c r="N14" s="83"/>
    </row>
    <row r="15" spans="1:14" ht="18" customHeight="1">
      <c r="A15" s="89" t="s">
        <v>178</v>
      </c>
      <c r="B15" s="89" t="s">
        <v>179</v>
      </c>
      <c r="C15" s="52" t="s">
        <v>180</v>
      </c>
      <c r="D15" s="52"/>
      <c r="E15" s="53">
        <v>403</v>
      </c>
      <c r="F15" s="53">
        <v>419</v>
      </c>
      <c r="G15" s="53"/>
      <c r="H15" s="53"/>
      <c r="I15" s="53"/>
      <c r="J15" s="53"/>
      <c r="K15" s="53"/>
      <c r="L15" s="53"/>
      <c r="M15" s="53"/>
      <c r="N15" s="53"/>
    </row>
    <row r="16" spans="1:14" ht="18" customHeight="1">
      <c r="A16" s="89"/>
      <c r="B16" s="89"/>
      <c r="C16" s="52" t="s">
        <v>181</v>
      </c>
      <c r="D16" s="52"/>
      <c r="E16" s="53">
        <v>0</v>
      </c>
      <c r="F16" s="53">
        <v>1</v>
      </c>
      <c r="G16" s="53"/>
      <c r="H16" s="53"/>
      <c r="I16" s="53"/>
      <c r="J16" s="53"/>
      <c r="K16" s="53"/>
      <c r="L16" s="53"/>
      <c r="M16" s="53"/>
      <c r="N16" s="53"/>
    </row>
    <row r="17" spans="1:15" ht="18" customHeight="1">
      <c r="A17" s="89"/>
      <c r="B17" s="89"/>
      <c r="C17" s="52" t="s">
        <v>182</v>
      </c>
      <c r="D17" s="52"/>
      <c r="E17" s="53">
        <v>0</v>
      </c>
      <c r="F17" s="53">
        <v>0</v>
      </c>
      <c r="G17" s="53"/>
      <c r="H17" s="53"/>
      <c r="I17" s="53"/>
      <c r="J17" s="53"/>
      <c r="K17" s="53"/>
      <c r="L17" s="53"/>
      <c r="M17" s="53"/>
      <c r="N17" s="53"/>
    </row>
    <row r="18" spans="1:15" ht="18" customHeight="1">
      <c r="A18" s="89"/>
      <c r="B18" s="89"/>
      <c r="C18" s="52" t="s">
        <v>183</v>
      </c>
      <c r="D18" s="52"/>
      <c r="E18" s="53">
        <v>403</v>
      </c>
      <c r="F18" s="53">
        <v>420</v>
      </c>
      <c r="G18" s="53"/>
      <c r="H18" s="53"/>
      <c r="I18" s="53"/>
      <c r="J18" s="53"/>
      <c r="K18" s="53"/>
      <c r="L18" s="53"/>
      <c r="M18" s="53"/>
      <c r="N18" s="53"/>
    </row>
    <row r="19" spans="1:15" ht="18" customHeight="1">
      <c r="A19" s="89"/>
      <c r="B19" s="89" t="s">
        <v>184</v>
      </c>
      <c r="C19" s="52" t="s">
        <v>185</v>
      </c>
      <c r="D19" s="52"/>
      <c r="E19" s="53">
        <v>7</v>
      </c>
      <c r="F19" s="53">
        <v>8</v>
      </c>
      <c r="G19" s="53"/>
      <c r="H19" s="53"/>
      <c r="I19" s="53"/>
      <c r="J19" s="53"/>
      <c r="K19" s="53"/>
      <c r="L19" s="53"/>
      <c r="M19" s="53"/>
      <c r="N19" s="53"/>
    </row>
    <row r="20" spans="1:15" ht="18" customHeight="1">
      <c r="A20" s="89"/>
      <c r="B20" s="89"/>
      <c r="C20" s="52" t="s">
        <v>186</v>
      </c>
      <c r="D20" s="52"/>
      <c r="E20" s="53">
        <v>79</v>
      </c>
      <c r="F20" s="53">
        <v>96</v>
      </c>
      <c r="G20" s="53"/>
      <c r="H20" s="53"/>
      <c r="I20" s="53"/>
      <c r="J20" s="53"/>
      <c r="K20" s="53"/>
      <c r="L20" s="53"/>
      <c r="M20" s="53"/>
      <c r="N20" s="53"/>
    </row>
    <row r="21" spans="1:15" ht="18" customHeight="1">
      <c r="A21" s="89"/>
      <c r="B21" s="89"/>
      <c r="C21" s="52" t="s">
        <v>187</v>
      </c>
      <c r="D21" s="52"/>
      <c r="E21" s="84">
        <v>0</v>
      </c>
      <c r="F21" s="84">
        <v>0</v>
      </c>
      <c r="G21" s="84"/>
      <c r="H21" s="84"/>
      <c r="I21" s="84"/>
      <c r="J21" s="84"/>
      <c r="K21" s="84"/>
      <c r="L21" s="84"/>
      <c r="M21" s="84"/>
      <c r="N21" s="84"/>
    </row>
    <row r="22" spans="1:15" ht="18" customHeight="1">
      <c r="A22" s="89"/>
      <c r="B22" s="89"/>
      <c r="C22" s="46" t="s">
        <v>188</v>
      </c>
      <c r="D22" s="46"/>
      <c r="E22" s="53">
        <v>86</v>
      </c>
      <c r="F22" s="53">
        <v>104</v>
      </c>
      <c r="G22" s="53"/>
      <c r="H22" s="53"/>
      <c r="I22" s="53"/>
      <c r="J22" s="53"/>
      <c r="K22" s="53"/>
      <c r="L22" s="53"/>
      <c r="M22" s="53"/>
      <c r="N22" s="53"/>
    </row>
    <row r="23" spans="1:15" ht="18" customHeight="1">
      <c r="A23" s="89"/>
      <c r="B23" s="89" t="s">
        <v>189</v>
      </c>
      <c r="C23" s="52" t="s">
        <v>190</v>
      </c>
      <c r="D23" s="52"/>
      <c r="E23" s="53">
        <v>30</v>
      </c>
      <c r="F23" s="53">
        <v>30</v>
      </c>
      <c r="G23" s="53"/>
      <c r="H23" s="53"/>
      <c r="I23" s="53"/>
      <c r="J23" s="53"/>
      <c r="K23" s="53"/>
      <c r="L23" s="53"/>
      <c r="M23" s="53"/>
      <c r="N23" s="53"/>
    </row>
    <row r="24" spans="1:15" ht="18" customHeight="1">
      <c r="A24" s="89"/>
      <c r="B24" s="89"/>
      <c r="C24" s="52" t="s">
        <v>191</v>
      </c>
      <c r="D24" s="52"/>
      <c r="E24" s="53">
        <v>287</v>
      </c>
      <c r="F24" s="53">
        <v>286</v>
      </c>
      <c r="G24" s="53"/>
      <c r="H24" s="53"/>
      <c r="I24" s="53"/>
      <c r="J24" s="53"/>
      <c r="K24" s="53"/>
      <c r="L24" s="53"/>
      <c r="M24" s="53"/>
      <c r="N24" s="53"/>
    </row>
    <row r="25" spans="1:15" ht="18" customHeight="1">
      <c r="A25" s="89"/>
      <c r="B25" s="89"/>
      <c r="C25" s="52" t="s">
        <v>192</v>
      </c>
      <c r="D25" s="52"/>
      <c r="E25" s="53">
        <v>0</v>
      </c>
      <c r="F25" s="53">
        <v>0</v>
      </c>
      <c r="G25" s="53"/>
      <c r="H25" s="53"/>
      <c r="I25" s="53"/>
      <c r="J25" s="53"/>
      <c r="K25" s="53"/>
      <c r="L25" s="53"/>
      <c r="M25" s="53"/>
      <c r="N25" s="53"/>
    </row>
    <row r="26" spans="1:15" ht="18" customHeight="1">
      <c r="A26" s="89"/>
      <c r="B26" s="89"/>
      <c r="C26" s="52" t="s">
        <v>193</v>
      </c>
      <c r="D26" s="52"/>
      <c r="E26" s="53">
        <v>317</v>
      </c>
      <c r="F26" s="53">
        <v>316</v>
      </c>
      <c r="G26" s="53"/>
      <c r="H26" s="53"/>
      <c r="I26" s="53"/>
      <c r="J26" s="53"/>
      <c r="K26" s="53"/>
      <c r="L26" s="53"/>
      <c r="M26" s="53"/>
      <c r="N26" s="53"/>
    </row>
    <row r="27" spans="1:15" ht="18" customHeight="1">
      <c r="A27" s="89"/>
      <c r="B27" s="52" t="s">
        <v>194</v>
      </c>
      <c r="C27" s="52"/>
      <c r="D27" s="52"/>
      <c r="E27" s="53">
        <v>403</v>
      </c>
      <c r="F27" s="53">
        <v>420</v>
      </c>
      <c r="G27" s="53"/>
      <c r="H27" s="53"/>
      <c r="I27" s="53"/>
      <c r="J27" s="53"/>
      <c r="K27" s="53"/>
      <c r="L27" s="53"/>
      <c r="M27" s="53"/>
      <c r="N27" s="53"/>
    </row>
    <row r="28" spans="1:15" ht="18" customHeight="1">
      <c r="A28" s="89" t="s">
        <v>195</v>
      </c>
      <c r="B28" s="89" t="s">
        <v>196</v>
      </c>
      <c r="C28" s="52" t="s">
        <v>197</v>
      </c>
      <c r="D28" s="85" t="s">
        <v>40</v>
      </c>
      <c r="E28" s="53">
        <v>183</v>
      </c>
      <c r="F28" s="53">
        <v>189</v>
      </c>
      <c r="G28" s="53"/>
      <c r="H28" s="53"/>
      <c r="I28" s="53"/>
      <c r="J28" s="53"/>
      <c r="K28" s="53"/>
      <c r="L28" s="53"/>
      <c r="M28" s="53"/>
      <c r="N28" s="53"/>
    </row>
    <row r="29" spans="1:15" ht="18" customHeight="1">
      <c r="A29" s="89"/>
      <c r="B29" s="89"/>
      <c r="C29" s="52" t="s">
        <v>198</v>
      </c>
      <c r="D29" s="85" t="s">
        <v>41</v>
      </c>
      <c r="E29" s="53">
        <v>135</v>
      </c>
      <c r="F29" s="53">
        <v>141</v>
      </c>
      <c r="G29" s="53"/>
      <c r="H29" s="53"/>
      <c r="I29" s="53"/>
      <c r="J29" s="53"/>
      <c r="K29" s="53"/>
      <c r="L29" s="53"/>
      <c r="M29" s="53"/>
      <c r="N29" s="53"/>
    </row>
    <row r="30" spans="1:15" ht="18" customHeight="1">
      <c r="A30" s="89"/>
      <c r="B30" s="89"/>
      <c r="C30" s="52" t="s">
        <v>199</v>
      </c>
      <c r="D30" s="85" t="s">
        <v>200</v>
      </c>
      <c r="E30" s="53">
        <v>31</v>
      </c>
      <c r="F30" s="53">
        <v>32</v>
      </c>
      <c r="G30" s="53"/>
      <c r="H30" s="53"/>
      <c r="I30" s="53"/>
      <c r="J30" s="53"/>
      <c r="K30" s="53"/>
      <c r="L30" s="53"/>
      <c r="M30" s="53"/>
      <c r="N30" s="53"/>
    </row>
    <row r="31" spans="1:15" ht="18" customHeight="1">
      <c r="A31" s="89"/>
      <c r="B31" s="89"/>
      <c r="C31" s="46" t="s">
        <v>201</v>
      </c>
      <c r="D31" s="85" t="s">
        <v>202</v>
      </c>
      <c r="E31" s="53">
        <v>17</v>
      </c>
      <c r="F31" s="53">
        <v>16</v>
      </c>
      <c r="G31" s="53">
        <f t="shared" ref="G31:N31" si="0">G28-G29-G30</f>
        <v>0</v>
      </c>
      <c r="H31" s="53">
        <f t="shared" si="0"/>
        <v>0</v>
      </c>
      <c r="I31" s="53">
        <f t="shared" si="0"/>
        <v>0</v>
      </c>
      <c r="J31" s="53">
        <f t="shared" si="0"/>
        <v>0</v>
      </c>
      <c r="K31" s="53">
        <f t="shared" si="0"/>
        <v>0</v>
      </c>
      <c r="L31" s="53">
        <f t="shared" si="0"/>
        <v>0</v>
      </c>
      <c r="M31" s="53">
        <f t="shared" si="0"/>
        <v>0</v>
      </c>
      <c r="N31" s="53">
        <f t="shared" si="0"/>
        <v>0</v>
      </c>
      <c r="O31" s="7"/>
    </row>
    <row r="32" spans="1:15" ht="18" customHeight="1">
      <c r="A32" s="89"/>
      <c r="B32" s="89"/>
      <c r="C32" s="52" t="s">
        <v>203</v>
      </c>
      <c r="D32" s="85" t="s">
        <v>204</v>
      </c>
      <c r="E32" s="53">
        <v>0.1</v>
      </c>
      <c r="F32" s="53">
        <v>0.8</v>
      </c>
      <c r="G32" s="53"/>
      <c r="H32" s="53"/>
      <c r="I32" s="53"/>
      <c r="J32" s="53"/>
      <c r="K32" s="53"/>
      <c r="L32" s="53"/>
      <c r="M32" s="53"/>
      <c r="N32" s="53"/>
    </row>
    <row r="33" spans="1:14" ht="18" customHeight="1">
      <c r="A33" s="89"/>
      <c r="B33" s="89"/>
      <c r="C33" s="52" t="s">
        <v>205</v>
      </c>
      <c r="D33" s="85" t="s">
        <v>206</v>
      </c>
      <c r="E33" s="53">
        <v>15</v>
      </c>
      <c r="F33" s="53">
        <v>15</v>
      </c>
      <c r="G33" s="53"/>
      <c r="H33" s="53"/>
      <c r="I33" s="53"/>
      <c r="J33" s="53"/>
      <c r="K33" s="53"/>
      <c r="L33" s="53"/>
      <c r="M33" s="53"/>
      <c r="N33" s="53"/>
    </row>
    <row r="34" spans="1:14" ht="18" customHeight="1">
      <c r="A34" s="89"/>
      <c r="B34" s="89"/>
      <c r="C34" s="46" t="s">
        <v>207</v>
      </c>
      <c r="D34" s="85" t="s">
        <v>208</v>
      </c>
      <c r="E34" s="53">
        <v>2.1000000000000014</v>
      </c>
      <c r="F34" s="53">
        <v>1.8000000000000007</v>
      </c>
      <c r="G34" s="53">
        <f t="shared" ref="G34:N34" si="1">G31+G32-G33</f>
        <v>0</v>
      </c>
      <c r="H34" s="53">
        <f t="shared" si="1"/>
        <v>0</v>
      </c>
      <c r="I34" s="53">
        <f t="shared" si="1"/>
        <v>0</v>
      </c>
      <c r="J34" s="53">
        <f t="shared" si="1"/>
        <v>0</v>
      </c>
      <c r="K34" s="53">
        <f t="shared" si="1"/>
        <v>0</v>
      </c>
      <c r="L34" s="53">
        <f t="shared" si="1"/>
        <v>0</v>
      </c>
      <c r="M34" s="53">
        <f t="shared" si="1"/>
        <v>0</v>
      </c>
      <c r="N34" s="53">
        <f t="shared" si="1"/>
        <v>0</v>
      </c>
    </row>
    <row r="35" spans="1:14" ht="18" customHeight="1">
      <c r="A35" s="89"/>
      <c r="B35" s="89" t="s">
        <v>209</v>
      </c>
      <c r="C35" s="52" t="s">
        <v>210</v>
      </c>
      <c r="D35" s="85" t="s">
        <v>211</v>
      </c>
      <c r="E35" s="53">
        <v>0</v>
      </c>
      <c r="F35" s="53">
        <v>0</v>
      </c>
      <c r="G35" s="53"/>
      <c r="H35" s="53"/>
      <c r="I35" s="53"/>
      <c r="J35" s="53"/>
      <c r="K35" s="53"/>
      <c r="L35" s="53"/>
      <c r="M35" s="53"/>
      <c r="N35" s="53"/>
    </row>
    <row r="36" spans="1:14" ht="18" customHeight="1">
      <c r="A36" s="89"/>
      <c r="B36" s="89"/>
      <c r="C36" s="52" t="s">
        <v>212</v>
      </c>
      <c r="D36" s="85" t="s">
        <v>213</v>
      </c>
      <c r="E36" s="53">
        <v>1</v>
      </c>
      <c r="F36" s="53">
        <v>0</v>
      </c>
      <c r="G36" s="53"/>
      <c r="H36" s="53"/>
      <c r="I36" s="53"/>
      <c r="J36" s="53"/>
      <c r="K36" s="53"/>
      <c r="L36" s="53"/>
      <c r="M36" s="53"/>
      <c r="N36" s="53"/>
    </row>
    <row r="37" spans="1:14" ht="18" customHeight="1">
      <c r="A37" s="89"/>
      <c r="B37" s="89"/>
      <c r="C37" s="52" t="s">
        <v>214</v>
      </c>
      <c r="D37" s="85" t="s">
        <v>215</v>
      </c>
      <c r="E37" s="53">
        <v>1.1000000000000014</v>
      </c>
      <c r="F37" s="53">
        <v>1.8000000000000007</v>
      </c>
      <c r="G37" s="53">
        <f t="shared" ref="G37:N37" si="2">G34+G35-G36</f>
        <v>0</v>
      </c>
      <c r="H37" s="53">
        <f t="shared" si="2"/>
        <v>0</v>
      </c>
      <c r="I37" s="53">
        <f t="shared" si="2"/>
        <v>0</v>
      </c>
      <c r="J37" s="53">
        <f t="shared" si="2"/>
        <v>0</v>
      </c>
      <c r="K37" s="53">
        <f t="shared" si="2"/>
        <v>0</v>
      </c>
      <c r="L37" s="53">
        <f t="shared" si="2"/>
        <v>0</v>
      </c>
      <c r="M37" s="53">
        <f t="shared" si="2"/>
        <v>0</v>
      </c>
      <c r="N37" s="53">
        <f t="shared" si="2"/>
        <v>0</v>
      </c>
    </row>
    <row r="38" spans="1:14" ht="18" customHeight="1">
      <c r="A38" s="89"/>
      <c r="B38" s="89"/>
      <c r="C38" s="52" t="s">
        <v>216</v>
      </c>
      <c r="D38" s="85" t="s">
        <v>217</v>
      </c>
      <c r="E38" s="53">
        <v>0</v>
      </c>
      <c r="F38" s="53">
        <v>0</v>
      </c>
      <c r="G38" s="53"/>
      <c r="H38" s="53"/>
      <c r="I38" s="53"/>
      <c r="J38" s="53"/>
      <c r="K38" s="53"/>
      <c r="L38" s="53"/>
      <c r="M38" s="53"/>
      <c r="N38" s="53"/>
    </row>
    <row r="39" spans="1:14" ht="18" customHeight="1">
      <c r="A39" s="89"/>
      <c r="B39" s="89"/>
      <c r="C39" s="52" t="s">
        <v>218</v>
      </c>
      <c r="D39" s="85" t="s">
        <v>219</v>
      </c>
      <c r="E39" s="53">
        <v>0</v>
      </c>
      <c r="F39" s="53">
        <v>0</v>
      </c>
      <c r="G39" s="53"/>
      <c r="H39" s="53"/>
      <c r="I39" s="53"/>
      <c r="J39" s="53"/>
      <c r="K39" s="53"/>
      <c r="L39" s="53"/>
      <c r="M39" s="53"/>
      <c r="N39" s="53"/>
    </row>
    <row r="40" spans="1:14" ht="18" customHeight="1">
      <c r="A40" s="89"/>
      <c r="B40" s="89"/>
      <c r="C40" s="52" t="s">
        <v>220</v>
      </c>
      <c r="D40" s="85" t="s">
        <v>221</v>
      </c>
      <c r="E40" s="53">
        <v>0</v>
      </c>
      <c r="F40" s="53">
        <v>0</v>
      </c>
      <c r="G40" s="53"/>
      <c r="H40" s="53"/>
      <c r="I40" s="53"/>
      <c r="J40" s="53"/>
      <c r="K40" s="53"/>
      <c r="L40" s="53"/>
      <c r="M40" s="53"/>
      <c r="N40" s="53"/>
    </row>
    <row r="41" spans="1:14" ht="18" customHeight="1">
      <c r="A41" s="89"/>
      <c r="B41" s="89"/>
      <c r="C41" s="46" t="s">
        <v>222</v>
      </c>
      <c r="D41" s="85" t="s">
        <v>223</v>
      </c>
      <c r="E41" s="53">
        <v>1.1000000000000014</v>
      </c>
      <c r="F41" s="53">
        <v>1.8000000000000007</v>
      </c>
      <c r="G41" s="53">
        <f t="shared" ref="G41:N41" si="3">G34+G35-G36-G40</f>
        <v>0</v>
      </c>
      <c r="H41" s="53">
        <f t="shared" si="3"/>
        <v>0</v>
      </c>
      <c r="I41" s="53">
        <f t="shared" si="3"/>
        <v>0</v>
      </c>
      <c r="J41" s="53">
        <f t="shared" si="3"/>
        <v>0</v>
      </c>
      <c r="K41" s="53">
        <f t="shared" si="3"/>
        <v>0</v>
      </c>
      <c r="L41" s="53">
        <f t="shared" si="3"/>
        <v>0</v>
      </c>
      <c r="M41" s="53">
        <f t="shared" si="3"/>
        <v>0</v>
      </c>
      <c r="N41" s="53">
        <f t="shared" si="3"/>
        <v>0</v>
      </c>
    </row>
    <row r="42" spans="1:14" ht="18" customHeight="1">
      <c r="A42" s="89"/>
      <c r="B42" s="89"/>
      <c r="C42" s="107" t="s">
        <v>224</v>
      </c>
      <c r="D42" s="107"/>
      <c r="E42" s="53">
        <v>1.1000000000000014</v>
      </c>
      <c r="F42" s="53">
        <v>1.8000000000000007</v>
      </c>
      <c r="G42" s="53">
        <f t="shared" ref="G42:N42" si="4">G37+G38-G39-G40</f>
        <v>0</v>
      </c>
      <c r="H42" s="53">
        <f t="shared" si="4"/>
        <v>0</v>
      </c>
      <c r="I42" s="53">
        <f t="shared" si="4"/>
        <v>0</v>
      </c>
      <c r="J42" s="53">
        <f t="shared" si="4"/>
        <v>0</v>
      </c>
      <c r="K42" s="53">
        <f t="shared" si="4"/>
        <v>0</v>
      </c>
      <c r="L42" s="53">
        <f t="shared" si="4"/>
        <v>0</v>
      </c>
      <c r="M42" s="53">
        <f t="shared" si="4"/>
        <v>0</v>
      </c>
      <c r="N42" s="53">
        <f t="shared" si="4"/>
        <v>0</v>
      </c>
    </row>
    <row r="43" spans="1:14" ht="18" customHeight="1">
      <c r="A43" s="89"/>
      <c r="B43" s="89"/>
      <c r="C43" s="52" t="s">
        <v>225</v>
      </c>
      <c r="D43" s="85" t="s">
        <v>226</v>
      </c>
      <c r="E43" s="53">
        <v>286</v>
      </c>
      <c r="F43" s="53">
        <v>286</v>
      </c>
      <c r="G43" s="53"/>
      <c r="H43" s="53"/>
      <c r="I43" s="53"/>
      <c r="J43" s="53"/>
      <c r="K43" s="53"/>
      <c r="L43" s="53"/>
      <c r="M43" s="53"/>
      <c r="N43" s="53"/>
    </row>
    <row r="44" spans="1:14" ht="18" customHeight="1">
      <c r="A44" s="89"/>
      <c r="B44" s="89"/>
      <c r="C44" s="46" t="s">
        <v>227</v>
      </c>
      <c r="D44" s="65" t="s">
        <v>228</v>
      </c>
      <c r="E44" s="53">
        <v>287.10000000000002</v>
      </c>
      <c r="F44" s="53">
        <v>287.8</v>
      </c>
      <c r="G44" s="53">
        <f t="shared" ref="G44:N44" si="5">G41+G43</f>
        <v>0</v>
      </c>
      <c r="H44" s="53">
        <f t="shared" si="5"/>
        <v>0</v>
      </c>
      <c r="I44" s="53">
        <f t="shared" si="5"/>
        <v>0</v>
      </c>
      <c r="J44" s="53">
        <f t="shared" si="5"/>
        <v>0</v>
      </c>
      <c r="K44" s="53">
        <f t="shared" si="5"/>
        <v>0</v>
      </c>
      <c r="L44" s="53">
        <f t="shared" si="5"/>
        <v>0</v>
      </c>
      <c r="M44" s="53">
        <f t="shared" si="5"/>
        <v>0</v>
      </c>
      <c r="N44" s="53">
        <f t="shared" si="5"/>
        <v>0</v>
      </c>
    </row>
    <row r="45" spans="1:14" ht="14.15" customHeight="1">
      <c r="A45" s="8" t="s">
        <v>229</v>
      </c>
    </row>
    <row r="46" spans="1:14" ht="14.15" customHeight="1">
      <c r="A46" s="8" t="s">
        <v>230</v>
      </c>
    </row>
    <row r="47" spans="1:14">
      <c r="A47" s="45"/>
    </row>
  </sheetData>
  <mergeCells count="15">
    <mergeCell ref="C42:D42"/>
    <mergeCell ref="A15:A27"/>
    <mergeCell ref="B15:B18"/>
    <mergeCell ref="B19:B22"/>
    <mergeCell ref="B23:B26"/>
    <mergeCell ref="A28:A44"/>
    <mergeCell ref="B28:B34"/>
    <mergeCell ref="B35:B44"/>
    <mergeCell ref="E6:F6"/>
    <mergeCell ref="G6:H6"/>
    <mergeCell ref="K6:L6"/>
    <mergeCell ref="M6:N6"/>
    <mergeCell ref="A8:A14"/>
    <mergeCell ref="B9:B14"/>
    <mergeCell ref="I6:J6"/>
  </mergeCells>
  <phoneticPr fontId="16"/>
  <pageMargins left="0.70866141732283472" right="0.23622047244094491" top="0.19685039370078741" bottom="0.23622047244094491" header="0.19685039370078741" footer="0.19685039370078741"/>
  <pageSetup paperSize="9" scale="73" orientation="landscape" r:id="rId1"/>
  <headerFooter alignWithMargins="0">
    <oddHeader>&amp;R&amp;"ｺﾞｼｯｸ,斜体"&amp;9都道府県－5</oddHeader>
  </headerFooter>
  <rowBreaks count="1" manualBreakCount="1">
    <brk id="4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1.普通会計予算(R5-6年度)</vt:lpstr>
      <vt:lpstr>2.公営企業会計予算(R5-6年度)</vt:lpstr>
      <vt:lpstr>3.(1)普通会計決算（R3-4年度)</vt:lpstr>
      <vt:lpstr>3.(2)財政指標等（H30‐R4年度）</vt:lpstr>
      <vt:lpstr>4.公営企業会計決算（R3-4年度）</vt:lpstr>
      <vt:lpstr>5.三セク決算（R3-4年度）</vt:lpstr>
      <vt:lpstr>'1.普通会計予算(R5-6年度)'!Print_Area</vt:lpstr>
      <vt:lpstr>'2.公営企業会計予算(R5-6年度)'!Print_Area</vt:lpstr>
      <vt:lpstr>'3.(1)普通会計決算（R3-4年度)'!Print_Area</vt:lpstr>
      <vt:lpstr>'4.公営企業会計決算（R3-4年度）'!Print_Area</vt:lpstr>
      <vt:lpstr>'5.三セク決算（R3-4年度）'!Print_Area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 </cp:lastModifiedBy>
  <cp:lastPrinted>2024-08-16T08:16:48Z</cp:lastPrinted>
  <dcterms:created xsi:type="dcterms:W3CDTF">1999-07-06T05:17:05Z</dcterms:created>
  <dcterms:modified xsi:type="dcterms:W3CDTF">2024-08-21T02:54:01Z</dcterms:modified>
</cp:coreProperties>
</file>