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6年度\03 HP更新\01都道府県（Excel）\"/>
    </mc:Choice>
  </mc:AlternateContent>
  <xr:revisionPtr revIDLastSave="0" documentId="13_ncr:1_{8369012D-E090-476F-BCA9-A7D86BDD10B7}" xr6:coauthVersionLast="47" xr6:coauthVersionMax="47" xr10:uidLastSave="{00000000-0000-0000-0000-000000000000}"/>
  <bookViews>
    <workbookView xWindow="14400" yWindow="0" windowWidth="14400" windowHeight="15600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</workbook>
</file>

<file path=xl/calcChain.xml><?xml version="1.0" encoding="utf-8"?>
<calcChain xmlns="http://schemas.openxmlformats.org/spreadsheetml/2006/main">
  <c r="F45" i="2" l="1"/>
  <c r="F45" i="5" l="1"/>
  <c r="H22" i="6" l="1"/>
  <c r="G22" i="6"/>
  <c r="F22" i="6"/>
  <c r="E22" i="6"/>
  <c r="H20" i="6"/>
  <c r="G20" i="6"/>
  <c r="F20" i="6"/>
  <c r="E20" i="6"/>
  <c r="H19" i="6"/>
  <c r="H23" i="6" s="1"/>
  <c r="G19" i="6"/>
  <c r="G23" i="6" s="1"/>
  <c r="F19" i="6"/>
  <c r="F23" i="6" s="1"/>
  <c r="E19" i="6"/>
  <c r="E23" i="6" s="1"/>
  <c r="E10" i="6"/>
  <c r="H45" i="5"/>
  <c r="H27" i="5"/>
  <c r="H45" i="2"/>
  <c r="H27" i="2"/>
  <c r="E21" i="6" l="1"/>
  <c r="F21" i="6"/>
  <c r="G21" i="6"/>
  <c r="H21" i="6"/>
  <c r="O24" i="4" l="1"/>
  <c r="O27" i="4" s="1"/>
  <c r="N24" i="4"/>
  <c r="N27" i="4" s="1"/>
  <c r="O16" i="4"/>
  <c r="N16" i="4"/>
  <c r="O15" i="4"/>
  <c r="N15" i="4"/>
  <c r="O14" i="4"/>
  <c r="N14" i="4"/>
  <c r="K24" i="4" l="1"/>
  <c r="K27" i="4" s="1"/>
  <c r="J24" i="4"/>
  <c r="J27" i="4" s="1"/>
  <c r="I24" i="4"/>
  <c r="I27" i="4" s="1"/>
  <c r="H24" i="4"/>
  <c r="H27" i="4" s="1"/>
  <c r="G24" i="4"/>
  <c r="G27" i="4" s="1"/>
  <c r="F24" i="4"/>
  <c r="F27" i="4" s="1"/>
  <c r="K16" i="4"/>
  <c r="J16" i="4"/>
  <c r="I16" i="4"/>
  <c r="H16" i="4"/>
  <c r="G16" i="4"/>
  <c r="F16" i="4"/>
  <c r="K15" i="4"/>
  <c r="J15" i="4"/>
  <c r="I15" i="4"/>
  <c r="H15" i="4"/>
  <c r="G15" i="4"/>
  <c r="F15" i="4"/>
  <c r="K14" i="4"/>
  <c r="J14" i="4"/>
  <c r="I14" i="4"/>
  <c r="H14" i="4"/>
  <c r="G14" i="4"/>
  <c r="F14" i="4"/>
  <c r="M24" i="4" l="1"/>
  <c r="M27" i="4" s="1"/>
  <c r="L24" i="4"/>
  <c r="L27" i="4" s="1"/>
  <c r="M16" i="4"/>
  <c r="L16" i="4"/>
  <c r="M15" i="4"/>
  <c r="L15" i="4"/>
  <c r="M14" i="4"/>
  <c r="L14" i="4"/>
  <c r="I44" i="4" l="1"/>
  <c r="H44" i="4"/>
  <c r="G44" i="4"/>
  <c r="F44" i="4"/>
  <c r="I39" i="4"/>
  <c r="H39" i="4"/>
  <c r="H45" i="4" s="1"/>
  <c r="G39" i="4"/>
  <c r="G45" i="4" s="1"/>
  <c r="F39" i="4"/>
  <c r="F45" i="4" s="1"/>
  <c r="H44" i="7"/>
  <c r="H39" i="7"/>
  <c r="F44" i="7"/>
  <c r="F39" i="7"/>
  <c r="F45" i="7" s="1"/>
  <c r="I45" i="4" l="1"/>
  <c r="H45" i="7"/>
  <c r="I31" i="8"/>
  <c r="I34" i="8" s="1"/>
  <c r="I41" i="8" l="1"/>
  <c r="I37" i="8"/>
  <c r="I42" i="8" s="1"/>
  <c r="I44" i="8" s="1"/>
  <c r="G31" i="8" l="1"/>
  <c r="G34" i="8" s="1"/>
  <c r="E31" i="8"/>
  <c r="E34" i="8" s="1"/>
  <c r="G37" i="8" l="1"/>
  <c r="G42" i="8" s="1"/>
  <c r="G41" i="8"/>
  <c r="G44" i="8" s="1"/>
  <c r="E41" i="8"/>
  <c r="E44" i="8" s="1"/>
  <c r="E37" i="8"/>
  <c r="E42" i="8" s="1"/>
  <c r="O24" i="7" l="1"/>
  <c r="O27" i="7" s="1"/>
  <c r="N24" i="7"/>
  <c r="N27" i="7" s="1"/>
  <c r="O16" i="7"/>
  <c r="N16" i="7"/>
  <c r="O15" i="7"/>
  <c r="N15" i="7"/>
  <c r="O14" i="7"/>
  <c r="N14" i="7"/>
  <c r="J24" i="7" l="1"/>
  <c r="J27" i="7" s="1"/>
  <c r="J16" i="7"/>
  <c r="J15" i="7"/>
  <c r="J14" i="7"/>
  <c r="H24" i="7"/>
  <c r="H27" i="7" s="1"/>
  <c r="H16" i="7"/>
  <c r="H15" i="7"/>
  <c r="H14" i="7"/>
  <c r="F24" i="7"/>
  <c r="F27" i="7" s="1"/>
  <c r="F16" i="7"/>
  <c r="F15" i="7"/>
  <c r="F14" i="7"/>
  <c r="J31" i="8" l="1"/>
  <c r="J34" i="8" s="1"/>
  <c r="H31" i="8"/>
  <c r="H34" i="8" s="1"/>
  <c r="F31" i="8"/>
  <c r="F34" i="8" s="1"/>
  <c r="I44" i="7"/>
  <c r="G44" i="7"/>
  <c r="I39" i="7"/>
  <c r="G39" i="7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4" i="7"/>
  <c r="G16" i="7"/>
  <c r="G15" i="7"/>
  <c r="G14" i="7"/>
  <c r="G45" i="7" l="1"/>
  <c r="I45" i="7"/>
  <c r="J41" i="8"/>
  <c r="J44" i="8" s="1"/>
  <c r="J37" i="8"/>
  <c r="J42" i="8" s="1"/>
  <c r="H41" i="8"/>
  <c r="H44" i="8" s="1"/>
  <c r="H37" i="8"/>
  <c r="H42" i="8" s="1"/>
  <c r="F41" i="8"/>
  <c r="F44" i="8" s="1"/>
  <c r="F37" i="8"/>
  <c r="F42" i="8" s="1"/>
  <c r="I9" i="2"/>
  <c r="G45" i="2"/>
  <c r="F27" i="2"/>
  <c r="G27" i="2" s="1"/>
  <c r="G44" i="5"/>
  <c r="F27" i="5"/>
  <c r="G19" i="5" s="1"/>
  <c r="N31" i="8"/>
  <c r="N34" i="8" s="1"/>
  <c r="M31" i="8"/>
  <c r="M34" i="8" s="1"/>
  <c r="L31" i="8"/>
  <c r="L34" i="8" s="1"/>
  <c r="L37" i="8" s="1"/>
  <c r="L42" i="8" s="1"/>
  <c r="K31" i="8"/>
  <c r="K34" i="8" s="1"/>
  <c r="O44" i="7"/>
  <c r="N44" i="7"/>
  <c r="M44" i="7"/>
  <c r="M45" i="7" s="1"/>
  <c r="L44" i="7"/>
  <c r="K44" i="7"/>
  <c r="J44" i="7"/>
  <c r="O39" i="7"/>
  <c r="N39" i="7"/>
  <c r="M39" i="7"/>
  <c r="L39" i="7"/>
  <c r="K39" i="7"/>
  <c r="J39" i="7"/>
  <c r="L24" i="7"/>
  <c r="L27" i="7" s="1"/>
  <c r="G27" i="7"/>
  <c r="L16" i="7"/>
  <c r="L15" i="7"/>
  <c r="L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M45" i="4" s="1"/>
  <c r="L39" i="4"/>
  <c r="L44" i="4"/>
  <c r="L45" i="4"/>
  <c r="K39" i="4"/>
  <c r="K44" i="4"/>
  <c r="K45" i="4"/>
  <c r="J39" i="4"/>
  <c r="J44" i="4"/>
  <c r="G37" i="5"/>
  <c r="G30" i="5"/>
  <c r="G34" i="5"/>
  <c r="G42" i="5"/>
  <c r="N45" i="4" l="1"/>
  <c r="O45" i="7"/>
  <c r="G41" i="5"/>
  <c r="G40" i="5"/>
  <c r="G28" i="5"/>
  <c r="G38" i="5"/>
  <c r="G39" i="5"/>
  <c r="G35" i="5"/>
  <c r="G33" i="5"/>
  <c r="G29" i="2"/>
  <c r="G41" i="2"/>
  <c r="G14" i="2"/>
  <c r="I45" i="5"/>
  <c r="G45" i="5"/>
  <c r="G29" i="5"/>
  <c r="G28" i="2"/>
  <c r="G21" i="2"/>
  <c r="G43" i="5"/>
  <c r="G16" i="2"/>
  <c r="G18" i="2"/>
  <c r="J45" i="7"/>
  <c r="G36" i="5"/>
  <c r="G31" i="5"/>
  <c r="K45" i="7"/>
  <c r="G32" i="5"/>
  <c r="G9" i="2"/>
  <c r="J45" i="4"/>
  <c r="O45" i="4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23" i="6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<sst xmlns="http://schemas.openxmlformats.org/spreadsheetml/2006/main" count="441" uniqueCount="269">
  <si>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</si>
  <si>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</si>
  <si>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</si>
  <si>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</si>
  <si>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</si>
  <si>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</si>
  <si>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</si>
  <si>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</si>
  <si>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</si>
  <si>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</si>
  <si>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</si>
  <si>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</si>
  <si>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</si>
  <si>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</si>
  <si>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</si>
  <si>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</si>
  <si>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</si>
  <si>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</si>
  <si>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</si>
  <si>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</si>
  <si>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</si>
  <si>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</si>
  <si>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</si>
  <si>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</si>
  <si>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</si>
  <si>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</si>
  <si>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</si>
  <si>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</si>
  <si>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</si>
  <si>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</si>
  <si>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</si>
  <si>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</si>
  <si>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</si>
  <si>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</si>
  <si>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</si>
  <si>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</si>
  <si>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</si>
  <si>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</si>
  <si>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</si>
  <si>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</si>
  <si>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</si>
  <si>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</si>
  <si>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</si>
  <si>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</si>
  <si>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</si>
  <si>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</si>
  <si>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</si>
  <si>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</si>
  <si>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</si>
  <si>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</si>
  <si>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</si>
  <si>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</si>
  <si>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</si>
  <si>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</si>
  <si>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</si>
  <si>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</si>
  <si>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</si>
  <si>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</si>
  <si>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</si>
  <si>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</si>
  <si>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</si>
  <si>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</si>
  <si>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</si>
  <si>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</si>
  <si>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</si>
  <si>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</si>
  <si>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</si>
  <si>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</si>
  <si>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</si>
  <si>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</si>
  <si>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</si>
  <si>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</si>
  <si>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</si>
  <si>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</si>
  <si>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</si>
  <si>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</si>
  <si>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</si>
  <si>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</si>
  <si>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</si>
  <si>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</si>
  <si>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</si>
  <si>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</si>
  <si>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</si>
  <si>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</si>
  <si>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</si>
  <si>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</si>
  <si>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</si>
  <si>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</si>
  <si>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</si>
  <si>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</si>
  <si>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</si>
  <si>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</si>
  <si>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</si>
  <si>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</si>
  <si>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</si>
  <si>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</si>
  <si>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</si>
  <si>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</si>
  <si>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</si>
  <si>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</si>
  <si>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</si>
  <si>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</si>
  <si>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</si>
  <si>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</si>
  <si>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</si>
  <si>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</si>
  <si>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</si>
  <si>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</si>
  <si>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</si>
  <si>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</si>
  <si>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</si>
  <si>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</si>
  <si>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</si>
  <si>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</si>
  <si>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</si>
  <si>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</si>
  <si>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</si>
  <si>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</si>
  <si>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</si>
  <si>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</si>
  <si>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</si>
  <si>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</si>
  <si>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</si>
  <si>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</si>
  <si>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</si>
  <si>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</si>
  <si>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</si>
  <si>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</si>
  <si>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</si>
  <si>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</si>
  <si>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</si>
  <si>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</si>
  <si>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</si>
  <si>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</si>
  <si>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</si>
  <si>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</si>
  <si>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</si>
  <si>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</si>
  <si>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</si>
  <si>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</si>
  <si>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</si>
  <si>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</si>
  <si>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</si>
  <si>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</si>
  <si>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</si>
  <si>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</si>
  <si>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</si>
  <si>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</si>
  <si>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</si>
  <si>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</si>
  <si>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</si>
  <si>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</si>
  <si>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</si>
  <si>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</si>
  <si>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</si>
  <si>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</si>
  <si>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</si>
  <si>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</si>
  <si>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</si>
  <si>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</si>
  <si>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</si>
  <si>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</si>
  <si>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</si>
  <si>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</si>
  <si>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</si>
  <si>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</si>
  <si>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</si>
  <si>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</si>
  <si>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</si>
  <si>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</si>
  <si>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</si>
  <si>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</si>
  <si>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</si>
  <si>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</si>
  <si>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</si>
  <si>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</si>
  <si>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</si>
  <si>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</si>
  <si>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</si>
  <si>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</si>
  <si>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</si>
  <si>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</si>
  <si>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</si>
  <si>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</si>
  <si>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</si>
  <si>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</si>
  <si>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</si>
  <si>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</si>
  <si>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</si>
  <si>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</si>
  <si>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</si>
  <si>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</si>
  <si>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</si>
  <si>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</si>
  <si>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</si>
  <si>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</si>
  <si>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</si>
  <si>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</si>
  <si>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</si>
  <si>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</si>
  <si>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</si>
  <si>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</si>
  <si>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</si>
  <si>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</si>
  <si>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</si>
  <si>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</si>
  <si>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</si>
  <si>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</si>
  <si>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</si>
  <si>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</si>
  <si>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</si>
  <si>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</si>
  <si>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</si>
  <si>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</si>
  <si>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</si>
  <si>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</si>
  <si>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</si>
  <si>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</si>
  <si>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</si>
  <si>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</si>
  <si>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</si>
  <si>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</si>
  <si>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</si>
  <si>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</si>
  <si>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</si>
  <si>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</si>
  <si>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</si>
  <si>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</si>
  <si>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</si>
  <si>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</si>
  <si>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</si>
  <si>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</si>
  <si>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</si>
  <si>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</si>
  <si>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</si>
  <si>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</si>
  <si>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</si>
  <si>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</si>
  <si>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</si>
  <si>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</si>
  <si>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</si>
  <si>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</si>
  <si>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</si>
  <si>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</si>
  <si>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</si>
  <si>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</si>
  <si>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</si>
  <si>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</si>
  <si>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</si>
  <si>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</si>
  <si>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電気事業</t>
    <rPh sb="0" eb="2">
      <t>デンキ</t>
    </rPh>
    <rPh sb="2" eb="4">
      <t>ジギョウ</t>
    </rPh>
    <phoneticPr fontId="14"/>
  </si>
  <si>
    <t>工業用水道事業</t>
    <rPh sb="0" eb="5">
      <t>コウギョウヨウスイミチ</t>
    </rPh>
    <rPh sb="5" eb="7">
      <t>ジギョウ</t>
    </rPh>
    <phoneticPr fontId="14"/>
  </si>
  <si>
    <t>工業用地造成事業</t>
    <rPh sb="0" eb="2">
      <t>コウギョウ</t>
    </rPh>
    <rPh sb="2" eb="4">
      <t>ヨウチ</t>
    </rPh>
    <rPh sb="4" eb="6">
      <t>ゾウセイ</t>
    </rPh>
    <rPh sb="6" eb="8">
      <t>ジギョウ</t>
    </rPh>
    <phoneticPr fontId="14"/>
  </si>
  <si>
    <t>病院事業</t>
    <rPh sb="0" eb="2">
      <t>ビョウイン</t>
    </rPh>
    <rPh sb="2" eb="4">
      <t>ジギョウ</t>
    </rPh>
    <phoneticPr fontId="14"/>
  </si>
  <si>
    <t>流域下水道事業</t>
    <rPh sb="0" eb="5">
      <t>リュウイキゲスイドウ</t>
    </rPh>
    <rPh sb="5" eb="7">
      <t>ジギョウ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</si>
  <si>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9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</si>
  <si>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9"/>
  </si>
  <si>
    <t>福岡北九州高速道路公社</t>
    <rPh sb="0" eb="2">
      <t>フクオカ</t>
    </rPh>
    <rPh sb="2" eb="5">
      <t>キタキュウシュウ</t>
    </rPh>
    <rPh sb="5" eb="7">
      <t>コウソク</t>
    </rPh>
    <rPh sb="7" eb="9">
      <t>ドウロ</t>
    </rPh>
    <rPh sb="9" eb="11">
      <t>コウシャ</t>
    </rPh>
    <phoneticPr fontId="21"/>
  </si>
  <si>
    <t>福岡県道路公社</t>
    <rPh sb="0" eb="3">
      <t>フクオカケン</t>
    </rPh>
    <rPh sb="3" eb="5">
      <t>ドウロ</t>
    </rPh>
    <rPh sb="5" eb="7">
      <t>コウシャ</t>
    </rPh>
    <phoneticPr fontId="21"/>
  </si>
  <si>
    <t>福岡県住宅供給公社</t>
    <rPh sb="0" eb="3">
      <t>フクオカケン</t>
    </rPh>
    <rPh sb="3" eb="5">
      <t>ジュウタク</t>
    </rPh>
    <rPh sb="5" eb="7">
      <t>キョウキュウ</t>
    </rPh>
    <rPh sb="7" eb="9">
      <t>コウシャ</t>
    </rPh>
    <phoneticPr fontId="14"/>
  </si>
  <si>
    <t>港湾整備事業</t>
  </si>
  <si>
    <t>臨海土地造成事業</t>
  </si>
  <si>
    <t>令和５年度</t>
  </si>
  <si>
    <t>病院事業</t>
  </si>
  <si>
    <t>電気事業</t>
  </si>
  <si>
    <t>工業用水道事業</t>
  </si>
  <si>
    <t>工業用地造成事業</t>
  </si>
  <si>
    <t>流域下水道事業</t>
  </si>
  <si>
    <t>福岡県</t>
    <rPh sb="0" eb="3">
      <t>フクオカケン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</si>
</sst>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0" fillId="0" borderId="10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1" sqref="E1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108" t="s">
        <v>268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5"/>
      <c r="F7" s="45" t="s">
        <v>242</v>
      </c>
      <c r="G7" s="45"/>
      <c r="H7" s="45" t="s">
        <v>236</v>
      </c>
      <c r="I7" s="46" t="s">
        <v>21</v>
      </c>
    </row>
    <row r="8" spans="1:11" ht="17.100000000000001" customHeight="1">
      <c r="A8" s="18"/>
      <c r="B8" s="19"/>
      <c r="C8" s="19"/>
      <c r="D8" s="19"/>
      <c r="E8" s="56"/>
      <c r="F8" s="48" t="s">
        <v>90</v>
      </c>
      <c r="G8" s="48" t="s">
        <v>2</v>
      </c>
      <c r="H8" s="48" t="s">
        <v>234</v>
      </c>
      <c r="I8" s="49"/>
    </row>
    <row r="9" spans="1:11" ht="18" customHeight="1">
      <c r="A9" s="85" t="s">
        <v>87</v>
      </c>
      <c r="B9" s="85" t="s">
        <v>89</v>
      </c>
      <c r="C9" s="57" t="s">
        <v>3</v>
      </c>
      <c r="D9" s="50"/>
      <c r="E9" s="50"/>
      <c r="F9" s="51">
        <v>746185</v>
      </c>
      <c r="G9" s="52">
        <f>F9/$F$27*100</f>
        <v>39.262583142637801</v>
      </c>
      <c r="H9" s="51">
        <v>737220</v>
      </c>
      <c r="I9" s="52">
        <f>(F9/H9-1)*100</f>
        <v>1.2160549089824002</v>
      </c>
      <c r="K9" s="23"/>
    </row>
    <row r="10" spans="1:11" ht="18" customHeight="1">
      <c r="A10" s="85"/>
      <c r="B10" s="85"/>
      <c r="C10" s="59"/>
      <c r="D10" s="61" t="s">
        <v>22</v>
      </c>
      <c r="E10" s="50"/>
      <c r="F10" s="51">
        <v>156956</v>
      </c>
      <c r="G10" s="52">
        <f t="shared" ref="G10:G26" si="0">F10/$F$27*100</f>
        <v>8.2586731169024556</v>
      </c>
      <c r="H10" s="51">
        <v>162639</v>
      </c>
      <c r="I10" s="52">
        <f t="shared" ref="I10:I27" si="1">(F10/H10-1)*100</f>
        <v>-3.4942418485111149</v>
      </c>
    </row>
    <row r="11" spans="1:11" ht="18" customHeight="1">
      <c r="A11" s="85"/>
      <c r="B11" s="85"/>
      <c r="C11" s="59"/>
      <c r="D11" s="59"/>
      <c r="E11" s="44" t="s">
        <v>23</v>
      </c>
      <c r="F11" s="81">
        <v>121645</v>
      </c>
      <c r="G11" s="52">
        <f t="shared" si="0"/>
        <v>6.4006873984148376</v>
      </c>
      <c r="H11" s="51">
        <v>130840</v>
      </c>
      <c r="I11" s="52">
        <f t="shared" si="1"/>
        <v>-7.02766738000612</v>
      </c>
    </row>
    <row r="12" spans="1:11" ht="18" customHeight="1">
      <c r="A12" s="85"/>
      <c r="B12" s="85"/>
      <c r="C12" s="59"/>
      <c r="D12" s="59"/>
      <c r="E12" s="44" t="s">
        <v>24</v>
      </c>
      <c r="F12" s="81">
        <v>10203</v>
      </c>
      <c r="G12" s="52">
        <f t="shared" si="0"/>
        <v>0.53685900387214092</v>
      </c>
      <c r="H12" s="51">
        <v>10563</v>
      </c>
      <c r="I12" s="52">
        <f t="shared" si="1"/>
        <v>-3.4081226924169261</v>
      </c>
    </row>
    <row r="13" spans="1:11" ht="18" customHeight="1">
      <c r="A13" s="85"/>
      <c r="B13" s="85"/>
      <c r="C13" s="59"/>
      <c r="D13" s="60"/>
      <c r="E13" s="44" t="s">
        <v>25</v>
      </c>
      <c r="F13" s="81">
        <v>291</v>
      </c>
      <c r="G13" s="52">
        <f t="shared" si="0"/>
        <v>1.5311768119846421E-2</v>
      </c>
      <c r="H13" s="51">
        <v>311</v>
      </c>
      <c r="I13" s="52">
        <f t="shared" si="1"/>
        <v>-6.4308681672025747</v>
      </c>
    </row>
    <row r="14" spans="1:11" ht="18" customHeight="1">
      <c r="A14" s="85"/>
      <c r="B14" s="85"/>
      <c r="C14" s="59"/>
      <c r="D14" s="57" t="s">
        <v>26</v>
      </c>
      <c r="E14" s="50"/>
      <c r="F14" s="51">
        <v>186592</v>
      </c>
      <c r="G14" s="52">
        <f t="shared" si="0"/>
        <v>9.8180530481731374</v>
      </c>
      <c r="H14" s="51">
        <v>178979</v>
      </c>
      <c r="I14" s="52">
        <f t="shared" si="1"/>
        <v>4.2535716480704533</v>
      </c>
    </row>
    <row r="15" spans="1:11" ht="18" customHeight="1">
      <c r="A15" s="85"/>
      <c r="B15" s="85"/>
      <c r="C15" s="59"/>
      <c r="D15" s="59"/>
      <c r="E15" s="44" t="s">
        <v>27</v>
      </c>
      <c r="F15" s="51">
        <v>8480</v>
      </c>
      <c r="G15" s="52">
        <f t="shared" si="0"/>
        <v>0.44619860362988878</v>
      </c>
      <c r="H15" s="51">
        <v>8205</v>
      </c>
      <c r="I15" s="52">
        <f t="shared" si="1"/>
        <v>3.3516148689823222</v>
      </c>
    </row>
    <row r="16" spans="1:11" ht="18" customHeight="1">
      <c r="A16" s="85"/>
      <c r="B16" s="85"/>
      <c r="C16" s="59"/>
      <c r="D16" s="60"/>
      <c r="E16" s="44" t="s">
        <v>28</v>
      </c>
      <c r="F16" s="51">
        <v>178112</v>
      </c>
      <c r="G16" s="52">
        <f t="shared" si="0"/>
        <v>9.3718544445432492</v>
      </c>
      <c r="H16" s="51">
        <v>170774</v>
      </c>
      <c r="I16" s="52">
        <f t="shared" si="1"/>
        <v>4.2969070233173756</v>
      </c>
      <c r="K16" s="24"/>
    </row>
    <row r="17" spans="1:26" ht="18" customHeight="1">
      <c r="A17" s="85"/>
      <c r="B17" s="85"/>
      <c r="C17" s="59"/>
      <c r="D17" s="86" t="s">
        <v>29</v>
      </c>
      <c r="E17" s="87"/>
      <c r="F17" s="51">
        <v>269028</v>
      </c>
      <c r="G17" s="52">
        <f t="shared" si="0"/>
        <v>14.155650700158221</v>
      </c>
      <c r="H17" s="51">
        <v>265243</v>
      </c>
      <c r="I17" s="52">
        <f t="shared" si="1"/>
        <v>1.4269933608050067</v>
      </c>
    </row>
    <row r="18" spans="1:26" ht="18" customHeight="1">
      <c r="A18" s="85"/>
      <c r="B18" s="85"/>
      <c r="C18" s="59"/>
      <c r="D18" s="86" t="s">
        <v>93</v>
      </c>
      <c r="E18" s="88"/>
      <c r="F18" s="51">
        <v>19512</v>
      </c>
      <c r="G18" s="52">
        <f t="shared" si="0"/>
        <v>1.0266777304276404</v>
      </c>
      <c r="H18" s="51">
        <v>19227</v>
      </c>
      <c r="I18" s="52">
        <f t="shared" si="1"/>
        <v>1.4822905289436639</v>
      </c>
    </row>
    <row r="19" spans="1:26" ht="18" customHeight="1">
      <c r="A19" s="85"/>
      <c r="B19" s="85"/>
      <c r="C19" s="58"/>
      <c r="D19" s="86" t="s">
        <v>94</v>
      </c>
      <c r="E19" s="88"/>
      <c r="F19" s="84">
        <v>0</v>
      </c>
      <c r="G19" s="52">
        <f t="shared" si="0"/>
        <v>0</v>
      </c>
      <c r="H19" s="51">
        <v>0</v>
      </c>
      <c r="I19" s="52" t="e">
        <f t="shared" si="1"/>
        <v>#DIV/0!</v>
      </c>
      <c r="Z19" s="2" t="s">
        <v>95</v>
      </c>
    </row>
    <row r="20" spans="1:26" ht="18" customHeight="1">
      <c r="A20" s="85"/>
      <c r="B20" s="85"/>
      <c r="C20" s="50" t="s">
        <v>4</v>
      </c>
      <c r="D20" s="50"/>
      <c r="E20" s="50"/>
      <c r="F20" s="51">
        <v>101403</v>
      </c>
      <c r="G20" s="52">
        <f t="shared" si="0"/>
        <v>5.3355987032879266</v>
      </c>
      <c r="H20" s="51">
        <v>96486</v>
      </c>
      <c r="I20" s="52">
        <f t="shared" si="1"/>
        <v>5.09607611466949</v>
      </c>
    </row>
    <row r="21" spans="1:26" ht="18" customHeight="1">
      <c r="A21" s="85"/>
      <c r="B21" s="85"/>
      <c r="C21" s="50" t="s">
        <v>5</v>
      </c>
      <c r="D21" s="50"/>
      <c r="E21" s="50"/>
      <c r="F21" s="51">
        <v>294857</v>
      </c>
      <c r="G21" s="52">
        <f t="shared" si="0"/>
        <v>15.514714819634213</v>
      </c>
      <c r="H21" s="51">
        <v>296086</v>
      </c>
      <c r="I21" s="52">
        <f t="shared" si="1"/>
        <v>-0.41508210452368965</v>
      </c>
    </row>
    <row r="22" spans="1:26" ht="18" customHeight="1">
      <c r="A22" s="85"/>
      <c r="B22" s="85"/>
      <c r="C22" s="50" t="s">
        <v>30</v>
      </c>
      <c r="D22" s="50"/>
      <c r="E22" s="50"/>
      <c r="F22" s="51">
        <v>23395</v>
      </c>
      <c r="G22" s="52">
        <f t="shared" si="0"/>
        <v>1.2309924919718451</v>
      </c>
      <c r="H22" s="51">
        <v>23185</v>
      </c>
      <c r="I22" s="52">
        <f t="shared" si="1"/>
        <v>0.90575803321113479</v>
      </c>
    </row>
    <row r="23" spans="1:26" ht="18" customHeight="1">
      <c r="A23" s="85"/>
      <c r="B23" s="85"/>
      <c r="C23" s="50" t="s">
        <v>6</v>
      </c>
      <c r="D23" s="50"/>
      <c r="E23" s="50"/>
      <c r="F23" s="51">
        <v>201714</v>
      </c>
      <c r="G23" s="52">
        <f t="shared" si="0"/>
        <v>10.613738812806531</v>
      </c>
      <c r="H23" s="51">
        <v>280491</v>
      </c>
      <c r="I23" s="52">
        <f t="shared" si="1"/>
        <v>-28.08539311421757</v>
      </c>
    </row>
    <row r="24" spans="1:26" ht="18" customHeight="1">
      <c r="A24" s="85"/>
      <c r="B24" s="85"/>
      <c r="C24" s="50" t="s">
        <v>31</v>
      </c>
      <c r="D24" s="50"/>
      <c r="E24" s="50"/>
      <c r="F24" s="51">
        <v>6838</v>
      </c>
      <c r="G24" s="52">
        <f t="shared" si="0"/>
        <v>0.35980024193645987</v>
      </c>
      <c r="H24" s="51">
        <v>7278</v>
      </c>
      <c r="I24" s="52">
        <f t="shared" si="1"/>
        <v>-6.0456169277273926</v>
      </c>
    </row>
    <row r="25" spans="1:26" ht="18" customHeight="1">
      <c r="A25" s="85"/>
      <c r="B25" s="85"/>
      <c r="C25" s="50" t="s">
        <v>7</v>
      </c>
      <c r="D25" s="50"/>
      <c r="E25" s="50"/>
      <c r="F25" s="51">
        <v>162225</v>
      </c>
      <c r="G25" s="52">
        <f t="shared" si="0"/>
        <v>8.5359160936154126</v>
      </c>
      <c r="H25" s="51">
        <v>155346</v>
      </c>
      <c r="I25" s="52">
        <f t="shared" si="1"/>
        <v>4.4281796763353976</v>
      </c>
    </row>
    <row r="26" spans="1:26" ht="18" customHeight="1">
      <c r="A26" s="85"/>
      <c r="B26" s="85"/>
      <c r="C26" s="50" t="s">
        <v>8</v>
      </c>
      <c r="D26" s="50"/>
      <c r="E26" s="50"/>
      <c r="F26" s="51">
        <v>363882</v>
      </c>
      <c r="G26" s="52">
        <f t="shared" si="0"/>
        <v>19.14665569410981</v>
      </c>
      <c r="H26" s="51">
        <v>366727</v>
      </c>
      <c r="I26" s="52">
        <f t="shared" si="1"/>
        <v>-0.77578143959948775</v>
      </c>
    </row>
    <row r="27" spans="1:26" ht="18" customHeight="1">
      <c r="A27" s="85"/>
      <c r="B27" s="85"/>
      <c r="C27" s="50" t="s">
        <v>9</v>
      </c>
      <c r="D27" s="50"/>
      <c r="E27" s="50"/>
      <c r="F27" s="51">
        <f>SUM(F9,F20:F26)</f>
        <v>1900499</v>
      </c>
      <c r="G27" s="52">
        <f>F27/$F$27*100</f>
        <v>100</v>
      </c>
      <c r="H27" s="51">
        <f>SUM(H9,H20:H26)</f>
        <v>1962819</v>
      </c>
      <c r="I27" s="52">
        <f t="shared" si="1"/>
        <v>-3.1750253079881552</v>
      </c>
    </row>
    <row r="28" spans="1:26" ht="18" customHeight="1">
      <c r="A28" s="85"/>
      <c r="B28" s="85" t="s">
        <v>88</v>
      </c>
      <c r="C28" s="57" t="s">
        <v>10</v>
      </c>
      <c r="D28" s="50"/>
      <c r="E28" s="50"/>
      <c r="F28" s="51">
        <v>704759</v>
      </c>
      <c r="G28" s="52">
        <f>F28/$F$45*100</f>
        <v>37.082820310444617</v>
      </c>
      <c r="H28" s="51">
        <v>685920</v>
      </c>
      <c r="I28" s="52">
        <f>(F28/H28-1)*100</f>
        <v>2.7465302076043807</v>
      </c>
    </row>
    <row r="29" spans="1:26" ht="18" customHeight="1">
      <c r="A29" s="85"/>
      <c r="B29" s="85"/>
      <c r="C29" s="59"/>
      <c r="D29" s="50" t="s">
        <v>11</v>
      </c>
      <c r="E29" s="50"/>
      <c r="F29" s="51">
        <v>395237</v>
      </c>
      <c r="G29" s="52">
        <f t="shared" ref="G29:G44" si="2">F29/$F$45*100</f>
        <v>20.796474611944223</v>
      </c>
      <c r="H29" s="51">
        <v>378643</v>
      </c>
      <c r="I29" s="52">
        <f t="shared" ref="I29:I45" si="3">(F29/H29-1)*100</f>
        <v>4.3824922156226354</v>
      </c>
    </row>
    <row r="30" spans="1:26" ht="18" customHeight="1">
      <c r="A30" s="85"/>
      <c r="B30" s="85"/>
      <c r="C30" s="59"/>
      <c r="D30" s="50" t="s">
        <v>32</v>
      </c>
      <c r="E30" s="50"/>
      <c r="F30" s="51">
        <v>58198</v>
      </c>
      <c r="G30" s="52">
        <f t="shared" si="2"/>
        <v>3.0622467771639039</v>
      </c>
      <c r="H30" s="51">
        <v>63562</v>
      </c>
      <c r="I30" s="52">
        <f t="shared" si="3"/>
        <v>-8.4390044366130734</v>
      </c>
    </row>
    <row r="31" spans="1:26" ht="18" customHeight="1">
      <c r="A31" s="85"/>
      <c r="B31" s="85"/>
      <c r="C31" s="58"/>
      <c r="D31" s="50" t="s">
        <v>12</v>
      </c>
      <c r="E31" s="50"/>
      <c r="F31" s="51">
        <v>251324</v>
      </c>
      <c r="G31" s="52">
        <f t="shared" si="2"/>
        <v>13.224098921336491</v>
      </c>
      <c r="H31" s="51">
        <v>243715</v>
      </c>
      <c r="I31" s="52">
        <f t="shared" si="3"/>
        <v>3.1220893256467486</v>
      </c>
    </row>
    <row r="32" spans="1:26" ht="18" customHeight="1">
      <c r="A32" s="85"/>
      <c r="B32" s="85"/>
      <c r="C32" s="57" t="s">
        <v>13</v>
      </c>
      <c r="D32" s="50"/>
      <c r="E32" s="50"/>
      <c r="F32" s="51">
        <v>967817</v>
      </c>
      <c r="G32" s="52">
        <f t="shared" si="2"/>
        <v>50.924335701131284</v>
      </c>
      <c r="H32" s="51">
        <v>1064352</v>
      </c>
      <c r="I32" s="52">
        <f t="shared" si="3"/>
        <v>-9.0698377980217071</v>
      </c>
    </row>
    <row r="33" spans="1:9" ht="18" customHeight="1">
      <c r="A33" s="85"/>
      <c r="B33" s="85"/>
      <c r="C33" s="59"/>
      <c r="D33" s="50" t="s">
        <v>14</v>
      </c>
      <c r="E33" s="50"/>
      <c r="F33" s="51">
        <v>57887</v>
      </c>
      <c r="G33" s="52">
        <f t="shared" si="2"/>
        <v>3.0458826624572484</v>
      </c>
      <c r="H33" s="51">
        <v>68234</v>
      </c>
      <c r="I33" s="52">
        <f t="shared" si="3"/>
        <v>-15.163994489550658</v>
      </c>
    </row>
    <row r="34" spans="1:9" ht="18" customHeight="1">
      <c r="A34" s="85"/>
      <c r="B34" s="85"/>
      <c r="C34" s="59"/>
      <c r="D34" s="50" t="s">
        <v>33</v>
      </c>
      <c r="E34" s="50"/>
      <c r="F34" s="51">
        <v>6717</v>
      </c>
      <c r="G34" s="52">
        <f t="shared" si="2"/>
        <v>0.35343330702446729</v>
      </c>
      <c r="H34" s="51">
        <v>6592</v>
      </c>
      <c r="I34" s="52">
        <f t="shared" si="3"/>
        <v>1.8962378640776656</v>
      </c>
    </row>
    <row r="35" spans="1:9" ht="18" customHeight="1">
      <c r="A35" s="85"/>
      <c r="B35" s="85"/>
      <c r="C35" s="59"/>
      <c r="D35" s="50" t="s">
        <v>34</v>
      </c>
      <c r="E35" s="50"/>
      <c r="F35" s="51">
        <v>592407</v>
      </c>
      <c r="G35" s="52">
        <f t="shared" si="2"/>
        <v>31.171112865035518</v>
      </c>
      <c r="H35" s="51">
        <v>643709</v>
      </c>
      <c r="I35" s="52">
        <f t="shared" si="3"/>
        <v>-7.9697503064272812</v>
      </c>
    </row>
    <row r="36" spans="1:9" ht="18" customHeight="1">
      <c r="A36" s="85"/>
      <c r="B36" s="85"/>
      <c r="C36" s="59"/>
      <c r="D36" s="50" t="s">
        <v>35</v>
      </c>
      <c r="E36" s="50"/>
      <c r="F36" s="51">
        <v>32481</v>
      </c>
      <c r="G36" s="52">
        <f t="shared" si="2"/>
        <v>1.7090765588003158</v>
      </c>
      <c r="H36" s="51">
        <v>32053</v>
      </c>
      <c r="I36" s="52">
        <f t="shared" si="3"/>
        <v>1.3352884285402267</v>
      </c>
    </row>
    <row r="37" spans="1:9" ht="18" customHeight="1">
      <c r="A37" s="85"/>
      <c r="B37" s="85"/>
      <c r="C37" s="59"/>
      <c r="D37" s="50" t="s">
        <v>15</v>
      </c>
      <c r="E37" s="50"/>
      <c r="F37" s="51">
        <v>13119</v>
      </c>
      <c r="G37" s="52">
        <f t="shared" si="2"/>
        <v>0.6902920284135754</v>
      </c>
      <c r="H37" s="51">
        <v>28675</v>
      </c>
      <c r="I37" s="52">
        <f t="shared" si="3"/>
        <v>-54.249346120313866</v>
      </c>
    </row>
    <row r="38" spans="1:9" ht="18" customHeight="1">
      <c r="A38" s="85"/>
      <c r="B38" s="85"/>
      <c r="C38" s="58"/>
      <c r="D38" s="50" t="s">
        <v>36</v>
      </c>
      <c r="E38" s="50"/>
      <c r="F38" s="51">
        <v>264955</v>
      </c>
      <c r="G38" s="52">
        <f t="shared" si="2"/>
        <v>13.941331228624046</v>
      </c>
      <c r="H38" s="51">
        <v>284840</v>
      </c>
      <c r="I38" s="52">
        <f t="shared" si="3"/>
        <v>-6.9811122033422324</v>
      </c>
    </row>
    <row r="39" spans="1:9" ht="18" customHeight="1">
      <c r="A39" s="85"/>
      <c r="B39" s="85"/>
      <c r="C39" s="57" t="s">
        <v>16</v>
      </c>
      <c r="D39" s="50"/>
      <c r="E39" s="50"/>
      <c r="F39" s="51">
        <v>227924</v>
      </c>
      <c r="G39" s="52">
        <f t="shared" si="2"/>
        <v>11.992843988424099</v>
      </c>
      <c r="H39" s="51">
        <v>212546</v>
      </c>
      <c r="I39" s="52">
        <f t="shared" si="3"/>
        <v>7.2351396874088536</v>
      </c>
    </row>
    <row r="40" spans="1:9" ht="18" customHeight="1">
      <c r="A40" s="85"/>
      <c r="B40" s="85"/>
      <c r="C40" s="59"/>
      <c r="D40" s="57" t="s">
        <v>17</v>
      </c>
      <c r="E40" s="50"/>
      <c r="F40" s="51">
        <v>212287</v>
      </c>
      <c r="G40" s="52">
        <f t="shared" si="2"/>
        <v>11.170060510392002</v>
      </c>
      <c r="H40" s="51">
        <v>202065</v>
      </c>
      <c r="I40" s="52">
        <f t="shared" si="3"/>
        <v>5.0587682181476357</v>
      </c>
    </row>
    <row r="41" spans="1:9" ht="18" customHeight="1">
      <c r="A41" s="85"/>
      <c r="B41" s="85"/>
      <c r="C41" s="59"/>
      <c r="D41" s="59"/>
      <c r="E41" s="53" t="s">
        <v>91</v>
      </c>
      <c r="F41" s="51">
        <v>133726</v>
      </c>
      <c r="G41" s="52">
        <f t="shared" si="2"/>
        <v>7.0363588529334384</v>
      </c>
      <c r="H41" s="51">
        <v>124575</v>
      </c>
      <c r="I41" s="54">
        <f t="shared" si="3"/>
        <v>7.3457756371663629</v>
      </c>
    </row>
    <row r="42" spans="1:9" ht="18" customHeight="1">
      <c r="A42" s="85"/>
      <c r="B42" s="85"/>
      <c r="C42" s="59"/>
      <c r="D42" s="58"/>
      <c r="E42" s="44" t="s">
        <v>37</v>
      </c>
      <c r="F42" s="51">
        <v>78561</v>
      </c>
      <c r="G42" s="52">
        <f t="shared" si="2"/>
        <v>4.1337016574585634</v>
      </c>
      <c r="H42" s="51">
        <v>77490</v>
      </c>
      <c r="I42" s="54">
        <f t="shared" si="3"/>
        <v>1.38211382113822</v>
      </c>
    </row>
    <row r="43" spans="1:9" ht="18" customHeight="1">
      <c r="A43" s="85"/>
      <c r="B43" s="85"/>
      <c r="C43" s="59"/>
      <c r="D43" s="50" t="s">
        <v>38</v>
      </c>
      <c r="E43" s="50"/>
      <c r="F43" s="51">
        <v>15637</v>
      </c>
      <c r="G43" s="52">
        <f t="shared" si="2"/>
        <v>0.82278347803209673</v>
      </c>
      <c r="H43" s="51">
        <v>10481</v>
      </c>
      <c r="I43" s="54">
        <f t="shared" si="3"/>
        <v>49.193779219540112</v>
      </c>
    </row>
    <row r="44" spans="1:9" ht="18" customHeight="1">
      <c r="A44" s="85"/>
      <c r="B44" s="85"/>
      <c r="C44" s="58"/>
      <c r="D44" s="50" t="s">
        <v>39</v>
      </c>
      <c r="E44" s="50"/>
      <c r="F44" s="51">
        <v>0</v>
      </c>
      <c r="G44" s="52">
        <f t="shared" si="2"/>
        <v>0</v>
      </c>
      <c r="H44" s="51">
        <v>0</v>
      </c>
      <c r="I44" s="52" t="e">
        <f t="shared" si="3"/>
        <v>#DIV/0!</v>
      </c>
    </row>
    <row r="45" spans="1:9" ht="18" customHeight="1">
      <c r="A45" s="85"/>
      <c r="B45" s="85"/>
      <c r="C45" s="44" t="s">
        <v>18</v>
      </c>
      <c r="D45" s="44"/>
      <c r="E45" s="44"/>
      <c r="F45" s="51">
        <f>SUM(F28,F32,F39)</f>
        <v>1900500</v>
      </c>
      <c r="G45" s="52">
        <f>F45/$F$45*100</f>
        <v>100</v>
      </c>
      <c r="H45" s="51">
        <f>SUM(H28,H32,H39)</f>
        <v>1962818</v>
      </c>
      <c r="I45" s="52">
        <f t="shared" si="3"/>
        <v>-3.1749250312560817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D1" sqref="D1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108" t="s">
        <v>268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91" t="s">
        <v>48</v>
      </c>
      <c r="B6" s="92"/>
      <c r="C6" s="92"/>
      <c r="D6" s="92"/>
      <c r="E6" s="92"/>
      <c r="F6" s="96" t="s">
        <v>264</v>
      </c>
      <c r="G6" s="96"/>
      <c r="H6" s="96" t="s">
        <v>265</v>
      </c>
      <c r="I6" s="96"/>
      <c r="J6" s="96" t="s">
        <v>266</v>
      </c>
      <c r="K6" s="96"/>
      <c r="L6" s="96" t="s">
        <v>263</v>
      </c>
      <c r="M6" s="96"/>
      <c r="N6" s="96" t="s">
        <v>267</v>
      </c>
      <c r="O6" s="96"/>
    </row>
    <row r="7" spans="1:25" ht="15.95" customHeight="1">
      <c r="A7" s="92"/>
      <c r="B7" s="92"/>
      <c r="C7" s="92"/>
      <c r="D7" s="92"/>
      <c r="E7" s="92"/>
      <c r="F7" s="48" t="s">
        <v>241</v>
      </c>
      <c r="G7" s="48" t="s">
        <v>262</v>
      </c>
      <c r="H7" s="48" t="s">
        <v>241</v>
      </c>
      <c r="I7" s="48" t="s">
        <v>262</v>
      </c>
      <c r="J7" s="48" t="s">
        <v>241</v>
      </c>
      <c r="K7" s="48" t="s">
        <v>262</v>
      </c>
      <c r="L7" s="48" t="s">
        <v>241</v>
      </c>
      <c r="M7" s="48" t="s">
        <v>262</v>
      </c>
      <c r="N7" s="48" t="s">
        <v>241</v>
      </c>
      <c r="O7" s="48" t="s">
        <v>262</v>
      </c>
    </row>
    <row r="8" spans="1:25" ht="15.95" customHeight="1">
      <c r="A8" s="89" t="s">
        <v>82</v>
      </c>
      <c r="B8" s="57" t="s">
        <v>49</v>
      </c>
      <c r="C8" s="50"/>
      <c r="D8" s="50"/>
      <c r="E8" s="62" t="s">
        <v>40</v>
      </c>
      <c r="F8" s="51">
        <v>507</v>
      </c>
      <c r="G8" s="51">
        <v>539</v>
      </c>
      <c r="H8" s="51">
        <v>2415</v>
      </c>
      <c r="I8" s="51">
        <v>2415</v>
      </c>
      <c r="J8" s="51">
        <v>21</v>
      </c>
      <c r="K8" s="51">
        <v>35</v>
      </c>
      <c r="L8" s="51">
        <v>2745</v>
      </c>
      <c r="M8" s="51">
        <v>2744</v>
      </c>
      <c r="N8" s="51">
        <v>20126</v>
      </c>
      <c r="O8" s="51">
        <v>21635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89"/>
      <c r="B9" s="59"/>
      <c r="C9" s="50" t="s">
        <v>50</v>
      </c>
      <c r="D9" s="50"/>
      <c r="E9" s="62" t="s">
        <v>41</v>
      </c>
      <c r="F9" s="51">
        <v>507</v>
      </c>
      <c r="G9" s="51">
        <v>539</v>
      </c>
      <c r="H9" s="51">
        <v>2415</v>
      </c>
      <c r="I9" s="51">
        <v>2415</v>
      </c>
      <c r="J9" s="51">
        <v>21</v>
      </c>
      <c r="K9" s="51">
        <v>35</v>
      </c>
      <c r="L9" s="51">
        <v>2744</v>
      </c>
      <c r="M9" s="51">
        <v>2743</v>
      </c>
      <c r="N9" s="51">
        <v>20126</v>
      </c>
      <c r="O9" s="51">
        <v>21635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89"/>
      <c r="B10" s="58"/>
      <c r="C10" s="50" t="s">
        <v>51</v>
      </c>
      <c r="D10" s="50"/>
      <c r="E10" s="62" t="s">
        <v>42</v>
      </c>
      <c r="F10" s="51">
        <v>0</v>
      </c>
      <c r="G10" s="51">
        <v>0</v>
      </c>
      <c r="H10" s="51">
        <v>0</v>
      </c>
      <c r="I10" s="51">
        <v>0</v>
      </c>
      <c r="J10" s="63">
        <v>0</v>
      </c>
      <c r="K10" s="63">
        <v>0</v>
      </c>
      <c r="L10" s="51">
        <v>1</v>
      </c>
      <c r="M10" s="51">
        <v>1</v>
      </c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89"/>
      <c r="B11" s="57" t="s">
        <v>52</v>
      </c>
      <c r="C11" s="50"/>
      <c r="D11" s="50"/>
      <c r="E11" s="62" t="s">
        <v>43</v>
      </c>
      <c r="F11" s="51">
        <v>507</v>
      </c>
      <c r="G11" s="51">
        <v>539</v>
      </c>
      <c r="H11" s="51">
        <v>2137</v>
      </c>
      <c r="I11" s="51">
        <v>2119</v>
      </c>
      <c r="J11" s="51">
        <v>22</v>
      </c>
      <c r="K11" s="51">
        <v>76</v>
      </c>
      <c r="L11" s="51">
        <v>2644</v>
      </c>
      <c r="M11" s="51">
        <v>2734</v>
      </c>
      <c r="N11" s="51">
        <v>20114</v>
      </c>
      <c r="O11" s="51">
        <v>21619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89"/>
      <c r="B12" s="59"/>
      <c r="C12" s="50" t="s">
        <v>53</v>
      </c>
      <c r="D12" s="50"/>
      <c r="E12" s="62" t="s">
        <v>44</v>
      </c>
      <c r="F12" s="51">
        <v>507</v>
      </c>
      <c r="G12" s="51">
        <v>539</v>
      </c>
      <c r="H12" s="51">
        <v>2137</v>
      </c>
      <c r="I12" s="51">
        <v>2119</v>
      </c>
      <c r="J12" s="51">
        <v>22</v>
      </c>
      <c r="K12" s="51">
        <v>76</v>
      </c>
      <c r="L12" s="51">
        <v>2641</v>
      </c>
      <c r="M12" s="51">
        <v>2731</v>
      </c>
      <c r="N12" s="51">
        <v>20114</v>
      </c>
      <c r="O12" s="51">
        <v>21619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89"/>
      <c r="B13" s="58"/>
      <c r="C13" s="50" t="s">
        <v>54</v>
      </c>
      <c r="D13" s="50"/>
      <c r="E13" s="62" t="s">
        <v>45</v>
      </c>
      <c r="F13" s="51">
        <v>0</v>
      </c>
      <c r="G13" s="51">
        <v>0</v>
      </c>
      <c r="H13" s="63">
        <v>0</v>
      </c>
      <c r="I13" s="63">
        <v>0</v>
      </c>
      <c r="J13" s="63">
        <v>0</v>
      </c>
      <c r="K13" s="63">
        <v>0</v>
      </c>
      <c r="L13" s="51">
        <v>3</v>
      </c>
      <c r="M13" s="51">
        <v>3</v>
      </c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89"/>
      <c r="B14" s="50" t="s">
        <v>55</v>
      </c>
      <c r="C14" s="50"/>
      <c r="D14" s="50"/>
      <c r="E14" s="62" t="s">
        <v>96</v>
      </c>
      <c r="F14" s="51">
        <f t="shared" ref="F14:K15" si="0">F9-F12</f>
        <v>0</v>
      </c>
      <c r="G14" s="51">
        <f t="shared" si="0"/>
        <v>0</v>
      </c>
      <c r="H14" s="51">
        <f t="shared" si="0"/>
        <v>278</v>
      </c>
      <c r="I14" s="51">
        <f t="shared" si="0"/>
        <v>296</v>
      </c>
      <c r="J14" s="51">
        <f t="shared" si="0"/>
        <v>-1</v>
      </c>
      <c r="K14" s="51">
        <f t="shared" si="0"/>
        <v>-41</v>
      </c>
      <c r="L14" s="51">
        <f t="shared" ref="L14:O15" si="1">L9-L12</f>
        <v>103</v>
      </c>
      <c r="M14" s="51">
        <f t="shared" si="1"/>
        <v>12</v>
      </c>
      <c r="N14" s="51">
        <f t="shared" si="1"/>
        <v>12</v>
      </c>
      <c r="O14" s="51">
        <f t="shared" si="1"/>
        <v>16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89"/>
      <c r="B15" s="50" t="s">
        <v>56</v>
      </c>
      <c r="C15" s="50"/>
      <c r="D15" s="50"/>
      <c r="E15" s="62" t="s">
        <v>97</v>
      </c>
      <c r="F15" s="51">
        <f t="shared" si="0"/>
        <v>0</v>
      </c>
      <c r="G15" s="51">
        <f t="shared" si="0"/>
        <v>0</v>
      </c>
      <c r="H15" s="51">
        <f t="shared" si="0"/>
        <v>0</v>
      </c>
      <c r="I15" s="51">
        <f t="shared" si="0"/>
        <v>0</v>
      </c>
      <c r="J15" s="51">
        <f t="shared" si="0"/>
        <v>0</v>
      </c>
      <c r="K15" s="51">
        <f t="shared" si="0"/>
        <v>0</v>
      </c>
      <c r="L15" s="51">
        <f t="shared" si="1"/>
        <v>-2</v>
      </c>
      <c r="M15" s="51">
        <f t="shared" si="1"/>
        <v>-2</v>
      </c>
      <c r="N15" s="51">
        <f t="shared" si="1"/>
        <v>0</v>
      </c>
      <c r="O15" s="51">
        <f t="shared" si="1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89"/>
      <c r="B16" s="50" t="s">
        <v>57</v>
      </c>
      <c r="C16" s="50"/>
      <c r="D16" s="50"/>
      <c r="E16" s="62" t="s">
        <v>98</v>
      </c>
      <c r="F16" s="51">
        <f t="shared" ref="F16:K16" si="2">F8-F11</f>
        <v>0</v>
      </c>
      <c r="G16" s="51">
        <f t="shared" si="2"/>
        <v>0</v>
      </c>
      <c r="H16" s="51">
        <f t="shared" si="2"/>
        <v>278</v>
      </c>
      <c r="I16" s="51">
        <f t="shared" si="2"/>
        <v>296</v>
      </c>
      <c r="J16" s="51">
        <f t="shared" si="2"/>
        <v>-1</v>
      </c>
      <c r="K16" s="51">
        <f t="shared" si="2"/>
        <v>-41</v>
      </c>
      <c r="L16" s="51">
        <f t="shared" ref="L16:O16" si="3">L8-L11</f>
        <v>101</v>
      </c>
      <c r="M16" s="51">
        <f t="shared" si="3"/>
        <v>10</v>
      </c>
      <c r="N16" s="51">
        <f t="shared" si="3"/>
        <v>12</v>
      </c>
      <c r="O16" s="51">
        <f t="shared" si="3"/>
        <v>16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89"/>
      <c r="B17" s="50" t="s">
        <v>58</v>
      </c>
      <c r="C17" s="50"/>
      <c r="D17" s="50"/>
      <c r="E17" s="48"/>
      <c r="F17" s="51">
        <v>0</v>
      </c>
      <c r="G17" s="51">
        <v>0</v>
      </c>
      <c r="H17" s="63">
        <v>0</v>
      </c>
      <c r="I17" s="63">
        <v>0</v>
      </c>
      <c r="J17" s="51">
        <v>1686</v>
      </c>
      <c r="K17" s="51">
        <v>1761</v>
      </c>
      <c r="L17" s="51">
        <v>946</v>
      </c>
      <c r="M17" s="51">
        <v>1197</v>
      </c>
      <c r="N17" s="63">
        <v>6881</v>
      </c>
      <c r="O17" s="64">
        <v>6904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89"/>
      <c r="B18" s="50" t="s">
        <v>59</v>
      </c>
      <c r="C18" s="50"/>
      <c r="D18" s="50"/>
      <c r="E18" s="48"/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89" t="s">
        <v>83</v>
      </c>
      <c r="B19" s="57" t="s">
        <v>60</v>
      </c>
      <c r="C19" s="50"/>
      <c r="D19" s="50"/>
      <c r="E19" s="62"/>
      <c r="F19" s="51">
        <v>0</v>
      </c>
      <c r="G19" s="51">
        <v>360</v>
      </c>
      <c r="H19" s="51">
        <v>0</v>
      </c>
      <c r="I19" s="51">
        <v>0</v>
      </c>
      <c r="J19" s="51">
        <v>3436</v>
      </c>
      <c r="K19" s="51">
        <v>1377</v>
      </c>
      <c r="L19" s="51">
        <v>442</v>
      </c>
      <c r="M19" s="51">
        <v>487</v>
      </c>
      <c r="N19" s="51">
        <v>10851</v>
      </c>
      <c r="O19" s="51">
        <v>11012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89"/>
      <c r="B20" s="58"/>
      <c r="C20" s="50" t="s">
        <v>61</v>
      </c>
      <c r="D20" s="50"/>
      <c r="E20" s="62"/>
      <c r="F20" s="51">
        <v>0</v>
      </c>
      <c r="G20" s="51">
        <v>0</v>
      </c>
      <c r="H20" s="51">
        <v>0</v>
      </c>
      <c r="I20" s="51">
        <v>0</v>
      </c>
      <c r="J20" s="51">
        <v>2052</v>
      </c>
      <c r="K20" s="63">
        <v>377</v>
      </c>
      <c r="L20" s="51">
        <v>170</v>
      </c>
      <c r="M20" s="51">
        <v>220</v>
      </c>
      <c r="N20" s="51">
        <v>3192</v>
      </c>
      <c r="O20" s="51">
        <v>3598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89"/>
      <c r="B21" s="50" t="s">
        <v>62</v>
      </c>
      <c r="C21" s="50"/>
      <c r="D21" s="50"/>
      <c r="E21" s="62" t="s">
        <v>99</v>
      </c>
      <c r="F21" s="51">
        <v>0</v>
      </c>
      <c r="G21" s="51">
        <v>360</v>
      </c>
      <c r="H21" s="51">
        <v>0</v>
      </c>
      <c r="I21" s="51">
        <v>0</v>
      </c>
      <c r="J21" s="51">
        <v>3436</v>
      </c>
      <c r="K21" s="51">
        <v>1377</v>
      </c>
      <c r="L21" s="51">
        <v>442</v>
      </c>
      <c r="M21" s="51">
        <v>487</v>
      </c>
      <c r="N21" s="51">
        <v>10851</v>
      </c>
      <c r="O21" s="51">
        <v>11012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89"/>
      <c r="B22" s="57" t="s">
        <v>63</v>
      </c>
      <c r="C22" s="50"/>
      <c r="D22" s="50"/>
      <c r="E22" s="62" t="s">
        <v>100</v>
      </c>
      <c r="F22" s="51">
        <v>303</v>
      </c>
      <c r="G22" s="51">
        <v>271</v>
      </c>
      <c r="H22" s="51">
        <v>760</v>
      </c>
      <c r="I22" s="51">
        <v>797</v>
      </c>
      <c r="J22" s="51">
        <v>3786</v>
      </c>
      <c r="K22" s="51">
        <v>1856</v>
      </c>
      <c r="L22" s="51">
        <v>696</v>
      </c>
      <c r="M22" s="51">
        <v>743</v>
      </c>
      <c r="N22" s="51">
        <v>12716</v>
      </c>
      <c r="O22" s="51">
        <v>12962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89"/>
      <c r="B23" s="58" t="s">
        <v>64</v>
      </c>
      <c r="C23" s="50" t="s">
        <v>65</v>
      </c>
      <c r="D23" s="50"/>
      <c r="E23" s="62"/>
      <c r="F23" s="51">
        <v>0</v>
      </c>
      <c r="G23" s="51">
        <v>0</v>
      </c>
      <c r="H23" s="51">
        <v>190</v>
      </c>
      <c r="I23" s="51">
        <v>230</v>
      </c>
      <c r="J23" s="51">
        <v>0</v>
      </c>
      <c r="K23" s="51">
        <v>538</v>
      </c>
      <c r="L23" s="51">
        <v>417</v>
      </c>
      <c r="M23" s="51">
        <v>409</v>
      </c>
      <c r="N23" s="51">
        <v>3766</v>
      </c>
      <c r="O23" s="51">
        <v>4146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89"/>
      <c r="B24" s="50" t="s">
        <v>101</v>
      </c>
      <c r="C24" s="50"/>
      <c r="D24" s="50"/>
      <c r="E24" s="62" t="s">
        <v>102</v>
      </c>
      <c r="F24" s="51">
        <f t="shared" ref="F24:K24" si="4">F21-F22</f>
        <v>-303</v>
      </c>
      <c r="G24" s="51">
        <f t="shared" si="4"/>
        <v>89</v>
      </c>
      <c r="H24" s="51">
        <f t="shared" si="4"/>
        <v>-760</v>
      </c>
      <c r="I24" s="51">
        <f t="shared" si="4"/>
        <v>-797</v>
      </c>
      <c r="J24" s="51">
        <f t="shared" si="4"/>
        <v>-350</v>
      </c>
      <c r="K24" s="51">
        <f t="shared" si="4"/>
        <v>-479</v>
      </c>
      <c r="L24" s="51">
        <f t="shared" ref="L24:O24" si="5">L21-L22</f>
        <v>-254</v>
      </c>
      <c r="M24" s="51">
        <f t="shared" si="5"/>
        <v>-256</v>
      </c>
      <c r="N24" s="51">
        <f t="shared" si="5"/>
        <v>-1865</v>
      </c>
      <c r="O24" s="51">
        <f t="shared" si="5"/>
        <v>-1950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89"/>
      <c r="B25" s="57" t="s">
        <v>66</v>
      </c>
      <c r="C25" s="57"/>
      <c r="D25" s="57"/>
      <c r="E25" s="93" t="s">
        <v>103</v>
      </c>
      <c r="F25" s="97">
        <v>303</v>
      </c>
      <c r="G25" s="97">
        <v>0</v>
      </c>
      <c r="H25" s="97">
        <v>760</v>
      </c>
      <c r="I25" s="97">
        <v>797</v>
      </c>
      <c r="J25" s="97">
        <v>350</v>
      </c>
      <c r="K25" s="97">
        <v>479</v>
      </c>
      <c r="L25" s="97">
        <v>254</v>
      </c>
      <c r="M25" s="97">
        <v>256</v>
      </c>
      <c r="N25" s="97">
        <v>1865</v>
      </c>
      <c r="O25" s="97">
        <v>1950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89"/>
      <c r="B26" s="76" t="s">
        <v>67</v>
      </c>
      <c r="C26" s="76"/>
      <c r="D26" s="76"/>
      <c r="E26" s="9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89"/>
      <c r="B27" s="50" t="s">
        <v>104</v>
      </c>
      <c r="C27" s="50"/>
      <c r="D27" s="50"/>
      <c r="E27" s="62" t="s">
        <v>105</v>
      </c>
      <c r="F27" s="51">
        <f>F24+F25</f>
        <v>0</v>
      </c>
      <c r="G27" s="51">
        <f t="shared" ref="G27" si="6">G24+G25</f>
        <v>89</v>
      </c>
      <c r="H27" s="51">
        <f>H24+H25</f>
        <v>0</v>
      </c>
      <c r="I27" s="51">
        <f t="shared" ref="I27:K27" si="7">I24+I25</f>
        <v>0</v>
      </c>
      <c r="J27" s="51">
        <f t="shared" si="7"/>
        <v>0</v>
      </c>
      <c r="K27" s="51">
        <f t="shared" si="7"/>
        <v>0</v>
      </c>
      <c r="L27" s="51">
        <f>L24+L25</f>
        <v>0</v>
      </c>
      <c r="M27" s="51">
        <f t="shared" ref="M27:O27" si="8">M24+M25</f>
        <v>0</v>
      </c>
      <c r="N27" s="51">
        <f t="shared" si="8"/>
        <v>0</v>
      </c>
      <c r="O27" s="51">
        <f t="shared" si="8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92" t="s">
        <v>68</v>
      </c>
      <c r="B30" s="92"/>
      <c r="C30" s="92"/>
      <c r="D30" s="92"/>
      <c r="E30" s="92"/>
      <c r="F30" s="99" t="s">
        <v>260</v>
      </c>
      <c r="G30" s="99"/>
      <c r="H30" s="99" t="s">
        <v>261</v>
      </c>
      <c r="I30" s="99"/>
      <c r="J30" s="99"/>
      <c r="K30" s="99"/>
      <c r="L30" s="99"/>
      <c r="M30" s="99"/>
      <c r="N30" s="99"/>
      <c r="O30" s="99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92"/>
      <c r="B31" s="92"/>
      <c r="C31" s="92"/>
      <c r="D31" s="92"/>
      <c r="E31" s="92"/>
      <c r="F31" s="48" t="s">
        <v>241</v>
      </c>
      <c r="G31" s="48" t="s">
        <v>262</v>
      </c>
      <c r="H31" s="48" t="s">
        <v>241</v>
      </c>
      <c r="I31" s="48" t="s">
        <v>262</v>
      </c>
      <c r="J31" s="48" t="s">
        <v>241</v>
      </c>
      <c r="K31" s="48" t="s">
        <v>236</v>
      </c>
      <c r="L31" s="48" t="s">
        <v>241</v>
      </c>
      <c r="M31" s="48" t="s">
        <v>236</v>
      </c>
      <c r="N31" s="48" t="s">
        <v>241</v>
      </c>
      <c r="O31" s="48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89" t="s">
        <v>84</v>
      </c>
      <c r="B32" s="57" t="s">
        <v>49</v>
      </c>
      <c r="C32" s="50"/>
      <c r="D32" s="50"/>
      <c r="E32" s="62" t="s">
        <v>40</v>
      </c>
      <c r="F32" s="51">
        <v>175</v>
      </c>
      <c r="G32" s="51">
        <v>92</v>
      </c>
      <c r="H32" s="51">
        <v>18</v>
      </c>
      <c r="I32" s="51">
        <v>20</v>
      </c>
      <c r="J32" s="51"/>
      <c r="K32" s="51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95"/>
      <c r="B33" s="59"/>
      <c r="C33" s="57" t="s">
        <v>69</v>
      </c>
      <c r="D33" s="50"/>
      <c r="E33" s="62"/>
      <c r="F33" s="51">
        <v>117</v>
      </c>
      <c r="G33" s="51">
        <v>68</v>
      </c>
      <c r="H33" s="51"/>
      <c r="I33" s="51">
        <v>0</v>
      </c>
      <c r="J33" s="51"/>
      <c r="K33" s="51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95"/>
      <c r="B34" s="59"/>
      <c r="C34" s="58"/>
      <c r="D34" s="50" t="s">
        <v>70</v>
      </c>
      <c r="E34" s="62"/>
      <c r="F34" s="51">
        <v>117</v>
      </c>
      <c r="G34" s="51">
        <v>68</v>
      </c>
      <c r="H34" s="51"/>
      <c r="I34" s="51">
        <v>0</v>
      </c>
      <c r="J34" s="51"/>
      <c r="K34" s="51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95"/>
      <c r="B35" s="58"/>
      <c r="C35" s="50" t="s">
        <v>71</v>
      </c>
      <c r="D35" s="50"/>
      <c r="E35" s="62"/>
      <c r="F35" s="51">
        <v>58</v>
      </c>
      <c r="G35" s="51">
        <v>24</v>
      </c>
      <c r="H35" s="51">
        <v>18</v>
      </c>
      <c r="I35" s="51">
        <v>20</v>
      </c>
      <c r="J35" s="64"/>
      <c r="K35" s="64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95"/>
      <c r="B36" s="57" t="s">
        <v>52</v>
      </c>
      <c r="C36" s="50"/>
      <c r="D36" s="50"/>
      <c r="E36" s="62" t="s">
        <v>41</v>
      </c>
      <c r="F36" s="51">
        <v>175</v>
      </c>
      <c r="G36" s="51">
        <v>92</v>
      </c>
      <c r="H36" s="51">
        <v>18</v>
      </c>
      <c r="I36" s="51">
        <v>20</v>
      </c>
      <c r="J36" s="51"/>
      <c r="K36" s="51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95"/>
      <c r="B37" s="59"/>
      <c r="C37" s="50" t="s">
        <v>72</v>
      </c>
      <c r="D37" s="50"/>
      <c r="E37" s="62"/>
      <c r="F37" s="51">
        <v>118</v>
      </c>
      <c r="G37" s="51">
        <v>72</v>
      </c>
      <c r="H37" s="51">
        <v>18</v>
      </c>
      <c r="I37" s="51">
        <v>20</v>
      </c>
      <c r="J37" s="51"/>
      <c r="K37" s="51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95"/>
      <c r="B38" s="58"/>
      <c r="C38" s="50" t="s">
        <v>73</v>
      </c>
      <c r="D38" s="50"/>
      <c r="E38" s="62"/>
      <c r="F38" s="51">
        <v>57</v>
      </c>
      <c r="G38" s="51">
        <v>20</v>
      </c>
      <c r="H38" s="51"/>
      <c r="I38" s="51">
        <v>0</v>
      </c>
      <c r="J38" s="51"/>
      <c r="K38" s="64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95"/>
      <c r="B39" s="44" t="s">
        <v>74</v>
      </c>
      <c r="C39" s="44"/>
      <c r="D39" s="44"/>
      <c r="E39" s="62" t="s">
        <v>107</v>
      </c>
      <c r="F39" s="51">
        <f>F32-F36</f>
        <v>0</v>
      </c>
      <c r="G39" s="51">
        <f t="shared" ref="G39:I39" si="9">G32-G36</f>
        <v>0</v>
      </c>
      <c r="H39" s="51">
        <f t="shared" si="9"/>
        <v>0</v>
      </c>
      <c r="I39" s="51">
        <f t="shared" si="9"/>
        <v>0</v>
      </c>
      <c r="J39" s="51">
        <f t="shared" ref="J39:O39" si="10">J32-J36</f>
        <v>0</v>
      </c>
      <c r="K39" s="51">
        <f t="shared" si="10"/>
        <v>0</v>
      </c>
      <c r="L39" s="51">
        <f t="shared" si="10"/>
        <v>0</v>
      </c>
      <c r="M39" s="51">
        <f t="shared" si="10"/>
        <v>0</v>
      </c>
      <c r="N39" s="51">
        <f t="shared" si="10"/>
        <v>0</v>
      </c>
      <c r="O39" s="51">
        <f t="shared" si="10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89" t="s">
        <v>85</v>
      </c>
      <c r="B40" s="57" t="s">
        <v>75</v>
      </c>
      <c r="C40" s="50"/>
      <c r="D40" s="50"/>
      <c r="E40" s="62" t="s">
        <v>43</v>
      </c>
      <c r="F40" s="51">
        <v>3897</v>
      </c>
      <c r="G40" s="51">
        <v>7519</v>
      </c>
      <c r="H40" s="51">
        <v>9370</v>
      </c>
      <c r="I40" s="51">
        <v>8089</v>
      </c>
      <c r="J40" s="51"/>
      <c r="K40" s="51"/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90"/>
      <c r="B41" s="58"/>
      <c r="C41" s="50" t="s">
        <v>76</v>
      </c>
      <c r="D41" s="50"/>
      <c r="E41" s="62"/>
      <c r="F41" s="64">
        <v>2456</v>
      </c>
      <c r="G41" s="64">
        <v>6080</v>
      </c>
      <c r="H41" s="64">
        <v>7563</v>
      </c>
      <c r="I41" s="64">
        <v>6723</v>
      </c>
      <c r="J41" s="51"/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90"/>
      <c r="B42" s="57" t="s">
        <v>63</v>
      </c>
      <c r="C42" s="50"/>
      <c r="D42" s="50"/>
      <c r="E42" s="62" t="s">
        <v>44</v>
      </c>
      <c r="F42" s="51">
        <v>3897</v>
      </c>
      <c r="G42" s="51">
        <v>7519</v>
      </c>
      <c r="H42" s="51">
        <v>9370</v>
      </c>
      <c r="I42" s="51">
        <v>8089</v>
      </c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90"/>
      <c r="B43" s="58"/>
      <c r="C43" s="50" t="s">
        <v>77</v>
      </c>
      <c r="D43" s="50"/>
      <c r="E43" s="62"/>
      <c r="F43" s="51">
        <v>2950</v>
      </c>
      <c r="G43" s="51">
        <v>5035</v>
      </c>
      <c r="H43" s="51">
        <v>3232</v>
      </c>
      <c r="I43" s="51">
        <v>4653</v>
      </c>
      <c r="J43" s="64"/>
      <c r="K43" s="64"/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90"/>
      <c r="B44" s="50" t="s">
        <v>74</v>
      </c>
      <c r="C44" s="50"/>
      <c r="D44" s="50"/>
      <c r="E44" s="62" t="s">
        <v>108</v>
      </c>
      <c r="F44" s="64">
        <f>F40-F42</f>
        <v>0</v>
      </c>
      <c r="G44" s="64">
        <f t="shared" ref="G44:I44" si="11">G40-G42</f>
        <v>0</v>
      </c>
      <c r="H44" s="64">
        <f t="shared" si="11"/>
        <v>0</v>
      </c>
      <c r="I44" s="64">
        <f t="shared" si="11"/>
        <v>0</v>
      </c>
      <c r="J44" s="64">
        <f t="shared" ref="J44:O44" si="12">J40-J42</f>
        <v>0</v>
      </c>
      <c r="K44" s="64">
        <f t="shared" si="12"/>
        <v>0</v>
      </c>
      <c r="L44" s="64">
        <f t="shared" si="12"/>
        <v>0</v>
      </c>
      <c r="M44" s="64">
        <f t="shared" si="12"/>
        <v>0</v>
      </c>
      <c r="N44" s="64">
        <f t="shared" si="12"/>
        <v>0</v>
      </c>
      <c r="O44" s="64">
        <f t="shared" si="12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89" t="s">
        <v>86</v>
      </c>
      <c r="B45" s="44" t="s">
        <v>78</v>
      </c>
      <c r="C45" s="44"/>
      <c r="D45" s="44"/>
      <c r="E45" s="62" t="s">
        <v>109</v>
      </c>
      <c r="F45" s="51">
        <f>F39+F44</f>
        <v>0</v>
      </c>
      <c r="G45" s="51">
        <f t="shared" ref="G45:I45" si="13">G39+G44</f>
        <v>0</v>
      </c>
      <c r="H45" s="51">
        <f t="shared" si="13"/>
        <v>0</v>
      </c>
      <c r="I45" s="51">
        <f t="shared" si="13"/>
        <v>0</v>
      </c>
      <c r="J45" s="51">
        <f t="shared" ref="J45:O45" si="14">J39+J44</f>
        <v>0</v>
      </c>
      <c r="K45" s="51">
        <f t="shared" si="14"/>
        <v>0</v>
      </c>
      <c r="L45" s="51">
        <f t="shared" si="14"/>
        <v>0</v>
      </c>
      <c r="M45" s="51">
        <f t="shared" si="14"/>
        <v>0</v>
      </c>
      <c r="N45" s="51">
        <f t="shared" si="14"/>
        <v>0</v>
      </c>
      <c r="O45" s="51">
        <f t="shared" si="14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90"/>
      <c r="B46" s="50" t="s">
        <v>79</v>
      </c>
      <c r="C46" s="50"/>
      <c r="D46" s="50"/>
      <c r="E46" s="50"/>
      <c r="F46" s="64"/>
      <c r="G46" s="64"/>
      <c r="H46" s="64"/>
      <c r="I46" s="64"/>
      <c r="J46" s="64"/>
      <c r="K46" s="64"/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90"/>
      <c r="B47" s="50" t="s">
        <v>80</v>
      </c>
      <c r="C47" s="50"/>
      <c r="D47" s="50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90"/>
      <c r="B48" s="50" t="s">
        <v>81</v>
      </c>
      <c r="C48" s="50"/>
      <c r="D48" s="50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E1" sqref="E1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108" t="s">
        <v>268</v>
      </c>
      <c r="F1" s="1"/>
    </row>
    <row r="3" spans="1:9" ht="14.25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5"/>
      <c r="F7" s="45" t="s">
        <v>238</v>
      </c>
      <c r="G7" s="45"/>
      <c r="H7" s="45" t="s">
        <v>245</v>
      </c>
      <c r="I7" s="65" t="s">
        <v>21</v>
      </c>
    </row>
    <row r="8" spans="1:9" ht="17.100000000000001" customHeight="1">
      <c r="A8" s="18"/>
      <c r="B8" s="19"/>
      <c r="C8" s="19"/>
      <c r="D8" s="19"/>
      <c r="E8" s="56"/>
      <c r="F8" s="48" t="s">
        <v>235</v>
      </c>
      <c r="G8" s="48" t="s">
        <v>2</v>
      </c>
      <c r="H8" s="48" t="s">
        <v>235</v>
      </c>
      <c r="I8" s="49"/>
    </row>
    <row r="9" spans="1:9" ht="18" customHeight="1">
      <c r="A9" s="85" t="s">
        <v>87</v>
      </c>
      <c r="B9" s="85" t="s">
        <v>89</v>
      </c>
      <c r="C9" s="57" t="s">
        <v>3</v>
      </c>
      <c r="D9" s="50"/>
      <c r="E9" s="50"/>
      <c r="F9" s="51">
        <v>734299</v>
      </c>
      <c r="G9" s="52">
        <f>F9/$F$27*100</f>
        <v>32.237386551069086</v>
      </c>
      <c r="H9" s="51">
        <v>704336</v>
      </c>
      <c r="I9" s="52">
        <f t="shared" ref="I9:I45" si="0">(F9/H9-1)*100</f>
        <v>4.2540775993275881</v>
      </c>
    </row>
    <row r="10" spans="1:9" ht="18" customHeight="1">
      <c r="A10" s="85"/>
      <c r="B10" s="85"/>
      <c r="C10" s="59"/>
      <c r="D10" s="57" t="s">
        <v>22</v>
      </c>
      <c r="E10" s="50"/>
      <c r="F10" s="51">
        <v>142484</v>
      </c>
      <c r="G10" s="52">
        <f t="shared" ref="G10:G27" si="1">F10/$F$27*100</f>
        <v>6.2553697953320482</v>
      </c>
      <c r="H10" s="51">
        <v>142469</v>
      </c>
      <c r="I10" s="52">
        <f t="shared" si="0"/>
        <v>1.0528606223103587E-2</v>
      </c>
    </row>
    <row r="11" spans="1:9" ht="18" customHeight="1">
      <c r="A11" s="85"/>
      <c r="B11" s="85"/>
      <c r="C11" s="59"/>
      <c r="D11" s="59"/>
      <c r="E11" s="44" t="s">
        <v>23</v>
      </c>
      <c r="F11" s="51">
        <v>127920</v>
      </c>
      <c r="G11" s="52">
        <f t="shared" si="1"/>
        <v>5.6159772621408406</v>
      </c>
      <c r="H11" s="51">
        <v>124115</v>
      </c>
      <c r="I11" s="52">
        <f t="shared" si="0"/>
        <v>3.0657051927647672</v>
      </c>
    </row>
    <row r="12" spans="1:9" ht="18" customHeight="1">
      <c r="A12" s="85"/>
      <c r="B12" s="85"/>
      <c r="C12" s="59"/>
      <c r="D12" s="59"/>
      <c r="E12" s="44" t="s">
        <v>24</v>
      </c>
      <c r="F12" s="51">
        <v>10074</v>
      </c>
      <c r="G12" s="52">
        <f t="shared" si="1"/>
        <v>0.44227138007197336</v>
      </c>
      <c r="H12" s="51">
        <v>10597</v>
      </c>
      <c r="I12" s="52">
        <f t="shared" si="0"/>
        <v>-4.9353590638860023</v>
      </c>
    </row>
    <row r="13" spans="1:9" ht="18" customHeight="1">
      <c r="A13" s="85"/>
      <c r="B13" s="85"/>
      <c r="C13" s="59"/>
      <c r="D13" s="58"/>
      <c r="E13" s="44" t="s">
        <v>25</v>
      </c>
      <c r="F13" s="51">
        <v>312</v>
      </c>
      <c r="G13" s="52">
        <f t="shared" si="1"/>
        <v>1.3697505517416686E-2</v>
      </c>
      <c r="H13" s="51">
        <v>600</v>
      </c>
      <c r="I13" s="52">
        <f t="shared" si="0"/>
        <v>-48</v>
      </c>
    </row>
    <row r="14" spans="1:9" ht="18" customHeight="1">
      <c r="A14" s="85"/>
      <c r="B14" s="85"/>
      <c r="C14" s="59"/>
      <c r="D14" s="57" t="s">
        <v>26</v>
      </c>
      <c r="E14" s="50"/>
      <c r="F14" s="51">
        <v>182049</v>
      </c>
      <c r="G14" s="52">
        <f t="shared" si="1"/>
        <v>7.9923627626288143</v>
      </c>
      <c r="H14" s="51">
        <v>170461</v>
      </c>
      <c r="I14" s="52">
        <f t="shared" si="0"/>
        <v>6.7980359143733793</v>
      </c>
    </row>
    <row r="15" spans="1:9" ht="18" customHeight="1">
      <c r="A15" s="85"/>
      <c r="B15" s="85"/>
      <c r="C15" s="59"/>
      <c r="D15" s="59"/>
      <c r="E15" s="44" t="s">
        <v>27</v>
      </c>
      <c r="F15" s="51">
        <v>9627</v>
      </c>
      <c r="G15" s="52">
        <f t="shared" si="1"/>
        <v>0.4226470692825976</v>
      </c>
      <c r="H15" s="51">
        <v>7653</v>
      </c>
      <c r="I15" s="52">
        <f t="shared" si="0"/>
        <v>25.793806350450808</v>
      </c>
    </row>
    <row r="16" spans="1:9" ht="18" customHeight="1">
      <c r="A16" s="85"/>
      <c r="B16" s="85"/>
      <c r="C16" s="59"/>
      <c r="D16" s="58"/>
      <c r="E16" s="44" t="s">
        <v>28</v>
      </c>
      <c r="F16" s="51">
        <v>172422</v>
      </c>
      <c r="G16" s="52">
        <f t="shared" si="1"/>
        <v>7.5697156933462173</v>
      </c>
      <c r="H16" s="51">
        <v>162808</v>
      </c>
      <c r="I16" s="52">
        <f t="shared" si="0"/>
        <v>5.905115227752944</v>
      </c>
    </row>
    <row r="17" spans="1:9" ht="18" customHeight="1">
      <c r="A17" s="85"/>
      <c r="B17" s="85"/>
      <c r="C17" s="59"/>
      <c r="D17" s="86" t="s">
        <v>29</v>
      </c>
      <c r="E17" s="87"/>
      <c r="F17" s="51">
        <v>261086</v>
      </c>
      <c r="G17" s="52">
        <f t="shared" si="1"/>
        <v>11.462265786923886</v>
      </c>
      <c r="H17" s="51">
        <v>247065</v>
      </c>
      <c r="I17" s="52">
        <f t="shared" si="0"/>
        <v>5.6750247910468898</v>
      </c>
    </row>
    <row r="18" spans="1:9" ht="18" customHeight="1">
      <c r="A18" s="85"/>
      <c r="B18" s="85"/>
      <c r="C18" s="59"/>
      <c r="D18" s="86" t="s">
        <v>93</v>
      </c>
      <c r="E18" s="88"/>
      <c r="F18" s="51">
        <v>243080</v>
      </c>
      <c r="G18" s="52">
        <f t="shared" si="1"/>
        <v>10.67176167042836</v>
      </c>
      <c r="H18" s="51">
        <v>218283</v>
      </c>
      <c r="I18" s="52">
        <f t="shared" si="0"/>
        <v>11.360023455789037</v>
      </c>
    </row>
    <row r="19" spans="1:9" ht="18" customHeight="1">
      <c r="A19" s="85"/>
      <c r="B19" s="85"/>
      <c r="C19" s="58"/>
      <c r="D19" s="86" t="s">
        <v>94</v>
      </c>
      <c r="E19" s="88"/>
      <c r="F19" s="51">
        <v>0</v>
      </c>
      <c r="G19" s="52">
        <f t="shared" si="1"/>
        <v>0</v>
      </c>
      <c r="H19" s="51">
        <v>0</v>
      </c>
      <c r="I19" s="52" t="e">
        <f t="shared" si="0"/>
        <v>#DIV/0!</v>
      </c>
    </row>
    <row r="20" spans="1:9" ht="18" customHeight="1">
      <c r="A20" s="85"/>
      <c r="B20" s="85"/>
      <c r="C20" s="50" t="s">
        <v>4</v>
      </c>
      <c r="D20" s="50"/>
      <c r="E20" s="50"/>
      <c r="F20" s="51">
        <v>100806</v>
      </c>
      <c r="G20" s="52">
        <f t="shared" si="1"/>
        <v>4.4256113499638028</v>
      </c>
      <c r="H20" s="51">
        <v>85910</v>
      </c>
      <c r="I20" s="52">
        <f t="shared" si="0"/>
        <v>17.339075776975911</v>
      </c>
    </row>
    <row r="21" spans="1:9" ht="18" customHeight="1">
      <c r="A21" s="85"/>
      <c r="B21" s="85"/>
      <c r="C21" s="50" t="s">
        <v>5</v>
      </c>
      <c r="D21" s="50"/>
      <c r="E21" s="50"/>
      <c r="F21" s="51">
        <v>293949</v>
      </c>
      <c r="G21" s="52">
        <f t="shared" si="1"/>
        <v>12.905025799163838</v>
      </c>
      <c r="H21" s="51">
        <v>332188</v>
      </c>
      <c r="I21" s="52">
        <f t="shared" si="0"/>
        <v>-11.511252664154037</v>
      </c>
    </row>
    <row r="22" spans="1:9" ht="18" customHeight="1">
      <c r="A22" s="85"/>
      <c r="B22" s="85"/>
      <c r="C22" s="50" t="s">
        <v>30</v>
      </c>
      <c r="D22" s="50"/>
      <c r="E22" s="50"/>
      <c r="F22" s="51">
        <v>22474</v>
      </c>
      <c r="G22" s="52">
        <f t="shared" si="1"/>
        <v>0.98665941986673911</v>
      </c>
      <c r="H22" s="51">
        <v>22780</v>
      </c>
      <c r="I22" s="52">
        <f t="shared" si="0"/>
        <v>-1.3432835820895495</v>
      </c>
    </row>
    <row r="23" spans="1:9" ht="18" customHeight="1">
      <c r="A23" s="85"/>
      <c r="B23" s="85"/>
      <c r="C23" s="50" t="s">
        <v>6</v>
      </c>
      <c r="D23" s="50"/>
      <c r="E23" s="50"/>
      <c r="F23" s="51">
        <v>434893</v>
      </c>
      <c r="G23" s="52">
        <f t="shared" si="1"/>
        <v>19.092786112134277</v>
      </c>
      <c r="H23" s="51">
        <v>627331</v>
      </c>
      <c r="I23" s="52">
        <f t="shared" si="0"/>
        <v>-30.675672013657863</v>
      </c>
    </row>
    <row r="24" spans="1:9" ht="18" customHeight="1">
      <c r="A24" s="85"/>
      <c r="B24" s="85"/>
      <c r="C24" s="50" t="s">
        <v>31</v>
      </c>
      <c r="D24" s="50"/>
      <c r="E24" s="50"/>
      <c r="F24" s="51">
        <v>7485</v>
      </c>
      <c r="G24" s="52">
        <f t="shared" si="1"/>
        <v>0.32860842563417914</v>
      </c>
      <c r="H24" s="51">
        <v>5961</v>
      </c>
      <c r="I24" s="52">
        <f t="shared" si="0"/>
        <v>25.566180171112229</v>
      </c>
    </row>
    <row r="25" spans="1:9" ht="18" customHeight="1">
      <c r="A25" s="85"/>
      <c r="B25" s="85"/>
      <c r="C25" s="50" t="s">
        <v>7</v>
      </c>
      <c r="D25" s="50"/>
      <c r="E25" s="50"/>
      <c r="F25" s="51">
        <v>192503</v>
      </c>
      <c r="G25" s="52">
        <f t="shared" si="1"/>
        <v>8.4513170019848225</v>
      </c>
      <c r="H25" s="51">
        <v>312874</v>
      </c>
      <c r="I25" s="52">
        <f t="shared" si="0"/>
        <v>-38.472675901481111</v>
      </c>
    </row>
    <row r="26" spans="1:9" ht="18" customHeight="1">
      <c r="A26" s="85"/>
      <c r="B26" s="85"/>
      <c r="C26" s="50" t="s">
        <v>8</v>
      </c>
      <c r="D26" s="50"/>
      <c r="E26" s="50"/>
      <c r="F26" s="51">
        <v>491378</v>
      </c>
      <c r="G26" s="52">
        <f t="shared" si="1"/>
        <v>21.572605340183255</v>
      </c>
      <c r="H26" s="51">
        <v>436831</v>
      </c>
      <c r="I26" s="52">
        <f t="shared" si="0"/>
        <v>12.486980090698685</v>
      </c>
    </row>
    <row r="27" spans="1:9" ht="18" customHeight="1">
      <c r="A27" s="85"/>
      <c r="B27" s="85"/>
      <c r="C27" s="50" t="s">
        <v>9</v>
      </c>
      <c r="D27" s="50"/>
      <c r="E27" s="50"/>
      <c r="F27" s="51">
        <f>SUM(F9,F20:F26)</f>
        <v>2277787</v>
      </c>
      <c r="G27" s="52">
        <f t="shared" si="1"/>
        <v>100</v>
      </c>
      <c r="H27" s="51">
        <f>SUM(H9,H20:H26)</f>
        <v>2528211</v>
      </c>
      <c r="I27" s="52">
        <f t="shared" si="0"/>
        <v>-9.9051859200042998</v>
      </c>
    </row>
    <row r="28" spans="1:9" ht="18" customHeight="1">
      <c r="A28" s="85"/>
      <c r="B28" s="85" t="s">
        <v>88</v>
      </c>
      <c r="C28" s="57" t="s">
        <v>10</v>
      </c>
      <c r="D28" s="50"/>
      <c r="E28" s="50"/>
      <c r="F28" s="51">
        <v>748271</v>
      </c>
      <c r="G28" s="52">
        <f t="shared" ref="G28:G45" si="2">F28/$F$45*100</f>
        <v>33.965122100789948</v>
      </c>
      <c r="H28" s="51">
        <v>677541</v>
      </c>
      <c r="I28" s="52">
        <f t="shared" si="0"/>
        <v>10.439220652329517</v>
      </c>
    </row>
    <row r="29" spans="1:9" ht="18" customHeight="1">
      <c r="A29" s="85"/>
      <c r="B29" s="85"/>
      <c r="C29" s="59"/>
      <c r="D29" s="50" t="s">
        <v>11</v>
      </c>
      <c r="E29" s="50"/>
      <c r="F29" s="51">
        <v>384030</v>
      </c>
      <c r="G29" s="52">
        <f t="shared" si="2"/>
        <v>17.431686969515543</v>
      </c>
      <c r="H29" s="51">
        <v>383739</v>
      </c>
      <c r="I29" s="52">
        <f t="shared" si="0"/>
        <v>7.5832792601215893E-2</v>
      </c>
    </row>
    <row r="30" spans="1:9" ht="18" customHeight="1">
      <c r="A30" s="85"/>
      <c r="B30" s="85"/>
      <c r="C30" s="59"/>
      <c r="D30" s="50" t="s">
        <v>32</v>
      </c>
      <c r="E30" s="50"/>
      <c r="F30" s="51">
        <v>67635</v>
      </c>
      <c r="G30" s="52">
        <f t="shared" si="2"/>
        <v>3.070052204731879</v>
      </c>
      <c r="H30" s="51">
        <v>61061</v>
      </c>
      <c r="I30" s="52">
        <f t="shared" si="0"/>
        <v>10.766282897430447</v>
      </c>
    </row>
    <row r="31" spans="1:9" ht="18" customHeight="1">
      <c r="A31" s="85"/>
      <c r="B31" s="85"/>
      <c r="C31" s="58"/>
      <c r="D31" s="50" t="s">
        <v>12</v>
      </c>
      <c r="E31" s="50"/>
      <c r="F31" s="51">
        <v>296607</v>
      </c>
      <c r="G31" s="52">
        <f t="shared" si="2"/>
        <v>13.463428318014467</v>
      </c>
      <c r="H31" s="51">
        <v>232741</v>
      </c>
      <c r="I31" s="52">
        <f t="shared" si="0"/>
        <v>27.440803296368067</v>
      </c>
    </row>
    <row r="32" spans="1:9" ht="18" customHeight="1">
      <c r="A32" s="85"/>
      <c r="B32" s="85"/>
      <c r="C32" s="57" t="s">
        <v>13</v>
      </c>
      <c r="D32" s="50"/>
      <c r="E32" s="50"/>
      <c r="F32" s="51">
        <v>1193823</v>
      </c>
      <c r="G32" s="52">
        <f t="shared" si="2"/>
        <v>54.189383207061823</v>
      </c>
      <c r="H32" s="51">
        <v>1514088</v>
      </c>
      <c r="I32" s="52">
        <f t="shared" si="0"/>
        <v>-21.152337248561516</v>
      </c>
    </row>
    <row r="33" spans="1:9" ht="18" customHeight="1">
      <c r="A33" s="85"/>
      <c r="B33" s="85"/>
      <c r="C33" s="59"/>
      <c r="D33" s="50" t="s">
        <v>14</v>
      </c>
      <c r="E33" s="50"/>
      <c r="F33" s="51">
        <v>93061</v>
      </c>
      <c r="G33" s="52">
        <f t="shared" si="2"/>
        <v>4.2241757703046261</v>
      </c>
      <c r="H33" s="51">
        <v>76927</v>
      </c>
      <c r="I33" s="52">
        <f t="shared" si="0"/>
        <v>20.973130370351111</v>
      </c>
    </row>
    <row r="34" spans="1:9" ht="18" customHeight="1">
      <c r="A34" s="85"/>
      <c r="B34" s="85"/>
      <c r="C34" s="59"/>
      <c r="D34" s="50" t="s">
        <v>33</v>
      </c>
      <c r="E34" s="50"/>
      <c r="F34" s="51">
        <v>7386</v>
      </c>
      <c r="G34" s="52">
        <f t="shared" si="2"/>
        <v>0.335261411756482</v>
      </c>
      <c r="H34" s="51">
        <v>7177</v>
      </c>
      <c r="I34" s="52">
        <f t="shared" si="0"/>
        <v>2.9120802563745274</v>
      </c>
    </row>
    <row r="35" spans="1:9" ht="18" customHeight="1">
      <c r="A35" s="85"/>
      <c r="B35" s="85"/>
      <c r="C35" s="59"/>
      <c r="D35" s="50" t="s">
        <v>34</v>
      </c>
      <c r="E35" s="50"/>
      <c r="F35" s="51">
        <v>707676</v>
      </c>
      <c r="G35" s="52">
        <f t="shared" si="2"/>
        <v>32.122455297343642</v>
      </c>
      <c r="H35" s="51">
        <v>978197</v>
      </c>
      <c r="I35" s="52">
        <f t="shared" si="0"/>
        <v>-27.655063346135801</v>
      </c>
    </row>
    <row r="36" spans="1:9" ht="18" customHeight="1">
      <c r="A36" s="85"/>
      <c r="B36" s="85"/>
      <c r="C36" s="59"/>
      <c r="D36" s="50" t="s">
        <v>35</v>
      </c>
      <c r="E36" s="50"/>
      <c r="F36" s="51">
        <v>33744</v>
      </c>
      <c r="G36" s="52">
        <f t="shared" si="2"/>
        <v>1.5316898291782737</v>
      </c>
      <c r="H36" s="51">
        <v>32605</v>
      </c>
      <c r="I36" s="52">
        <f t="shared" si="0"/>
        <v>3.4933292439809804</v>
      </c>
    </row>
    <row r="37" spans="1:9" ht="18" customHeight="1">
      <c r="A37" s="85"/>
      <c r="B37" s="85"/>
      <c r="C37" s="59"/>
      <c r="D37" s="50" t="s">
        <v>15</v>
      </c>
      <c r="E37" s="50"/>
      <c r="F37" s="51">
        <v>42310</v>
      </c>
      <c r="G37" s="52">
        <f t="shared" si="2"/>
        <v>1.9205131778251765</v>
      </c>
      <c r="H37" s="51">
        <v>73453</v>
      </c>
      <c r="I37" s="52">
        <f t="shared" si="0"/>
        <v>-42.398540563353436</v>
      </c>
    </row>
    <row r="38" spans="1:9" ht="18" customHeight="1">
      <c r="A38" s="85"/>
      <c r="B38" s="85"/>
      <c r="C38" s="58"/>
      <c r="D38" s="50" t="s">
        <v>36</v>
      </c>
      <c r="E38" s="50"/>
      <c r="F38" s="51">
        <v>309645</v>
      </c>
      <c r="G38" s="52">
        <f t="shared" si="2"/>
        <v>14.055242329181677</v>
      </c>
      <c r="H38" s="51">
        <v>345728</v>
      </c>
      <c r="I38" s="52">
        <f t="shared" si="0"/>
        <v>-10.436817382450947</v>
      </c>
    </row>
    <row r="39" spans="1:9" ht="18" customHeight="1">
      <c r="A39" s="85"/>
      <c r="B39" s="85"/>
      <c r="C39" s="57" t="s">
        <v>16</v>
      </c>
      <c r="D39" s="50"/>
      <c r="E39" s="50"/>
      <c r="F39" s="51">
        <v>260963</v>
      </c>
      <c r="G39" s="52">
        <f t="shared" si="2"/>
        <v>11.845494692148229</v>
      </c>
      <c r="H39" s="51">
        <v>269657</v>
      </c>
      <c r="I39" s="52">
        <f t="shared" si="0"/>
        <v>-3.2240957957701766</v>
      </c>
    </row>
    <row r="40" spans="1:9" ht="18" customHeight="1">
      <c r="A40" s="85"/>
      <c r="B40" s="85"/>
      <c r="C40" s="59"/>
      <c r="D40" s="57" t="s">
        <v>17</v>
      </c>
      <c r="E40" s="50"/>
      <c r="F40" s="51">
        <v>249928</v>
      </c>
      <c r="G40" s="52">
        <f t="shared" si="2"/>
        <v>11.34459979927891</v>
      </c>
      <c r="H40" s="51">
        <v>250658</v>
      </c>
      <c r="I40" s="52">
        <f t="shared" si="0"/>
        <v>-0.29123347349775397</v>
      </c>
    </row>
    <row r="41" spans="1:9" ht="18" customHeight="1">
      <c r="A41" s="85"/>
      <c r="B41" s="85"/>
      <c r="C41" s="59"/>
      <c r="D41" s="59"/>
      <c r="E41" s="53" t="s">
        <v>91</v>
      </c>
      <c r="F41" s="51">
        <v>181300</v>
      </c>
      <c r="G41" s="52">
        <f t="shared" si="2"/>
        <v>8.2294738629095843</v>
      </c>
      <c r="H41" s="51">
        <v>183738</v>
      </c>
      <c r="I41" s="54">
        <f t="shared" si="0"/>
        <v>-1.3268893750884359</v>
      </c>
    </row>
    <row r="42" spans="1:9" ht="18" customHeight="1">
      <c r="A42" s="85"/>
      <c r="B42" s="85"/>
      <c r="C42" s="59"/>
      <c r="D42" s="58"/>
      <c r="E42" s="44" t="s">
        <v>37</v>
      </c>
      <c r="F42" s="51">
        <v>68628</v>
      </c>
      <c r="G42" s="52">
        <f t="shared" si="2"/>
        <v>3.1151259363693269</v>
      </c>
      <c r="H42" s="51">
        <v>66920</v>
      </c>
      <c r="I42" s="54">
        <f t="shared" si="0"/>
        <v>2.5523012552301161</v>
      </c>
    </row>
    <row r="43" spans="1:9" ht="18" customHeight="1">
      <c r="A43" s="85"/>
      <c r="B43" s="85"/>
      <c r="C43" s="59"/>
      <c r="D43" s="50" t="s">
        <v>38</v>
      </c>
      <c r="E43" s="50"/>
      <c r="F43" s="51">
        <v>11035</v>
      </c>
      <c r="G43" s="52">
        <f t="shared" si="2"/>
        <v>0.50089489286931754</v>
      </c>
      <c r="H43" s="51">
        <v>19000</v>
      </c>
      <c r="I43" s="54">
        <f t="shared" si="0"/>
        <v>-41.921052631578945</v>
      </c>
    </row>
    <row r="44" spans="1:9" ht="18" customHeight="1">
      <c r="A44" s="85"/>
      <c r="B44" s="85"/>
      <c r="C44" s="58"/>
      <c r="D44" s="50" t="s">
        <v>39</v>
      </c>
      <c r="E44" s="50"/>
      <c r="F44" s="51">
        <v>0</v>
      </c>
      <c r="G44" s="52">
        <f t="shared" si="2"/>
        <v>0</v>
      </c>
      <c r="H44" s="51">
        <v>0</v>
      </c>
      <c r="I44" s="52" t="e">
        <f t="shared" si="0"/>
        <v>#DIV/0!</v>
      </c>
    </row>
    <row r="45" spans="1:9" ht="18" customHeight="1">
      <c r="A45" s="85"/>
      <c r="B45" s="85"/>
      <c r="C45" s="44" t="s">
        <v>18</v>
      </c>
      <c r="D45" s="44"/>
      <c r="E45" s="44"/>
      <c r="F45" s="51">
        <f>SUM(F28,F32,F39)</f>
        <v>2203057</v>
      </c>
      <c r="G45" s="52">
        <f t="shared" si="2"/>
        <v>100</v>
      </c>
      <c r="H45" s="51">
        <f>SUM(H28,H32,H39)</f>
        <v>2461286</v>
      </c>
      <c r="I45" s="52">
        <f t="shared" si="0"/>
        <v>-10.491629172717031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C1" sqref="C1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1" t="s">
        <v>0</v>
      </c>
      <c r="B1" s="31"/>
      <c r="C1" s="108" t="s">
        <v>268</v>
      </c>
      <c r="D1" s="32"/>
      <c r="E1" s="32"/>
    </row>
    <row r="4" spans="1:9">
      <c r="A4" s="33" t="s">
        <v>112</v>
      </c>
    </row>
    <row r="5" spans="1:9">
      <c r="I5" s="9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233</v>
      </c>
      <c r="H6" s="34" t="s">
        <v>239</v>
      </c>
      <c r="I6" s="34" t="s">
        <v>246</v>
      </c>
    </row>
    <row r="7" spans="1:9" ht="27" customHeight="1">
      <c r="A7" s="85" t="s">
        <v>115</v>
      </c>
      <c r="B7" s="57" t="s">
        <v>116</v>
      </c>
      <c r="C7" s="50"/>
      <c r="D7" s="62" t="s">
        <v>117</v>
      </c>
      <c r="E7" s="66">
        <v>1625613</v>
      </c>
      <c r="F7" s="34">
        <v>1656889</v>
      </c>
      <c r="G7" s="34">
        <v>2136593</v>
      </c>
      <c r="H7" s="34">
        <v>2528210</v>
      </c>
      <c r="I7" s="34">
        <v>2277786</v>
      </c>
    </row>
    <row r="8" spans="1:9" ht="27" customHeight="1">
      <c r="A8" s="85"/>
      <c r="B8" s="76"/>
      <c r="C8" s="50" t="s">
        <v>118</v>
      </c>
      <c r="D8" s="62" t="s">
        <v>41</v>
      </c>
      <c r="E8" s="67">
        <v>966951</v>
      </c>
      <c r="F8" s="67">
        <v>968675</v>
      </c>
      <c r="G8" s="67">
        <v>991156</v>
      </c>
      <c r="H8" s="67">
        <v>1125265</v>
      </c>
      <c r="I8" s="68">
        <v>1131805</v>
      </c>
    </row>
    <row r="9" spans="1:9" ht="27" customHeight="1">
      <c r="A9" s="85"/>
      <c r="B9" s="50" t="s">
        <v>119</v>
      </c>
      <c r="C9" s="50"/>
      <c r="D9" s="62"/>
      <c r="E9" s="67">
        <v>1583844</v>
      </c>
      <c r="F9" s="67">
        <v>1616681</v>
      </c>
      <c r="G9" s="67">
        <v>2018161</v>
      </c>
      <c r="H9" s="67">
        <v>2461286</v>
      </c>
      <c r="I9" s="69">
        <v>2203057</v>
      </c>
    </row>
    <row r="10" spans="1:9" ht="27" customHeight="1">
      <c r="A10" s="85"/>
      <c r="B10" s="50" t="s">
        <v>120</v>
      </c>
      <c r="C10" s="50"/>
      <c r="D10" s="62"/>
      <c r="E10" s="67">
        <f>E7-E9</f>
        <v>41769</v>
      </c>
      <c r="F10" s="67">
        <v>40208</v>
      </c>
      <c r="G10" s="67">
        <v>118432</v>
      </c>
      <c r="H10" s="67">
        <v>66924</v>
      </c>
      <c r="I10" s="69">
        <v>74729</v>
      </c>
    </row>
    <row r="11" spans="1:9" ht="27" customHeight="1">
      <c r="A11" s="85"/>
      <c r="B11" s="50" t="s">
        <v>121</v>
      </c>
      <c r="C11" s="50"/>
      <c r="D11" s="62"/>
      <c r="E11" s="67">
        <v>37538</v>
      </c>
      <c r="F11" s="67">
        <v>36127</v>
      </c>
      <c r="G11" s="67">
        <v>84336</v>
      </c>
      <c r="H11" s="67">
        <v>45649</v>
      </c>
      <c r="I11" s="69">
        <v>44532</v>
      </c>
    </row>
    <row r="12" spans="1:9" ht="27" customHeight="1">
      <c r="A12" s="85"/>
      <c r="B12" s="50" t="s">
        <v>122</v>
      </c>
      <c r="C12" s="50"/>
      <c r="D12" s="62"/>
      <c r="E12" s="67">
        <v>4230</v>
      </c>
      <c r="F12" s="67">
        <v>4082</v>
      </c>
      <c r="G12" s="67">
        <v>34096</v>
      </c>
      <c r="H12" s="67">
        <v>21274</v>
      </c>
      <c r="I12" s="69">
        <v>30197</v>
      </c>
    </row>
    <row r="13" spans="1:9" ht="27" customHeight="1">
      <c r="A13" s="85"/>
      <c r="B13" s="50" t="s">
        <v>123</v>
      </c>
      <c r="C13" s="50"/>
      <c r="D13" s="62"/>
      <c r="E13" s="67">
        <v>-3374</v>
      </c>
      <c r="F13" s="67">
        <v>-148</v>
      </c>
      <c r="G13" s="67">
        <v>30014</v>
      </c>
      <c r="H13" s="67">
        <v>-12821</v>
      </c>
      <c r="I13" s="69">
        <v>8922</v>
      </c>
    </row>
    <row r="14" spans="1:9" ht="27" customHeight="1">
      <c r="A14" s="85"/>
      <c r="B14" s="50" t="s">
        <v>124</v>
      </c>
      <c r="C14" s="50"/>
      <c r="D14" s="62"/>
      <c r="E14" s="67">
        <v>0</v>
      </c>
      <c r="F14" s="67">
        <v>256</v>
      </c>
      <c r="G14" s="67">
        <v>0</v>
      </c>
      <c r="H14" s="67">
        <v>0</v>
      </c>
      <c r="I14" s="69">
        <v>0</v>
      </c>
    </row>
    <row r="15" spans="1:9" ht="27" customHeight="1">
      <c r="A15" s="85"/>
      <c r="B15" s="50" t="s">
        <v>125</v>
      </c>
      <c r="C15" s="50"/>
      <c r="D15" s="62"/>
      <c r="E15" s="67">
        <v>-5504</v>
      </c>
      <c r="F15" s="67">
        <v>-6390</v>
      </c>
      <c r="G15" s="67">
        <v>27222</v>
      </c>
      <c r="H15" s="67">
        <v>-2584</v>
      </c>
      <c r="I15" s="69">
        <v>8933</v>
      </c>
    </row>
    <row r="16" spans="1:9" ht="27" customHeight="1">
      <c r="A16" s="85"/>
      <c r="B16" s="50" t="s">
        <v>126</v>
      </c>
      <c r="C16" s="50"/>
      <c r="D16" s="62" t="s">
        <v>42</v>
      </c>
      <c r="E16" s="67">
        <v>83107</v>
      </c>
      <c r="F16" s="67">
        <v>77687</v>
      </c>
      <c r="G16" s="67">
        <v>80390</v>
      </c>
      <c r="H16" s="67">
        <v>156839</v>
      </c>
      <c r="I16" s="69">
        <v>180115</v>
      </c>
    </row>
    <row r="17" spans="1:9" ht="27" customHeight="1">
      <c r="A17" s="85"/>
      <c r="B17" s="50" t="s">
        <v>127</v>
      </c>
      <c r="C17" s="50"/>
      <c r="D17" s="62" t="s">
        <v>43</v>
      </c>
      <c r="E17" s="67">
        <v>49564</v>
      </c>
      <c r="F17" s="67">
        <v>42508</v>
      </c>
      <c r="G17" s="67">
        <v>42546</v>
      </c>
      <c r="H17" s="67">
        <v>34610</v>
      </c>
      <c r="I17" s="69">
        <v>49709</v>
      </c>
    </row>
    <row r="18" spans="1:9" ht="27" customHeight="1">
      <c r="A18" s="85"/>
      <c r="B18" s="50" t="s">
        <v>128</v>
      </c>
      <c r="C18" s="50"/>
      <c r="D18" s="62" t="s">
        <v>44</v>
      </c>
      <c r="E18" s="67">
        <v>3630828</v>
      </c>
      <c r="F18" s="67">
        <v>3692783</v>
      </c>
      <c r="G18" s="67">
        <v>3775546</v>
      </c>
      <c r="H18" s="67">
        <v>3883339</v>
      </c>
      <c r="I18" s="69">
        <v>3805308</v>
      </c>
    </row>
    <row r="19" spans="1:9" ht="27" customHeight="1">
      <c r="A19" s="85"/>
      <c r="B19" s="50" t="s">
        <v>129</v>
      </c>
      <c r="C19" s="50"/>
      <c r="D19" s="62" t="s">
        <v>130</v>
      </c>
      <c r="E19" s="67">
        <f>E17+E18-E16</f>
        <v>3597285</v>
      </c>
      <c r="F19" s="67">
        <f>F17+F18-F16</f>
        <v>3657604</v>
      </c>
      <c r="G19" s="67">
        <f>G17+G18-G16</f>
        <v>3737702</v>
      </c>
      <c r="H19" s="67">
        <f>H17+H18-H16</f>
        <v>3761110</v>
      </c>
      <c r="I19" s="67">
        <f>I17+I18-I16</f>
        <v>3674902</v>
      </c>
    </row>
    <row r="20" spans="1:9" ht="27" customHeight="1">
      <c r="A20" s="85"/>
      <c r="B20" s="50" t="s">
        <v>131</v>
      </c>
      <c r="C20" s="50"/>
      <c r="D20" s="62" t="s">
        <v>132</v>
      </c>
      <c r="E20" s="70">
        <f>E18/E8</f>
        <v>3.7549244997936815</v>
      </c>
      <c r="F20" s="70">
        <f>F18/F8</f>
        <v>3.812200170335768</v>
      </c>
      <c r="G20" s="70">
        <f>G18/G8</f>
        <v>3.8092348732187467</v>
      </c>
      <c r="H20" s="70">
        <f>H18/H8</f>
        <v>3.4510439763078029</v>
      </c>
      <c r="I20" s="70">
        <f>I18/I8</f>
        <v>3.362158675743613</v>
      </c>
    </row>
    <row r="21" spans="1:9" ht="27" customHeight="1">
      <c r="A21" s="85"/>
      <c r="B21" s="50" t="s">
        <v>133</v>
      </c>
      <c r="C21" s="50"/>
      <c r="D21" s="62" t="s">
        <v>134</v>
      </c>
      <c r="E21" s="70">
        <f>E19/E8</f>
        <v>3.7202350481048159</v>
      </c>
      <c r="F21" s="70">
        <f>F19/F8</f>
        <v>3.7758835522750149</v>
      </c>
      <c r="G21" s="70">
        <f>G19/G8</f>
        <v>3.7710531944517309</v>
      </c>
      <c r="H21" s="70">
        <f>H19/H8</f>
        <v>3.3424215629207343</v>
      </c>
      <c r="I21" s="70">
        <f>I19/I8</f>
        <v>3.2469391812193797</v>
      </c>
    </row>
    <row r="22" spans="1:9" ht="27" customHeight="1">
      <c r="A22" s="85"/>
      <c r="B22" s="50" t="s">
        <v>135</v>
      </c>
      <c r="C22" s="50"/>
      <c r="D22" s="62" t="s">
        <v>136</v>
      </c>
      <c r="E22" s="67">
        <f>E18/E24*1000000</f>
        <v>711709.91752320272</v>
      </c>
      <c r="F22" s="67">
        <f>F18/F24*1000000</f>
        <v>723854.25152639707</v>
      </c>
      <c r="G22" s="67">
        <f>G18/G24*1000000</f>
        <v>735226.61373021652</v>
      </c>
      <c r="H22" s="67">
        <f>H18/H24*1000000</f>
        <v>756217.55977452931</v>
      </c>
      <c r="I22" s="67">
        <f>I18/I24*1000000</f>
        <v>741022.28261568071</v>
      </c>
    </row>
    <row r="23" spans="1:9" ht="27" customHeight="1">
      <c r="A23" s="85"/>
      <c r="B23" s="50" t="s">
        <v>137</v>
      </c>
      <c r="C23" s="50"/>
      <c r="D23" s="62" t="s">
        <v>138</v>
      </c>
      <c r="E23" s="67">
        <f>E19/E24*1000000</f>
        <v>705134.86473538668</v>
      </c>
      <c r="F23" s="67">
        <f>F19/F24*1000000</f>
        <v>716958.51226566953</v>
      </c>
      <c r="G23" s="67">
        <f>G19/G24*1000000</f>
        <v>727857.10585771117</v>
      </c>
      <c r="H23" s="67">
        <f>H19/H24*1000000</f>
        <v>732415.43585135881</v>
      </c>
      <c r="I23" s="67">
        <f>I19/I24*1000000</f>
        <v>715627.81998958555</v>
      </c>
    </row>
    <row r="24" spans="1:9" ht="27" customHeight="1">
      <c r="A24" s="85"/>
      <c r="B24" s="71" t="s">
        <v>139</v>
      </c>
      <c r="C24" s="72"/>
      <c r="D24" s="62" t="s">
        <v>140</v>
      </c>
      <c r="E24" s="67">
        <v>5101556</v>
      </c>
      <c r="F24" s="67">
        <v>5101556</v>
      </c>
      <c r="G24" s="67">
        <v>5135214</v>
      </c>
      <c r="H24" s="69">
        <v>5135214</v>
      </c>
      <c r="I24" s="69">
        <v>5135214</v>
      </c>
    </row>
    <row r="25" spans="1:9" ht="27" customHeight="1">
      <c r="A25" s="85"/>
      <c r="B25" s="44" t="s">
        <v>141</v>
      </c>
      <c r="C25" s="44"/>
      <c r="D25" s="44"/>
      <c r="E25" s="67">
        <v>922373</v>
      </c>
      <c r="F25" s="67">
        <v>931456</v>
      </c>
      <c r="G25" s="67">
        <v>950798</v>
      </c>
      <c r="H25" s="67">
        <v>1001854</v>
      </c>
      <c r="I25" s="51">
        <v>988028</v>
      </c>
    </row>
    <row r="26" spans="1:9" ht="27" customHeight="1">
      <c r="A26" s="85"/>
      <c r="B26" s="44" t="s">
        <v>142</v>
      </c>
      <c r="C26" s="44"/>
      <c r="D26" s="44"/>
      <c r="E26" s="73">
        <v>0.64600000000000002</v>
      </c>
      <c r="F26" s="73">
        <v>0.65400000000000003</v>
      </c>
      <c r="G26" s="73">
        <v>0.65800000000000003</v>
      </c>
      <c r="H26" s="73">
        <v>0.62807999999999997</v>
      </c>
      <c r="I26" s="74">
        <v>0.62026999999999999</v>
      </c>
    </row>
    <row r="27" spans="1:9" ht="27" customHeight="1">
      <c r="A27" s="85"/>
      <c r="B27" s="44" t="s">
        <v>143</v>
      </c>
      <c r="C27" s="44"/>
      <c r="D27" s="44"/>
      <c r="E27" s="54">
        <v>0.5</v>
      </c>
      <c r="F27" s="54">
        <v>0.4</v>
      </c>
      <c r="G27" s="54">
        <v>3.6</v>
      </c>
      <c r="H27" s="54">
        <v>2.1</v>
      </c>
      <c r="I27" s="52">
        <v>3.1</v>
      </c>
    </row>
    <row r="28" spans="1:9" ht="27" customHeight="1">
      <c r="A28" s="85"/>
      <c r="B28" s="44" t="s">
        <v>144</v>
      </c>
      <c r="C28" s="44"/>
      <c r="D28" s="44"/>
      <c r="E28" s="54">
        <v>97.5</v>
      </c>
      <c r="F28" s="54">
        <v>98.3</v>
      </c>
      <c r="G28" s="54">
        <v>97.1</v>
      </c>
      <c r="H28" s="54">
        <v>89.2</v>
      </c>
      <c r="I28" s="52">
        <v>96.2</v>
      </c>
    </row>
    <row r="29" spans="1:9" ht="27" customHeight="1">
      <c r="A29" s="85"/>
      <c r="B29" s="44" t="s">
        <v>145</v>
      </c>
      <c r="C29" s="44"/>
      <c r="D29" s="44"/>
      <c r="E29" s="54">
        <v>52.9</v>
      </c>
      <c r="F29" s="54">
        <v>51.9</v>
      </c>
      <c r="G29" s="54">
        <v>45.1</v>
      </c>
      <c r="H29" s="54">
        <v>46.1</v>
      </c>
      <c r="I29" s="52">
        <v>55</v>
      </c>
    </row>
    <row r="30" spans="1:9" ht="27" customHeight="1">
      <c r="A30" s="85"/>
      <c r="B30" s="85" t="s">
        <v>146</v>
      </c>
      <c r="C30" s="44" t="s">
        <v>147</v>
      </c>
      <c r="D30" s="44"/>
      <c r="E30" s="54">
        <v>0</v>
      </c>
      <c r="F30" s="54">
        <v>0</v>
      </c>
      <c r="G30" s="54">
        <v>0</v>
      </c>
      <c r="H30" s="54">
        <v>0</v>
      </c>
      <c r="I30" s="52">
        <v>0</v>
      </c>
    </row>
    <row r="31" spans="1:9" ht="27" customHeight="1">
      <c r="A31" s="85"/>
      <c r="B31" s="85"/>
      <c r="C31" s="44" t="s">
        <v>148</v>
      </c>
      <c r="D31" s="44"/>
      <c r="E31" s="54">
        <v>0</v>
      </c>
      <c r="F31" s="54">
        <v>0</v>
      </c>
      <c r="G31" s="54">
        <v>0</v>
      </c>
      <c r="H31" s="54">
        <v>0</v>
      </c>
      <c r="I31" s="52">
        <v>0</v>
      </c>
    </row>
    <row r="32" spans="1:9" ht="27" customHeight="1">
      <c r="A32" s="85"/>
      <c r="B32" s="85"/>
      <c r="C32" s="44" t="s">
        <v>149</v>
      </c>
      <c r="D32" s="44"/>
      <c r="E32" s="54">
        <v>11.8</v>
      </c>
      <c r="F32" s="54">
        <v>11.7</v>
      </c>
      <c r="G32" s="54">
        <v>11.5</v>
      </c>
      <c r="H32" s="54">
        <v>11.1</v>
      </c>
      <c r="I32" s="52">
        <v>11.2</v>
      </c>
    </row>
    <row r="33" spans="1:9" ht="27" customHeight="1">
      <c r="A33" s="85"/>
      <c r="B33" s="85"/>
      <c r="C33" s="44" t="s">
        <v>150</v>
      </c>
      <c r="D33" s="44"/>
      <c r="E33" s="54">
        <v>260.89999999999998</v>
      </c>
      <c r="F33" s="54">
        <v>263.3</v>
      </c>
      <c r="G33" s="54">
        <v>262.5</v>
      </c>
      <c r="H33" s="54">
        <v>245.6</v>
      </c>
      <c r="I33" s="75">
        <v>250.7</v>
      </c>
    </row>
    <row r="34" spans="1:9" ht="27" customHeight="1">
      <c r="A34" s="2" t="s">
        <v>247</v>
      </c>
      <c r="E34" s="36"/>
      <c r="F34" s="36"/>
      <c r="G34" s="36"/>
      <c r="H34" s="36"/>
      <c r="I34" s="37"/>
    </row>
    <row r="35" spans="1:9" ht="27" customHeight="1">
      <c r="A35" s="8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D1" sqref="D1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108" t="s">
        <v>268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248</v>
      </c>
      <c r="B5" s="12"/>
      <c r="C5" s="12"/>
      <c r="D5" s="12"/>
      <c r="K5" s="15"/>
      <c r="O5" s="15" t="s">
        <v>47</v>
      </c>
    </row>
    <row r="6" spans="1:25" ht="15.95" customHeight="1">
      <c r="A6" s="91" t="s">
        <v>48</v>
      </c>
      <c r="B6" s="92"/>
      <c r="C6" s="92"/>
      <c r="D6" s="92"/>
      <c r="E6" s="92"/>
      <c r="F6" s="101" t="s">
        <v>250</v>
      </c>
      <c r="G6" s="96"/>
      <c r="H6" s="101" t="s">
        <v>251</v>
      </c>
      <c r="I6" s="96"/>
      <c r="J6" s="100" t="s">
        <v>252</v>
      </c>
      <c r="K6" s="96"/>
      <c r="L6" s="101" t="s">
        <v>253</v>
      </c>
      <c r="M6" s="96"/>
      <c r="N6" s="96" t="s">
        <v>254</v>
      </c>
      <c r="O6" s="96"/>
    </row>
    <row r="7" spans="1:25" ht="15.95" customHeight="1">
      <c r="A7" s="92"/>
      <c r="B7" s="92"/>
      <c r="C7" s="92"/>
      <c r="D7" s="92"/>
      <c r="E7" s="92"/>
      <c r="F7" s="48" t="s">
        <v>238</v>
      </c>
      <c r="G7" s="48" t="s">
        <v>237</v>
      </c>
      <c r="H7" s="48" t="s">
        <v>238</v>
      </c>
      <c r="I7" s="77" t="s">
        <v>237</v>
      </c>
      <c r="J7" s="48" t="s">
        <v>238</v>
      </c>
      <c r="K7" s="77" t="s">
        <v>237</v>
      </c>
      <c r="L7" s="48" t="s">
        <v>238</v>
      </c>
      <c r="M7" s="77" t="s">
        <v>237</v>
      </c>
      <c r="N7" s="48" t="s">
        <v>238</v>
      </c>
      <c r="O7" s="77" t="s">
        <v>237</v>
      </c>
    </row>
    <row r="8" spans="1:25" ht="15.95" customHeight="1">
      <c r="A8" s="89" t="s">
        <v>82</v>
      </c>
      <c r="B8" s="57" t="s">
        <v>49</v>
      </c>
      <c r="C8" s="50"/>
      <c r="D8" s="50"/>
      <c r="E8" s="62" t="s">
        <v>40</v>
      </c>
      <c r="F8" s="51">
        <v>479</v>
      </c>
      <c r="G8" s="51">
        <v>476</v>
      </c>
      <c r="H8" s="51">
        <v>2219</v>
      </c>
      <c r="I8" s="51">
        <v>2088</v>
      </c>
      <c r="J8" s="51">
        <v>434</v>
      </c>
      <c r="K8" s="51">
        <v>1082</v>
      </c>
      <c r="L8" s="51"/>
      <c r="M8" s="51">
        <v>2595</v>
      </c>
      <c r="N8" s="51">
        <v>17923</v>
      </c>
      <c r="O8" s="51">
        <v>17986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89"/>
      <c r="B9" s="59"/>
      <c r="C9" s="50" t="s">
        <v>50</v>
      </c>
      <c r="D9" s="50"/>
      <c r="E9" s="62" t="s">
        <v>41</v>
      </c>
      <c r="F9" s="51">
        <v>479</v>
      </c>
      <c r="G9" s="51">
        <v>476</v>
      </c>
      <c r="H9" s="51">
        <v>2218</v>
      </c>
      <c r="I9" s="51">
        <v>2088</v>
      </c>
      <c r="J9" s="51">
        <v>428</v>
      </c>
      <c r="K9" s="51">
        <v>1081</v>
      </c>
      <c r="L9" s="51"/>
      <c r="M9" s="51">
        <v>2581</v>
      </c>
      <c r="N9" s="51">
        <v>17923</v>
      </c>
      <c r="O9" s="51">
        <v>17986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89"/>
      <c r="B10" s="58"/>
      <c r="C10" s="50" t="s">
        <v>51</v>
      </c>
      <c r="D10" s="50"/>
      <c r="E10" s="62" t="s">
        <v>42</v>
      </c>
      <c r="F10" s="51">
        <v>0</v>
      </c>
      <c r="G10" s="51">
        <v>0</v>
      </c>
      <c r="H10" s="51">
        <v>1</v>
      </c>
      <c r="I10" s="51">
        <v>0</v>
      </c>
      <c r="J10" s="63">
        <v>7</v>
      </c>
      <c r="K10" s="63">
        <v>0</v>
      </c>
      <c r="L10" s="51"/>
      <c r="M10" s="51">
        <v>14</v>
      </c>
      <c r="N10" s="51">
        <v>0</v>
      </c>
      <c r="O10" s="51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89"/>
      <c r="B11" s="57" t="s">
        <v>52</v>
      </c>
      <c r="C11" s="50"/>
      <c r="D11" s="50"/>
      <c r="E11" s="62" t="s">
        <v>43</v>
      </c>
      <c r="F11" s="51">
        <v>448</v>
      </c>
      <c r="G11" s="51">
        <v>439</v>
      </c>
      <c r="H11" s="51">
        <v>1628</v>
      </c>
      <c r="I11" s="51">
        <v>1568</v>
      </c>
      <c r="J11" s="51">
        <v>422</v>
      </c>
      <c r="K11" s="51">
        <v>981</v>
      </c>
      <c r="L11" s="51"/>
      <c r="M11" s="51">
        <v>2501</v>
      </c>
      <c r="N11" s="51">
        <v>17776</v>
      </c>
      <c r="O11" s="51">
        <v>18208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89"/>
      <c r="B12" s="59"/>
      <c r="C12" s="50" t="s">
        <v>53</v>
      </c>
      <c r="D12" s="50"/>
      <c r="E12" s="62" t="s">
        <v>44</v>
      </c>
      <c r="F12" s="51">
        <v>448</v>
      </c>
      <c r="G12" s="51">
        <v>439</v>
      </c>
      <c r="H12" s="51">
        <v>1628</v>
      </c>
      <c r="I12" s="51">
        <v>1568</v>
      </c>
      <c r="J12" s="51">
        <v>422</v>
      </c>
      <c r="K12" s="51">
        <v>981</v>
      </c>
      <c r="L12" s="51"/>
      <c r="M12" s="51">
        <v>2499</v>
      </c>
      <c r="N12" s="51">
        <v>17776</v>
      </c>
      <c r="O12" s="51">
        <v>18150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89"/>
      <c r="B13" s="58"/>
      <c r="C13" s="50" t="s">
        <v>54</v>
      </c>
      <c r="D13" s="50"/>
      <c r="E13" s="62" t="s">
        <v>45</v>
      </c>
      <c r="F13" s="51">
        <v>0</v>
      </c>
      <c r="G13" s="51">
        <v>0</v>
      </c>
      <c r="H13" s="63">
        <v>0</v>
      </c>
      <c r="I13" s="63">
        <v>0</v>
      </c>
      <c r="J13" s="63">
        <v>0</v>
      </c>
      <c r="K13" s="63">
        <v>0</v>
      </c>
      <c r="L13" s="51"/>
      <c r="M13" s="51">
        <v>2</v>
      </c>
      <c r="N13" s="51">
        <v>0</v>
      </c>
      <c r="O13" s="51">
        <v>58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89"/>
      <c r="B14" s="50" t="s">
        <v>55</v>
      </c>
      <c r="C14" s="50"/>
      <c r="D14" s="50"/>
      <c r="E14" s="62" t="s">
        <v>152</v>
      </c>
      <c r="F14" s="51">
        <f t="shared" ref="F14:F15" si="0">F9-F12</f>
        <v>31</v>
      </c>
      <c r="G14" s="51">
        <f t="shared" ref="G14:O15" si="1">G9-G12</f>
        <v>37</v>
      </c>
      <c r="H14" s="51">
        <f t="shared" si="1"/>
        <v>590</v>
      </c>
      <c r="I14" s="51">
        <f t="shared" si="1"/>
        <v>520</v>
      </c>
      <c r="J14" s="51">
        <f t="shared" si="1"/>
        <v>6</v>
      </c>
      <c r="K14" s="51">
        <f t="shared" si="1"/>
        <v>100</v>
      </c>
      <c r="L14" s="51">
        <f t="shared" si="1"/>
        <v>0</v>
      </c>
      <c r="M14" s="51">
        <f t="shared" si="1"/>
        <v>82</v>
      </c>
      <c r="N14" s="51">
        <f t="shared" si="1"/>
        <v>147</v>
      </c>
      <c r="O14" s="51">
        <f t="shared" si="1"/>
        <v>-164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89"/>
      <c r="B15" s="50" t="s">
        <v>56</v>
      </c>
      <c r="C15" s="50"/>
      <c r="D15" s="50"/>
      <c r="E15" s="62" t="s">
        <v>153</v>
      </c>
      <c r="F15" s="51">
        <f t="shared" si="0"/>
        <v>0</v>
      </c>
      <c r="G15" s="51">
        <f t="shared" si="1"/>
        <v>0</v>
      </c>
      <c r="H15" s="51">
        <f t="shared" si="1"/>
        <v>1</v>
      </c>
      <c r="I15" s="51">
        <f t="shared" si="1"/>
        <v>0</v>
      </c>
      <c r="J15" s="51">
        <f t="shared" si="1"/>
        <v>7</v>
      </c>
      <c r="K15" s="51">
        <f t="shared" si="1"/>
        <v>0</v>
      </c>
      <c r="L15" s="51">
        <f t="shared" si="1"/>
        <v>0</v>
      </c>
      <c r="M15" s="51">
        <f t="shared" si="1"/>
        <v>12</v>
      </c>
      <c r="N15" s="51">
        <f t="shared" si="1"/>
        <v>0</v>
      </c>
      <c r="O15" s="51">
        <f t="shared" si="1"/>
        <v>-58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89"/>
      <c r="B16" s="50" t="s">
        <v>57</v>
      </c>
      <c r="C16" s="50"/>
      <c r="D16" s="50"/>
      <c r="E16" s="62" t="s">
        <v>154</v>
      </c>
      <c r="F16" s="51">
        <f t="shared" ref="F16" si="2">F8-F11</f>
        <v>31</v>
      </c>
      <c r="G16" s="51">
        <f t="shared" ref="G16:O16" si="3">G8-G11</f>
        <v>37</v>
      </c>
      <c r="H16" s="51">
        <f t="shared" si="3"/>
        <v>591</v>
      </c>
      <c r="I16" s="51">
        <f t="shared" si="3"/>
        <v>520</v>
      </c>
      <c r="J16" s="51">
        <f t="shared" si="3"/>
        <v>12</v>
      </c>
      <c r="K16" s="51">
        <f t="shared" si="3"/>
        <v>101</v>
      </c>
      <c r="L16" s="51">
        <f t="shared" si="3"/>
        <v>0</v>
      </c>
      <c r="M16" s="51">
        <f t="shared" si="3"/>
        <v>94</v>
      </c>
      <c r="N16" s="51">
        <f t="shared" si="3"/>
        <v>147</v>
      </c>
      <c r="O16" s="51">
        <f t="shared" si="3"/>
        <v>-222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89"/>
      <c r="B17" s="50" t="s">
        <v>58</v>
      </c>
      <c r="C17" s="50"/>
      <c r="D17" s="50"/>
      <c r="E17" s="48"/>
      <c r="F17" s="63">
        <v>0</v>
      </c>
      <c r="G17" s="63">
        <v>0</v>
      </c>
      <c r="H17" s="63">
        <v>0</v>
      </c>
      <c r="I17" s="63">
        <v>0</v>
      </c>
      <c r="J17" s="51">
        <v>1714</v>
      </c>
      <c r="K17" s="51">
        <v>1726</v>
      </c>
      <c r="L17" s="51"/>
      <c r="M17" s="51">
        <v>1213</v>
      </c>
      <c r="N17" s="63">
        <v>6912</v>
      </c>
      <c r="O17" s="64">
        <v>7059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89"/>
      <c r="B18" s="50" t="s">
        <v>59</v>
      </c>
      <c r="C18" s="50"/>
      <c r="D18" s="50"/>
      <c r="E18" s="48"/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/>
      <c r="M18" s="64">
        <v>0</v>
      </c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89" t="s">
        <v>83</v>
      </c>
      <c r="B19" s="57" t="s">
        <v>60</v>
      </c>
      <c r="C19" s="50"/>
      <c r="D19" s="50"/>
      <c r="E19" s="62"/>
      <c r="F19" s="51">
        <v>0</v>
      </c>
      <c r="G19" s="51">
        <v>0</v>
      </c>
      <c r="H19" s="51">
        <v>11</v>
      </c>
      <c r="I19" s="51">
        <v>0</v>
      </c>
      <c r="J19" s="51">
        <v>628</v>
      </c>
      <c r="K19" s="51">
        <v>1670</v>
      </c>
      <c r="L19" s="51"/>
      <c r="M19" s="51">
        <v>257</v>
      </c>
      <c r="N19" s="51">
        <v>6178</v>
      </c>
      <c r="O19" s="51">
        <v>8850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89"/>
      <c r="B20" s="58"/>
      <c r="C20" s="50" t="s">
        <v>61</v>
      </c>
      <c r="D20" s="50"/>
      <c r="E20" s="62"/>
      <c r="F20" s="51">
        <v>0</v>
      </c>
      <c r="G20" s="51">
        <v>0</v>
      </c>
      <c r="H20" s="51">
        <v>0</v>
      </c>
      <c r="I20" s="51">
        <v>0</v>
      </c>
      <c r="J20" s="51">
        <v>524</v>
      </c>
      <c r="K20" s="63">
        <v>1500</v>
      </c>
      <c r="L20" s="51"/>
      <c r="M20" s="51">
        <v>0</v>
      </c>
      <c r="N20" s="51">
        <v>1934</v>
      </c>
      <c r="O20" s="51">
        <v>3004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89"/>
      <c r="B21" s="76" t="s">
        <v>62</v>
      </c>
      <c r="C21" s="50"/>
      <c r="D21" s="50"/>
      <c r="E21" s="62" t="s">
        <v>155</v>
      </c>
      <c r="F21" s="51">
        <v>0</v>
      </c>
      <c r="G21" s="51">
        <v>0</v>
      </c>
      <c r="H21" s="51">
        <v>11</v>
      </c>
      <c r="I21" s="51">
        <v>0</v>
      </c>
      <c r="J21" s="51">
        <v>198</v>
      </c>
      <c r="K21" s="51">
        <v>236</v>
      </c>
      <c r="L21" s="51"/>
      <c r="M21" s="51">
        <v>257</v>
      </c>
      <c r="N21" s="51">
        <v>6178</v>
      </c>
      <c r="O21" s="51">
        <v>8850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89"/>
      <c r="B22" s="57" t="s">
        <v>63</v>
      </c>
      <c r="C22" s="50"/>
      <c r="D22" s="50"/>
      <c r="E22" s="62" t="s">
        <v>156</v>
      </c>
      <c r="F22" s="51">
        <v>158</v>
      </c>
      <c r="G22" s="51">
        <v>266</v>
      </c>
      <c r="H22" s="51">
        <v>605</v>
      </c>
      <c r="I22" s="51">
        <v>443</v>
      </c>
      <c r="J22" s="51">
        <v>2979</v>
      </c>
      <c r="K22" s="51">
        <v>1640</v>
      </c>
      <c r="L22" s="51"/>
      <c r="M22" s="51">
        <v>456</v>
      </c>
      <c r="N22" s="51">
        <v>8600</v>
      </c>
      <c r="O22" s="51">
        <v>10134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89"/>
      <c r="B23" s="58" t="s">
        <v>64</v>
      </c>
      <c r="C23" s="50" t="s">
        <v>65</v>
      </c>
      <c r="D23" s="50"/>
      <c r="E23" s="62"/>
      <c r="F23" s="51">
        <v>4</v>
      </c>
      <c r="G23" s="51">
        <v>8</v>
      </c>
      <c r="H23" s="51">
        <v>248</v>
      </c>
      <c r="I23" s="51">
        <v>220</v>
      </c>
      <c r="J23" s="51">
        <v>2286</v>
      </c>
      <c r="K23" s="51">
        <v>1099</v>
      </c>
      <c r="L23" s="51"/>
      <c r="M23" s="51">
        <v>386</v>
      </c>
      <c r="N23" s="51">
        <v>2707</v>
      </c>
      <c r="O23" s="51">
        <v>3539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89"/>
      <c r="B24" s="50" t="s">
        <v>157</v>
      </c>
      <c r="C24" s="50"/>
      <c r="D24" s="50"/>
      <c r="E24" s="62" t="s">
        <v>158</v>
      </c>
      <c r="F24" s="51">
        <f t="shared" ref="F24" si="4">F21-F22</f>
        <v>-158</v>
      </c>
      <c r="G24" s="51">
        <f t="shared" ref="G24:N24" si="5">G21-G22</f>
        <v>-266</v>
      </c>
      <c r="H24" s="51">
        <f t="shared" si="5"/>
        <v>-594</v>
      </c>
      <c r="I24" s="51">
        <f t="shared" si="5"/>
        <v>-443</v>
      </c>
      <c r="J24" s="51">
        <f t="shared" si="5"/>
        <v>-2781</v>
      </c>
      <c r="K24" s="51">
        <f t="shared" si="5"/>
        <v>-1404</v>
      </c>
      <c r="L24" s="51">
        <f t="shared" si="5"/>
        <v>0</v>
      </c>
      <c r="M24" s="51">
        <f t="shared" si="5"/>
        <v>-199</v>
      </c>
      <c r="N24" s="51">
        <f t="shared" si="5"/>
        <v>-2422</v>
      </c>
      <c r="O24" s="51">
        <f>O21-O22</f>
        <v>-1284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89"/>
      <c r="B25" s="57" t="s">
        <v>66</v>
      </c>
      <c r="C25" s="57"/>
      <c r="D25" s="57"/>
      <c r="E25" s="93" t="s">
        <v>159</v>
      </c>
      <c r="F25" s="97">
        <v>158</v>
      </c>
      <c r="G25" s="97">
        <v>266</v>
      </c>
      <c r="H25" s="97">
        <v>594</v>
      </c>
      <c r="I25" s="97">
        <v>443</v>
      </c>
      <c r="J25" s="97">
        <v>2781</v>
      </c>
      <c r="K25" s="97">
        <v>1404</v>
      </c>
      <c r="L25" s="97"/>
      <c r="M25" s="97">
        <v>199</v>
      </c>
      <c r="N25" s="97">
        <v>2422</v>
      </c>
      <c r="O25" s="97">
        <v>1284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89"/>
      <c r="B26" s="76" t="s">
        <v>67</v>
      </c>
      <c r="C26" s="76"/>
      <c r="D26" s="76"/>
      <c r="E26" s="9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89"/>
      <c r="B27" s="50" t="s">
        <v>160</v>
      </c>
      <c r="C27" s="50"/>
      <c r="D27" s="50"/>
      <c r="E27" s="62" t="s">
        <v>161</v>
      </c>
      <c r="F27" s="51">
        <f t="shared" ref="F27" si="6">F24+F25</f>
        <v>0</v>
      </c>
      <c r="G27" s="51">
        <f t="shared" ref="G27:M27" si="7">G24+G25</f>
        <v>0</v>
      </c>
      <c r="H27" s="51">
        <f t="shared" si="7"/>
        <v>0</v>
      </c>
      <c r="I27" s="51">
        <f t="shared" si="7"/>
        <v>0</v>
      </c>
      <c r="J27" s="51">
        <f t="shared" si="7"/>
        <v>0</v>
      </c>
      <c r="K27" s="51">
        <f t="shared" si="7"/>
        <v>0</v>
      </c>
      <c r="L27" s="51">
        <f t="shared" si="7"/>
        <v>0</v>
      </c>
      <c r="M27" s="51">
        <f t="shared" si="7"/>
        <v>0</v>
      </c>
      <c r="N27" s="51">
        <f>N24+N25</f>
        <v>0</v>
      </c>
      <c r="O27" s="51">
        <f t="shared" ref="O27" si="8">O24+O25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92" t="s">
        <v>68</v>
      </c>
      <c r="B30" s="92"/>
      <c r="C30" s="92"/>
      <c r="D30" s="92"/>
      <c r="E30" s="92"/>
      <c r="F30" s="102" t="s">
        <v>255</v>
      </c>
      <c r="G30" s="103"/>
      <c r="H30" s="102" t="s">
        <v>256</v>
      </c>
      <c r="I30" s="103"/>
      <c r="J30" s="99"/>
      <c r="K30" s="99"/>
      <c r="L30" s="99"/>
      <c r="M30" s="99"/>
      <c r="N30" s="99"/>
      <c r="O30" s="99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92"/>
      <c r="B31" s="92"/>
      <c r="C31" s="92"/>
      <c r="D31" s="92"/>
      <c r="E31" s="92"/>
      <c r="F31" s="48" t="s">
        <v>238</v>
      </c>
      <c r="G31" s="77" t="s">
        <v>237</v>
      </c>
      <c r="H31" s="48" t="s">
        <v>238</v>
      </c>
      <c r="I31" s="77" t="s">
        <v>237</v>
      </c>
      <c r="J31" s="48" t="s">
        <v>238</v>
      </c>
      <c r="K31" s="77" t="s">
        <v>237</v>
      </c>
      <c r="L31" s="48" t="s">
        <v>238</v>
      </c>
      <c r="M31" s="77" t="s">
        <v>237</v>
      </c>
      <c r="N31" s="48" t="s">
        <v>238</v>
      </c>
      <c r="O31" s="77" t="s">
        <v>237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89" t="s">
        <v>84</v>
      </c>
      <c r="B32" s="57" t="s">
        <v>49</v>
      </c>
      <c r="C32" s="50"/>
      <c r="D32" s="50"/>
      <c r="E32" s="62" t="s">
        <v>40</v>
      </c>
      <c r="F32" s="51">
        <v>136</v>
      </c>
      <c r="G32" s="51">
        <v>88</v>
      </c>
      <c r="H32" s="51">
        <v>16</v>
      </c>
      <c r="I32" s="51">
        <v>5</v>
      </c>
      <c r="J32" s="51"/>
      <c r="K32" s="51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95"/>
      <c r="B33" s="59"/>
      <c r="C33" s="57" t="s">
        <v>69</v>
      </c>
      <c r="D33" s="50"/>
      <c r="E33" s="62"/>
      <c r="F33" s="51">
        <v>60</v>
      </c>
      <c r="G33" s="51">
        <v>51</v>
      </c>
      <c r="H33" s="51"/>
      <c r="I33" s="51">
        <v>0</v>
      </c>
      <c r="J33" s="51"/>
      <c r="K33" s="51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95"/>
      <c r="B34" s="59"/>
      <c r="C34" s="58"/>
      <c r="D34" s="50" t="s">
        <v>70</v>
      </c>
      <c r="E34" s="62"/>
      <c r="F34" s="51">
        <v>60</v>
      </c>
      <c r="G34" s="51">
        <v>51</v>
      </c>
      <c r="H34" s="51"/>
      <c r="I34" s="51">
        <v>0</v>
      </c>
      <c r="J34" s="51"/>
      <c r="K34" s="51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95"/>
      <c r="B35" s="58"/>
      <c r="C35" s="76" t="s">
        <v>71</v>
      </c>
      <c r="D35" s="50"/>
      <c r="E35" s="62"/>
      <c r="F35" s="51">
        <v>77</v>
      </c>
      <c r="G35" s="51">
        <v>36</v>
      </c>
      <c r="H35" s="51">
        <v>16</v>
      </c>
      <c r="I35" s="51">
        <v>5</v>
      </c>
      <c r="J35" s="64"/>
      <c r="K35" s="64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95"/>
      <c r="B36" s="57" t="s">
        <v>52</v>
      </c>
      <c r="C36" s="50"/>
      <c r="D36" s="50"/>
      <c r="E36" s="62" t="s">
        <v>41</v>
      </c>
      <c r="F36" s="51">
        <v>136</v>
      </c>
      <c r="G36" s="51">
        <v>88</v>
      </c>
      <c r="H36" s="51">
        <v>16</v>
      </c>
      <c r="I36" s="51">
        <v>5</v>
      </c>
      <c r="J36" s="51"/>
      <c r="K36" s="51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95"/>
      <c r="B37" s="59"/>
      <c r="C37" s="50" t="s">
        <v>72</v>
      </c>
      <c r="D37" s="50"/>
      <c r="E37" s="62"/>
      <c r="F37" s="51">
        <v>116</v>
      </c>
      <c r="G37" s="51">
        <v>62</v>
      </c>
      <c r="H37" s="51">
        <v>16</v>
      </c>
      <c r="I37" s="51">
        <v>5</v>
      </c>
      <c r="J37" s="51"/>
      <c r="K37" s="51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95"/>
      <c r="B38" s="58"/>
      <c r="C38" s="50" t="s">
        <v>73</v>
      </c>
      <c r="D38" s="50"/>
      <c r="E38" s="62"/>
      <c r="F38" s="51">
        <v>21</v>
      </c>
      <c r="G38" s="51">
        <v>26</v>
      </c>
      <c r="H38" s="51"/>
      <c r="I38" s="51">
        <v>0</v>
      </c>
      <c r="J38" s="51"/>
      <c r="K38" s="64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95"/>
      <c r="B39" s="44" t="s">
        <v>74</v>
      </c>
      <c r="C39" s="44"/>
      <c r="D39" s="44"/>
      <c r="E39" s="62" t="s">
        <v>163</v>
      </c>
      <c r="F39" s="51">
        <f t="shared" ref="F39" si="9">F32-F36</f>
        <v>0</v>
      </c>
      <c r="G39" s="51">
        <f t="shared" ref="G39:O39" si="10">G32-G36</f>
        <v>0</v>
      </c>
      <c r="H39" s="51">
        <f t="shared" si="10"/>
        <v>0</v>
      </c>
      <c r="I39" s="51">
        <f t="shared" si="10"/>
        <v>0</v>
      </c>
      <c r="J39" s="51">
        <f t="shared" si="10"/>
        <v>0</v>
      </c>
      <c r="K39" s="51">
        <f t="shared" si="10"/>
        <v>0</v>
      </c>
      <c r="L39" s="51">
        <f t="shared" si="10"/>
        <v>0</v>
      </c>
      <c r="M39" s="51">
        <f t="shared" si="10"/>
        <v>0</v>
      </c>
      <c r="N39" s="51">
        <f t="shared" si="10"/>
        <v>0</v>
      </c>
      <c r="O39" s="51">
        <f t="shared" si="10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89" t="s">
        <v>85</v>
      </c>
      <c r="B40" s="57" t="s">
        <v>75</v>
      </c>
      <c r="C40" s="50"/>
      <c r="D40" s="50"/>
      <c r="E40" s="62" t="s">
        <v>43</v>
      </c>
      <c r="F40" s="51">
        <v>2363</v>
      </c>
      <c r="G40" s="51">
        <v>4797</v>
      </c>
      <c r="H40" s="51">
        <v>3523</v>
      </c>
      <c r="I40" s="51">
        <v>3639</v>
      </c>
      <c r="J40" s="51"/>
      <c r="K40" s="51"/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90"/>
      <c r="B41" s="58"/>
      <c r="C41" s="50" t="s">
        <v>76</v>
      </c>
      <c r="D41" s="50"/>
      <c r="E41" s="62"/>
      <c r="F41" s="64">
        <v>912</v>
      </c>
      <c r="G41" s="64">
        <v>3433</v>
      </c>
      <c r="H41" s="64">
        <v>2379</v>
      </c>
      <c r="I41" s="64">
        <v>2574</v>
      </c>
      <c r="J41" s="51"/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90"/>
      <c r="B42" s="57" t="s">
        <v>63</v>
      </c>
      <c r="C42" s="50"/>
      <c r="D42" s="50"/>
      <c r="E42" s="62" t="s">
        <v>44</v>
      </c>
      <c r="F42" s="51">
        <v>2363</v>
      </c>
      <c r="G42" s="51">
        <v>4797</v>
      </c>
      <c r="H42" s="51">
        <v>3523</v>
      </c>
      <c r="I42" s="51">
        <v>3639</v>
      </c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90"/>
      <c r="B43" s="58"/>
      <c r="C43" s="50" t="s">
        <v>77</v>
      </c>
      <c r="D43" s="50"/>
      <c r="E43" s="62"/>
      <c r="F43" s="51">
        <v>1509</v>
      </c>
      <c r="G43" s="51">
        <v>3159</v>
      </c>
      <c r="H43" s="51">
        <v>1263</v>
      </c>
      <c r="I43" s="51">
        <v>1394</v>
      </c>
      <c r="J43" s="64"/>
      <c r="K43" s="64"/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90"/>
      <c r="B44" s="50" t="s">
        <v>74</v>
      </c>
      <c r="C44" s="50"/>
      <c r="D44" s="50"/>
      <c r="E44" s="62" t="s">
        <v>164</v>
      </c>
      <c r="F44" s="64">
        <f>F40-F42</f>
        <v>0</v>
      </c>
      <c r="G44" s="64">
        <f t="shared" ref="G44:I44" si="11">G40-G42</f>
        <v>0</v>
      </c>
      <c r="H44" s="64">
        <f>H40-H42</f>
        <v>0</v>
      </c>
      <c r="I44" s="64">
        <f t="shared" si="11"/>
        <v>0</v>
      </c>
      <c r="J44" s="64">
        <f t="shared" ref="J44:O44" si="12">J40-J42</f>
        <v>0</v>
      </c>
      <c r="K44" s="64">
        <f t="shared" si="12"/>
        <v>0</v>
      </c>
      <c r="L44" s="64">
        <f t="shared" si="12"/>
        <v>0</v>
      </c>
      <c r="M44" s="64">
        <f t="shared" si="12"/>
        <v>0</v>
      </c>
      <c r="N44" s="64">
        <f t="shared" si="12"/>
        <v>0</v>
      </c>
      <c r="O44" s="64">
        <f t="shared" si="12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89" t="s">
        <v>86</v>
      </c>
      <c r="B45" s="44" t="s">
        <v>78</v>
      </c>
      <c r="C45" s="44"/>
      <c r="D45" s="44"/>
      <c r="E45" s="62" t="s">
        <v>165</v>
      </c>
      <c r="F45" s="51">
        <f>F39+F44</f>
        <v>0</v>
      </c>
      <c r="G45" s="51">
        <f t="shared" ref="G45:I45" si="13">G39+G44</f>
        <v>0</v>
      </c>
      <c r="H45" s="51">
        <f>H39+H44</f>
        <v>0</v>
      </c>
      <c r="I45" s="51">
        <f t="shared" si="13"/>
        <v>0</v>
      </c>
      <c r="J45" s="51">
        <f t="shared" ref="J45:O45" si="14">J39+J44</f>
        <v>0</v>
      </c>
      <c r="K45" s="51">
        <f t="shared" si="14"/>
        <v>0</v>
      </c>
      <c r="L45" s="51">
        <f t="shared" si="14"/>
        <v>0</v>
      </c>
      <c r="M45" s="51">
        <f t="shared" si="14"/>
        <v>0</v>
      </c>
      <c r="N45" s="51">
        <f t="shared" si="14"/>
        <v>0</v>
      </c>
      <c r="O45" s="51">
        <f t="shared" si="14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90"/>
      <c r="B46" s="50" t="s">
        <v>79</v>
      </c>
      <c r="C46" s="50"/>
      <c r="D46" s="50"/>
      <c r="E46" s="50"/>
      <c r="F46" s="64"/>
      <c r="G46" s="64"/>
      <c r="H46" s="64"/>
      <c r="I46" s="64"/>
      <c r="J46" s="64"/>
      <c r="K46" s="64"/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90"/>
      <c r="B47" s="50" t="s">
        <v>80</v>
      </c>
      <c r="C47" s="50"/>
      <c r="D47" s="50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90"/>
      <c r="B48" s="50" t="s">
        <v>81</v>
      </c>
      <c r="C48" s="50"/>
      <c r="D48" s="50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C1" sqref="C1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1" t="s">
        <v>0</v>
      </c>
      <c r="B1" s="31"/>
      <c r="C1" s="108" t="s">
        <v>268</v>
      </c>
      <c r="D1" s="39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0"/>
      <c r="B5" s="40" t="s">
        <v>249</v>
      </c>
      <c r="C5" s="40"/>
      <c r="D5" s="40"/>
      <c r="H5" s="15"/>
      <c r="L5" s="15"/>
      <c r="N5" s="15" t="s">
        <v>168</v>
      </c>
    </row>
    <row r="6" spans="1:14" ht="15" customHeight="1">
      <c r="A6" s="41"/>
      <c r="B6" s="42"/>
      <c r="C6" s="42"/>
      <c r="D6" s="83"/>
      <c r="E6" s="104" t="s">
        <v>257</v>
      </c>
      <c r="F6" s="104"/>
      <c r="G6" s="104" t="s">
        <v>258</v>
      </c>
      <c r="H6" s="104"/>
      <c r="I6" s="105" t="s">
        <v>259</v>
      </c>
      <c r="J6" s="106"/>
      <c r="K6" s="104"/>
      <c r="L6" s="104"/>
      <c r="M6" s="104"/>
      <c r="N6" s="104"/>
    </row>
    <row r="7" spans="1:14" ht="15" customHeight="1">
      <c r="A7" s="18"/>
      <c r="B7" s="19"/>
      <c r="C7" s="19"/>
      <c r="D7" s="56"/>
      <c r="E7" s="34" t="s">
        <v>238</v>
      </c>
      <c r="F7" s="34" t="s">
        <v>237</v>
      </c>
      <c r="G7" s="34" t="s">
        <v>238</v>
      </c>
      <c r="H7" s="34" t="s">
        <v>237</v>
      </c>
      <c r="I7" s="34" t="s">
        <v>238</v>
      </c>
      <c r="J7" s="34" t="s">
        <v>237</v>
      </c>
      <c r="K7" s="34" t="s">
        <v>238</v>
      </c>
      <c r="L7" s="34" t="s">
        <v>237</v>
      </c>
      <c r="M7" s="34" t="s">
        <v>238</v>
      </c>
      <c r="N7" s="34" t="s">
        <v>237</v>
      </c>
    </row>
    <row r="8" spans="1:14" ht="18" customHeight="1">
      <c r="A8" s="85" t="s">
        <v>169</v>
      </c>
      <c r="B8" s="78" t="s">
        <v>170</v>
      </c>
      <c r="C8" s="79"/>
      <c r="D8" s="79"/>
      <c r="E8" s="80">
        <v>3</v>
      </c>
      <c r="F8" s="80">
        <v>3</v>
      </c>
      <c r="G8" s="80">
        <v>2</v>
      </c>
      <c r="H8" s="80">
        <v>2</v>
      </c>
      <c r="I8" s="80">
        <v>7</v>
      </c>
      <c r="J8" s="80">
        <v>7</v>
      </c>
      <c r="K8" s="80"/>
      <c r="L8" s="80"/>
      <c r="M8" s="80"/>
      <c r="N8" s="80"/>
    </row>
    <row r="9" spans="1:14" ht="18" customHeight="1">
      <c r="A9" s="85"/>
      <c r="B9" s="85" t="s">
        <v>171</v>
      </c>
      <c r="C9" s="50" t="s">
        <v>172</v>
      </c>
      <c r="D9" s="50"/>
      <c r="E9" s="80">
        <v>225057</v>
      </c>
      <c r="F9" s="80">
        <v>224733</v>
      </c>
      <c r="G9" s="80">
        <v>22865</v>
      </c>
      <c r="H9" s="80">
        <v>22865</v>
      </c>
      <c r="I9" s="80">
        <v>5</v>
      </c>
      <c r="J9" s="80">
        <v>5</v>
      </c>
      <c r="K9" s="80"/>
      <c r="L9" s="80"/>
      <c r="M9" s="80"/>
      <c r="N9" s="80"/>
    </row>
    <row r="10" spans="1:14" ht="18" customHeight="1">
      <c r="A10" s="85"/>
      <c r="B10" s="85"/>
      <c r="C10" s="50" t="s">
        <v>173</v>
      </c>
      <c r="D10" s="50"/>
      <c r="E10" s="80">
        <v>112528</v>
      </c>
      <c r="F10" s="80">
        <v>112366</v>
      </c>
      <c r="G10" s="80">
        <v>15475</v>
      </c>
      <c r="H10" s="80">
        <v>15475</v>
      </c>
      <c r="I10" s="80">
        <v>4</v>
      </c>
      <c r="J10" s="80">
        <v>4</v>
      </c>
      <c r="K10" s="80"/>
      <c r="L10" s="80"/>
      <c r="M10" s="80"/>
      <c r="N10" s="80"/>
    </row>
    <row r="11" spans="1:14" ht="18" customHeight="1">
      <c r="A11" s="85"/>
      <c r="B11" s="85"/>
      <c r="C11" s="50" t="s">
        <v>174</v>
      </c>
      <c r="D11" s="50"/>
      <c r="E11" s="80">
        <v>112528</v>
      </c>
      <c r="F11" s="80">
        <v>112366</v>
      </c>
      <c r="G11" s="80">
        <v>7390</v>
      </c>
      <c r="H11" s="80">
        <v>7390</v>
      </c>
      <c r="I11" s="80">
        <v>1</v>
      </c>
      <c r="J11" s="80">
        <v>1</v>
      </c>
      <c r="K11" s="80"/>
      <c r="L11" s="80"/>
      <c r="M11" s="80"/>
      <c r="N11" s="80"/>
    </row>
    <row r="12" spans="1:14" ht="18" customHeight="1">
      <c r="A12" s="85"/>
      <c r="B12" s="85"/>
      <c r="C12" s="50" t="s">
        <v>175</v>
      </c>
      <c r="D12" s="50"/>
      <c r="E12" s="80"/>
      <c r="F12" s="80"/>
      <c r="G12" s="80"/>
      <c r="H12" s="80"/>
      <c r="I12" s="80">
        <v>0</v>
      </c>
      <c r="J12" s="80">
        <v>0</v>
      </c>
      <c r="K12" s="80"/>
      <c r="L12" s="80"/>
      <c r="M12" s="80"/>
      <c r="N12" s="80"/>
    </row>
    <row r="13" spans="1:14" ht="18" customHeight="1">
      <c r="A13" s="85"/>
      <c r="B13" s="85"/>
      <c r="C13" s="50" t="s">
        <v>176</v>
      </c>
      <c r="D13" s="50"/>
      <c r="E13" s="80"/>
      <c r="F13" s="80"/>
      <c r="G13" s="80"/>
      <c r="H13" s="80"/>
      <c r="I13" s="80">
        <v>0</v>
      </c>
      <c r="J13" s="80">
        <v>0</v>
      </c>
      <c r="K13" s="80"/>
      <c r="L13" s="80"/>
      <c r="M13" s="80"/>
      <c r="N13" s="80"/>
    </row>
    <row r="14" spans="1:14" ht="18" customHeight="1">
      <c r="A14" s="85"/>
      <c r="B14" s="85"/>
      <c r="C14" s="50" t="s">
        <v>177</v>
      </c>
      <c r="D14" s="50"/>
      <c r="E14" s="80"/>
      <c r="F14" s="80"/>
      <c r="G14" s="80"/>
      <c r="H14" s="80"/>
      <c r="I14" s="80">
        <v>0</v>
      </c>
      <c r="J14" s="80">
        <v>0</v>
      </c>
      <c r="K14" s="80"/>
      <c r="L14" s="80"/>
      <c r="M14" s="80"/>
      <c r="N14" s="80"/>
    </row>
    <row r="15" spans="1:14" ht="18" customHeight="1">
      <c r="A15" s="85" t="s">
        <v>178</v>
      </c>
      <c r="B15" s="85" t="s">
        <v>179</v>
      </c>
      <c r="C15" s="50" t="s">
        <v>180</v>
      </c>
      <c r="D15" s="50"/>
      <c r="E15" s="51">
        <v>12827</v>
      </c>
      <c r="F15" s="51">
        <v>13029</v>
      </c>
      <c r="G15" s="51">
        <v>1214</v>
      </c>
      <c r="H15" s="51">
        <v>1204</v>
      </c>
      <c r="I15" s="51">
        <v>4856</v>
      </c>
      <c r="J15" s="51">
        <v>6079</v>
      </c>
      <c r="K15" s="51"/>
      <c r="L15" s="51"/>
      <c r="M15" s="51"/>
      <c r="N15" s="51"/>
    </row>
    <row r="16" spans="1:14" ht="18" customHeight="1">
      <c r="A16" s="85"/>
      <c r="B16" s="85"/>
      <c r="C16" s="50" t="s">
        <v>181</v>
      </c>
      <c r="D16" s="50"/>
      <c r="E16" s="51">
        <v>1294656</v>
      </c>
      <c r="F16" s="51">
        <v>1287101</v>
      </c>
      <c r="G16" s="51">
        <v>71290</v>
      </c>
      <c r="H16" s="51">
        <v>71479</v>
      </c>
      <c r="I16" s="51">
        <v>51737</v>
      </c>
      <c r="J16" s="51">
        <v>51503</v>
      </c>
      <c r="K16" s="51"/>
      <c r="L16" s="51"/>
      <c r="M16" s="51"/>
      <c r="N16" s="51"/>
    </row>
    <row r="17" spans="1:15" ht="18" customHeight="1">
      <c r="A17" s="85"/>
      <c r="B17" s="85"/>
      <c r="C17" s="50" t="s">
        <v>182</v>
      </c>
      <c r="D17" s="50"/>
      <c r="E17" s="51">
        <v>649</v>
      </c>
      <c r="F17" s="51">
        <v>735</v>
      </c>
      <c r="G17" s="51"/>
      <c r="H17" s="51"/>
      <c r="I17" s="51">
        <v>0</v>
      </c>
      <c r="J17" s="51">
        <v>0</v>
      </c>
      <c r="K17" s="51"/>
      <c r="L17" s="51"/>
      <c r="M17" s="51"/>
      <c r="N17" s="51"/>
    </row>
    <row r="18" spans="1:15" ht="18" customHeight="1">
      <c r="A18" s="85"/>
      <c r="B18" s="85"/>
      <c r="C18" s="50" t="s">
        <v>183</v>
      </c>
      <c r="D18" s="50"/>
      <c r="E18" s="51">
        <v>1308132</v>
      </c>
      <c r="F18" s="51">
        <v>1300865</v>
      </c>
      <c r="G18" s="51">
        <v>72505</v>
      </c>
      <c r="H18" s="51">
        <v>72683</v>
      </c>
      <c r="I18" s="51">
        <v>56592</v>
      </c>
      <c r="J18" s="51">
        <v>57582</v>
      </c>
      <c r="K18" s="51"/>
      <c r="L18" s="51"/>
      <c r="M18" s="51"/>
      <c r="N18" s="51"/>
    </row>
    <row r="19" spans="1:15" ht="18" customHeight="1">
      <c r="A19" s="85"/>
      <c r="B19" s="85" t="s">
        <v>184</v>
      </c>
      <c r="C19" s="50" t="s">
        <v>185</v>
      </c>
      <c r="D19" s="50"/>
      <c r="E19" s="51">
        <v>36732</v>
      </c>
      <c r="F19" s="51">
        <v>44730</v>
      </c>
      <c r="G19" s="51">
        <v>4561</v>
      </c>
      <c r="H19" s="51">
        <v>5126</v>
      </c>
      <c r="I19" s="51">
        <v>2641</v>
      </c>
      <c r="J19" s="51">
        <v>2661</v>
      </c>
      <c r="K19" s="51"/>
      <c r="L19" s="51"/>
      <c r="M19" s="51"/>
      <c r="N19" s="51"/>
    </row>
    <row r="20" spans="1:15" ht="18" customHeight="1">
      <c r="A20" s="85"/>
      <c r="B20" s="85"/>
      <c r="C20" s="50" t="s">
        <v>186</v>
      </c>
      <c r="D20" s="50"/>
      <c r="E20" s="51">
        <v>388246</v>
      </c>
      <c r="F20" s="51">
        <v>408184</v>
      </c>
      <c r="G20" s="51">
        <v>7200</v>
      </c>
      <c r="H20" s="51">
        <v>8353</v>
      </c>
      <c r="I20" s="51">
        <v>30780</v>
      </c>
      <c r="J20" s="51">
        <v>32613</v>
      </c>
      <c r="K20" s="51"/>
      <c r="L20" s="51"/>
      <c r="M20" s="51"/>
      <c r="N20" s="51"/>
    </row>
    <row r="21" spans="1:15" ht="18" customHeight="1">
      <c r="A21" s="85"/>
      <c r="B21" s="85"/>
      <c r="C21" s="50" t="s">
        <v>187</v>
      </c>
      <c r="D21" s="50"/>
      <c r="E21" s="81">
        <v>656919</v>
      </c>
      <c r="F21" s="81">
        <v>622064</v>
      </c>
      <c r="G21" s="81">
        <v>37879</v>
      </c>
      <c r="H21" s="81">
        <v>36339</v>
      </c>
      <c r="I21" s="81">
        <v>0</v>
      </c>
      <c r="J21" s="81">
        <v>0</v>
      </c>
      <c r="K21" s="81"/>
      <c r="L21" s="81"/>
      <c r="M21" s="81"/>
      <c r="N21" s="81"/>
    </row>
    <row r="22" spans="1:15" ht="18" customHeight="1">
      <c r="A22" s="85"/>
      <c r="B22" s="85"/>
      <c r="C22" s="44" t="s">
        <v>188</v>
      </c>
      <c r="D22" s="44"/>
      <c r="E22" s="51">
        <v>1081897</v>
      </c>
      <c r="F22" s="51">
        <v>1074977</v>
      </c>
      <c r="G22" s="51">
        <v>49640</v>
      </c>
      <c r="H22" s="51">
        <v>49818</v>
      </c>
      <c r="I22" s="51">
        <v>33421</v>
      </c>
      <c r="J22" s="51">
        <v>35274</v>
      </c>
      <c r="K22" s="51"/>
      <c r="L22" s="51"/>
      <c r="M22" s="51"/>
      <c r="N22" s="51"/>
    </row>
    <row r="23" spans="1:15" ht="18" customHeight="1">
      <c r="A23" s="85"/>
      <c r="B23" s="85" t="s">
        <v>189</v>
      </c>
      <c r="C23" s="50" t="s">
        <v>190</v>
      </c>
      <c r="D23" s="50"/>
      <c r="E23" s="51">
        <v>225057</v>
      </c>
      <c r="F23" s="51">
        <v>224733</v>
      </c>
      <c r="G23" s="51">
        <v>22865</v>
      </c>
      <c r="H23" s="51">
        <v>22865</v>
      </c>
      <c r="I23" s="51">
        <v>5</v>
      </c>
      <c r="J23" s="51">
        <v>5</v>
      </c>
      <c r="K23" s="51"/>
      <c r="L23" s="51"/>
      <c r="M23" s="51"/>
      <c r="N23" s="51"/>
    </row>
    <row r="24" spans="1:15" ht="18" customHeight="1">
      <c r="A24" s="85"/>
      <c r="B24" s="85"/>
      <c r="C24" s="50" t="s">
        <v>191</v>
      </c>
      <c r="D24" s="50"/>
      <c r="E24" s="51">
        <v>1178</v>
      </c>
      <c r="F24" s="51">
        <v>1155</v>
      </c>
      <c r="G24" s="51"/>
      <c r="H24" s="51"/>
      <c r="I24" s="51">
        <v>23167</v>
      </c>
      <c r="J24" s="51">
        <v>22303</v>
      </c>
      <c r="K24" s="51"/>
      <c r="L24" s="51"/>
      <c r="M24" s="51"/>
      <c r="N24" s="51"/>
    </row>
    <row r="25" spans="1:15" ht="18" customHeight="1">
      <c r="A25" s="85"/>
      <c r="B25" s="85"/>
      <c r="C25" s="50" t="s">
        <v>192</v>
      </c>
      <c r="D25" s="50"/>
      <c r="E25" s="51"/>
      <c r="F25" s="51"/>
      <c r="G25" s="51"/>
      <c r="H25" s="51"/>
      <c r="I25" s="51"/>
      <c r="J25" s="51">
        <v>0</v>
      </c>
      <c r="K25" s="51"/>
      <c r="L25" s="51"/>
      <c r="M25" s="51"/>
      <c r="N25" s="51"/>
    </row>
    <row r="26" spans="1:15" ht="18" customHeight="1">
      <c r="A26" s="85"/>
      <c r="B26" s="85"/>
      <c r="C26" s="50" t="s">
        <v>193</v>
      </c>
      <c r="D26" s="50"/>
      <c r="E26" s="51">
        <v>226235</v>
      </c>
      <c r="F26" s="51">
        <v>225887</v>
      </c>
      <c r="G26" s="51">
        <v>22865</v>
      </c>
      <c r="H26" s="51">
        <v>22865</v>
      </c>
      <c r="I26" s="51">
        <v>23171</v>
      </c>
      <c r="J26" s="51">
        <v>22308</v>
      </c>
      <c r="K26" s="51"/>
      <c r="L26" s="51"/>
      <c r="M26" s="51"/>
      <c r="N26" s="51"/>
    </row>
    <row r="27" spans="1:15" ht="18" customHeight="1">
      <c r="A27" s="85"/>
      <c r="B27" s="50" t="s">
        <v>194</v>
      </c>
      <c r="C27" s="50"/>
      <c r="D27" s="50"/>
      <c r="E27" s="51">
        <v>1308132</v>
      </c>
      <c r="F27" s="51">
        <v>1300865</v>
      </c>
      <c r="G27" s="51">
        <v>72505</v>
      </c>
      <c r="H27" s="51">
        <v>72683</v>
      </c>
      <c r="I27" s="51">
        <v>56592</v>
      </c>
      <c r="J27" s="51">
        <v>57582</v>
      </c>
      <c r="K27" s="51"/>
      <c r="L27" s="51"/>
      <c r="M27" s="51"/>
      <c r="N27" s="51"/>
    </row>
    <row r="28" spans="1:15" ht="18" customHeight="1">
      <c r="A28" s="85" t="s">
        <v>195</v>
      </c>
      <c r="B28" s="85" t="s">
        <v>196</v>
      </c>
      <c r="C28" s="50" t="s">
        <v>197</v>
      </c>
      <c r="D28" s="82" t="s">
        <v>40</v>
      </c>
      <c r="E28" s="51">
        <v>59668</v>
      </c>
      <c r="F28" s="51">
        <v>55958</v>
      </c>
      <c r="G28" s="51">
        <v>3913</v>
      </c>
      <c r="H28" s="51">
        <v>3617</v>
      </c>
      <c r="I28" s="51">
        <v>7758</v>
      </c>
      <c r="J28" s="51">
        <v>7760</v>
      </c>
      <c r="K28" s="51"/>
      <c r="L28" s="51"/>
      <c r="M28" s="51"/>
      <c r="N28" s="51"/>
    </row>
    <row r="29" spans="1:15" ht="18" customHeight="1">
      <c r="A29" s="85"/>
      <c r="B29" s="85"/>
      <c r="C29" s="50" t="s">
        <v>198</v>
      </c>
      <c r="D29" s="82" t="s">
        <v>41</v>
      </c>
      <c r="E29" s="51">
        <v>54946</v>
      </c>
      <c r="F29" s="51">
        <v>51059</v>
      </c>
      <c r="G29" s="51">
        <v>3596</v>
      </c>
      <c r="H29" s="51">
        <v>3281</v>
      </c>
      <c r="I29" s="51">
        <v>7088</v>
      </c>
      <c r="J29" s="51">
        <v>7134</v>
      </c>
      <c r="K29" s="51"/>
      <c r="L29" s="51"/>
      <c r="M29" s="51"/>
      <c r="N29" s="51"/>
    </row>
    <row r="30" spans="1:15" ht="18" customHeight="1">
      <c r="A30" s="85"/>
      <c r="B30" s="85"/>
      <c r="C30" s="50" t="s">
        <v>199</v>
      </c>
      <c r="D30" s="82" t="s">
        <v>200</v>
      </c>
      <c r="E30" s="51">
        <v>1690</v>
      </c>
      <c r="F30" s="51">
        <v>1525</v>
      </c>
      <c r="G30" s="51">
        <v>314</v>
      </c>
      <c r="H30" s="51">
        <v>326</v>
      </c>
      <c r="I30" s="51">
        <v>120</v>
      </c>
      <c r="J30" s="51">
        <v>117</v>
      </c>
      <c r="K30" s="51"/>
      <c r="L30" s="51"/>
      <c r="M30" s="51"/>
      <c r="N30" s="51"/>
    </row>
    <row r="31" spans="1:15" ht="18" customHeight="1">
      <c r="A31" s="85"/>
      <c r="B31" s="85"/>
      <c r="C31" s="44" t="s">
        <v>201</v>
      </c>
      <c r="D31" s="82" t="s">
        <v>202</v>
      </c>
      <c r="E31" s="51">
        <f t="shared" ref="E31" si="0">E28-E29-E30</f>
        <v>3032</v>
      </c>
      <c r="F31" s="51">
        <f t="shared" ref="F31:N31" si="1">F28-F29-F30</f>
        <v>3374</v>
      </c>
      <c r="G31" s="51">
        <f t="shared" si="1"/>
        <v>3</v>
      </c>
      <c r="H31" s="51">
        <f t="shared" si="1"/>
        <v>10</v>
      </c>
      <c r="I31" s="51">
        <f t="shared" si="1"/>
        <v>550</v>
      </c>
      <c r="J31" s="51">
        <f t="shared" si="1"/>
        <v>509</v>
      </c>
      <c r="K31" s="51">
        <f t="shared" si="1"/>
        <v>0</v>
      </c>
      <c r="L31" s="51">
        <f t="shared" si="1"/>
        <v>0</v>
      </c>
      <c r="M31" s="51">
        <f t="shared" si="1"/>
        <v>0</v>
      </c>
      <c r="N31" s="51">
        <f t="shared" si="1"/>
        <v>0</v>
      </c>
      <c r="O31" s="7"/>
    </row>
    <row r="32" spans="1:15" ht="18" customHeight="1">
      <c r="A32" s="85"/>
      <c r="B32" s="85"/>
      <c r="C32" s="50" t="s">
        <v>203</v>
      </c>
      <c r="D32" s="82" t="s">
        <v>204</v>
      </c>
      <c r="E32" s="51">
        <v>200</v>
      </c>
      <c r="F32" s="51">
        <v>47</v>
      </c>
      <c r="G32" s="51">
        <v>3</v>
      </c>
      <c r="H32" s="51">
        <v>1</v>
      </c>
      <c r="I32" s="51">
        <v>34</v>
      </c>
      <c r="J32" s="51">
        <v>48</v>
      </c>
      <c r="K32" s="51"/>
      <c r="L32" s="51"/>
      <c r="M32" s="51"/>
      <c r="N32" s="51"/>
    </row>
    <row r="33" spans="1:14" ht="18" customHeight="1">
      <c r="A33" s="85"/>
      <c r="B33" s="85"/>
      <c r="C33" s="50" t="s">
        <v>205</v>
      </c>
      <c r="D33" s="82" t="s">
        <v>206</v>
      </c>
      <c r="E33" s="51">
        <v>3207</v>
      </c>
      <c r="F33" s="51">
        <v>3389</v>
      </c>
      <c r="G33" s="51">
        <v>6</v>
      </c>
      <c r="H33" s="51">
        <v>11</v>
      </c>
      <c r="I33" s="51">
        <v>45</v>
      </c>
      <c r="J33" s="51">
        <v>46</v>
      </c>
      <c r="K33" s="51"/>
      <c r="L33" s="51"/>
      <c r="M33" s="51"/>
      <c r="N33" s="51"/>
    </row>
    <row r="34" spans="1:14" ht="18" customHeight="1">
      <c r="A34" s="85"/>
      <c r="B34" s="85"/>
      <c r="C34" s="44" t="s">
        <v>207</v>
      </c>
      <c r="D34" s="82" t="s">
        <v>208</v>
      </c>
      <c r="E34" s="51">
        <f t="shared" ref="E34" si="2">E31+E32-E33</f>
        <v>25</v>
      </c>
      <c r="F34" s="51">
        <f t="shared" ref="F34:N34" si="3">F31+F32-F33</f>
        <v>32</v>
      </c>
      <c r="G34" s="51">
        <f t="shared" si="3"/>
        <v>0</v>
      </c>
      <c r="H34" s="51">
        <f t="shared" si="3"/>
        <v>0</v>
      </c>
      <c r="I34" s="51">
        <f t="shared" si="3"/>
        <v>539</v>
      </c>
      <c r="J34" s="51">
        <f>J31+J32-J33</f>
        <v>511</v>
      </c>
      <c r="K34" s="51">
        <f t="shared" si="3"/>
        <v>0</v>
      </c>
      <c r="L34" s="51">
        <f t="shared" si="3"/>
        <v>0</v>
      </c>
      <c r="M34" s="51">
        <f t="shared" si="3"/>
        <v>0</v>
      </c>
      <c r="N34" s="51">
        <f t="shared" si="3"/>
        <v>0</v>
      </c>
    </row>
    <row r="35" spans="1:14" ht="18" customHeight="1">
      <c r="A35" s="85"/>
      <c r="B35" s="85" t="s">
        <v>209</v>
      </c>
      <c r="C35" s="50" t="s">
        <v>210</v>
      </c>
      <c r="D35" s="82" t="s">
        <v>211</v>
      </c>
      <c r="E35" s="51">
        <v>0</v>
      </c>
      <c r="F35" s="51">
        <v>12000</v>
      </c>
      <c r="G35" s="51"/>
      <c r="H35" s="51"/>
      <c r="I35" s="51">
        <v>417</v>
      </c>
      <c r="J35" s="51">
        <v>161</v>
      </c>
      <c r="K35" s="51"/>
      <c r="L35" s="51"/>
      <c r="M35" s="51"/>
      <c r="N35" s="51"/>
    </row>
    <row r="36" spans="1:14" ht="18" customHeight="1">
      <c r="A36" s="85"/>
      <c r="B36" s="85"/>
      <c r="C36" s="50" t="s">
        <v>212</v>
      </c>
      <c r="D36" s="82" t="s">
        <v>213</v>
      </c>
      <c r="E36" s="51">
        <v>0</v>
      </c>
      <c r="F36" s="51">
        <v>12000</v>
      </c>
      <c r="G36" s="51"/>
      <c r="H36" s="51"/>
      <c r="I36" s="51">
        <v>92</v>
      </c>
      <c r="J36" s="51">
        <v>97</v>
      </c>
      <c r="K36" s="51"/>
      <c r="L36" s="51"/>
      <c r="M36" s="51"/>
      <c r="N36" s="51"/>
    </row>
    <row r="37" spans="1:14" ht="18" customHeight="1">
      <c r="A37" s="85"/>
      <c r="B37" s="85"/>
      <c r="C37" s="50" t="s">
        <v>214</v>
      </c>
      <c r="D37" s="82" t="s">
        <v>215</v>
      </c>
      <c r="E37" s="51">
        <f>E34+E35-E36</f>
        <v>25</v>
      </c>
      <c r="F37" s="51">
        <f t="shared" ref="F37:N37" si="4">F34+F35-F36</f>
        <v>32</v>
      </c>
      <c r="G37" s="51">
        <f t="shared" si="4"/>
        <v>0</v>
      </c>
      <c r="H37" s="51">
        <f t="shared" si="4"/>
        <v>0</v>
      </c>
      <c r="I37" s="51">
        <f t="shared" si="4"/>
        <v>864</v>
      </c>
      <c r="J37" s="51">
        <f t="shared" si="4"/>
        <v>575</v>
      </c>
      <c r="K37" s="51">
        <f t="shared" si="4"/>
        <v>0</v>
      </c>
      <c r="L37" s="51">
        <f t="shared" si="4"/>
        <v>0</v>
      </c>
      <c r="M37" s="51">
        <f t="shared" si="4"/>
        <v>0</v>
      </c>
      <c r="N37" s="51">
        <f t="shared" si="4"/>
        <v>0</v>
      </c>
    </row>
    <row r="38" spans="1:14" ht="18" customHeight="1">
      <c r="A38" s="85"/>
      <c r="B38" s="85"/>
      <c r="C38" s="50" t="s">
        <v>216</v>
      </c>
      <c r="D38" s="82" t="s">
        <v>217</v>
      </c>
      <c r="E38" s="51"/>
      <c r="F38" s="51"/>
      <c r="G38" s="51"/>
      <c r="H38" s="51"/>
      <c r="I38" s="51">
        <v>90</v>
      </c>
      <c r="J38" s="51">
        <v>0</v>
      </c>
      <c r="K38" s="51"/>
      <c r="L38" s="51"/>
      <c r="M38" s="51"/>
      <c r="N38" s="51"/>
    </row>
    <row r="39" spans="1:14" ht="18" customHeight="1">
      <c r="A39" s="85"/>
      <c r="B39" s="85"/>
      <c r="C39" s="50" t="s">
        <v>218</v>
      </c>
      <c r="D39" s="82" t="s">
        <v>219</v>
      </c>
      <c r="E39" s="51"/>
      <c r="F39" s="51"/>
      <c r="G39" s="51"/>
      <c r="H39" s="51"/>
      <c r="I39" s="51">
        <v>864</v>
      </c>
      <c r="J39" s="51">
        <v>0</v>
      </c>
      <c r="K39" s="51"/>
      <c r="L39" s="51"/>
      <c r="M39" s="51"/>
      <c r="N39" s="51"/>
    </row>
    <row r="40" spans="1:14" ht="18" customHeight="1">
      <c r="A40" s="85"/>
      <c r="B40" s="85"/>
      <c r="C40" s="50" t="s">
        <v>220</v>
      </c>
      <c r="D40" s="82" t="s">
        <v>221</v>
      </c>
      <c r="E40" s="51"/>
      <c r="F40" s="51"/>
      <c r="G40" s="51"/>
      <c r="H40" s="51"/>
      <c r="I40" s="51">
        <v>0</v>
      </c>
      <c r="J40" s="51">
        <v>0</v>
      </c>
      <c r="K40" s="51"/>
      <c r="L40" s="51"/>
      <c r="M40" s="51"/>
      <c r="N40" s="51"/>
    </row>
    <row r="41" spans="1:14" ht="18" customHeight="1">
      <c r="A41" s="85"/>
      <c r="B41" s="85"/>
      <c r="C41" s="44" t="s">
        <v>222</v>
      </c>
      <c r="D41" s="82" t="s">
        <v>223</v>
      </c>
      <c r="E41" s="51">
        <f t="shared" ref="E41" si="5">E34+E35-E36-E40</f>
        <v>25</v>
      </c>
      <c r="F41" s="51">
        <f t="shared" ref="F41:N41" si="6">F34+F35-F36-F40</f>
        <v>32</v>
      </c>
      <c r="G41" s="51">
        <f t="shared" si="6"/>
        <v>0</v>
      </c>
      <c r="H41" s="51">
        <f t="shared" si="6"/>
        <v>0</v>
      </c>
      <c r="I41" s="51">
        <f t="shared" si="6"/>
        <v>864</v>
      </c>
      <c r="J41" s="51">
        <f t="shared" si="6"/>
        <v>575</v>
      </c>
      <c r="K41" s="51">
        <f t="shared" si="6"/>
        <v>0</v>
      </c>
      <c r="L41" s="51">
        <f t="shared" si="6"/>
        <v>0</v>
      </c>
      <c r="M41" s="51">
        <f t="shared" si="6"/>
        <v>0</v>
      </c>
      <c r="N41" s="51">
        <f t="shared" si="6"/>
        <v>0</v>
      </c>
    </row>
    <row r="42" spans="1:14" ht="18" customHeight="1">
      <c r="A42" s="85"/>
      <c r="B42" s="85"/>
      <c r="C42" s="107" t="s">
        <v>224</v>
      </c>
      <c r="D42" s="107"/>
      <c r="E42" s="51">
        <f t="shared" ref="E42" si="7">E37+E38-E39-E40</f>
        <v>25</v>
      </c>
      <c r="F42" s="51">
        <f t="shared" ref="F42:N42" si="8">F37+F38-F39-F40</f>
        <v>32</v>
      </c>
      <c r="G42" s="51">
        <f t="shared" si="8"/>
        <v>0</v>
      </c>
      <c r="H42" s="51">
        <f t="shared" si="8"/>
        <v>0</v>
      </c>
      <c r="I42" s="51">
        <f t="shared" si="8"/>
        <v>90</v>
      </c>
      <c r="J42" s="51">
        <f t="shared" si="8"/>
        <v>575</v>
      </c>
      <c r="K42" s="51">
        <f t="shared" si="8"/>
        <v>0</v>
      </c>
      <c r="L42" s="51">
        <f t="shared" si="8"/>
        <v>0</v>
      </c>
      <c r="M42" s="51">
        <f t="shared" si="8"/>
        <v>0</v>
      </c>
      <c r="N42" s="51">
        <f t="shared" si="8"/>
        <v>0</v>
      </c>
    </row>
    <row r="43" spans="1:14" ht="18" customHeight="1">
      <c r="A43" s="85"/>
      <c r="B43" s="85"/>
      <c r="C43" s="50" t="s">
        <v>225</v>
      </c>
      <c r="D43" s="82" t="s">
        <v>226</v>
      </c>
      <c r="E43" s="51"/>
      <c r="F43" s="51"/>
      <c r="G43" s="51"/>
      <c r="H43" s="51"/>
      <c r="I43" s="51">
        <v>13265</v>
      </c>
      <c r="J43" s="51">
        <v>12690</v>
      </c>
      <c r="K43" s="51"/>
      <c r="L43" s="51"/>
      <c r="M43" s="51"/>
      <c r="N43" s="51"/>
    </row>
    <row r="44" spans="1:14" ht="18" customHeight="1">
      <c r="A44" s="85"/>
      <c r="B44" s="85"/>
      <c r="C44" s="44" t="s">
        <v>227</v>
      </c>
      <c r="D44" s="62" t="s">
        <v>228</v>
      </c>
      <c r="E44" s="51">
        <f t="shared" ref="E44" si="9">E41+E43</f>
        <v>25</v>
      </c>
      <c r="F44" s="51">
        <f t="shared" ref="F44:N44" si="10">F41+F43</f>
        <v>32</v>
      </c>
      <c r="G44" s="51">
        <f t="shared" si="10"/>
        <v>0</v>
      </c>
      <c r="H44" s="51">
        <f t="shared" si="10"/>
        <v>0</v>
      </c>
      <c r="I44" s="51">
        <f>I42+I43</f>
        <v>13355</v>
      </c>
      <c r="J44" s="51">
        <f t="shared" si="10"/>
        <v>13265</v>
      </c>
      <c r="K44" s="51">
        <f t="shared" si="10"/>
        <v>0</v>
      </c>
      <c r="L44" s="51">
        <f t="shared" si="10"/>
        <v>0</v>
      </c>
      <c r="M44" s="51">
        <f t="shared" si="10"/>
        <v>0</v>
      </c>
      <c r="N44" s="51">
        <f t="shared" si="10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3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6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inoue</cp:lastModifiedBy>
  <cp:lastPrinted>2024-08-28T05:29:41Z</cp:lastPrinted>
  <dcterms:created xsi:type="dcterms:W3CDTF">1999-07-06T05:17:05Z</dcterms:created>
  <dcterms:modified xsi:type="dcterms:W3CDTF">2024-09-13T07:55:07Z</dcterms:modified>
</cp:coreProperties>
</file>