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財務課\040_１年未満文書フォルダ\011_基金\90_照会\20240709_【地方債協会0830〆】都道府県及び指定都市の財政状況について\"/>
    </mc:Choice>
  </mc:AlternateContent>
  <bookViews>
    <workbookView xWindow="-120" yWindow="-120" windowWidth="29040" windowHeight="15840"/>
  </bookViews>
  <sheets>
    <sheet name="1.普通会計予算（R5-6年度）" sheetId="2" r:id="rId1"/>
    <sheet name="2.公営企業会計予算（R5-6年度）" sheetId="6" r:id="rId2"/>
    <sheet name="3.(1)普通会計決算（R3-4年度）" sheetId="7" r:id="rId3"/>
    <sheet name="3.(2)財政指標等（H30‐R4年度）" sheetId="8" r:id="rId4"/>
    <sheet name="4.公営企業会計決算（R3-4年度）" sheetId="9" r:id="rId5"/>
    <sheet name="5.三セク決算（R3-4年度）" sheetId="10" r:id="rId6"/>
  </sheets>
  <definedNames>
    <definedName name="_xlnm.Print_Area" localSheetId="0">'1.普通会計予算（R5-6年度）'!$A$1:$I$42</definedName>
    <definedName name="_xlnm.Print_Area" localSheetId="1">'2.公営企業会計予算（R5-6年度）'!$A$1:$O$50</definedName>
    <definedName name="_xlnm.Print_Area" localSheetId="2">'3.(1)普通会計決算（R3-4年度）'!$A$1:$I$42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62913"/>
</workbook>
</file>

<file path=xl/calcChain.xml><?xml version="1.0" encoding="utf-8"?>
<calcChain xmlns="http://schemas.openxmlformats.org/spreadsheetml/2006/main">
  <c r="H24" i="9" l="1"/>
  <c r="H27" i="9" s="1"/>
  <c r="H16" i="9"/>
  <c r="H15" i="9"/>
  <c r="H14" i="9"/>
  <c r="H24" i="6"/>
  <c r="H27" i="6" s="1"/>
  <c r="H16" i="6"/>
  <c r="H15" i="6"/>
  <c r="H14" i="6"/>
  <c r="F24" i="9" l="1"/>
  <c r="F27" i="9" s="1"/>
  <c r="F16" i="9"/>
  <c r="F15" i="9"/>
  <c r="F14" i="9"/>
  <c r="F24" i="6"/>
  <c r="F27" i="6" s="1"/>
  <c r="F16" i="6"/>
  <c r="F15" i="6"/>
  <c r="F14" i="6"/>
  <c r="F44" i="9" l="1"/>
  <c r="F39" i="9"/>
  <c r="F45" i="9" l="1"/>
  <c r="F22" i="2"/>
  <c r="F40" i="2"/>
  <c r="I20" i="8" l="1"/>
  <c r="F40" i="7" l="1"/>
  <c r="G28" i="7" s="1"/>
  <c r="F22" i="7"/>
  <c r="F31" i="10"/>
  <c r="F34" i="10" s="1"/>
  <c r="G44" i="9"/>
  <c r="G39" i="9"/>
  <c r="G45" i="9" s="1"/>
  <c r="I24" i="9"/>
  <c r="I27" i="9" s="1"/>
  <c r="I16" i="9"/>
  <c r="I15" i="9"/>
  <c r="I14" i="9"/>
  <c r="G24" i="9"/>
  <c r="G27" i="9" s="1"/>
  <c r="G16" i="9"/>
  <c r="G15" i="9"/>
  <c r="G14" i="9"/>
  <c r="H40" i="7"/>
  <c r="H22" i="7"/>
  <c r="G44" i="6"/>
  <c r="G39" i="6"/>
  <c r="G45" i="6" s="1"/>
  <c r="G24" i="6"/>
  <c r="G27" i="6" s="1"/>
  <c r="G16" i="6"/>
  <c r="G15" i="6"/>
  <c r="G14" i="6"/>
  <c r="I24" i="6"/>
  <c r="I27" i="6" s="1"/>
  <c r="I16" i="6"/>
  <c r="I15" i="6"/>
  <c r="I14" i="6"/>
  <c r="H40" i="2"/>
  <c r="F37" i="10" l="1"/>
  <c r="F42" i="10" s="1"/>
  <c r="F41" i="10"/>
  <c r="F44" i="10" s="1"/>
  <c r="I22" i="8" l="1"/>
  <c r="I16" i="2"/>
  <c r="G9" i="7"/>
  <c r="G38" i="2"/>
  <c r="H22" i="2"/>
  <c r="G20" i="2"/>
  <c r="I36" i="2"/>
  <c r="N31" i="10"/>
  <c r="N34" i="10" s="1"/>
  <c r="M31" i="10"/>
  <c r="M34" i="10" s="1"/>
  <c r="L31" i="10"/>
  <c r="L34" i="10" s="1"/>
  <c r="L41" i="10" s="1"/>
  <c r="L44" i="10" s="1"/>
  <c r="K31" i="10"/>
  <c r="K34" i="10" s="1"/>
  <c r="K41" i="10" s="1"/>
  <c r="K44" i="10" s="1"/>
  <c r="J31" i="10"/>
  <c r="J34" i="10" s="1"/>
  <c r="I31" i="10"/>
  <c r="I34" i="10" s="1"/>
  <c r="H31" i="10"/>
  <c r="H34" i="10" s="1"/>
  <c r="G31" i="10"/>
  <c r="G34" i="10" s="1"/>
  <c r="E31" i="10"/>
  <c r="E34" i="10" s="1"/>
  <c r="E37" i="10" s="1"/>
  <c r="E42" i="10" s="1"/>
  <c r="O44" i="9"/>
  <c r="N44" i="9"/>
  <c r="M44" i="9"/>
  <c r="L44" i="9"/>
  <c r="K44" i="9"/>
  <c r="K45" i="9" s="1"/>
  <c r="J44" i="9"/>
  <c r="I44" i="9"/>
  <c r="H44" i="9"/>
  <c r="O39" i="9"/>
  <c r="N39" i="9"/>
  <c r="M39" i="9"/>
  <c r="M45" i="9" s="1"/>
  <c r="L39" i="9"/>
  <c r="K39" i="9"/>
  <c r="J39" i="9"/>
  <c r="I39" i="9"/>
  <c r="I45" i="9" s="1"/>
  <c r="H39" i="9"/>
  <c r="O24" i="9"/>
  <c r="O27" i="9" s="1"/>
  <c r="N24" i="9"/>
  <c r="N27" i="9" s="1"/>
  <c r="M24" i="9"/>
  <c r="M27" i="9" s="1"/>
  <c r="L24" i="9"/>
  <c r="L27" i="9" s="1"/>
  <c r="K24" i="9"/>
  <c r="K27" i="9" s="1"/>
  <c r="J24" i="9"/>
  <c r="J27" i="9" s="1"/>
  <c r="O16" i="9"/>
  <c r="N16" i="9"/>
  <c r="M16" i="9"/>
  <c r="L16" i="9"/>
  <c r="K16" i="9"/>
  <c r="J16" i="9"/>
  <c r="O15" i="9"/>
  <c r="N15" i="9"/>
  <c r="M15" i="9"/>
  <c r="L15" i="9"/>
  <c r="K15" i="9"/>
  <c r="J15" i="9"/>
  <c r="O14" i="9"/>
  <c r="N14" i="9"/>
  <c r="M14" i="9"/>
  <c r="L14" i="9"/>
  <c r="K14" i="9"/>
  <c r="J14" i="9"/>
  <c r="I19" i="8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I44" i="6"/>
  <c r="H44" i="6"/>
  <c r="F44" i="6"/>
  <c r="O39" i="6"/>
  <c r="O45" i="6" s="1"/>
  <c r="N39" i="6"/>
  <c r="M39" i="6"/>
  <c r="L39" i="6"/>
  <c r="K39" i="6"/>
  <c r="J39" i="6"/>
  <c r="I39" i="6"/>
  <c r="H39" i="6"/>
  <c r="H45" i="6" s="1"/>
  <c r="F39" i="6"/>
  <c r="O24" i="6"/>
  <c r="O27" i="6" s="1"/>
  <c r="N24" i="6"/>
  <c r="N27" i="6" s="1"/>
  <c r="M24" i="6"/>
  <c r="M27" i="6" s="1"/>
  <c r="L24" i="6"/>
  <c r="L27" i="6" s="1"/>
  <c r="K24" i="6"/>
  <c r="K27" i="6" s="1"/>
  <c r="J24" i="6"/>
  <c r="J27" i="6" s="1"/>
  <c r="O16" i="6"/>
  <c r="N16" i="6"/>
  <c r="M16" i="6"/>
  <c r="L16" i="6"/>
  <c r="K16" i="6"/>
  <c r="J16" i="6"/>
  <c r="O15" i="6"/>
  <c r="N15" i="6"/>
  <c r="M15" i="6"/>
  <c r="L15" i="6"/>
  <c r="K15" i="6"/>
  <c r="J15" i="6"/>
  <c r="O14" i="6"/>
  <c r="N14" i="6"/>
  <c r="M14" i="6"/>
  <c r="L14" i="6"/>
  <c r="K14" i="6"/>
  <c r="J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L45" i="6" l="1"/>
  <c r="G31" i="2"/>
  <c r="G34" i="2"/>
  <c r="O45" i="9"/>
  <c r="I23" i="8"/>
  <c r="I21" i="8"/>
  <c r="G40" i="2"/>
  <c r="G21" i="2"/>
  <c r="F45" i="6"/>
  <c r="N45" i="6"/>
  <c r="I40" i="7"/>
  <c r="K37" i="10"/>
  <c r="K42" i="10" s="1"/>
  <c r="G13" i="2"/>
  <c r="I45" i="6"/>
  <c r="J45" i="9"/>
  <c r="K45" i="6"/>
  <c r="G31" i="7"/>
  <c r="G39" i="7"/>
  <c r="N45" i="9"/>
  <c r="G20" i="7"/>
  <c r="G10" i="7"/>
  <c r="G24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H41" i="10"/>
  <c r="H44" i="10" s="1"/>
  <c r="H37" i="10"/>
  <c r="H42" i="10" s="1"/>
  <c r="I37" i="10"/>
  <c r="I42" i="10" s="1"/>
  <c r="I41" i="10"/>
  <c r="I44" i="10" s="1"/>
  <c r="L37" i="10"/>
  <c r="L42" i="10" s="1"/>
  <c r="G9" i="2"/>
  <c r="I22" i="2"/>
  <c r="G22" i="2"/>
  <c r="G10" i="2"/>
  <c r="L45" i="9"/>
  <c r="G16" i="2"/>
  <c r="G14" i="2"/>
  <c r="J45" i="6"/>
  <c r="M45" i="6"/>
  <c r="G19" i="2"/>
  <c r="G37" i="10"/>
  <c r="G42" i="10" s="1"/>
  <c r="G41" i="10"/>
  <c r="G44" i="10" s="1"/>
  <c r="M37" i="10"/>
  <c r="M42" i="10" s="1"/>
  <c r="M41" i="10"/>
  <c r="M44" i="10" s="1"/>
  <c r="N41" i="10"/>
  <c r="N44" i="10" s="1"/>
  <c r="N37" i="10"/>
  <c r="N42" i="10" s="1"/>
  <c r="J41" i="10"/>
  <c r="J44" i="10" s="1"/>
  <c r="J37" i="10"/>
  <c r="J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sharedStrings.xml><?xml version="1.0" encoding="utf-8"?>
<sst xmlns="http://schemas.openxmlformats.org/spreadsheetml/2006/main" count="422" uniqueCount="254">
  <si>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</si>
  <si>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</si>
  <si>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</si>
  <si>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</si>
  <si>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</si>
  <si>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</si>
  <si>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</si>
  <si>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</si>
  <si>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</si>
  <si>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</si>
  <si>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</si>
  <si>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</si>
  <si>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</si>
  <si>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</si>
  <si>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</si>
  <si>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</si>
  <si>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</si>
  <si>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</si>
  <si>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</si>
  <si>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</si>
  <si>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</si>
  <si>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</si>
  <si>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</si>
  <si>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</si>
  <si>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</si>
  <si>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</si>
  <si>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</si>
  <si>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</si>
  <si>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</si>
  <si>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</si>
  <si>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</si>
  <si>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</si>
  <si>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</si>
  <si>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</si>
  <si>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</si>
  <si>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</si>
  <si>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</si>
  <si>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</si>
  <si>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</si>
  <si>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</si>
  <si>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</si>
  <si>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</si>
  <si>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</si>
  <si>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</si>
  <si>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</si>
  <si>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</si>
  <si>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</si>
  <si>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</si>
  <si>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</si>
  <si>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</si>
  <si>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</si>
  <si>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</si>
  <si>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</si>
  <si>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</si>
  <si>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</si>
  <si>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</si>
  <si>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</si>
  <si>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</si>
  <si>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</si>
  <si>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</si>
  <si>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</si>
  <si>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</si>
  <si>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</si>
  <si>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</si>
  <si>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</si>
  <si>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</si>
  <si>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</si>
  <si>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</si>
  <si>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</si>
  <si>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</si>
  <si>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</si>
  <si>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</si>
  <si>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</si>
  <si>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</si>
  <si>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</si>
  <si>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</si>
  <si>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</si>
  <si>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</si>
  <si>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</si>
  <si>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</si>
  <si>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</si>
  <si>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</si>
  <si>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</si>
  <si>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</si>
  <si>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</si>
  <si>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</si>
  <si>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</si>
  <si>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</si>
  <si>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</si>
  <si>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</si>
  <si>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</si>
  <si>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</si>
  <si>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</si>
  <si>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</si>
  <si>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</si>
  <si>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</si>
  <si>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</si>
  <si>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</si>
  <si>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</si>
  <si>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</si>
  <si>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</si>
  <si>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</si>
  <si>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</si>
  <si>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</si>
  <si>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</si>
  <si>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</si>
  <si>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</si>
  <si>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</si>
  <si>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</si>
  <si>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</si>
  <si>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</si>
  <si>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</si>
  <si>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</si>
  <si>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</si>
  <si>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</si>
  <si>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</si>
  <si>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</si>
  <si>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</si>
  <si>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</si>
  <si>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</si>
  <si>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</si>
  <si>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</si>
  <si>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</si>
  <si>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</si>
  <si>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</si>
  <si>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</si>
  <si>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</si>
  <si>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</si>
  <si>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</si>
  <si>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</si>
  <si>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</si>
  <si>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</si>
  <si>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</si>
  <si>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</si>
  <si>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</si>
  <si>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</si>
  <si>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</si>
  <si>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</si>
  <si>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</si>
  <si>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</si>
  <si>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</si>
  <si>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</si>
  <si>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</si>
  <si>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</si>
  <si>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</si>
  <si>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</si>
  <si>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</si>
  <si>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</si>
  <si>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</si>
  <si>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</si>
  <si>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</si>
  <si>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</si>
  <si>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</si>
  <si>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</si>
  <si>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</si>
  <si>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</si>
  <si>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</si>
  <si>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</si>
  <si>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</si>
  <si>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</si>
  <si>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</si>
  <si>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</si>
  <si>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</si>
  <si>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</si>
  <si>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</si>
  <si>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</si>
  <si>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</si>
  <si>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</si>
  <si>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</si>
  <si>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</si>
  <si>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</si>
  <si>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</si>
  <si>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</si>
  <si>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</si>
  <si>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</si>
  <si>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</si>
  <si>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</si>
  <si>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</si>
  <si>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</si>
  <si>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</si>
  <si>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</si>
  <si>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</si>
  <si>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</si>
  <si>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</si>
  <si>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</si>
  <si>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</si>
  <si>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</si>
  <si>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</si>
  <si>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</si>
  <si>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</si>
  <si>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</si>
  <si>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</si>
  <si>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</si>
  <si>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</si>
  <si>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</si>
  <si>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</si>
  <si>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</si>
  <si>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</si>
  <si>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</si>
  <si>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</si>
  <si>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</si>
  <si>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</si>
  <si>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</si>
  <si>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</si>
  <si>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</si>
  <si>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</si>
  <si>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</si>
  <si>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</si>
  <si>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</si>
  <si>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</si>
  <si>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</si>
  <si>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</si>
  <si>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</si>
  <si>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</si>
  <si>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</si>
  <si>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</si>
  <si>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</si>
  <si>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</si>
  <si>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</si>
  <si>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</si>
  <si>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</si>
  <si>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</si>
  <si>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</si>
  <si>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</si>
  <si>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</si>
  <si>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</si>
  <si>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</si>
  <si>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</si>
  <si>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</si>
  <si>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</si>
  <si>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</si>
  <si>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</si>
  <si>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</si>
  <si>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</si>
  <si>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</si>
  <si>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</si>
  <si>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</si>
  <si>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</si>
  <si>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</si>
  <si>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</si>
  <si>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</si>
  <si>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</si>
  <si>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</si>
  <si>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</si>
  <si>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</si>
  <si>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</si>
  <si>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相模原市</t>
    <rPh sb="0" eb="4">
      <t>サガミハラシ</t>
    </rPh>
    <phoneticPr fontId="7"/>
  </si>
  <si>
    <t>下水道事業会計</t>
    <rPh sb="0" eb="3">
      <t>ゲスイドウ</t>
    </rPh>
    <rPh sb="3" eb="5">
      <t>ジギョウ</t>
    </rPh>
    <rPh sb="5" eb="7">
      <t>カイケイ</t>
    </rPh>
    <phoneticPr fontId="7"/>
  </si>
  <si>
    <t>簡易水道事業会計</t>
    <rPh sb="0" eb="2">
      <t>カンイ</t>
    </rPh>
    <rPh sb="2" eb="4">
      <t>スイドウ</t>
    </rPh>
    <rPh sb="4" eb="6">
      <t>ジギョウ</t>
    </rPh>
    <rPh sb="6" eb="8">
      <t>カイケイ</t>
    </rPh>
    <phoneticPr fontId="7"/>
  </si>
  <si>
    <t>自動車駐車場事業会計</t>
    <rPh sb="0" eb="3">
      <t>ジドウシャ</t>
    </rPh>
    <rPh sb="3" eb="6">
      <t>チュウシャジョウ</t>
    </rPh>
    <rPh sb="6" eb="8">
      <t>ジギョウ</t>
    </rPh>
    <rPh sb="8" eb="10">
      <t>カイケイ</t>
    </rPh>
    <phoneticPr fontId="7"/>
  </si>
  <si>
    <t>相模原市</t>
    <rPh sb="0" eb="4">
      <t>サガミハラシ</t>
    </rPh>
    <phoneticPr fontId="15"/>
  </si>
  <si>
    <t>土地開発公社</t>
    <rPh sb="0" eb="2">
      <t>トチ</t>
    </rPh>
    <rPh sb="2" eb="4">
      <t>カイハツ</t>
    </rPh>
    <rPh sb="4" eb="6">
      <t>コウシャ</t>
    </rPh>
    <phoneticPr fontId="7"/>
  </si>
  <si>
    <t>-</t>
    <phoneticPr fontId="1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</si>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</sst>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19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24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2" fillId="0" borderId="8" xfId="1" applyNumberFormat="1" applyBorder="1" applyAlignment="1">
      <alignment vertical="center"/>
    </xf>
    <xf numFmtId="177" fontId="0" fillId="0" borderId="8" xfId="1" applyNumberFormat="1" applyFont="1" applyBorder="1" applyAlignment="1">
      <alignment horizontal="center" vertical="center"/>
    </xf>
    <xf numFmtId="177" fontId="0" fillId="0" borderId="8" xfId="1" applyNumberFormat="1" applyFont="1" applyFill="1" applyBorder="1" applyAlignment="1">
      <alignment vertical="center"/>
    </xf>
    <xf numFmtId="177" fontId="0" fillId="0" borderId="8" xfId="1" applyNumberFormat="1" applyFon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41" fontId="16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2" fillId="0" borderId="8" xfId="1" applyNumberForma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177" fontId="0" fillId="0" borderId="8" xfId="0" quotePrefix="1" applyNumberForma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vertical="center"/>
    </xf>
    <xf numFmtId="177" fontId="2" fillId="0" borderId="8" xfId="0" quotePrefix="1" applyNumberFormat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zoomScale="90" zoomScaleNormal="100" zoomScaleSheetLayoutView="9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sqref="A1:D1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98" t="s">
        <v>0</v>
      </c>
      <c r="B1" s="98"/>
      <c r="C1" s="98"/>
      <c r="D1" s="98"/>
      <c r="E1" s="20" t="s">
        <v>246</v>
      </c>
      <c r="F1" s="2"/>
    </row>
    <row r="3" spans="1:9" ht="14.25">
      <c r="A3" s="10" t="s">
        <v>103</v>
      </c>
    </row>
    <row r="5" spans="1:9">
      <c r="A5" s="9" t="s">
        <v>233</v>
      </c>
    </row>
    <row r="6" spans="1:9" ht="14.25">
      <c r="A6" s="3"/>
      <c r="G6" s="100" t="s">
        <v>104</v>
      </c>
      <c r="H6" s="101"/>
      <c r="I6" s="101"/>
    </row>
    <row r="7" spans="1:9" ht="27" customHeight="1">
      <c r="A7" s="8"/>
      <c r="B7" s="4"/>
      <c r="C7" s="4"/>
      <c r="D7" s="4"/>
      <c r="E7" s="60"/>
      <c r="F7" s="52" t="s">
        <v>235</v>
      </c>
      <c r="G7" s="52"/>
      <c r="H7" s="52" t="s">
        <v>231</v>
      </c>
      <c r="I7" s="53" t="s">
        <v>20</v>
      </c>
    </row>
    <row r="8" spans="1:9" ht="17.100000000000001" customHeight="1">
      <c r="A8" s="5"/>
      <c r="B8" s="6"/>
      <c r="C8" s="6"/>
      <c r="D8" s="6"/>
      <c r="E8" s="61"/>
      <c r="F8" s="54" t="s">
        <v>101</v>
      </c>
      <c r="G8" s="54" t="s">
        <v>1</v>
      </c>
      <c r="H8" s="54" t="s">
        <v>229</v>
      </c>
      <c r="I8" s="55"/>
    </row>
    <row r="9" spans="1:9" ht="18" customHeight="1">
      <c r="A9" s="99" t="s">
        <v>79</v>
      </c>
      <c r="B9" s="99" t="s">
        <v>80</v>
      </c>
      <c r="C9" s="62" t="s">
        <v>2</v>
      </c>
      <c r="D9" s="56"/>
      <c r="E9" s="56"/>
      <c r="F9" s="57">
        <v>134200</v>
      </c>
      <c r="G9" s="58">
        <f t="shared" ref="G9:G22" si="0">F9/$F$22*100</f>
        <v>38.667442704761683</v>
      </c>
      <c r="H9" s="57">
        <v>134300</v>
      </c>
      <c r="I9" s="58">
        <f t="shared" ref="I9:I21" si="1">(F9/H9-1)*100</f>
        <v>-7.446016381236209E-2</v>
      </c>
    </row>
    <row r="10" spans="1:9" ht="18" customHeight="1">
      <c r="A10" s="99"/>
      <c r="B10" s="99"/>
      <c r="C10" s="64"/>
      <c r="D10" s="62" t="s">
        <v>21</v>
      </c>
      <c r="E10" s="56"/>
      <c r="F10" s="57">
        <v>65690</v>
      </c>
      <c r="G10" s="58">
        <f t="shared" si="0"/>
        <v>18.927453884320382</v>
      </c>
      <c r="H10" s="57">
        <v>67400</v>
      </c>
      <c r="I10" s="58">
        <f t="shared" si="1"/>
        <v>-2.5370919881305687</v>
      </c>
    </row>
    <row r="11" spans="1:9" ht="18" customHeight="1">
      <c r="A11" s="99"/>
      <c r="B11" s="99"/>
      <c r="C11" s="51"/>
      <c r="D11" s="51"/>
      <c r="E11" s="30" t="s">
        <v>22</v>
      </c>
      <c r="F11" s="57">
        <v>57952</v>
      </c>
      <c r="G11" s="58">
        <f t="shared" si="0"/>
        <v>16.697881070241053</v>
      </c>
      <c r="H11" s="57">
        <v>60365</v>
      </c>
      <c r="I11" s="58">
        <f t="shared" si="1"/>
        <v>-3.9973494574670698</v>
      </c>
    </row>
    <row r="12" spans="1:9" ht="18" customHeight="1">
      <c r="A12" s="99"/>
      <c r="B12" s="99"/>
      <c r="C12" s="51"/>
      <c r="D12" s="29"/>
      <c r="E12" s="30" t="s">
        <v>23</v>
      </c>
      <c r="F12" s="57">
        <v>4143</v>
      </c>
      <c r="G12" s="58">
        <f>F12/$F$22*100</f>
        <v>1.1937348370031866</v>
      </c>
      <c r="H12" s="57">
        <v>3367</v>
      </c>
      <c r="I12" s="58">
        <f t="shared" si="1"/>
        <v>23.047223047223042</v>
      </c>
    </row>
    <row r="13" spans="1:9" ht="18" customHeight="1">
      <c r="A13" s="99"/>
      <c r="B13" s="99"/>
      <c r="C13" s="63"/>
      <c r="D13" s="56" t="s">
        <v>24</v>
      </c>
      <c r="E13" s="56"/>
      <c r="F13" s="57">
        <v>49141</v>
      </c>
      <c r="G13" s="58">
        <f t="shared" si="0"/>
        <v>14.159141594297273</v>
      </c>
      <c r="H13" s="57">
        <v>48044</v>
      </c>
      <c r="I13" s="58">
        <f t="shared" si="1"/>
        <v>2.2833236200149765</v>
      </c>
    </row>
    <row r="14" spans="1:9" ht="18" customHeight="1">
      <c r="A14" s="99"/>
      <c r="B14" s="99"/>
      <c r="C14" s="56" t="s">
        <v>3</v>
      </c>
      <c r="D14" s="56"/>
      <c r="E14" s="56"/>
      <c r="F14" s="57">
        <v>1720</v>
      </c>
      <c r="G14" s="58">
        <f t="shared" si="0"/>
        <v>0.49558868444254917</v>
      </c>
      <c r="H14" s="57">
        <v>1713</v>
      </c>
      <c r="I14" s="58">
        <f t="shared" si="1"/>
        <v>0.4086398131932345</v>
      </c>
    </row>
    <row r="15" spans="1:9" ht="18" customHeight="1">
      <c r="A15" s="99"/>
      <c r="B15" s="99"/>
      <c r="C15" s="56" t="s">
        <v>4</v>
      </c>
      <c r="D15" s="56"/>
      <c r="E15" s="56"/>
      <c r="F15" s="57">
        <v>26600</v>
      </c>
      <c r="G15" s="58">
        <f t="shared" si="0"/>
        <v>7.664336631495237</v>
      </c>
      <c r="H15" s="57">
        <v>24200</v>
      </c>
      <c r="I15" s="58">
        <f t="shared" si="1"/>
        <v>9.9173553719008147</v>
      </c>
    </row>
    <row r="16" spans="1:9" ht="18" customHeight="1">
      <c r="A16" s="99"/>
      <c r="B16" s="99"/>
      <c r="C16" s="56" t="s">
        <v>25</v>
      </c>
      <c r="D16" s="56"/>
      <c r="E16" s="56"/>
      <c r="F16" s="57">
        <v>4997</v>
      </c>
      <c r="G16" s="58">
        <f t="shared" si="0"/>
        <v>1.4398003814880338</v>
      </c>
      <c r="H16" s="57">
        <v>4916</v>
      </c>
      <c r="I16" s="58">
        <f>(F16/H16-1)*100</f>
        <v>1.647681041497151</v>
      </c>
    </row>
    <row r="17" spans="1:9" ht="18" customHeight="1">
      <c r="A17" s="99"/>
      <c r="B17" s="99"/>
      <c r="C17" s="56" t="s">
        <v>5</v>
      </c>
      <c r="D17" s="56"/>
      <c r="E17" s="56"/>
      <c r="F17" s="57">
        <v>72643</v>
      </c>
      <c r="G17" s="58">
        <f t="shared" si="0"/>
        <v>20.930842327883777</v>
      </c>
      <c r="H17" s="94">
        <v>67411</v>
      </c>
      <c r="I17" s="58">
        <f t="shared" si="1"/>
        <v>7.7613445876785647</v>
      </c>
    </row>
    <row r="18" spans="1:9" ht="18" customHeight="1">
      <c r="A18" s="99"/>
      <c r="B18" s="99"/>
      <c r="C18" s="56" t="s">
        <v>26</v>
      </c>
      <c r="D18" s="56"/>
      <c r="E18" s="56"/>
      <c r="F18" s="57">
        <v>20609</v>
      </c>
      <c r="G18" s="58">
        <f t="shared" si="0"/>
        <v>5.9381320916723812</v>
      </c>
      <c r="H18" s="57">
        <v>21833</v>
      </c>
      <c r="I18" s="58">
        <f t="shared" si="1"/>
        <v>-5.6061924609536078</v>
      </c>
    </row>
    <row r="19" spans="1:9" ht="18" customHeight="1">
      <c r="A19" s="99"/>
      <c r="B19" s="99"/>
      <c r="C19" s="56" t="s">
        <v>27</v>
      </c>
      <c r="D19" s="56"/>
      <c r="E19" s="56"/>
      <c r="F19" s="57">
        <v>173</v>
      </c>
      <c r="G19" s="58">
        <f t="shared" si="0"/>
        <v>4.9847001400326163E-2</v>
      </c>
      <c r="H19" s="57">
        <v>300</v>
      </c>
      <c r="I19" s="58">
        <f t="shared" si="1"/>
        <v>-42.333333333333336</v>
      </c>
    </row>
    <row r="20" spans="1:9" ht="18" customHeight="1">
      <c r="A20" s="99"/>
      <c r="B20" s="99"/>
      <c r="C20" s="56" t="s">
        <v>6</v>
      </c>
      <c r="D20" s="56"/>
      <c r="E20" s="56"/>
      <c r="F20" s="57">
        <v>26228</v>
      </c>
      <c r="G20" s="58">
        <f t="shared" si="0"/>
        <v>7.5571511718367317</v>
      </c>
      <c r="H20" s="57">
        <v>22596</v>
      </c>
      <c r="I20" s="58">
        <f t="shared" si="1"/>
        <v>16.073641352451752</v>
      </c>
    </row>
    <row r="21" spans="1:9" ht="18" customHeight="1">
      <c r="A21" s="99"/>
      <c r="B21" s="99"/>
      <c r="C21" s="56" t="s">
        <v>7</v>
      </c>
      <c r="D21" s="56"/>
      <c r="E21" s="56"/>
      <c r="F21" s="57">
        <v>59892</v>
      </c>
      <c r="G21" s="58">
        <f t="shared" si="0"/>
        <v>17.256859005019276</v>
      </c>
      <c r="H21" s="57">
        <v>54555</v>
      </c>
      <c r="I21" s="58">
        <f t="shared" si="1"/>
        <v>9.7827880120978872</v>
      </c>
    </row>
    <row r="22" spans="1:9" ht="18" customHeight="1">
      <c r="A22" s="99"/>
      <c r="B22" s="99"/>
      <c r="C22" s="56" t="s">
        <v>8</v>
      </c>
      <c r="D22" s="56"/>
      <c r="E22" s="56"/>
      <c r="F22" s="57">
        <f>SUM(F9,F14:F21)</f>
        <v>347062</v>
      </c>
      <c r="G22" s="58">
        <f t="shared" si="0"/>
        <v>100</v>
      </c>
      <c r="H22" s="57">
        <f>SUM(H9,H14:H21)</f>
        <v>331824</v>
      </c>
      <c r="I22" s="58">
        <f t="shared" ref="I22:I40" si="2">(F22/H22-1)*100</f>
        <v>4.5921934519504326</v>
      </c>
    </row>
    <row r="23" spans="1:9" ht="18" customHeight="1">
      <c r="A23" s="99"/>
      <c r="B23" s="99" t="s">
        <v>81</v>
      </c>
      <c r="C23" s="65" t="s">
        <v>9</v>
      </c>
      <c r="D23" s="30"/>
      <c r="E23" s="30"/>
      <c r="F23" s="57">
        <v>213250</v>
      </c>
      <c r="G23" s="58">
        <f t="shared" ref="G23:G37" si="3">F23/$F$40*100</f>
        <v>61.444352882193968</v>
      </c>
      <c r="H23" s="57">
        <v>203626</v>
      </c>
      <c r="I23" s="58">
        <f t="shared" si="2"/>
        <v>4.7263119640910345</v>
      </c>
    </row>
    <row r="24" spans="1:9" ht="18" customHeight="1">
      <c r="A24" s="99"/>
      <c r="B24" s="99"/>
      <c r="C24" s="64"/>
      <c r="D24" s="30" t="s">
        <v>10</v>
      </c>
      <c r="E24" s="30"/>
      <c r="F24" s="57">
        <v>80086</v>
      </c>
      <c r="G24" s="58">
        <f t="shared" si="3"/>
        <v>23.075415919922087</v>
      </c>
      <c r="H24" s="57">
        <v>75213</v>
      </c>
      <c r="I24" s="58">
        <f t="shared" si="2"/>
        <v>6.4789331631499802</v>
      </c>
    </row>
    <row r="25" spans="1:9" ht="18" customHeight="1">
      <c r="A25" s="99"/>
      <c r="B25" s="99"/>
      <c r="C25" s="64"/>
      <c r="D25" s="30" t="s">
        <v>28</v>
      </c>
      <c r="E25" s="30"/>
      <c r="F25" s="57">
        <v>107068</v>
      </c>
      <c r="G25" s="58">
        <f t="shared" si="3"/>
        <v>30.849819340636543</v>
      </c>
      <c r="H25" s="57">
        <v>101843</v>
      </c>
      <c r="I25" s="58">
        <f t="shared" si="2"/>
        <v>5.130445882387602</v>
      </c>
    </row>
    <row r="26" spans="1:9" ht="18" customHeight="1">
      <c r="A26" s="99"/>
      <c r="B26" s="99"/>
      <c r="C26" s="63"/>
      <c r="D26" s="30" t="s">
        <v>11</v>
      </c>
      <c r="E26" s="30"/>
      <c r="F26" s="57">
        <v>26096</v>
      </c>
      <c r="G26" s="58">
        <f t="shared" si="3"/>
        <v>7.5191176216353277</v>
      </c>
      <c r="H26" s="57">
        <v>26570</v>
      </c>
      <c r="I26" s="58">
        <f t="shared" si="2"/>
        <v>-1.7839668799397801</v>
      </c>
    </row>
    <row r="27" spans="1:9" ht="18" customHeight="1">
      <c r="A27" s="99"/>
      <c r="B27" s="99"/>
      <c r="C27" s="65" t="s">
        <v>12</v>
      </c>
      <c r="D27" s="30"/>
      <c r="E27" s="30"/>
      <c r="F27" s="57">
        <v>102669</v>
      </c>
      <c r="G27" s="58">
        <f t="shared" si="3"/>
        <v>29.58232246687912</v>
      </c>
      <c r="H27" s="57">
        <v>106274</v>
      </c>
      <c r="I27" s="58">
        <f t="shared" si="2"/>
        <v>-3.3921749440126492</v>
      </c>
    </row>
    <row r="28" spans="1:9" ht="18" customHeight="1">
      <c r="A28" s="99"/>
      <c r="B28" s="99"/>
      <c r="C28" s="64"/>
      <c r="D28" s="30" t="s">
        <v>13</v>
      </c>
      <c r="E28" s="30"/>
      <c r="F28" s="57">
        <v>50694</v>
      </c>
      <c r="G28" s="58">
        <f t="shared" si="3"/>
        <v>14.606612075075923</v>
      </c>
      <c r="H28" s="57">
        <v>49988</v>
      </c>
      <c r="I28" s="58">
        <f t="shared" si="2"/>
        <v>1.4123389613507342</v>
      </c>
    </row>
    <row r="29" spans="1:9" ht="18" customHeight="1">
      <c r="A29" s="99"/>
      <c r="B29" s="99"/>
      <c r="C29" s="64"/>
      <c r="D29" s="30" t="s">
        <v>29</v>
      </c>
      <c r="E29" s="30"/>
      <c r="F29" s="57">
        <v>4693</v>
      </c>
      <c r="G29" s="58">
        <f t="shared" si="3"/>
        <v>1.352207962842374</v>
      </c>
      <c r="H29" s="57">
        <v>4434</v>
      </c>
      <c r="I29" s="58">
        <f t="shared" si="2"/>
        <v>5.8412268831754544</v>
      </c>
    </row>
    <row r="30" spans="1:9" ht="18" customHeight="1">
      <c r="A30" s="99"/>
      <c r="B30" s="99"/>
      <c r="C30" s="64"/>
      <c r="D30" s="30" t="s">
        <v>30</v>
      </c>
      <c r="E30" s="30"/>
      <c r="F30" s="57">
        <v>14976</v>
      </c>
      <c r="G30" s="58">
        <f t="shared" si="3"/>
        <v>4.315079150123033</v>
      </c>
      <c r="H30" s="57">
        <v>18577</v>
      </c>
      <c r="I30" s="58">
        <f t="shared" si="2"/>
        <v>-19.384184744576626</v>
      </c>
    </row>
    <row r="31" spans="1:9" ht="18" customHeight="1">
      <c r="A31" s="99"/>
      <c r="B31" s="99"/>
      <c r="C31" s="64"/>
      <c r="D31" s="30" t="s">
        <v>31</v>
      </c>
      <c r="E31" s="30"/>
      <c r="F31" s="57">
        <v>21283</v>
      </c>
      <c r="G31" s="58">
        <f t="shared" si="3"/>
        <v>6.1323337040644033</v>
      </c>
      <c r="H31" s="57">
        <v>20887</v>
      </c>
      <c r="I31" s="58">
        <f t="shared" si="2"/>
        <v>1.8959161200746921</v>
      </c>
    </row>
    <row r="32" spans="1:9" ht="18" customHeight="1">
      <c r="A32" s="99"/>
      <c r="B32" s="99"/>
      <c r="C32" s="64"/>
      <c r="D32" s="30" t="s">
        <v>14</v>
      </c>
      <c r="E32" s="30"/>
      <c r="F32" s="57">
        <v>606</v>
      </c>
      <c r="G32" s="58">
        <f t="shared" si="3"/>
        <v>0.17460857137917721</v>
      </c>
      <c r="H32" s="57">
        <v>1750</v>
      </c>
      <c r="I32" s="58">
        <f t="shared" si="2"/>
        <v>-65.371428571428567</v>
      </c>
    </row>
    <row r="33" spans="1:9" ht="18" customHeight="1">
      <c r="A33" s="99"/>
      <c r="B33" s="99"/>
      <c r="C33" s="63"/>
      <c r="D33" s="30" t="s">
        <v>32</v>
      </c>
      <c r="E33" s="30"/>
      <c r="F33" s="57">
        <v>10216</v>
      </c>
      <c r="G33" s="58">
        <f t="shared" si="3"/>
        <v>2.943566279223885</v>
      </c>
      <c r="H33" s="57">
        <v>10239</v>
      </c>
      <c r="I33" s="58">
        <f t="shared" si="2"/>
        <v>-0.22463131165152417</v>
      </c>
    </row>
    <row r="34" spans="1:9" ht="18" customHeight="1">
      <c r="A34" s="99"/>
      <c r="B34" s="99"/>
      <c r="C34" s="65" t="s">
        <v>15</v>
      </c>
      <c r="D34" s="30"/>
      <c r="E34" s="30"/>
      <c r="F34" s="57">
        <v>31143</v>
      </c>
      <c r="G34" s="58">
        <f t="shared" si="3"/>
        <v>8.9733246509269247</v>
      </c>
      <c r="H34" s="57">
        <v>21924</v>
      </c>
      <c r="I34" s="58">
        <f t="shared" si="2"/>
        <v>42.049808429118784</v>
      </c>
    </row>
    <row r="35" spans="1:9" ht="18" customHeight="1">
      <c r="A35" s="99"/>
      <c r="B35" s="99"/>
      <c r="C35" s="64"/>
      <c r="D35" s="65" t="s">
        <v>16</v>
      </c>
      <c r="E35" s="30"/>
      <c r="F35" s="57">
        <v>30142</v>
      </c>
      <c r="G35" s="58">
        <f t="shared" si="3"/>
        <v>8.6849035618996027</v>
      </c>
      <c r="H35" s="57">
        <v>20917</v>
      </c>
      <c r="I35" s="58">
        <f t="shared" si="2"/>
        <v>44.102882822584498</v>
      </c>
    </row>
    <row r="36" spans="1:9" ht="18" customHeight="1">
      <c r="A36" s="99"/>
      <c r="B36" s="99"/>
      <c r="C36" s="64"/>
      <c r="D36" s="64"/>
      <c r="E36" s="59" t="s">
        <v>102</v>
      </c>
      <c r="F36" s="57">
        <v>7018</v>
      </c>
      <c r="G36" s="58">
        <f t="shared" si="3"/>
        <v>2.0221170857080293</v>
      </c>
      <c r="H36" s="57">
        <v>4906</v>
      </c>
      <c r="I36" s="58">
        <f>(F36/H36-1)*100</f>
        <v>43.049327354260079</v>
      </c>
    </row>
    <row r="37" spans="1:9" ht="18" customHeight="1">
      <c r="A37" s="99"/>
      <c r="B37" s="99"/>
      <c r="C37" s="64"/>
      <c r="D37" s="63"/>
      <c r="E37" s="30" t="s">
        <v>33</v>
      </c>
      <c r="F37" s="57">
        <v>23124</v>
      </c>
      <c r="G37" s="58">
        <f t="shared" si="3"/>
        <v>6.6627864761915738</v>
      </c>
      <c r="H37" s="57">
        <v>16011</v>
      </c>
      <c r="I37" s="58">
        <f t="shared" si="2"/>
        <v>44.425707326213228</v>
      </c>
    </row>
    <row r="38" spans="1:9" ht="18" customHeight="1">
      <c r="A38" s="99"/>
      <c r="B38" s="99"/>
      <c r="C38" s="64"/>
      <c r="D38" s="56" t="s">
        <v>34</v>
      </c>
      <c r="E38" s="56"/>
      <c r="F38" s="57">
        <v>1001</v>
      </c>
      <c r="G38" s="58">
        <f>F38/$F$40*100</f>
        <v>0.28842108902732078</v>
      </c>
      <c r="H38" s="57">
        <v>1006</v>
      </c>
      <c r="I38" s="58">
        <f t="shared" si="2"/>
        <v>-0.49701789264413598</v>
      </c>
    </row>
    <row r="39" spans="1:9" ht="18" customHeight="1">
      <c r="A39" s="99"/>
      <c r="B39" s="99"/>
      <c r="C39" s="63"/>
      <c r="D39" s="56" t="s">
        <v>35</v>
      </c>
      <c r="E39" s="56"/>
      <c r="F39" s="57">
        <v>0</v>
      </c>
      <c r="G39" s="58">
        <f>F39/$F$40*100</f>
        <v>0</v>
      </c>
      <c r="H39" s="57">
        <v>0</v>
      </c>
      <c r="I39" s="58" t="e">
        <f t="shared" si="2"/>
        <v>#DIV/0!</v>
      </c>
    </row>
    <row r="40" spans="1:9" ht="18" customHeight="1">
      <c r="A40" s="99"/>
      <c r="B40" s="99"/>
      <c r="C40" s="30" t="s">
        <v>17</v>
      </c>
      <c r="D40" s="30"/>
      <c r="E40" s="30"/>
      <c r="F40" s="57">
        <f>SUM(F23,F27,F34)</f>
        <v>347062</v>
      </c>
      <c r="G40" s="58">
        <f>F40/$F$40*100</f>
        <v>100</v>
      </c>
      <c r="H40" s="57">
        <f>SUM(H23,H27,H34)</f>
        <v>331824</v>
      </c>
      <c r="I40" s="58">
        <f t="shared" si="2"/>
        <v>4.5921934519504326</v>
      </c>
    </row>
    <row r="41" spans="1:9" ht="18" customHeight="1">
      <c r="A41" s="26" t="s">
        <v>18</v>
      </c>
      <c r="B41" s="26"/>
    </row>
    <row r="42" spans="1:9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">
        <v>246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236</v>
      </c>
      <c r="B5" s="12"/>
      <c r="C5" s="12"/>
      <c r="D5" s="12"/>
      <c r="K5" s="16"/>
      <c r="O5" s="16" t="s">
        <v>43</v>
      </c>
    </row>
    <row r="6" spans="1:25" ht="15.95" customHeight="1">
      <c r="A6" s="109" t="s">
        <v>44</v>
      </c>
      <c r="B6" s="108"/>
      <c r="C6" s="108"/>
      <c r="D6" s="108"/>
      <c r="E6" s="108"/>
      <c r="F6" s="102" t="s">
        <v>247</v>
      </c>
      <c r="G6" s="102"/>
      <c r="H6" s="102" t="s">
        <v>248</v>
      </c>
      <c r="I6" s="102"/>
      <c r="J6" s="102"/>
      <c r="K6" s="102"/>
      <c r="L6" s="102"/>
      <c r="M6" s="102"/>
      <c r="N6" s="102"/>
      <c r="O6" s="102"/>
    </row>
    <row r="7" spans="1:25" ht="15.95" customHeight="1">
      <c r="A7" s="108"/>
      <c r="B7" s="108"/>
      <c r="C7" s="108"/>
      <c r="D7" s="108"/>
      <c r="E7" s="108"/>
      <c r="F7" s="54" t="s">
        <v>237</v>
      </c>
      <c r="G7" s="54" t="s">
        <v>231</v>
      </c>
      <c r="H7" s="54" t="s">
        <v>234</v>
      </c>
      <c r="I7" s="54" t="s">
        <v>231</v>
      </c>
      <c r="J7" s="54" t="s">
        <v>234</v>
      </c>
      <c r="K7" s="54" t="s">
        <v>231</v>
      </c>
      <c r="L7" s="54" t="s">
        <v>234</v>
      </c>
      <c r="M7" s="54" t="s">
        <v>231</v>
      </c>
      <c r="N7" s="54" t="s">
        <v>234</v>
      </c>
      <c r="O7" s="54" t="s">
        <v>231</v>
      </c>
    </row>
    <row r="8" spans="1:25" ht="15.95" customHeight="1">
      <c r="A8" s="106" t="s">
        <v>83</v>
      </c>
      <c r="B8" s="62" t="s">
        <v>45</v>
      </c>
      <c r="C8" s="56"/>
      <c r="D8" s="56"/>
      <c r="E8" s="66" t="s">
        <v>36</v>
      </c>
      <c r="F8" s="88">
        <v>15807</v>
      </c>
      <c r="G8" s="92">
        <v>15641</v>
      </c>
      <c r="H8" s="119">
        <v>345</v>
      </c>
      <c r="I8" s="92">
        <v>329</v>
      </c>
      <c r="J8" s="67"/>
      <c r="K8" s="67"/>
      <c r="L8" s="67"/>
      <c r="M8" s="67"/>
      <c r="N8" s="67"/>
      <c r="O8" s="67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06"/>
      <c r="B9" s="64"/>
      <c r="C9" s="56" t="s">
        <v>46</v>
      </c>
      <c r="D9" s="56"/>
      <c r="E9" s="66" t="s">
        <v>37</v>
      </c>
      <c r="F9" s="88">
        <v>15807</v>
      </c>
      <c r="G9" s="92">
        <v>15641</v>
      </c>
      <c r="H9" s="119">
        <v>345</v>
      </c>
      <c r="I9" s="92">
        <v>329</v>
      </c>
      <c r="J9" s="67"/>
      <c r="K9" s="67"/>
      <c r="L9" s="67"/>
      <c r="M9" s="67"/>
      <c r="N9" s="67"/>
      <c r="O9" s="67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06"/>
      <c r="B10" s="63"/>
      <c r="C10" s="56" t="s">
        <v>47</v>
      </c>
      <c r="D10" s="56"/>
      <c r="E10" s="66" t="s">
        <v>38</v>
      </c>
      <c r="F10" s="88">
        <v>0</v>
      </c>
      <c r="G10" s="92">
        <v>0</v>
      </c>
      <c r="H10" s="123">
        <v>0</v>
      </c>
      <c r="I10" s="92">
        <v>0</v>
      </c>
      <c r="J10" s="68"/>
      <c r="K10" s="68"/>
      <c r="L10" s="67"/>
      <c r="M10" s="67"/>
      <c r="N10" s="67"/>
      <c r="O10" s="67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06"/>
      <c r="B11" s="62" t="s">
        <v>48</v>
      </c>
      <c r="C11" s="56"/>
      <c r="D11" s="56"/>
      <c r="E11" s="66" t="s">
        <v>39</v>
      </c>
      <c r="F11" s="88">
        <v>16127</v>
      </c>
      <c r="G11" s="92">
        <v>16505</v>
      </c>
      <c r="H11" s="119">
        <v>338</v>
      </c>
      <c r="I11" s="92">
        <v>358</v>
      </c>
      <c r="J11" s="67"/>
      <c r="K11" s="67"/>
      <c r="L11" s="67"/>
      <c r="M11" s="67"/>
      <c r="N11" s="67"/>
      <c r="O11" s="67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06"/>
      <c r="B12" s="64"/>
      <c r="C12" s="56" t="s">
        <v>49</v>
      </c>
      <c r="D12" s="56"/>
      <c r="E12" s="66" t="s">
        <v>40</v>
      </c>
      <c r="F12" s="88">
        <v>16127</v>
      </c>
      <c r="G12" s="92">
        <v>16505</v>
      </c>
      <c r="H12" s="119">
        <v>338</v>
      </c>
      <c r="I12" s="92">
        <v>358</v>
      </c>
      <c r="J12" s="67"/>
      <c r="K12" s="67"/>
      <c r="L12" s="67"/>
      <c r="M12" s="67"/>
      <c r="N12" s="67"/>
      <c r="O12" s="67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06"/>
      <c r="B13" s="63"/>
      <c r="C13" s="56" t="s">
        <v>50</v>
      </c>
      <c r="D13" s="56"/>
      <c r="E13" s="66" t="s">
        <v>41</v>
      </c>
      <c r="F13" s="88">
        <v>0</v>
      </c>
      <c r="G13" s="92">
        <v>0</v>
      </c>
      <c r="H13" s="120">
        <v>0</v>
      </c>
      <c r="I13" s="68">
        <v>0</v>
      </c>
      <c r="J13" s="68"/>
      <c r="K13" s="68"/>
      <c r="L13" s="67"/>
      <c r="M13" s="67"/>
      <c r="N13" s="67"/>
      <c r="O13" s="67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06"/>
      <c r="B14" s="56" t="s">
        <v>51</v>
      </c>
      <c r="C14" s="56"/>
      <c r="D14" s="56"/>
      <c r="E14" s="66" t="s">
        <v>87</v>
      </c>
      <c r="F14" s="88">
        <f t="shared" ref="F14:F15" si="0">F9-F12</f>
        <v>-320</v>
      </c>
      <c r="G14" s="92">
        <f t="shared" ref="F14:O15" si="1">G9-G12</f>
        <v>-864</v>
      </c>
      <c r="H14" s="119">
        <f t="shared" si="1"/>
        <v>7</v>
      </c>
      <c r="I14" s="92">
        <f t="shared" si="1"/>
        <v>-29</v>
      </c>
      <c r="J14" s="67">
        <f t="shared" si="1"/>
        <v>0</v>
      </c>
      <c r="K14" s="67">
        <f t="shared" si="1"/>
        <v>0</v>
      </c>
      <c r="L14" s="67">
        <f t="shared" si="1"/>
        <v>0</v>
      </c>
      <c r="M14" s="67">
        <f t="shared" si="1"/>
        <v>0</v>
      </c>
      <c r="N14" s="67">
        <f t="shared" si="1"/>
        <v>0</v>
      </c>
      <c r="O14" s="67">
        <f t="shared" si="1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06"/>
      <c r="B15" s="56" t="s">
        <v>52</v>
      </c>
      <c r="C15" s="56"/>
      <c r="D15" s="56"/>
      <c r="E15" s="66" t="s">
        <v>88</v>
      </c>
      <c r="F15" s="88">
        <f t="shared" si="0"/>
        <v>0</v>
      </c>
      <c r="G15" s="92">
        <f t="shared" si="1"/>
        <v>0</v>
      </c>
      <c r="H15" s="119">
        <f t="shared" si="1"/>
        <v>0</v>
      </c>
      <c r="I15" s="92">
        <f t="shared" si="1"/>
        <v>0</v>
      </c>
      <c r="J15" s="67">
        <f t="shared" ref="F15:O15" si="2">J10-J13</f>
        <v>0</v>
      </c>
      <c r="K15" s="67">
        <f t="shared" si="2"/>
        <v>0</v>
      </c>
      <c r="L15" s="67">
        <f t="shared" si="2"/>
        <v>0</v>
      </c>
      <c r="M15" s="67">
        <f t="shared" si="2"/>
        <v>0</v>
      </c>
      <c r="N15" s="67">
        <f t="shared" si="2"/>
        <v>0</v>
      </c>
      <c r="O15" s="67">
        <f t="shared" si="2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06"/>
      <c r="B16" s="56" t="s">
        <v>53</v>
      </c>
      <c r="C16" s="56"/>
      <c r="D16" s="56"/>
      <c r="E16" s="66" t="s">
        <v>89</v>
      </c>
      <c r="F16" s="88">
        <f t="shared" ref="F16" si="3">F8-F11</f>
        <v>-320</v>
      </c>
      <c r="G16" s="92">
        <f t="shared" ref="F16:O16" si="4">G8-G11</f>
        <v>-864</v>
      </c>
      <c r="H16" s="119">
        <f t="shared" si="4"/>
        <v>7</v>
      </c>
      <c r="I16" s="92">
        <f t="shared" si="4"/>
        <v>-29</v>
      </c>
      <c r="J16" s="67">
        <f t="shared" si="4"/>
        <v>0</v>
      </c>
      <c r="K16" s="67">
        <f t="shared" si="4"/>
        <v>0</v>
      </c>
      <c r="L16" s="67">
        <f t="shared" si="4"/>
        <v>0</v>
      </c>
      <c r="M16" s="67">
        <f t="shared" si="4"/>
        <v>0</v>
      </c>
      <c r="N16" s="67">
        <f t="shared" si="4"/>
        <v>0</v>
      </c>
      <c r="O16" s="67">
        <f t="shared" si="4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06"/>
      <c r="B17" s="56" t="s">
        <v>54</v>
      </c>
      <c r="C17" s="56"/>
      <c r="D17" s="56"/>
      <c r="E17" s="54"/>
      <c r="F17" s="88">
        <v>0</v>
      </c>
      <c r="G17" s="92">
        <v>0</v>
      </c>
      <c r="H17" s="120">
        <v>-50</v>
      </c>
      <c r="I17" s="68">
        <v>-63</v>
      </c>
      <c r="J17" s="67"/>
      <c r="K17" s="67"/>
      <c r="L17" s="67"/>
      <c r="M17" s="67"/>
      <c r="N17" s="68"/>
      <c r="O17" s="69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06"/>
      <c r="B18" s="56" t="s">
        <v>55</v>
      </c>
      <c r="C18" s="56"/>
      <c r="D18" s="56"/>
      <c r="E18" s="54"/>
      <c r="F18" s="115">
        <v>0</v>
      </c>
      <c r="G18" s="69">
        <v>0</v>
      </c>
      <c r="H18" s="115">
        <v>0</v>
      </c>
      <c r="I18" s="69">
        <v>0</v>
      </c>
      <c r="J18" s="69"/>
      <c r="K18" s="69"/>
      <c r="L18" s="69"/>
      <c r="M18" s="69"/>
      <c r="N18" s="69"/>
      <c r="O18" s="69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06" t="s">
        <v>84</v>
      </c>
      <c r="B19" s="62" t="s">
        <v>56</v>
      </c>
      <c r="C19" s="56"/>
      <c r="D19" s="56"/>
      <c r="E19" s="66"/>
      <c r="F19" s="88">
        <v>10783</v>
      </c>
      <c r="G19" s="92">
        <v>8689</v>
      </c>
      <c r="H19" s="119">
        <v>165</v>
      </c>
      <c r="I19" s="92">
        <v>163</v>
      </c>
      <c r="J19" s="67"/>
      <c r="K19" s="67"/>
      <c r="L19" s="67"/>
      <c r="M19" s="67"/>
      <c r="N19" s="67"/>
      <c r="O19" s="67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06"/>
      <c r="B20" s="63"/>
      <c r="C20" s="56" t="s">
        <v>57</v>
      </c>
      <c r="D20" s="56"/>
      <c r="E20" s="66"/>
      <c r="F20" s="88">
        <v>8425</v>
      </c>
      <c r="G20" s="92">
        <v>6407</v>
      </c>
      <c r="H20" s="119">
        <v>165</v>
      </c>
      <c r="I20" s="92">
        <v>163</v>
      </c>
      <c r="J20" s="67"/>
      <c r="K20" s="68"/>
      <c r="L20" s="67"/>
      <c r="M20" s="67"/>
      <c r="N20" s="67"/>
      <c r="O20" s="67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06"/>
      <c r="B21" s="56" t="s">
        <v>58</v>
      </c>
      <c r="C21" s="56"/>
      <c r="D21" s="56"/>
      <c r="E21" s="66" t="s">
        <v>90</v>
      </c>
      <c r="F21" s="88">
        <v>10783</v>
      </c>
      <c r="G21" s="92">
        <v>8689</v>
      </c>
      <c r="H21" s="119">
        <v>165</v>
      </c>
      <c r="I21" s="92">
        <v>163</v>
      </c>
      <c r="J21" s="67"/>
      <c r="K21" s="67"/>
      <c r="L21" s="67"/>
      <c r="M21" s="67"/>
      <c r="N21" s="67"/>
      <c r="O21" s="67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06"/>
      <c r="B22" s="62" t="s">
        <v>59</v>
      </c>
      <c r="C22" s="56"/>
      <c r="D22" s="56"/>
      <c r="E22" s="66" t="s">
        <v>91</v>
      </c>
      <c r="F22" s="88">
        <v>16378</v>
      </c>
      <c r="G22" s="92">
        <v>14864</v>
      </c>
      <c r="H22" s="119">
        <v>227</v>
      </c>
      <c r="I22" s="92">
        <v>215</v>
      </c>
      <c r="J22" s="67"/>
      <c r="K22" s="67"/>
      <c r="L22" s="67"/>
      <c r="M22" s="67"/>
      <c r="N22" s="67"/>
      <c r="O22" s="67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06"/>
      <c r="B23" s="63" t="s">
        <v>60</v>
      </c>
      <c r="C23" s="56" t="s">
        <v>61</v>
      </c>
      <c r="D23" s="56"/>
      <c r="E23" s="66"/>
      <c r="F23" s="88">
        <v>5921</v>
      </c>
      <c r="G23" s="92">
        <v>6463</v>
      </c>
      <c r="H23" s="119">
        <v>54</v>
      </c>
      <c r="I23" s="92">
        <v>46</v>
      </c>
      <c r="J23" s="67"/>
      <c r="K23" s="67"/>
      <c r="L23" s="67"/>
      <c r="M23" s="67"/>
      <c r="N23" s="67"/>
      <c r="O23" s="67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06"/>
      <c r="B24" s="56" t="s">
        <v>92</v>
      </c>
      <c r="C24" s="56"/>
      <c r="D24" s="56"/>
      <c r="E24" s="66" t="s">
        <v>93</v>
      </c>
      <c r="F24" s="88">
        <f t="shared" ref="F24" si="5">F21-F22</f>
        <v>-5595</v>
      </c>
      <c r="G24" s="92">
        <f t="shared" ref="F24:O24" si="6">G21-G22</f>
        <v>-6175</v>
      </c>
      <c r="H24" s="119">
        <f t="shared" si="6"/>
        <v>-62</v>
      </c>
      <c r="I24" s="92">
        <f t="shared" si="6"/>
        <v>-52</v>
      </c>
      <c r="J24" s="67">
        <f t="shared" si="6"/>
        <v>0</v>
      </c>
      <c r="K24" s="67">
        <f t="shared" si="6"/>
        <v>0</v>
      </c>
      <c r="L24" s="67">
        <f t="shared" si="6"/>
        <v>0</v>
      </c>
      <c r="M24" s="67">
        <f t="shared" si="6"/>
        <v>0</v>
      </c>
      <c r="N24" s="67">
        <f t="shared" si="6"/>
        <v>0</v>
      </c>
      <c r="O24" s="67">
        <f t="shared" si="6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06"/>
      <c r="B25" s="62" t="s">
        <v>62</v>
      </c>
      <c r="C25" s="62"/>
      <c r="D25" s="62"/>
      <c r="E25" s="110" t="s">
        <v>94</v>
      </c>
      <c r="F25" s="116">
        <v>5595</v>
      </c>
      <c r="G25" s="104">
        <v>6175</v>
      </c>
      <c r="H25" s="121">
        <v>62</v>
      </c>
      <c r="I25" s="104">
        <v>52</v>
      </c>
      <c r="J25" s="104"/>
      <c r="K25" s="104"/>
      <c r="L25" s="104"/>
      <c r="M25" s="104"/>
      <c r="N25" s="104"/>
      <c r="O25" s="104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06"/>
      <c r="B26" s="83" t="s">
        <v>63</v>
      </c>
      <c r="C26" s="83"/>
      <c r="D26" s="83"/>
      <c r="E26" s="111"/>
      <c r="F26" s="117"/>
      <c r="G26" s="105"/>
      <c r="H26" s="122"/>
      <c r="I26" s="105"/>
      <c r="J26" s="105"/>
      <c r="K26" s="105"/>
      <c r="L26" s="105"/>
      <c r="M26" s="105"/>
      <c r="N26" s="105"/>
      <c r="O26" s="105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06"/>
      <c r="B27" s="56" t="s">
        <v>95</v>
      </c>
      <c r="C27" s="56"/>
      <c r="D27" s="56"/>
      <c r="E27" s="66" t="s">
        <v>96</v>
      </c>
      <c r="F27" s="88">
        <f t="shared" ref="F27" si="7">F24+F25</f>
        <v>0</v>
      </c>
      <c r="G27" s="92">
        <f t="shared" ref="F27:O27" si="8">G24+G25</f>
        <v>0</v>
      </c>
      <c r="H27" s="119">
        <f t="shared" si="8"/>
        <v>0</v>
      </c>
      <c r="I27" s="92">
        <f t="shared" si="8"/>
        <v>0</v>
      </c>
      <c r="J27" s="67">
        <f t="shared" si="8"/>
        <v>0</v>
      </c>
      <c r="K27" s="67">
        <f t="shared" si="8"/>
        <v>0</v>
      </c>
      <c r="L27" s="67">
        <f t="shared" si="8"/>
        <v>0</v>
      </c>
      <c r="M27" s="67">
        <f t="shared" si="8"/>
        <v>0</v>
      </c>
      <c r="N27" s="67">
        <f t="shared" si="8"/>
        <v>0</v>
      </c>
      <c r="O27" s="67">
        <f t="shared" si="8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08" t="s">
        <v>64</v>
      </c>
      <c r="B30" s="108"/>
      <c r="C30" s="108"/>
      <c r="D30" s="108"/>
      <c r="E30" s="108"/>
      <c r="F30" s="103" t="s">
        <v>249</v>
      </c>
      <c r="G30" s="103"/>
      <c r="H30" s="103"/>
      <c r="I30" s="103"/>
      <c r="J30" s="103"/>
      <c r="K30" s="103"/>
      <c r="L30" s="103"/>
      <c r="M30" s="103"/>
      <c r="N30" s="103"/>
      <c r="O30" s="103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08"/>
      <c r="B31" s="108"/>
      <c r="C31" s="108"/>
      <c r="D31" s="108"/>
      <c r="E31" s="108"/>
      <c r="F31" s="54" t="s">
        <v>234</v>
      </c>
      <c r="G31" s="54" t="s">
        <v>231</v>
      </c>
      <c r="H31" s="54" t="s">
        <v>234</v>
      </c>
      <c r="I31" s="54" t="s">
        <v>231</v>
      </c>
      <c r="J31" s="54" t="s">
        <v>234</v>
      </c>
      <c r="K31" s="54" t="s">
        <v>231</v>
      </c>
      <c r="L31" s="54" t="s">
        <v>234</v>
      </c>
      <c r="M31" s="54" t="s">
        <v>231</v>
      </c>
      <c r="N31" s="54" t="s">
        <v>234</v>
      </c>
      <c r="O31" s="54" t="s">
        <v>231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06" t="s">
        <v>85</v>
      </c>
      <c r="B32" s="62" t="s">
        <v>45</v>
      </c>
      <c r="C32" s="56"/>
      <c r="D32" s="56"/>
      <c r="E32" s="66" t="s">
        <v>36</v>
      </c>
      <c r="F32" s="88">
        <v>445</v>
      </c>
      <c r="G32" s="92">
        <v>432</v>
      </c>
      <c r="H32" s="67"/>
      <c r="I32" s="67"/>
      <c r="J32" s="67"/>
      <c r="K32" s="67"/>
      <c r="L32" s="67"/>
      <c r="M32" s="67"/>
      <c r="N32" s="67"/>
      <c r="O32" s="67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12"/>
      <c r="B33" s="64"/>
      <c r="C33" s="62" t="s">
        <v>65</v>
      </c>
      <c r="D33" s="56"/>
      <c r="E33" s="66"/>
      <c r="F33" s="88">
        <v>440</v>
      </c>
      <c r="G33" s="92">
        <v>430</v>
      </c>
      <c r="H33" s="67"/>
      <c r="I33" s="67"/>
      <c r="J33" s="67"/>
      <c r="K33" s="67"/>
      <c r="L33" s="67"/>
      <c r="M33" s="67"/>
      <c r="N33" s="67"/>
      <c r="O33" s="67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12"/>
      <c r="B34" s="64"/>
      <c r="C34" s="63"/>
      <c r="D34" s="56" t="s">
        <v>66</v>
      </c>
      <c r="E34" s="66"/>
      <c r="F34" s="73" t="s">
        <v>253</v>
      </c>
      <c r="G34" s="92">
        <v>0</v>
      </c>
      <c r="H34" s="67"/>
      <c r="I34" s="67"/>
      <c r="J34" s="67"/>
      <c r="K34" s="67"/>
      <c r="L34" s="67"/>
      <c r="M34" s="67"/>
      <c r="N34" s="67"/>
      <c r="O34" s="67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12"/>
      <c r="B35" s="63"/>
      <c r="C35" s="56" t="s">
        <v>67</v>
      </c>
      <c r="D35" s="56"/>
      <c r="E35" s="66"/>
      <c r="F35" s="88">
        <v>5</v>
      </c>
      <c r="G35" s="92">
        <v>2</v>
      </c>
      <c r="H35" s="67"/>
      <c r="I35" s="67"/>
      <c r="J35" s="69"/>
      <c r="K35" s="69"/>
      <c r="L35" s="67"/>
      <c r="M35" s="67"/>
      <c r="N35" s="67"/>
      <c r="O35" s="67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12"/>
      <c r="B36" s="62" t="s">
        <v>48</v>
      </c>
      <c r="C36" s="56"/>
      <c r="D36" s="56"/>
      <c r="E36" s="66" t="s">
        <v>37</v>
      </c>
      <c r="F36" s="88">
        <v>443</v>
      </c>
      <c r="G36" s="92">
        <v>448</v>
      </c>
      <c r="H36" s="67"/>
      <c r="I36" s="67"/>
      <c r="J36" s="67"/>
      <c r="K36" s="67"/>
      <c r="L36" s="67"/>
      <c r="M36" s="67"/>
      <c r="N36" s="67"/>
      <c r="O36" s="67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12"/>
      <c r="B37" s="64"/>
      <c r="C37" s="56" t="s">
        <v>68</v>
      </c>
      <c r="D37" s="56"/>
      <c r="E37" s="66"/>
      <c r="F37" s="88">
        <v>397</v>
      </c>
      <c r="G37" s="92">
        <v>396</v>
      </c>
      <c r="H37" s="67"/>
      <c r="I37" s="67"/>
      <c r="J37" s="67"/>
      <c r="K37" s="67"/>
      <c r="L37" s="67"/>
      <c r="M37" s="67"/>
      <c r="N37" s="67"/>
      <c r="O37" s="67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12"/>
      <c r="B38" s="63"/>
      <c r="C38" s="56" t="s">
        <v>69</v>
      </c>
      <c r="D38" s="56"/>
      <c r="E38" s="66"/>
      <c r="F38" s="88">
        <v>46</v>
      </c>
      <c r="G38" s="92">
        <v>52</v>
      </c>
      <c r="H38" s="67"/>
      <c r="I38" s="67"/>
      <c r="J38" s="67"/>
      <c r="K38" s="69"/>
      <c r="L38" s="67"/>
      <c r="M38" s="67"/>
      <c r="N38" s="67"/>
      <c r="O38" s="67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12"/>
      <c r="B39" s="30" t="s">
        <v>70</v>
      </c>
      <c r="C39" s="30"/>
      <c r="D39" s="30"/>
      <c r="E39" s="66" t="s">
        <v>97</v>
      </c>
      <c r="F39" s="88">
        <f t="shared" ref="F39:O39" si="9">F32-F36</f>
        <v>2</v>
      </c>
      <c r="G39" s="92">
        <f t="shared" si="9"/>
        <v>-16</v>
      </c>
      <c r="H39" s="67">
        <f t="shared" si="9"/>
        <v>0</v>
      </c>
      <c r="I39" s="67">
        <f t="shared" si="9"/>
        <v>0</v>
      </c>
      <c r="J39" s="67">
        <f t="shared" si="9"/>
        <v>0</v>
      </c>
      <c r="K39" s="67">
        <f t="shared" si="9"/>
        <v>0</v>
      </c>
      <c r="L39" s="67">
        <f t="shared" si="9"/>
        <v>0</v>
      </c>
      <c r="M39" s="67">
        <f t="shared" si="9"/>
        <v>0</v>
      </c>
      <c r="N39" s="67">
        <f t="shared" si="9"/>
        <v>0</v>
      </c>
      <c r="O39" s="67">
        <f t="shared" si="9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06" t="s">
        <v>86</v>
      </c>
      <c r="B40" s="62" t="s">
        <v>71</v>
      </c>
      <c r="C40" s="56"/>
      <c r="D40" s="56"/>
      <c r="E40" s="66" t="s">
        <v>39</v>
      </c>
      <c r="F40" s="88">
        <v>528</v>
      </c>
      <c r="G40" s="92">
        <v>642</v>
      </c>
      <c r="H40" s="67"/>
      <c r="I40" s="67"/>
      <c r="J40" s="67"/>
      <c r="K40" s="67"/>
      <c r="L40" s="67"/>
      <c r="M40" s="67"/>
      <c r="N40" s="67"/>
      <c r="O40" s="67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07"/>
      <c r="B41" s="63"/>
      <c r="C41" s="56" t="s">
        <v>72</v>
      </c>
      <c r="D41" s="56"/>
      <c r="E41" s="66"/>
      <c r="F41" s="115">
        <v>0</v>
      </c>
      <c r="G41" s="69">
        <v>79</v>
      </c>
      <c r="H41" s="69"/>
      <c r="I41" s="69"/>
      <c r="J41" s="67"/>
      <c r="K41" s="67"/>
      <c r="L41" s="67"/>
      <c r="M41" s="67"/>
      <c r="N41" s="67"/>
      <c r="O41" s="67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07"/>
      <c r="B42" s="62" t="s">
        <v>59</v>
      </c>
      <c r="C42" s="56"/>
      <c r="D42" s="56"/>
      <c r="E42" s="66" t="s">
        <v>40</v>
      </c>
      <c r="F42" s="88">
        <v>545</v>
      </c>
      <c r="G42" s="92">
        <v>631</v>
      </c>
      <c r="H42" s="67"/>
      <c r="I42" s="67"/>
      <c r="J42" s="67"/>
      <c r="K42" s="67"/>
      <c r="L42" s="67"/>
      <c r="M42" s="67"/>
      <c r="N42" s="67"/>
      <c r="O42" s="67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07"/>
      <c r="B43" s="63"/>
      <c r="C43" s="56" t="s">
        <v>73</v>
      </c>
      <c r="D43" s="56"/>
      <c r="E43" s="66"/>
      <c r="F43" s="88">
        <v>545</v>
      </c>
      <c r="G43" s="92">
        <v>551</v>
      </c>
      <c r="H43" s="67"/>
      <c r="I43" s="67"/>
      <c r="J43" s="69"/>
      <c r="K43" s="69"/>
      <c r="L43" s="67"/>
      <c r="M43" s="67"/>
      <c r="N43" s="67"/>
      <c r="O43" s="67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07"/>
      <c r="B44" s="56" t="s">
        <v>70</v>
      </c>
      <c r="C44" s="56"/>
      <c r="D44" s="56"/>
      <c r="E44" s="66" t="s">
        <v>98</v>
      </c>
      <c r="F44" s="115">
        <f t="shared" ref="F44:O44" si="10">F40-F42</f>
        <v>-17</v>
      </c>
      <c r="G44" s="69">
        <f t="shared" si="10"/>
        <v>11</v>
      </c>
      <c r="H44" s="69">
        <f t="shared" si="10"/>
        <v>0</v>
      </c>
      <c r="I44" s="69">
        <f t="shared" si="10"/>
        <v>0</v>
      </c>
      <c r="J44" s="69">
        <f t="shared" si="10"/>
        <v>0</v>
      </c>
      <c r="K44" s="69">
        <f t="shared" si="10"/>
        <v>0</v>
      </c>
      <c r="L44" s="69">
        <f t="shared" si="10"/>
        <v>0</v>
      </c>
      <c r="M44" s="69">
        <f t="shared" si="10"/>
        <v>0</v>
      </c>
      <c r="N44" s="69">
        <f t="shared" si="10"/>
        <v>0</v>
      </c>
      <c r="O44" s="69">
        <f t="shared" si="10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06" t="s">
        <v>78</v>
      </c>
      <c r="B45" s="30" t="s">
        <v>74</v>
      </c>
      <c r="C45" s="30"/>
      <c r="D45" s="30"/>
      <c r="E45" s="66" t="s">
        <v>99</v>
      </c>
      <c r="F45" s="88">
        <f t="shared" ref="F45:O45" si="11">F39+F44</f>
        <v>-15</v>
      </c>
      <c r="G45" s="92">
        <f t="shared" si="11"/>
        <v>-5</v>
      </c>
      <c r="H45" s="67">
        <f t="shared" si="11"/>
        <v>0</v>
      </c>
      <c r="I45" s="67">
        <f t="shared" si="11"/>
        <v>0</v>
      </c>
      <c r="J45" s="67">
        <f t="shared" si="11"/>
        <v>0</v>
      </c>
      <c r="K45" s="67">
        <f t="shared" si="11"/>
        <v>0</v>
      </c>
      <c r="L45" s="67">
        <f t="shared" si="11"/>
        <v>0</v>
      </c>
      <c r="M45" s="67">
        <f t="shared" si="11"/>
        <v>0</v>
      </c>
      <c r="N45" s="67">
        <f t="shared" si="11"/>
        <v>0</v>
      </c>
      <c r="O45" s="67">
        <f t="shared" si="11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07"/>
      <c r="B46" s="56" t="s">
        <v>75</v>
      </c>
      <c r="C46" s="56"/>
      <c r="D46" s="56"/>
      <c r="E46" s="56"/>
      <c r="F46" s="115"/>
      <c r="G46" s="69"/>
      <c r="H46" s="69"/>
      <c r="I46" s="69"/>
      <c r="J46" s="69"/>
      <c r="K46" s="69"/>
      <c r="L46" s="67"/>
      <c r="M46" s="67"/>
      <c r="N46" s="69"/>
      <c r="O46" s="69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07"/>
      <c r="B47" s="56" t="s">
        <v>76</v>
      </c>
      <c r="C47" s="56"/>
      <c r="D47" s="56"/>
      <c r="E47" s="56"/>
      <c r="F47" s="88">
        <v>0</v>
      </c>
      <c r="G47" s="92">
        <v>0</v>
      </c>
      <c r="H47" s="67"/>
      <c r="I47" s="67"/>
      <c r="J47" s="67"/>
      <c r="K47" s="67"/>
      <c r="L47" s="67"/>
      <c r="M47" s="67"/>
      <c r="N47" s="67"/>
      <c r="O47" s="67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07"/>
      <c r="B48" s="56" t="s">
        <v>77</v>
      </c>
      <c r="C48" s="56"/>
      <c r="D48" s="56"/>
      <c r="E48" s="56"/>
      <c r="F48" s="88">
        <v>0</v>
      </c>
      <c r="G48" s="92">
        <v>0</v>
      </c>
      <c r="H48" s="67"/>
      <c r="I48" s="67"/>
      <c r="J48" s="67"/>
      <c r="K48" s="67"/>
      <c r="L48" s="67"/>
      <c r="M48" s="67"/>
      <c r="N48" s="67"/>
      <c r="O48" s="67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" ht="15.95" customHeight="1">
      <c r="A49" s="11" t="s">
        <v>82</v>
      </c>
    </row>
    <row r="50" spans="1:1" ht="15.95" customHeight="1">
      <c r="A50" s="11"/>
    </row>
  </sheetData>
  <mergeCells count="28"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75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sqref="A1:D1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98" t="s">
        <v>0</v>
      </c>
      <c r="B1" s="98"/>
      <c r="C1" s="98"/>
      <c r="D1" s="98"/>
      <c r="E1" s="20" t="s">
        <v>250</v>
      </c>
      <c r="F1" s="2"/>
    </row>
    <row r="3" spans="1:24" ht="14.25">
      <c r="A3" s="10" t="s">
        <v>105</v>
      </c>
    </row>
    <row r="5" spans="1:24" ht="14.25">
      <c r="A5" s="9" t="s">
        <v>238</v>
      </c>
      <c r="E5" s="3"/>
    </row>
    <row r="6" spans="1:24" ht="14.25">
      <c r="A6" s="3"/>
      <c r="G6" s="100" t="s">
        <v>106</v>
      </c>
      <c r="H6" s="101"/>
      <c r="I6" s="101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27" customHeight="1">
      <c r="A7" s="8"/>
      <c r="B7" s="4"/>
      <c r="C7" s="4"/>
      <c r="D7" s="4"/>
      <c r="E7" s="60"/>
      <c r="F7" s="52" t="s">
        <v>239</v>
      </c>
      <c r="G7" s="52"/>
      <c r="H7" s="52" t="s">
        <v>241</v>
      </c>
      <c r="I7" s="70" t="s">
        <v>20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17.100000000000001" customHeight="1">
      <c r="A8" s="5"/>
      <c r="B8" s="6"/>
      <c r="C8" s="6"/>
      <c r="D8" s="6"/>
      <c r="E8" s="61"/>
      <c r="F8" s="54" t="s">
        <v>230</v>
      </c>
      <c r="G8" s="54" t="s">
        <v>1</v>
      </c>
      <c r="H8" s="54" t="s">
        <v>230</v>
      </c>
      <c r="I8" s="5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99" t="s">
        <v>79</v>
      </c>
      <c r="B9" s="99" t="s">
        <v>80</v>
      </c>
      <c r="C9" s="62" t="s">
        <v>2</v>
      </c>
      <c r="D9" s="56"/>
      <c r="E9" s="56"/>
      <c r="F9" s="57">
        <v>134402</v>
      </c>
      <c r="G9" s="58">
        <f t="shared" ref="G9:G22" si="0">F9/$F$22*100</f>
        <v>37.956587798720115</v>
      </c>
      <c r="H9" s="57">
        <v>129575</v>
      </c>
      <c r="I9" s="58">
        <f t="shared" ref="I9:I40" si="1">(F9/H9-1)*100</f>
        <v>3.725255643449743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8" customHeight="1">
      <c r="A10" s="99"/>
      <c r="B10" s="99"/>
      <c r="C10" s="64"/>
      <c r="D10" s="62" t="s">
        <v>21</v>
      </c>
      <c r="E10" s="56"/>
      <c r="F10" s="57">
        <v>68285</v>
      </c>
      <c r="G10" s="58">
        <f t="shared" si="0"/>
        <v>19.284427298965813</v>
      </c>
      <c r="H10" s="57">
        <v>65965</v>
      </c>
      <c r="I10" s="58">
        <f t="shared" si="1"/>
        <v>3.5170165997119751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18" customHeight="1">
      <c r="A11" s="99"/>
      <c r="B11" s="99"/>
      <c r="C11" s="51"/>
      <c r="D11" s="51"/>
      <c r="E11" s="30" t="s">
        <v>22</v>
      </c>
      <c r="F11" s="57">
        <v>60883</v>
      </c>
      <c r="G11" s="58">
        <f t="shared" si="0"/>
        <v>17.194021926381133</v>
      </c>
      <c r="H11" s="57">
        <v>59774</v>
      </c>
      <c r="I11" s="58">
        <f t="shared" si="1"/>
        <v>1.8553217117810439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8" customHeight="1">
      <c r="A12" s="99"/>
      <c r="B12" s="99"/>
      <c r="C12" s="51"/>
      <c r="D12" s="29"/>
      <c r="E12" s="30" t="s">
        <v>23</v>
      </c>
      <c r="F12" s="57">
        <v>4263</v>
      </c>
      <c r="G12" s="58">
        <f t="shared" si="0"/>
        <v>1.2039176038001209</v>
      </c>
      <c r="H12" s="57">
        <v>3108</v>
      </c>
      <c r="I12" s="58">
        <f t="shared" si="1"/>
        <v>37.162162162162168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8" customHeight="1">
      <c r="A13" s="99"/>
      <c r="B13" s="99"/>
      <c r="C13" s="63"/>
      <c r="D13" s="56" t="s">
        <v>24</v>
      </c>
      <c r="E13" s="56"/>
      <c r="F13" s="57">
        <v>47275</v>
      </c>
      <c r="G13" s="58">
        <f t="shared" si="0"/>
        <v>13.350974599964982</v>
      </c>
      <c r="H13" s="57">
        <v>45519</v>
      </c>
      <c r="I13" s="58">
        <f t="shared" si="1"/>
        <v>3.857729739229776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8" customHeight="1">
      <c r="A14" s="99"/>
      <c r="B14" s="99"/>
      <c r="C14" s="56" t="s">
        <v>3</v>
      </c>
      <c r="D14" s="56"/>
      <c r="E14" s="56"/>
      <c r="F14" s="57">
        <v>1727</v>
      </c>
      <c r="G14" s="58">
        <f t="shared" si="0"/>
        <v>0.48772359881839283</v>
      </c>
      <c r="H14" s="57">
        <v>1742</v>
      </c>
      <c r="I14" s="58">
        <f t="shared" si="1"/>
        <v>-0.86107921928817444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8" customHeight="1">
      <c r="A15" s="99"/>
      <c r="B15" s="99"/>
      <c r="C15" s="56" t="s">
        <v>4</v>
      </c>
      <c r="D15" s="56"/>
      <c r="E15" s="56"/>
      <c r="F15" s="57">
        <v>23649</v>
      </c>
      <c r="G15" s="58">
        <f t="shared" si="0"/>
        <v>6.6787350251628101</v>
      </c>
      <c r="H15" s="57">
        <v>24545</v>
      </c>
      <c r="I15" s="58">
        <f t="shared" si="1"/>
        <v>-3.6504379710735391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8" customHeight="1">
      <c r="A16" s="99"/>
      <c r="B16" s="99"/>
      <c r="C16" s="56" t="s">
        <v>25</v>
      </c>
      <c r="D16" s="56"/>
      <c r="E16" s="56"/>
      <c r="F16" s="57">
        <v>5229</v>
      </c>
      <c r="G16" s="58">
        <f t="shared" si="0"/>
        <v>1.4767265189469463</v>
      </c>
      <c r="H16" s="57">
        <v>5115</v>
      </c>
      <c r="I16" s="58">
        <f t="shared" si="1"/>
        <v>2.2287390029325449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8" customHeight="1">
      <c r="A17" s="99"/>
      <c r="B17" s="99"/>
      <c r="C17" s="56" t="s">
        <v>5</v>
      </c>
      <c r="D17" s="56"/>
      <c r="E17" s="56"/>
      <c r="F17" s="57">
        <v>84631</v>
      </c>
      <c r="G17" s="58">
        <f t="shared" si="0"/>
        <v>23.90071562918321</v>
      </c>
      <c r="H17" s="57">
        <v>89621</v>
      </c>
      <c r="I17" s="58">
        <f t="shared" si="1"/>
        <v>-5.5678914540118978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8" customHeight="1">
      <c r="A18" s="99"/>
      <c r="B18" s="99"/>
      <c r="C18" s="56" t="s">
        <v>26</v>
      </c>
      <c r="D18" s="56"/>
      <c r="E18" s="56"/>
      <c r="F18" s="57">
        <v>20925</v>
      </c>
      <c r="G18" s="58">
        <f t="shared" si="0"/>
        <v>5.9094477737549918</v>
      </c>
      <c r="H18" s="57">
        <v>18902</v>
      </c>
      <c r="I18" s="58">
        <f t="shared" si="1"/>
        <v>10.702571156491381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8" customHeight="1">
      <c r="A19" s="99"/>
      <c r="B19" s="99"/>
      <c r="C19" s="56" t="s">
        <v>27</v>
      </c>
      <c r="D19" s="56"/>
      <c r="E19" s="56"/>
      <c r="F19" s="57">
        <v>747</v>
      </c>
      <c r="G19" s="58">
        <f t="shared" si="0"/>
        <v>0.21096093127813517</v>
      </c>
      <c r="H19" s="57">
        <v>1005</v>
      </c>
      <c r="I19" s="58">
        <f t="shared" si="1"/>
        <v>-25.671641791044774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8" customHeight="1">
      <c r="A20" s="99"/>
      <c r="B20" s="99"/>
      <c r="C20" s="56" t="s">
        <v>6</v>
      </c>
      <c r="D20" s="56"/>
      <c r="E20" s="56"/>
      <c r="F20" s="57">
        <v>20079</v>
      </c>
      <c r="G20" s="58">
        <f t="shared" si="0"/>
        <v>5.6705281648375854</v>
      </c>
      <c r="H20" s="57">
        <v>26522</v>
      </c>
      <c r="I20" s="58">
        <f t="shared" si="1"/>
        <v>-24.293039740592715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8" customHeight="1">
      <c r="A21" s="99"/>
      <c r="B21" s="99"/>
      <c r="C21" s="56" t="s">
        <v>7</v>
      </c>
      <c r="D21" s="56"/>
      <c r="E21" s="56"/>
      <c r="F21" s="57">
        <v>62705</v>
      </c>
      <c r="G21" s="58">
        <f t="shared" si="0"/>
        <v>17.708574559297812</v>
      </c>
      <c r="H21" s="57">
        <v>46214</v>
      </c>
      <c r="I21" s="58">
        <f t="shared" si="1"/>
        <v>35.683991863937337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8" customHeight="1">
      <c r="A22" s="99"/>
      <c r="B22" s="99"/>
      <c r="C22" s="56" t="s">
        <v>8</v>
      </c>
      <c r="D22" s="56"/>
      <c r="E22" s="56"/>
      <c r="F22" s="57">
        <f>SUM(F9,F14:F21)</f>
        <v>354094</v>
      </c>
      <c r="G22" s="58">
        <f t="shared" si="0"/>
        <v>100</v>
      </c>
      <c r="H22" s="57">
        <f>SUM(H9,H14:H21)</f>
        <v>343241</v>
      </c>
      <c r="I22" s="58">
        <f t="shared" si="1"/>
        <v>3.1619183023007258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8" customHeight="1">
      <c r="A23" s="99"/>
      <c r="B23" s="99" t="s">
        <v>81</v>
      </c>
      <c r="C23" s="65" t="s">
        <v>9</v>
      </c>
      <c r="D23" s="30"/>
      <c r="E23" s="30"/>
      <c r="F23" s="57">
        <v>209014</v>
      </c>
      <c r="G23" s="58">
        <f t="shared" ref="G23:G40" si="2">F23/$F$40*100</f>
        <v>62.112270066268458</v>
      </c>
      <c r="H23" s="57">
        <v>208135</v>
      </c>
      <c r="I23" s="58">
        <f t="shared" si="1"/>
        <v>0.42232205059216099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18" customHeight="1">
      <c r="A24" s="99"/>
      <c r="B24" s="99"/>
      <c r="C24" s="64"/>
      <c r="D24" s="30" t="s">
        <v>10</v>
      </c>
      <c r="E24" s="30"/>
      <c r="F24" s="57">
        <v>73360</v>
      </c>
      <c r="G24" s="58">
        <f t="shared" si="2"/>
        <v>21.800243677751034</v>
      </c>
      <c r="H24" s="57">
        <v>71490</v>
      </c>
      <c r="I24" s="58">
        <f t="shared" si="1"/>
        <v>2.6157504546090449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" customHeight="1">
      <c r="A25" s="99"/>
      <c r="B25" s="99"/>
      <c r="C25" s="64"/>
      <c r="D25" s="30" t="s">
        <v>28</v>
      </c>
      <c r="E25" s="30"/>
      <c r="F25" s="57">
        <v>105302</v>
      </c>
      <c r="G25" s="58">
        <f t="shared" si="2"/>
        <v>31.292383584440287</v>
      </c>
      <c r="H25" s="57">
        <v>109372</v>
      </c>
      <c r="I25" s="58">
        <f t="shared" si="1"/>
        <v>-3.7212449255751068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18" customHeight="1">
      <c r="A26" s="99"/>
      <c r="B26" s="99"/>
      <c r="C26" s="63"/>
      <c r="D26" s="30" t="s">
        <v>11</v>
      </c>
      <c r="E26" s="30"/>
      <c r="F26" s="57">
        <v>30352</v>
      </c>
      <c r="G26" s="58">
        <f t="shared" si="2"/>
        <v>9.0196428040771455</v>
      </c>
      <c r="H26" s="57">
        <v>27273</v>
      </c>
      <c r="I26" s="58">
        <f t="shared" si="1"/>
        <v>11.289553771128947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18" customHeight="1">
      <c r="A27" s="99"/>
      <c r="B27" s="99"/>
      <c r="C27" s="65" t="s">
        <v>12</v>
      </c>
      <c r="D27" s="30"/>
      <c r="E27" s="30"/>
      <c r="F27" s="57">
        <v>111653</v>
      </c>
      <c r="G27" s="58">
        <f t="shared" si="2"/>
        <v>33.17969748298713</v>
      </c>
      <c r="H27" s="57">
        <v>90526</v>
      </c>
      <c r="I27" s="58">
        <f t="shared" si="1"/>
        <v>23.338046528069277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8" customHeight="1">
      <c r="A28" s="99"/>
      <c r="B28" s="99"/>
      <c r="C28" s="64"/>
      <c r="D28" s="30" t="s">
        <v>13</v>
      </c>
      <c r="E28" s="30"/>
      <c r="F28" s="57">
        <v>45784</v>
      </c>
      <c r="G28" s="58">
        <f>F28/$F$40*100</f>
        <v>13.605539211316156</v>
      </c>
      <c r="H28" s="57">
        <v>41621</v>
      </c>
      <c r="I28" s="58">
        <f t="shared" si="1"/>
        <v>10.002162369957478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8" customHeight="1">
      <c r="A29" s="99"/>
      <c r="B29" s="99"/>
      <c r="C29" s="64"/>
      <c r="D29" s="30" t="s">
        <v>29</v>
      </c>
      <c r="E29" s="30"/>
      <c r="F29" s="57">
        <v>4300</v>
      </c>
      <c r="G29" s="58">
        <f t="shared" si="2"/>
        <v>1.2778223529761374</v>
      </c>
      <c r="H29" s="57">
        <v>3520</v>
      </c>
      <c r="I29" s="58">
        <f t="shared" si="1"/>
        <v>22.159090909090917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8" customHeight="1">
      <c r="A30" s="99"/>
      <c r="B30" s="99"/>
      <c r="C30" s="64"/>
      <c r="D30" s="30" t="s">
        <v>30</v>
      </c>
      <c r="E30" s="30"/>
      <c r="F30" s="57">
        <v>19446</v>
      </c>
      <c r="G30" s="58">
        <f t="shared" si="2"/>
        <v>5.7787287153427833</v>
      </c>
      <c r="H30" s="57">
        <v>16443</v>
      </c>
      <c r="I30" s="58">
        <f t="shared" si="1"/>
        <v>18.263090676883785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8" customHeight="1">
      <c r="A31" s="99"/>
      <c r="B31" s="99"/>
      <c r="C31" s="64"/>
      <c r="D31" s="30" t="s">
        <v>31</v>
      </c>
      <c r="E31" s="30"/>
      <c r="F31" s="57">
        <v>22205</v>
      </c>
      <c r="G31" s="58">
        <f t="shared" si="2"/>
        <v>6.598615197170961</v>
      </c>
      <c r="H31" s="57">
        <v>20367</v>
      </c>
      <c r="I31" s="58">
        <f t="shared" si="1"/>
        <v>9.0244022192762721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8" customHeight="1">
      <c r="A32" s="99"/>
      <c r="B32" s="99"/>
      <c r="C32" s="64"/>
      <c r="D32" s="30" t="s">
        <v>14</v>
      </c>
      <c r="E32" s="30"/>
      <c r="F32" s="57">
        <v>11929</v>
      </c>
      <c r="G32" s="58">
        <f t="shared" si="2"/>
        <v>3.5449169415470565</v>
      </c>
      <c r="H32" s="57">
        <v>1480</v>
      </c>
      <c r="I32" s="58">
        <f t="shared" si="1"/>
        <v>706.01351351351354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8" customHeight="1">
      <c r="A33" s="99"/>
      <c r="B33" s="99"/>
      <c r="C33" s="63"/>
      <c r="D33" s="30" t="s">
        <v>32</v>
      </c>
      <c r="E33" s="30"/>
      <c r="F33" s="57">
        <v>7989</v>
      </c>
      <c r="G33" s="58">
        <f t="shared" si="2"/>
        <v>2.3740750646340376</v>
      </c>
      <c r="H33" s="57">
        <v>7096</v>
      </c>
      <c r="I33" s="58">
        <f t="shared" si="1"/>
        <v>12.584554678692218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8" customHeight="1">
      <c r="A34" s="99"/>
      <c r="B34" s="99"/>
      <c r="C34" s="65" t="s">
        <v>15</v>
      </c>
      <c r="D34" s="30"/>
      <c r="E34" s="30"/>
      <c r="F34" s="57">
        <v>15843</v>
      </c>
      <c r="G34" s="58">
        <f t="shared" si="2"/>
        <v>4.7080324507444056</v>
      </c>
      <c r="H34" s="57">
        <v>18867</v>
      </c>
      <c r="I34" s="58">
        <f t="shared" si="1"/>
        <v>-16.027985371283194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8" customHeight="1">
      <c r="A35" s="99"/>
      <c r="B35" s="99"/>
      <c r="C35" s="64"/>
      <c r="D35" s="65" t="s">
        <v>16</v>
      </c>
      <c r="E35" s="30"/>
      <c r="F35" s="57">
        <v>15549</v>
      </c>
      <c r="G35" s="58">
        <f t="shared" si="2"/>
        <v>4.6206650619595262</v>
      </c>
      <c r="H35" s="57">
        <v>17497</v>
      </c>
      <c r="I35" s="58">
        <f t="shared" si="1"/>
        <v>-11.133337143510314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8" customHeight="1">
      <c r="A36" s="99"/>
      <c r="B36" s="99"/>
      <c r="C36" s="64"/>
      <c r="D36" s="64"/>
      <c r="E36" s="59" t="s">
        <v>102</v>
      </c>
      <c r="F36" s="57">
        <v>3974</v>
      </c>
      <c r="G36" s="58">
        <f t="shared" si="2"/>
        <v>1.1809455885412024</v>
      </c>
      <c r="H36" s="57">
        <v>5607</v>
      </c>
      <c r="I36" s="58">
        <f t="shared" si="1"/>
        <v>-29.124308899589803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8" customHeight="1">
      <c r="A37" s="99"/>
      <c r="B37" s="99"/>
      <c r="C37" s="64"/>
      <c r="D37" s="63"/>
      <c r="E37" s="30" t="s">
        <v>33</v>
      </c>
      <c r="F37" s="57">
        <v>11575</v>
      </c>
      <c r="G37" s="58">
        <f t="shared" si="2"/>
        <v>3.4397194734183234</v>
      </c>
      <c r="H37" s="57">
        <v>11890</v>
      </c>
      <c r="I37" s="58">
        <f t="shared" si="1"/>
        <v>-2.6492851135407891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8" customHeight="1">
      <c r="A38" s="99"/>
      <c r="B38" s="99"/>
      <c r="C38" s="64"/>
      <c r="D38" s="56" t="s">
        <v>34</v>
      </c>
      <c r="E38" s="56"/>
      <c r="F38" s="57">
        <v>294</v>
      </c>
      <c r="G38" s="58">
        <f t="shared" si="2"/>
        <v>8.7367388784880096E-2</v>
      </c>
      <c r="H38" s="57">
        <v>1370</v>
      </c>
      <c r="I38" s="58">
        <f t="shared" si="1"/>
        <v>-78.540145985401466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8" customHeight="1">
      <c r="A39" s="99"/>
      <c r="B39" s="99"/>
      <c r="C39" s="63"/>
      <c r="D39" s="56" t="s">
        <v>35</v>
      </c>
      <c r="E39" s="56"/>
      <c r="F39" s="57">
        <v>0</v>
      </c>
      <c r="G39" s="58">
        <f t="shared" si="2"/>
        <v>0</v>
      </c>
      <c r="H39" s="57">
        <v>0</v>
      </c>
      <c r="I39" s="58" t="e">
        <f t="shared" si="1"/>
        <v>#DIV/0!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8" customHeight="1">
      <c r="A40" s="99"/>
      <c r="B40" s="99"/>
      <c r="C40" s="30" t="s">
        <v>17</v>
      </c>
      <c r="D40" s="30"/>
      <c r="E40" s="30"/>
      <c r="F40" s="57">
        <f>SUM(F23,F27,F34)</f>
        <v>336510</v>
      </c>
      <c r="G40" s="58">
        <f t="shared" si="2"/>
        <v>100</v>
      </c>
      <c r="H40" s="57">
        <f>SUM(H23,H27,H34)</f>
        <v>317528</v>
      </c>
      <c r="I40" s="58">
        <f t="shared" si="1"/>
        <v>5.9780554785719753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/>
    </sheetView>
  </sheetViews>
  <sheetFormatPr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7" t="s">
        <v>0</v>
      </c>
      <c r="B1" s="37"/>
      <c r="C1" s="20" t="s">
        <v>250</v>
      </c>
      <c r="D1" s="38"/>
      <c r="E1" s="38"/>
    </row>
    <row r="4" spans="1:9">
      <c r="A4" s="9" t="s">
        <v>107</v>
      </c>
    </row>
    <row r="5" spans="1:9">
      <c r="I5" s="39" t="s">
        <v>108</v>
      </c>
    </row>
    <row r="6" spans="1:9" s="33" customFormat="1" ht="29.25" customHeight="1">
      <c r="A6" s="71" t="s">
        <v>109</v>
      </c>
      <c r="B6" s="52"/>
      <c r="C6" s="52"/>
      <c r="D6" s="52"/>
      <c r="E6" s="28" t="s">
        <v>226</v>
      </c>
      <c r="F6" s="28" t="s">
        <v>227</v>
      </c>
      <c r="G6" s="28" t="s">
        <v>228</v>
      </c>
      <c r="H6" s="28" t="s">
        <v>232</v>
      </c>
      <c r="I6" s="28" t="s">
        <v>242</v>
      </c>
    </row>
    <row r="7" spans="1:9" ht="27" customHeight="1">
      <c r="A7" s="99" t="s">
        <v>110</v>
      </c>
      <c r="B7" s="62" t="s">
        <v>111</v>
      </c>
      <c r="C7" s="56"/>
      <c r="D7" s="66" t="s">
        <v>112</v>
      </c>
      <c r="E7" s="32">
        <v>297262</v>
      </c>
      <c r="F7" s="28">
        <v>306647</v>
      </c>
      <c r="G7" s="28">
        <v>391464</v>
      </c>
      <c r="H7" s="28">
        <v>343241</v>
      </c>
      <c r="I7" s="28">
        <v>354094</v>
      </c>
    </row>
    <row r="8" spans="1:9" ht="27" customHeight="1">
      <c r="A8" s="99"/>
      <c r="B8" s="83"/>
      <c r="C8" s="56" t="s">
        <v>113</v>
      </c>
      <c r="D8" s="66" t="s">
        <v>37</v>
      </c>
      <c r="E8" s="72">
        <v>194225</v>
      </c>
      <c r="F8" s="72">
        <v>199448</v>
      </c>
      <c r="G8" s="72">
        <v>201956</v>
      </c>
      <c r="H8" s="72">
        <v>212432</v>
      </c>
      <c r="I8" s="73">
        <v>230831</v>
      </c>
    </row>
    <row r="9" spans="1:9" ht="27" customHeight="1">
      <c r="A9" s="99"/>
      <c r="B9" s="56" t="s">
        <v>114</v>
      </c>
      <c r="C9" s="56"/>
      <c r="D9" s="66"/>
      <c r="E9" s="72">
        <v>288040</v>
      </c>
      <c r="F9" s="72">
        <v>296379</v>
      </c>
      <c r="G9" s="72">
        <v>380200</v>
      </c>
      <c r="H9" s="72">
        <v>317528</v>
      </c>
      <c r="I9" s="74">
        <v>336510</v>
      </c>
    </row>
    <row r="10" spans="1:9" ht="27" customHeight="1">
      <c r="A10" s="99"/>
      <c r="B10" s="56" t="s">
        <v>115</v>
      </c>
      <c r="C10" s="56"/>
      <c r="D10" s="66"/>
      <c r="E10" s="72">
        <v>9221</v>
      </c>
      <c r="F10" s="72">
        <v>10268</v>
      </c>
      <c r="G10" s="72">
        <v>11264</v>
      </c>
      <c r="H10" s="72">
        <v>25713</v>
      </c>
      <c r="I10" s="74">
        <v>17584</v>
      </c>
    </row>
    <row r="11" spans="1:9" ht="27" customHeight="1">
      <c r="A11" s="99"/>
      <c r="B11" s="56" t="s">
        <v>116</v>
      </c>
      <c r="C11" s="56"/>
      <c r="D11" s="66"/>
      <c r="E11" s="72">
        <v>1058</v>
      </c>
      <c r="F11" s="72">
        <v>1165</v>
      </c>
      <c r="G11" s="72">
        <v>1175</v>
      </c>
      <c r="H11" s="72">
        <v>1103</v>
      </c>
      <c r="I11" s="74">
        <v>1594</v>
      </c>
    </row>
    <row r="12" spans="1:9" ht="27" customHeight="1">
      <c r="A12" s="99"/>
      <c r="B12" s="56" t="s">
        <v>117</v>
      </c>
      <c r="C12" s="56"/>
      <c r="D12" s="66"/>
      <c r="E12" s="72">
        <v>8164</v>
      </c>
      <c r="F12" s="72">
        <v>9103</v>
      </c>
      <c r="G12" s="72">
        <v>10089</v>
      </c>
      <c r="H12" s="72">
        <v>24611</v>
      </c>
      <c r="I12" s="74">
        <v>15989</v>
      </c>
    </row>
    <row r="13" spans="1:9" ht="27" customHeight="1">
      <c r="A13" s="99"/>
      <c r="B13" s="56" t="s">
        <v>118</v>
      </c>
      <c r="C13" s="56"/>
      <c r="D13" s="66"/>
      <c r="E13" s="72">
        <v>325</v>
      </c>
      <c r="F13" s="72">
        <v>939</v>
      </c>
      <c r="G13" s="72">
        <v>986</v>
      </c>
      <c r="H13" s="72">
        <v>14521</v>
      </c>
      <c r="I13" s="74">
        <v>-8621</v>
      </c>
    </row>
    <row r="14" spans="1:9" ht="27" customHeight="1">
      <c r="A14" s="99"/>
      <c r="B14" s="56" t="s">
        <v>119</v>
      </c>
      <c r="C14" s="56"/>
      <c r="D14" s="66"/>
      <c r="E14" s="72">
        <v>0</v>
      </c>
      <c r="F14" s="72">
        <v>0</v>
      </c>
      <c r="G14" s="72">
        <v>0</v>
      </c>
      <c r="H14" s="72">
        <v>0</v>
      </c>
      <c r="I14" s="95" t="s">
        <v>252</v>
      </c>
    </row>
    <row r="15" spans="1:9" ht="27" customHeight="1">
      <c r="A15" s="99"/>
      <c r="B15" s="56" t="s">
        <v>120</v>
      </c>
      <c r="C15" s="56"/>
      <c r="D15" s="66"/>
      <c r="E15" s="72">
        <v>-2671</v>
      </c>
      <c r="F15" s="72">
        <v>-3807</v>
      </c>
      <c r="G15" s="72">
        <v>620</v>
      </c>
      <c r="H15" s="72">
        <v>14526</v>
      </c>
      <c r="I15" s="74">
        <v>-16215</v>
      </c>
    </row>
    <row r="16" spans="1:9" ht="27" customHeight="1">
      <c r="A16" s="99"/>
      <c r="B16" s="56" t="s">
        <v>121</v>
      </c>
      <c r="C16" s="56"/>
      <c r="D16" s="66" t="s">
        <v>38</v>
      </c>
      <c r="E16" s="72">
        <v>15069</v>
      </c>
      <c r="F16" s="72">
        <v>14443</v>
      </c>
      <c r="G16" s="72">
        <v>18549</v>
      </c>
      <c r="H16" s="72">
        <v>24065</v>
      </c>
      <c r="I16" s="74">
        <v>39980</v>
      </c>
    </row>
    <row r="17" spans="1:9" ht="27" customHeight="1">
      <c r="A17" s="99"/>
      <c r="B17" s="56" t="s">
        <v>122</v>
      </c>
      <c r="C17" s="56"/>
      <c r="D17" s="66" t="s">
        <v>39</v>
      </c>
      <c r="E17" s="72">
        <v>58551</v>
      </c>
      <c r="F17" s="72">
        <v>59420</v>
      </c>
      <c r="G17" s="72">
        <v>46785</v>
      </c>
      <c r="H17" s="72">
        <v>37546</v>
      </c>
      <c r="I17" s="74">
        <v>39312</v>
      </c>
    </row>
    <row r="18" spans="1:9" ht="27" customHeight="1">
      <c r="A18" s="99"/>
      <c r="B18" s="56" t="s">
        <v>123</v>
      </c>
      <c r="C18" s="56"/>
      <c r="D18" s="66" t="s">
        <v>40</v>
      </c>
      <c r="E18" s="72">
        <v>269917</v>
      </c>
      <c r="F18" s="72">
        <v>272240</v>
      </c>
      <c r="G18" s="72">
        <v>273802</v>
      </c>
      <c r="H18" s="72">
        <v>274386</v>
      </c>
      <c r="I18" s="74">
        <v>265220</v>
      </c>
    </row>
    <row r="19" spans="1:9" ht="27" customHeight="1">
      <c r="A19" s="99"/>
      <c r="B19" s="56" t="s">
        <v>124</v>
      </c>
      <c r="C19" s="56"/>
      <c r="D19" s="66" t="s">
        <v>125</v>
      </c>
      <c r="E19" s="72">
        <v>313399</v>
      </c>
      <c r="F19" s="72">
        <v>317217</v>
      </c>
      <c r="G19" s="72">
        <v>302038</v>
      </c>
      <c r="H19" s="72">
        <v>287867</v>
      </c>
      <c r="I19" s="72">
        <f>I17+I18-I16</f>
        <v>264552</v>
      </c>
    </row>
    <row r="20" spans="1:9" ht="27" customHeight="1">
      <c r="A20" s="99"/>
      <c r="B20" s="56" t="s">
        <v>126</v>
      </c>
      <c r="C20" s="56"/>
      <c r="D20" s="66" t="s">
        <v>127</v>
      </c>
      <c r="E20" s="75">
        <v>1.3897129617711417</v>
      </c>
      <c r="F20" s="75">
        <v>1.364967309774979</v>
      </c>
      <c r="G20" s="75">
        <v>1.3557507575907624</v>
      </c>
      <c r="H20" s="75">
        <v>1.2916415605935077</v>
      </c>
      <c r="I20" s="75">
        <f>I18/I8</f>
        <v>1.1489791232546755</v>
      </c>
    </row>
    <row r="21" spans="1:9" ht="27" customHeight="1">
      <c r="A21" s="99"/>
      <c r="B21" s="56" t="s">
        <v>128</v>
      </c>
      <c r="C21" s="56"/>
      <c r="D21" s="66" t="s">
        <v>129</v>
      </c>
      <c r="E21" s="75">
        <v>1.6135873342772558</v>
      </c>
      <c r="F21" s="75">
        <v>1.5904747102001524</v>
      </c>
      <c r="G21" s="75">
        <v>1.4955633900453564</v>
      </c>
      <c r="H21" s="75">
        <v>1.3551018678918429</v>
      </c>
      <c r="I21" s="75">
        <f>I19/I8</f>
        <v>1.1460852311864524</v>
      </c>
    </row>
    <row r="22" spans="1:9" ht="27" customHeight="1">
      <c r="A22" s="99"/>
      <c r="B22" s="56" t="s">
        <v>130</v>
      </c>
      <c r="C22" s="56"/>
      <c r="D22" s="66" t="s">
        <v>131</v>
      </c>
      <c r="E22" s="72">
        <v>374479.03659923968</v>
      </c>
      <c r="F22" s="72">
        <v>377701.93401592714</v>
      </c>
      <c r="G22" s="72">
        <v>379869.030772219</v>
      </c>
      <c r="H22" s="72">
        <v>378206.26801361277</v>
      </c>
      <c r="I22" s="72">
        <f>I18/I24*1000000</f>
        <v>365572.10062674619</v>
      </c>
    </row>
    <row r="23" spans="1:9" ht="27" customHeight="1">
      <c r="A23" s="99"/>
      <c r="B23" s="56" t="s">
        <v>132</v>
      </c>
      <c r="C23" s="56"/>
      <c r="D23" s="66" t="s">
        <v>133</v>
      </c>
      <c r="E23" s="72">
        <v>434805.34975998226</v>
      </c>
      <c r="F23" s="72">
        <v>440102.38907849829</v>
      </c>
      <c r="G23" s="72">
        <v>419043.25869197259</v>
      </c>
      <c r="H23" s="72">
        <v>396788.11511620379</v>
      </c>
      <c r="I23" s="72">
        <f>I19/I24*1000000</f>
        <v>364651.34742857615</v>
      </c>
    </row>
    <row r="24" spans="1:9" ht="27" customHeight="1">
      <c r="A24" s="99"/>
      <c r="B24" s="76" t="s">
        <v>134</v>
      </c>
      <c r="C24" s="77"/>
      <c r="D24" s="66" t="s">
        <v>135</v>
      </c>
      <c r="E24" s="72">
        <v>720780</v>
      </c>
      <c r="F24" s="72">
        <v>720780</v>
      </c>
      <c r="G24" s="72">
        <v>725493</v>
      </c>
      <c r="H24" s="72">
        <v>725493</v>
      </c>
      <c r="I24" s="74">
        <v>725493</v>
      </c>
    </row>
    <row r="25" spans="1:9" ht="27" customHeight="1">
      <c r="A25" s="99"/>
      <c r="B25" s="30" t="s">
        <v>136</v>
      </c>
      <c r="C25" s="30"/>
      <c r="D25" s="30"/>
      <c r="E25" s="72">
        <v>170359</v>
      </c>
      <c r="F25" s="72">
        <v>172010</v>
      </c>
      <c r="G25" s="72">
        <v>175892</v>
      </c>
      <c r="H25" s="72">
        <v>185704</v>
      </c>
      <c r="I25" s="67">
        <v>180308</v>
      </c>
    </row>
    <row r="26" spans="1:9" ht="27" customHeight="1">
      <c r="A26" s="99"/>
      <c r="B26" s="30" t="s">
        <v>137</v>
      </c>
      <c r="C26" s="30"/>
      <c r="D26" s="30"/>
      <c r="E26" s="78">
        <v>0.90300000000000002</v>
      </c>
      <c r="F26" s="78">
        <v>0.88900000000000001</v>
      </c>
      <c r="G26" s="78">
        <v>0.88400000000000001</v>
      </c>
      <c r="H26" s="78">
        <v>0.86299999999999999</v>
      </c>
      <c r="I26" s="79">
        <v>0.83899999999999997</v>
      </c>
    </row>
    <row r="27" spans="1:9" ht="27" customHeight="1">
      <c r="A27" s="99"/>
      <c r="B27" s="30" t="s">
        <v>138</v>
      </c>
      <c r="C27" s="30"/>
      <c r="D27" s="30"/>
      <c r="E27" s="80">
        <v>4.8</v>
      </c>
      <c r="F27" s="80">
        <v>5.3</v>
      </c>
      <c r="G27" s="80">
        <v>5.7</v>
      </c>
      <c r="H27" s="80">
        <v>13.3</v>
      </c>
      <c r="I27" s="81">
        <v>8.9</v>
      </c>
    </row>
    <row r="28" spans="1:9" ht="27" customHeight="1">
      <c r="A28" s="99"/>
      <c r="B28" s="30" t="s">
        <v>139</v>
      </c>
      <c r="C28" s="30"/>
      <c r="D28" s="30"/>
      <c r="E28" s="80">
        <v>98.1</v>
      </c>
      <c r="F28" s="80">
        <v>99.8</v>
      </c>
      <c r="G28" s="80">
        <v>98.2</v>
      </c>
      <c r="H28" s="80">
        <v>93.3</v>
      </c>
      <c r="I28" s="81">
        <v>96.9</v>
      </c>
    </row>
    <row r="29" spans="1:9" ht="27" customHeight="1">
      <c r="A29" s="99"/>
      <c r="B29" s="30" t="s">
        <v>140</v>
      </c>
      <c r="C29" s="30"/>
      <c r="D29" s="30"/>
      <c r="E29" s="80">
        <v>54</v>
      </c>
      <c r="F29" s="80">
        <v>53.4</v>
      </c>
      <c r="G29" s="80">
        <v>41.4</v>
      </c>
      <c r="H29" s="80">
        <v>45.5</v>
      </c>
      <c r="I29" s="81">
        <v>50</v>
      </c>
    </row>
    <row r="30" spans="1:9" ht="27" customHeight="1">
      <c r="A30" s="99"/>
      <c r="B30" s="99" t="s">
        <v>141</v>
      </c>
      <c r="C30" s="30" t="s">
        <v>142</v>
      </c>
      <c r="D30" s="30"/>
      <c r="E30" s="80">
        <v>0</v>
      </c>
      <c r="F30" s="80">
        <v>0</v>
      </c>
      <c r="G30" s="80">
        <v>0</v>
      </c>
      <c r="H30" s="80">
        <v>0</v>
      </c>
      <c r="I30" s="80">
        <v>0</v>
      </c>
    </row>
    <row r="31" spans="1:9" ht="27" customHeight="1">
      <c r="A31" s="99"/>
      <c r="B31" s="99"/>
      <c r="C31" s="30" t="s">
        <v>143</v>
      </c>
      <c r="D31" s="30"/>
      <c r="E31" s="80">
        <v>0</v>
      </c>
      <c r="F31" s="80">
        <v>0</v>
      </c>
      <c r="G31" s="80">
        <v>0</v>
      </c>
      <c r="H31" s="80">
        <v>0</v>
      </c>
      <c r="I31" s="80">
        <v>0</v>
      </c>
    </row>
    <row r="32" spans="1:9" ht="27" customHeight="1">
      <c r="A32" s="99"/>
      <c r="B32" s="99"/>
      <c r="C32" s="30" t="s">
        <v>144</v>
      </c>
      <c r="D32" s="30"/>
      <c r="E32" s="80">
        <v>2.7</v>
      </c>
      <c r="F32" s="80">
        <v>2.7</v>
      </c>
      <c r="G32" s="80">
        <v>2.6</v>
      </c>
      <c r="H32" s="80">
        <v>2.7</v>
      </c>
      <c r="I32" s="81">
        <v>2.7</v>
      </c>
    </row>
    <row r="33" spans="1:9" ht="27" customHeight="1">
      <c r="A33" s="99"/>
      <c r="B33" s="99"/>
      <c r="C33" s="30" t="s">
        <v>145</v>
      </c>
      <c r="D33" s="30"/>
      <c r="E33" s="80">
        <v>33.299999999999997</v>
      </c>
      <c r="F33" s="80">
        <v>31.3</v>
      </c>
      <c r="G33" s="80">
        <v>23.9</v>
      </c>
      <c r="H33" s="80">
        <v>14.2</v>
      </c>
      <c r="I33" s="82">
        <v>2</v>
      </c>
    </row>
    <row r="34" spans="1:9" ht="27" customHeight="1">
      <c r="A34" s="1" t="s">
        <v>243</v>
      </c>
      <c r="E34" s="40"/>
      <c r="F34" s="40"/>
      <c r="G34" s="40"/>
      <c r="H34" s="40"/>
      <c r="I34" s="41"/>
    </row>
    <row r="35" spans="1:9" ht="27" customHeight="1">
      <c r="A35" s="11" t="s">
        <v>146</v>
      </c>
    </row>
    <row r="36" spans="1:9">
      <c r="A36" s="42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view="pageBreakPreview" zoomScale="85" zoomScaleNormal="100" zoomScaleSheetLayoutView="85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">
        <v>250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244</v>
      </c>
      <c r="B5" s="12"/>
      <c r="C5" s="12"/>
      <c r="D5" s="12"/>
      <c r="K5" s="16"/>
      <c r="O5" s="16" t="s">
        <v>43</v>
      </c>
    </row>
    <row r="6" spans="1:25" ht="15.95" customHeight="1">
      <c r="A6" s="109" t="s">
        <v>44</v>
      </c>
      <c r="B6" s="108"/>
      <c r="C6" s="108"/>
      <c r="D6" s="108"/>
      <c r="E6" s="108"/>
      <c r="F6" s="102" t="s">
        <v>247</v>
      </c>
      <c r="G6" s="102"/>
      <c r="H6" s="102" t="s">
        <v>248</v>
      </c>
      <c r="I6" s="102"/>
      <c r="J6" s="102"/>
      <c r="K6" s="102"/>
      <c r="L6" s="102"/>
      <c r="M6" s="102"/>
      <c r="N6" s="102"/>
      <c r="O6" s="102"/>
    </row>
    <row r="7" spans="1:25" ht="15.95" customHeight="1">
      <c r="A7" s="108"/>
      <c r="B7" s="108"/>
      <c r="C7" s="108"/>
      <c r="D7" s="108"/>
      <c r="E7" s="108"/>
      <c r="F7" s="54" t="s">
        <v>239</v>
      </c>
      <c r="G7" s="84" t="s">
        <v>240</v>
      </c>
      <c r="H7" s="54" t="s">
        <v>239</v>
      </c>
      <c r="I7" s="84" t="s">
        <v>240</v>
      </c>
      <c r="J7" s="54" t="s">
        <v>239</v>
      </c>
      <c r="K7" s="84" t="s">
        <v>240</v>
      </c>
      <c r="L7" s="54" t="s">
        <v>239</v>
      </c>
      <c r="M7" s="84" t="s">
        <v>240</v>
      </c>
      <c r="N7" s="54" t="s">
        <v>239</v>
      </c>
      <c r="O7" s="84" t="s">
        <v>240</v>
      </c>
    </row>
    <row r="8" spans="1:25" ht="15.95" customHeight="1">
      <c r="A8" s="106" t="s">
        <v>83</v>
      </c>
      <c r="B8" s="62" t="s">
        <v>45</v>
      </c>
      <c r="C8" s="56"/>
      <c r="D8" s="56"/>
      <c r="E8" s="66" t="s">
        <v>36</v>
      </c>
      <c r="F8" s="88">
        <v>14916</v>
      </c>
      <c r="G8" s="92">
        <v>15167</v>
      </c>
      <c r="H8" s="119">
        <v>324</v>
      </c>
      <c r="I8" s="92">
        <v>358</v>
      </c>
      <c r="J8" s="67"/>
      <c r="K8" s="67"/>
      <c r="L8" s="67"/>
      <c r="M8" s="67"/>
      <c r="N8" s="67"/>
      <c r="O8" s="67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06"/>
      <c r="B9" s="64"/>
      <c r="C9" s="56" t="s">
        <v>46</v>
      </c>
      <c r="D9" s="56"/>
      <c r="E9" s="66" t="s">
        <v>37</v>
      </c>
      <c r="F9" s="88">
        <v>14916</v>
      </c>
      <c r="G9" s="92">
        <v>15167</v>
      </c>
      <c r="H9" s="119">
        <v>324</v>
      </c>
      <c r="I9" s="92">
        <v>358</v>
      </c>
      <c r="J9" s="67"/>
      <c r="K9" s="67"/>
      <c r="L9" s="67"/>
      <c r="M9" s="67"/>
      <c r="N9" s="67"/>
      <c r="O9" s="67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06"/>
      <c r="B10" s="63"/>
      <c r="C10" s="56" t="s">
        <v>47</v>
      </c>
      <c r="D10" s="56"/>
      <c r="E10" s="66" t="s">
        <v>38</v>
      </c>
      <c r="F10" s="118">
        <v>0</v>
      </c>
      <c r="G10" s="92">
        <v>0</v>
      </c>
      <c r="H10" s="120">
        <v>0</v>
      </c>
      <c r="I10" s="92">
        <v>0</v>
      </c>
      <c r="J10" s="68"/>
      <c r="K10" s="68"/>
      <c r="L10" s="67"/>
      <c r="M10" s="67"/>
      <c r="N10" s="67"/>
      <c r="O10" s="67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06"/>
      <c r="B11" s="62" t="s">
        <v>48</v>
      </c>
      <c r="C11" s="56"/>
      <c r="D11" s="56"/>
      <c r="E11" s="66" t="s">
        <v>39</v>
      </c>
      <c r="F11" s="88">
        <v>14887</v>
      </c>
      <c r="G11" s="92">
        <v>14294</v>
      </c>
      <c r="H11" s="119">
        <v>324</v>
      </c>
      <c r="I11" s="92">
        <v>351</v>
      </c>
      <c r="J11" s="67"/>
      <c r="K11" s="67"/>
      <c r="L11" s="67"/>
      <c r="M11" s="67"/>
      <c r="N11" s="67"/>
      <c r="O11" s="67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06"/>
      <c r="B12" s="64"/>
      <c r="C12" s="56" t="s">
        <v>49</v>
      </c>
      <c r="D12" s="56"/>
      <c r="E12" s="66" t="s">
        <v>40</v>
      </c>
      <c r="F12" s="88">
        <v>14887</v>
      </c>
      <c r="G12" s="92">
        <v>14294</v>
      </c>
      <c r="H12" s="119">
        <v>324</v>
      </c>
      <c r="I12" s="92">
        <v>351</v>
      </c>
      <c r="J12" s="67"/>
      <c r="K12" s="67"/>
      <c r="L12" s="67"/>
      <c r="M12" s="67"/>
      <c r="N12" s="67"/>
      <c r="O12" s="67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06"/>
      <c r="B13" s="63"/>
      <c r="C13" s="56" t="s">
        <v>50</v>
      </c>
      <c r="D13" s="56"/>
      <c r="E13" s="66" t="s">
        <v>41</v>
      </c>
      <c r="F13" s="118">
        <v>0</v>
      </c>
      <c r="G13" s="92">
        <v>0</v>
      </c>
      <c r="H13" s="120">
        <v>0</v>
      </c>
      <c r="I13" s="68">
        <v>0</v>
      </c>
      <c r="J13" s="68"/>
      <c r="K13" s="68"/>
      <c r="L13" s="67"/>
      <c r="M13" s="67"/>
      <c r="N13" s="67"/>
      <c r="O13" s="67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06"/>
      <c r="B14" s="56" t="s">
        <v>51</v>
      </c>
      <c r="C14" s="56"/>
      <c r="D14" s="56"/>
      <c r="E14" s="66" t="s">
        <v>148</v>
      </c>
      <c r="F14" s="88">
        <f t="shared" ref="F14:F15" si="0">F9-F12</f>
        <v>29</v>
      </c>
      <c r="G14" s="92">
        <f>G9-G12</f>
        <v>873</v>
      </c>
      <c r="H14" s="119">
        <f t="shared" ref="H14:H15" si="1">H9-H12</f>
        <v>0</v>
      </c>
      <c r="I14" s="92">
        <f t="shared" ref="G14:O15" si="2">I9-I12</f>
        <v>7</v>
      </c>
      <c r="J14" s="67">
        <f t="shared" si="2"/>
        <v>0</v>
      </c>
      <c r="K14" s="67">
        <f t="shared" si="2"/>
        <v>0</v>
      </c>
      <c r="L14" s="67">
        <f t="shared" si="2"/>
        <v>0</v>
      </c>
      <c r="M14" s="67">
        <f t="shared" si="2"/>
        <v>0</v>
      </c>
      <c r="N14" s="67">
        <f t="shared" si="2"/>
        <v>0</v>
      </c>
      <c r="O14" s="67">
        <f t="shared" si="2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06"/>
      <c r="B15" s="56" t="s">
        <v>52</v>
      </c>
      <c r="C15" s="56"/>
      <c r="D15" s="56"/>
      <c r="E15" s="66" t="s">
        <v>149</v>
      </c>
      <c r="F15" s="88">
        <f t="shared" si="0"/>
        <v>0</v>
      </c>
      <c r="G15" s="92">
        <f t="shared" si="2"/>
        <v>0</v>
      </c>
      <c r="H15" s="119">
        <f t="shared" si="1"/>
        <v>0</v>
      </c>
      <c r="I15" s="92">
        <f t="shared" si="2"/>
        <v>0</v>
      </c>
      <c r="J15" s="67">
        <f t="shared" si="2"/>
        <v>0</v>
      </c>
      <c r="K15" s="67">
        <f t="shared" si="2"/>
        <v>0</v>
      </c>
      <c r="L15" s="67">
        <f t="shared" si="2"/>
        <v>0</v>
      </c>
      <c r="M15" s="67">
        <f t="shared" si="2"/>
        <v>0</v>
      </c>
      <c r="N15" s="67">
        <f t="shared" si="2"/>
        <v>0</v>
      </c>
      <c r="O15" s="67">
        <f t="shared" si="2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06"/>
      <c r="B16" s="56" t="s">
        <v>53</v>
      </c>
      <c r="C16" s="56"/>
      <c r="D16" s="56"/>
      <c r="E16" s="66" t="s">
        <v>150</v>
      </c>
      <c r="F16" s="88">
        <f t="shared" ref="F16" si="3">F8-F11</f>
        <v>29</v>
      </c>
      <c r="G16" s="92">
        <f t="shared" ref="G16:O16" si="4">G8-G11</f>
        <v>873</v>
      </c>
      <c r="H16" s="119">
        <f t="shared" si="4"/>
        <v>0</v>
      </c>
      <c r="I16" s="92">
        <f t="shared" si="4"/>
        <v>7</v>
      </c>
      <c r="J16" s="67">
        <f t="shared" si="4"/>
        <v>0</v>
      </c>
      <c r="K16" s="67">
        <f t="shared" si="4"/>
        <v>0</v>
      </c>
      <c r="L16" s="67">
        <f t="shared" si="4"/>
        <v>0</v>
      </c>
      <c r="M16" s="67">
        <f t="shared" si="4"/>
        <v>0</v>
      </c>
      <c r="N16" s="67">
        <f t="shared" si="4"/>
        <v>0</v>
      </c>
      <c r="O16" s="67">
        <f t="shared" si="4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06"/>
      <c r="B17" s="56" t="s">
        <v>54</v>
      </c>
      <c r="C17" s="56"/>
      <c r="D17" s="56"/>
      <c r="E17" s="54"/>
      <c r="F17" s="88">
        <v>0</v>
      </c>
      <c r="G17" s="68">
        <v>0</v>
      </c>
      <c r="H17" s="119">
        <v>-35</v>
      </c>
      <c r="I17" s="68">
        <v>-35</v>
      </c>
      <c r="J17" s="67"/>
      <c r="K17" s="67"/>
      <c r="L17" s="67"/>
      <c r="M17" s="67"/>
      <c r="N17" s="68"/>
      <c r="O17" s="69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06"/>
      <c r="B18" s="56" t="s">
        <v>55</v>
      </c>
      <c r="C18" s="56"/>
      <c r="D18" s="56"/>
      <c r="E18" s="54"/>
      <c r="F18" s="115">
        <v>0</v>
      </c>
      <c r="G18" s="69">
        <v>0</v>
      </c>
      <c r="H18" s="115">
        <v>0</v>
      </c>
      <c r="I18" s="69">
        <v>0</v>
      </c>
      <c r="J18" s="69"/>
      <c r="K18" s="69"/>
      <c r="L18" s="69"/>
      <c r="M18" s="69"/>
      <c r="N18" s="69"/>
      <c r="O18" s="69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06" t="s">
        <v>84</v>
      </c>
      <c r="B19" s="62" t="s">
        <v>56</v>
      </c>
      <c r="C19" s="56"/>
      <c r="D19" s="56"/>
      <c r="E19" s="66"/>
      <c r="F19" s="88">
        <v>5776</v>
      </c>
      <c r="G19" s="92">
        <v>8313</v>
      </c>
      <c r="H19" s="119">
        <v>41</v>
      </c>
      <c r="I19" s="92">
        <v>0</v>
      </c>
      <c r="J19" s="67"/>
      <c r="K19" s="67"/>
      <c r="L19" s="67"/>
      <c r="M19" s="67"/>
      <c r="N19" s="67"/>
      <c r="O19" s="67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06"/>
      <c r="B20" s="63"/>
      <c r="C20" s="56" t="s">
        <v>57</v>
      </c>
      <c r="D20" s="56"/>
      <c r="E20" s="66"/>
      <c r="F20" s="88">
        <v>3498</v>
      </c>
      <c r="G20" s="92">
        <v>5584</v>
      </c>
      <c r="H20" s="119">
        <v>41</v>
      </c>
      <c r="I20" s="92">
        <v>0</v>
      </c>
      <c r="J20" s="67"/>
      <c r="K20" s="68"/>
      <c r="L20" s="67"/>
      <c r="M20" s="67"/>
      <c r="N20" s="67"/>
      <c r="O20" s="67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06"/>
      <c r="B21" s="56" t="s">
        <v>58</v>
      </c>
      <c r="C21" s="56"/>
      <c r="D21" s="56"/>
      <c r="E21" s="66" t="s">
        <v>151</v>
      </c>
      <c r="F21" s="88">
        <v>5020</v>
      </c>
      <c r="G21" s="92">
        <v>6602</v>
      </c>
      <c r="H21" s="119">
        <v>41</v>
      </c>
      <c r="I21" s="92">
        <v>0</v>
      </c>
      <c r="J21" s="67"/>
      <c r="K21" s="67"/>
      <c r="L21" s="67"/>
      <c r="M21" s="67"/>
      <c r="N21" s="67"/>
      <c r="O21" s="67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06"/>
      <c r="B22" s="62" t="s">
        <v>59</v>
      </c>
      <c r="C22" s="56"/>
      <c r="D22" s="56"/>
      <c r="E22" s="66" t="s">
        <v>152</v>
      </c>
      <c r="F22" s="88">
        <v>12548</v>
      </c>
      <c r="G22" s="92">
        <v>13879</v>
      </c>
      <c r="H22" s="119">
        <v>72</v>
      </c>
      <c r="I22" s="92">
        <v>29</v>
      </c>
      <c r="J22" s="67"/>
      <c r="K22" s="67"/>
      <c r="L22" s="67"/>
      <c r="M22" s="67"/>
      <c r="N22" s="67"/>
      <c r="O22" s="67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06"/>
      <c r="B23" s="63" t="s">
        <v>60</v>
      </c>
      <c r="C23" s="56" t="s">
        <v>61</v>
      </c>
      <c r="D23" s="56"/>
      <c r="E23" s="66"/>
      <c r="F23" s="88">
        <v>6708</v>
      </c>
      <c r="G23" s="92">
        <v>6982</v>
      </c>
      <c r="H23" s="119">
        <v>72</v>
      </c>
      <c r="I23" s="92">
        <v>29</v>
      </c>
      <c r="J23" s="67"/>
      <c r="K23" s="67"/>
      <c r="L23" s="67"/>
      <c r="M23" s="67"/>
      <c r="N23" s="67"/>
      <c r="O23" s="67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06"/>
      <c r="B24" s="56" t="s">
        <v>153</v>
      </c>
      <c r="C24" s="56"/>
      <c r="D24" s="56"/>
      <c r="E24" s="66" t="s">
        <v>154</v>
      </c>
      <c r="F24" s="88">
        <f t="shared" ref="F24" si="5">F21-F22</f>
        <v>-7528</v>
      </c>
      <c r="G24" s="92">
        <f>G21-G22</f>
        <v>-7277</v>
      </c>
      <c r="H24" s="119">
        <f t="shared" ref="H24" si="6">H21-H22</f>
        <v>-31</v>
      </c>
      <c r="I24" s="92">
        <f t="shared" ref="I24:O24" si="7">I21-I22</f>
        <v>-29</v>
      </c>
      <c r="J24" s="67">
        <f t="shared" si="7"/>
        <v>0</v>
      </c>
      <c r="K24" s="67">
        <f t="shared" si="7"/>
        <v>0</v>
      </c>
      <c r="L24" s="67">
        <f t="shared" si="7"/>
        <v>0</v>
      </c>
      <c r="M24" s="67">
        <f t="shared" si="7"/>
        <v>0</v>
      </c>
      <c r="N24" s="67">
        <f t="shared" si="7"/>
        <v>0</v>
      </c>
      <c r="O24" s="67">
        <f t="shared" si="7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06"/>
      <c r="B25" s="62" t="s">
        <v>62</v>
      </c>
      <c r="C25" s="62"/>
      <c r="D25" s="62"/>
      <c r="E25" s="110" t="s">
        <v>155</v>
      </c>
      <c r="F25" s="116">
        <v>7528</v>
      </c>
      <c r="G25" s="104">
        <v>7030</v>
      </c>
      <c r="H25" s="121">
        <v>31</v>
      </c>
      <c r="I25" s="104">
        <v>29</v>
      </c>
      <c r="J25" s="104"/>
      <c r="K25" s="104"/>
      <c r="L25" s="104"/>
      <c r="M25" s="104"/>
      <c r="N25" s="104"/>
      <c r="O25" s="104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06"/>
      <c r="B26" s="83" t="s">
        <v>63</v>
      </c>
      <c r="C26" s="83"/>
      <c r="D26" s="83"/>
      <c r="E26" s="111"/>
      <c r="F26" s="117"/>
      <c r="G26" s="105"/>
      <c r="H26" s="122"/>
      <c r="I26" s="105"/>
      <c r="J26" s="105"/>
      <c r="K26" s="105"/>
      <c r="L26" s="105"/>
      <c r="M26" s="105"/>
      <c r="N26" s="105"/>
      <c r="O26" s="105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06"/>
      <c r="B27" s="56" t="s">
        <v>156</v>
      </c>
      <c r="C27" s="56"/>
      <c r="D27" s="56"/>
      <c r="E27" s="66" t="s">
        <v>157</v>
      </c>
      <c r="F27" s="88">
        <f t="shared" ref="F27" si="8">F24+F25</f>
        <v>0</v>
      </c>
      <c r="G27" s="92">
        <f t="shared" ref="G27:O27" si="9">G24+G25</f>
        <v>-247</v>
      </c>
      <c r="H27" s="119">
        <f t="shared" si="9"/>
        <v>0</v>
      </c>
      <c r="I27" s="92">
        <f t="shared" si="9"/>
        <v>0</v>
      </c>
      <c r="J27" s="67">
        <f t="shared" si="9"/>
        <v>0</v>
      </c>
      <c r="K27" s="67">
        <f t="shared" si="9"/>
        <v>0</v>
      </c>
      <c r="L27" s="67">
        <f t="shared" si="9"/>
        <v>0</v>
      </c>
      <c r="M27" s="67">
        <f t="shared" si="9"/>
        <v>0</v>
      </c>
      <c r="N27" s="67">
        <f t="shared" si="9"/>
        <v>0</v>
      </c>
      <c r="O27" s="67">
        <f t="shared" si="9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08" t="s">
        <v>64</v>
      </c>
      <c r="B30" s="108"/>
      <c r="C30" s="108"/>
      <c r="D30" s="108"/>
      <c r="E30" s="108"/>
      <c r="F30" s="103" t="s">
        <v>249</v>
      </c>
      <c r="G30" s="103"/>
      <c r="H30" s="103"/>
      <c r="I30" s="103"/>
      <c r="J30" s="103"/>
      <c r="K30" s="103"/>
      <c r="L30" s="103"/>
      <c r="M30" s="103"/>
      <c r="N30" s="103"/>
      <c r="O30" s="103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08"/>
      <c r="B31" s="108"/>
      <c r="C31" s="108"/>
      <c r="D31" s="108"/>
      <c r="E31" s="108"/>
      <c r="F31" s="54" t="s">
        <v>239</v>
      </c>
      <c r="G31" s="84" t="s">
        <v>240</v>
      </c>
      <c r="H31" s="54" t="s">
        <v>239</v>
      </c>
      <c r="I31" s="84" t="s">
        <v>240</v>
      </c>
      <c r="J31" s="54" t="s">
        <v>239</v>
      </c>
      <c r="K31" s="84" t="s">
        <v>240</v>
      </c>
      <c r="L31" s="54" t="s">
        <v>239</v>
      </c>
      <c r="M31" s="84" t="s">
        <v>240</v>
      </c>
      <c r="N31" s="54" t="s">
        <v>239</v>
      </c>
      <c r="O31" s="84" t="s">
        <v>240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06" t="s">
        <v>85</v>
      </c>
      <c r="B32" s="62" t="s">
        <v>45</v>
      </c>
      <c r="C32" s="56"/>
      <c r="D32" s="56"/>
      <c r="E32" s="66" t="s">
        <v>36</v>
      </c>
      <c r="F32" s="88">
        <v>726</v>
      </c>
      <c r="G32" s="92">
        <v>763</v>
      </c>
      <c r="H32" s="67"/>
      <c r="I32" s="67"/>
      <c r="J32" s="67"/>
      <c r="K32" s="67"/>
      <c r="L32" s="67"/>
      <c r="M32" s="67"/>
      <c r="N32" s="67"/>
      <c r="O32" s="67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12"/>
      <c r="B33" s="64"/>
      <c r="C33" s="62" t="s">
        <v>65</v>
      </c>
      <c r="D33" s="56"/>
      <c r="E33" s="66"/>
      <c r="F33" s="88">
        <v>722</v>
      </c>
      <c r="G33" s="92">
        <v>728</v>
      </c>
      <c r="H33" s="67"/>
      <c r="I33" s="67"/>
      <c r="J33" s="67"/>
      <c r="K33" s="67"/>
      <c r="L33" s="67"/>
      <c r="M33" s="67"/>
      <c r="N33" s="67"/>
      <c r="O33" s="67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12"/>
      <c r="B34" s="64"/>
      <c r="C34" s="63"/>
      <c r="D34" s="56" t="s">
        <v>66</v>
      </c>
      <c r="E34" s="66"/>
      <c r="F34" s="88">
        <v>722</v>
      </c>
      <c r="G34" s="92">
        <v>728</v>
      </c>
      <c r="H34" s="67"/>
      <c r="I34" s="67"/>
      <c r="J34" s="67"/>
      <c r="K34" s="67"/>
      <c r="L34" s="67"/>
      <c r="M34" s="67"/>
      <c r="N34" s="67"/>
      <c r="O34" s="67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12"/>
      <c r="B35" s="63"/>
      <c r="C35" s="56" t="s">
        <v>67</v>
      </c>
      <c r="D35" s="56"/>
      <c r="E35" s="66"/>
      <c r="F35" s="88">
        <v>4</v>
      </c>
      <c r="G35" s="92">
        <v>35</v>
      </c>
      <c r="H35" s="67"/>
      <c r="I35" s="67"/>
      <c r="J35" s="69"/>
      <c r="K35" s="69"/>
      <c r="L35" s="67"/>
      <c r="M35" s="67"/>
      <c r="N35" s="67"/>
      <c r="O35" s="67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12"/>
      <c r="B36" s="62" t="s">
        <v>48</v>
      </c>
      <c r="C36" s="56"/>
      <c r="D36" s="56"/>
      <c r="E36" s="66" t="s">
        <v>37</v>
      </c>
      <c r="F36" s="88">
        <v>730</v>
      </c>
      <c r="G36" s="92">
        <v>707</v>
      </c>
      <c r="H36" s="67"/>
      <c r="I36" s="67"/>
      <c r="J36" s="67"/>
      <c r="K36" s="67"/>
      <c r="L36" s="67"/>
      <c r="M36" s="67"/>
      <c r="N36" s="67"/>
      <c r="O36" s="67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12"/>
      <c r="B37" s="64"/>
      <c r="C37" s="56" t="s">
        <v>68</v>
      </c>
      <c r="D37" s="56"/>
      <c r="E37" s="66"/>
      <c r="F37" s="88">
        <v>670</v>
      </c>
      <c r="G37" s="92">
        <v>638</v>
      </c>
      <c r="H37" s="67"/>
      <c r="I37" s="67"/>
      <c r="J37" s="67"/>
      <c r="K37" s="67"/>
      <c r="L37" s="67"/>
      <c r="M37" s="67"/>
      <c r="N37" s="67"/>
      <c r="O37" s="67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12"/>
      <c r="B38" s="63"/>
      <c r="C38" s="56" t="s">
        <v>69</v>
      </c>
      <c r="D38" s="56"/>
      <c r="E38" s="66"/>
      <c r="F38" s="88">
        <v>60</v>
      </c>
      <c r="G38" s="92">
        <v>69</v>
      </c>
      <c r="H38" s="67"/>
      <c r="I38" s="67"/>
      <c r="J38" s="67"/>
      <c r="K38" s="69"/>
      <c r="L38" s="67"/>
      <c r="M38" s="67"/>
      <c r="N38" s="67"/>
      <c r="O38" s="67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12"/>
      <c r="B39" s="30" t="s">
        <v>70</v>
      </c>
      <c r="C39" s="30"/>
      <c r="D39" s="30"/>
      <c r="E39" s="66" t="s">
        <v>159</v>
      </c>
      <c r="F39" s="88">
        <f t="shared" ref="F39" si="10">F32-F36</f>
        <v>-4</v>
      </c>
      <c r="G39" s="92">
        <f t="shared" ref="G39:O39" si="11">G32-G36</f>
        <v>56</v>
      </c>
      <c r="H39" s="67">
        <f t="shared" si="11"/>
        <v>0</v>
      </c>
      <c r="I39" s="67">
        <f t="shared" si="11"/>
        <v>0</v>
      </c>
      <c r="J39" s="67">
        <f t="shared" si="11"/>
        <v>0</v>
      </c>
      <c r="K39" s="67">
        <f t="shared" si="11"/>
        <v>0</v>
      </c>
      <c r="L39" s="67">
        <f t="shared" si="11"/>
        <v>0</v>
      </c>
      <c r="M39" s="67">
        <f t="shared" si="11"/>
        <v>0</v>
      </c>
      <c r="N39" s="67">
        <f t="shared" si="11"/>
        <v>0</v>
      </c>
      <c r="O39" s="67">
        <f t="shared" si="11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06" t="s">
        <v>86</v>
      </c>
      <c r="B40" s="62" t="s">
        <v>71</v>
      </c>
      <c r="C40" s="56"/>
      <c r="D40" s="56"/>
      <c r="E40" s="66" t="s">
        <v>39</v>
      </c>
      <c r="F40" s="88">
        <v>599</v>
      </c>
      <c r="G40" s="92">
        <v>594</v>
      </c>
      <c r="H40" s="67"/>
      <c r="I40" s="67"/>
      <c r="J40" s="67"/>
      <c r="K40" s="67"/>
      <c r="L40" s="67"/>
      <c r="M40" s="67"/>
      <c r="N40" s="67"/>
      <c r="O40" s="67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07"/>
      <c r="B41" s="63"/>
      <c r="C41" s="56" t="s">
        <v>72</v>
      </c>
      <c r="D41" s="56"/>
      <c r="E41" s="66"/>
      <c r="F41" s="115">
        <v>35</v>
      </c>
      <c r="G41" s="69">
        <v>0</v>
      </c>
      <c r="H41" s="69"/>
      <c r="I41" s="69"/>
      <c r="J41" s="67"/>
      <c r="K41" s="67"/>
      <c r="L41" s="67"/>
      <c r="M41" s="67"/>
      <c r="N41" s="67"/>
      <c r="O41" s="67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07"/>
      <c r="B42" s="62" t="s">
        <v>59</v>
      </c>
      <c r="C42" s="56"/>
      <c r="D42" s="56"/>
      <c r="E42" s="66" t="s">
        <v>40</v>
      </c>
      <c r="F42" s="88">
        <v>605</v>
      </c>
      <c r="G42" s="92">
        <v>594</v>
      </c>
      <c r="H42" s="67"/>
      <c r="I42" s="67"/>
      <c r="J42" s="67"/>
      <c r="K42" s="67"/>
      <c r="L42" s="67"/>
      <c r="M42" s="67"/>
      <c r="N42" s="67"/>
      <c r="O42" s="67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07"/>
      <c r="B43" s="63"/>
      <c r="C43" s="56" t="s">
        <v>73</v>
      </c>
      <c r="D43" s="56"/>
      <c r="E43" s="66"/>
      <c r="F43" s="88">
        <v>566</v>
      </c>
      <c r="G43" s="92">
        <v>594</v>
      </c>
      <c r="H43" s="67"/>
      <c r="I43" s="67"/>
      <c r="J43" s="69"/>
      <c r="K43" s="69"/>
      <c r="L43" s="67"/>
      <c r="M43" s="67"/>
      <c r="N43" s="67"/>
      <c r="O43" s="67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07"/>
      <c r="B44" s="56" t="s">
        <v>70</v>
      </c>
      <c r="C44" s="56"/>
      <c r="D44" s="56"/>
      <c r="E44" s="66" t="s">
        <v>160</v>
      </c>
      <c r="F44" s="115">
        <f t="shared" ref="F44" si="12">F40-F42</f>
        <v>-6</v>
      </c>
      <c r="G44" s="69">
        <f t="shared" ref="G44:O44" si="13">G40-G42</f>
        <v>0</v>
      </c>
      <c r="H44" s="69">
        <f t="shared" si="13"/>
        <v>0</v>
      </c>
      <c r="I44" s="69">
        <f t="shared" si="13"/>
        <v>0</v>
      </c>
      <c r="J44" s="69">
        <f t="shared" si="13"/>
        <v>0</v>
      </c>
      <c r="K44" s="69">
        <f t="shared" si="13"/>
        <v>0</v>
      </c>
      <c r="L44" s="69">
        <f t="shared" si="13"/>
        <v>0</v>
      </c>
      <c r="M44" s="69">
        <f t="shared" si="13"/>
        <v>0</v>
      </c>
      <c r="N44" s="69">
        <f t="shared" si="13"/>
        <v>0</v>
      </c>
      <c r="O44" s="69">
        <f t="shared" si="13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06" t="s">
        <v>78</v>
      </c>
      <c r="B45" s="30" t="s">
        <v>74</v>
      </c>
      <c r="C45" s="30"/>
      <c r="D45" s="30"/>
      <c r="E45" s="66" t="s">
        <v>161</v>
      </c>
      <c r="F45" s="88">
        <f t="shared" ref="F45" si="14">F39+F44</f>
        <v>-10</v>
      </c>
      <c r="G45" s="92">
        <f t="shared" ref="G45:O45" si="15">G39+G44</f>
        <v>56</v>
      </c>
      <c r="H45" s="67">
        <f t="shared" si="15"/>
        <v>0</v>
      </c>
      <c r="I45" s="67">
        <f t="shared" si="15"/>
        <v>0</v>
      </c>
      <c r="J45" s="67">
        <f t="shared" si="15"/>
        <v>0</v>
      </c>
      <c r="K45" s="67">
        <f t="shared" si="15"/>
        <v>0</v>
      </c>
      <c r="L45" s="67">
        <f t="shared" si="15"/>
        <v>0</v>
      </c>
      <c r="M45" s="67">
        <f t="shared" si="15"/>
        <v>0</v>
      </c>
      <c r="N45" s="67">
        <f t="shared" si="15"/>
        <v>0</v>
      </c>
      <c r="O45" s="67">
        <f t="shared" si="15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07"/>
      <c r="B46" s="56" t="s">
        <v>75</v>
      </c>
      <c r="C46" s="56"/>
      <c r="D46" s="56"/>
      <c r="E46" s="56"/>
      <c r="F46" s="115">
        <v>0</v>
      </c>
      <c r="G46" s="69">
        <v>0</v>
      </c>
      <c r="H46" s="69"/>
      <c r="I46" s="69"/>
      <c r="J46" s="69"/>
      <c r="K46" s="69"/>
      <c r="L46" s="67"/>
      <c r="M46" s="67"/>
      <c r="N46" s="69"/>
      <c r="O46" s="69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07"/>
      <c r="B47" s="56" t="s">
        <v>76</v>
      </c>
      <c r="C47" s="56"/>
      <c r="D47" s="56"/>
      <c r="E47" s="56"/>
      <c r="F47" s="88">
        <v>28</v>
      </c>
      <c r="G47" s="92">
        <v>39</v>
      </c>
      <c r="H47" s="67"/>
      <c r="I47" s="67"/>
      <c r="J47" s="67"/>
      <c r="K47" s="67"/>
      <c r="L47" s="67"/>
      <c r="M47" s="67"/>
      <c r="N47" s="67"/>
      <c r="O47" s="67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07"/>
      <c r="B48" s="56" t="s">
        <v>77</v>
      </c>
      <c r="C48" s="56"/>
      <c r="D48" s="56"/>
      <c r="E48" s="56"/>
      <c r="F48" s="88">
        <v>28</v>
      </c>
      <c r="G48" s="92">
        <v>39</v>
      </c>
      <c r="H48" s="67"/>
      <c r="I48" s="67"/>
      <c r="J48" s="67"/>
      <c r="K48" s="67"/>
      <c r="L48" s="67"/>
      <c r="M48" s="67"/>
      <c r="N48" s="67"/>
      <c r="O48" s="67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5.95" customHeight="1">
      <c r="A49" s="11" t="s">
        <v>162</v>
      </c>
      <c r="F49" s="96"/>
      <c r="O49" s="4"/>
    </row>
    <row r="50" spans="1:15" ht="15.95" customHeight="1">
      <c r="A50" s="11"/>
      <c r="F50" s="97"/>
    </row>
    <row r="51" spans="1:15">
      <c r="F51" s="22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/>
    </sheetView>
  </sheetViews>
  <sheetFormatPr defaultRowHeight="13.5"/>
  <cols>
    <col min="1" max="2" width="3.625" style="1" customWidth="1"/>
    <col min="3" max="3" width="21.375" style="1" customWidth="1"/>
    <col min="4" max="4" width="20" style="1" customWidth="1"/>
    <col min="5" max="14" width="12.625" style="1" customWidth="1"/>
    <col min="15" max="16384" width="9" style="1"/>
  </cols>
  <sheetData>
    <row r="1" spans="1:14" ht="33.950000000000003" customHeight="1">
      <c r="A1" s="37" t="s">
        <v>0</v>
      </c>
      <c r="B1" s="37"/>
      <c r="C1" s="43" t="s">
        <v>250</v>
      </c>
      <c r="D1" s="44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5"/>
      <c r="B5" s="45" t="s">
        <v>245</v>
      </c>
      <c r="C5" s="45"/>
      <c r="D5" s="45"/>
      <c r="H5" s="16"/>
      <c r="L5" s="16"/>
      <c r="N5" s="16" t="s">
        <v>164</v>
      </c>
    </row>
    <row r="6" spans="1:14" ht="15" customHeight="1">
      <c r="A6" s="46"/>
      <c r="B6" s="47"/>
      <c r="C6" s="47"/>
      <c r="D6" s="90"/>
      <c r="E6" s="114" t="s">
        <v>251</v>
      </c>
      <c r="F6" s="114"/>
      <c r="G6" s="114"/>
      <c r="H6" s="114"/>
      <c r="I6" s="114"/>
      <c r="J6" s="114"/>
      <c r="K6" s="114"/>
      <c r="L6" s="114"/>
      <c r="M6" s="114"/>
      <c r="N6" s="114"/>
    </row>
    <row r="7" spans="1:14" ht="15" customHeight="1">
      <c r="A7" s="48"/>
      <c r="B7" s="49"/>
      <c r="C7" s="49"/>
      <c r="D7" s="91"/>
      <c r="E7" s="28" t="s">
        <v>239</v>
      </c>
      <c r="F7" s="28" t="s">
        <v>240</v>
      </c>
      <c r="G7" s="28" t="s">
        <v>239</v>
      </c>
      <c r="H7" s="28" t="s">
        <v>240</v>
      </c>
      <c r="I7" s="28" t="s">
        <v>239</v>
      </c>
      <c r="J7" s="28" t="s">
        <v>240</v>
      </c>
      <c r="K7" s="28" t="s">
        <v>239</v>
      </c>
      <c r="L7" s="28" t="s">
        <v>240</v>
      </c>
      <c r="M7" s="28" t="s">
        <v>239</v>
      </c>
      <c r="N7" s="28" t="s">
        <v>240</v>
      </c>
    </row>
    <row r="8" spans="1:14" ht="18" customHeight="1">
      <c r="A8" s="99" t="s">
        <v>165</v>
      </c>
      <c r="B8" s="85" t="s">
        <v>166</v>
      </c>
      <c r="C8" s="86"/>
      <c r="D8" s="86"/>
      <c r="E8" s="87">
        <v>0</v>
      </c>
      <c r="F8" s="87">
        <v>1</v>
      </c>
      <c r="G8" s="87"/>
      <c r="H8" s="87"/>
      <c r="I8" s="87"/>
      <c r="J8" s="87"/>
      <c r="K8" s="87"/>
      <c r="L8" s="87"/>
      <c r="M8" s="87"/>
      <c r="N8" s="87"/>
    </row>
    <row r="9" spans="1:14" ht="18" customHeight="1">
      <c r="A9" s="99"/>
      <c r="B9" s="99" t="s">
        <v>167</v>
      </c>
      <c r="C9" s="56" t="s">
        <v>168</v>
      </c>
      <c r="D9" s="56"/>
      <c r="E9" s="87"/>
      <c r="F9" s="87">
        <v>10</v>
      </c>
      <c r="G9" s="87"/>
      <c r="H9" s="87"/>
      <c r="I9" s="87"/>
      <c r="J9" s="87"/>
      <c r="K9" s="87"/>
      <c r="L9" s="87"/>
      <c r="M9" s="87"/>
      <c r="N9" s="87"/>
    </row>
    <row r="10" spans="1:14" ht="18" customHeight="1">
      <c r="A10" s="99"/>
      <c r="B10" s="99"/>
      <c r="C10" s="56" t="s">
        <v>169</v>
      </c>
      <c r="D10" s="56"/>
      <c r="E10" s="87"/>
      <c r="F10" s="87">
        <v>10</v>
      </c>
      <c r="G10" s="87"/>
      <c r="H10" s="87"/>
      <c r="I10" s="87"/>
      <c r="J10" s="87"/>
      <c r="K10" s="87"/>
      <c r="L10" s="87"/>
      <c r="M10" s="87"/>
      <c r="N10" s="87"/>
    </row>
    <row r="11" spans="1:14" ht="18" customHeight="1">
      <c r="A11" s="99"/>
      <c r="B11" s="99"/>
      <c r="C11" s="56" t="s">
        <v>170</v>
      </c>
      <c r="D11" s="56"/>
      <c r="E11" s="87"/>
      <c r="F11" s="93">
        <v>0</v>
      </c>
      <c r="G11" s="87"/>
      <c r="H11" s="87"/>
      <c r="I11" s="87"/>
      <c r="J11" s="87"/>
      <c r="K11" s="87"/>
      <c r="L11" s="87"/>
      <c r="M11" s="87"/>
      <c r="N11" s="87"/>
    </row>
    <row r="12" spans="1:14" ht="18" customHeight="1">
      <c r="A12" s="99"/>
      <c r="B12" s="99"/>
      <c r="C12" s="56" t="s">
        <v>171</v>
      </c>
      <c r="D12" s="56"/>
      <c r="E12" s="87"/>
      <c r="F12" s="93">
        <v>0</v>
      </c>
      <c r="G12" s="87"/>
      <c r="H12" s="87"/>
      <c r="I12" s="87"/>
      <c r="J12" s="87"/>
      <c r="K12" s="87"/>
      <c r="L12" s="87"/>
      <c r="M12" s="87"/>
      <c r="N12" s="87"/>
    </row>
    <row r="13" spans="1:14" ht="18" customHeight="1">
      <c r="A13" s="99"/>
      <c r="B13" s="99"/>
      <c r="C13" s="56" t="s">
        <v>172</v>
      </c>
      <c r="D13" s="56"/>
      <c r="E13" s="87"/>
      <c r="F13" s="87">
        <v>0</v>
      </c>
      <c r="G13" s="87"/>
      <c r="H13" s="87"/>
      <c r="I13" s="87"/>
      <c r="J13" s="87"/>
      <c r="K13" s="87"/>
      <c r="L13" s="87"/>
      <c r="M13" s="87"/>
      <c r="N13" s="87"/>
    </row>
    <row r="14" spans="1:14" ht="18" customHeight="1">
      <c r="A14" s="99"/>
      <c r="B14" s="99"/>
      <c r="C14" s="56" t="s">
        <v>78</v>
      </c>
      <c r="D14" s="56"/>
      <c r="E14" s="87"/>
      <c r="F14" s="87">
        <v>0</v>
      </c>
      <c r="G14" s="87"/>
      <c r="H14" s="87"/>
      <c r="I14" s="87"/>
      <c r="J14" s="87"/>
      <c r="K14" s="87"/>
      <c r="L14" s="87"/>
      <c r="M14" s="87"/>
      <c r="N14" s="87"/>
    </row>
    <row r="15" spans="1:14" ht="18" customHeight="1">
      <c r="A15" s="99" t="s">
        <v>173</v>
      </c>
      <c r="B15" s="99" t="s">
        <v>174</v>
      </c>
      <c r="C15" s="56" t="s">
        <v>175</v>
      </c>
      <c r="D15" s="56"/>
      <c r="E15" s="67"/>
      <c r="F15" s="92">
        <v>189</v>
      </c>
      <c r="G15" s="67"/>
      <c r="H15" s="67"/>
      <c r="I15" s="67"/>
      <c r="J15" s="67"/>
      <c r="K15" s="67"/>
      <c r="L15" s="67"/>
      <c r="M15" s="67"/>
      <c r="N15" s="67"/>
    </row>
    <row r="16" spans="1:14" ht="18" customHeight="1">
      <c r="A16" s="99"/>
      <c r="B16" s="99"/>
      <c r="C16" s="56" t="s">
        <v>176</v>
      </c>
      <c r="D16" s="56"/>
      <c r="E16" s="67"/>
      <c r="F16" s="92">
        <v>0</v>
      </c>
      <c r="G16" s="67"/>
      <c r="H16" s="67"/>
      <c r="I16" s="67"/>
      <c r="J16" s="67"/>
      <c r="K16" s="67"/>
      <c r="L16" s="67"/>
      <c r="M16" s="67"/>
      <c r="N16" s="67"/>
    </row>
    <row r="17" spans="1:15" ht="18" customHeight="1">
      <c r="A17" s="99"/>
      <c r="B17" s="99"/>
      <c r="C17" s="56" t="s">
        <v>177</v>
      </c>
      <c r="D17" s="56"/>
      <c r="E17" s="67"/>
      <c r="F17" s="92">
        <v>0</v>
      </c>
      <c r="G17" s="67"/>
      <c r="H17" s="67"/>
      <c r="I17" s="67"/>
      <c r="J17" s="67"/>
      <c r="K17" s="67"/>
      <c r="L17" s="67"/>
      <c r="M17" s="67"/>
      <c r="N17" s="67"/>
    </row>
    <row r="18" spans="1:15" ht="18" customHeight="1">
      <c r="A18" s="99"/>
      <c r="B18" s="99"/>
      <c r="C18" s="56" t="s">
        <v>178</v>
      </c>
      <c r="D18" s="56"/>
      <c r="E18" s="67"/>
      <c r="F18" s="92">
        <v>189</v>
      </c>
      <c r="G18" s="67"/>
      <c r="H18" s="67"/>
      <c r="I18" s="67"/>
      <c r="J18" s="67"/>
      <c r="K18" s="67"/>
      <c r="L18" s="67"/>
      <c r="M18" s="67"/>
      <c r="N18" s="67"/>
    </row>
    <row r="19" spans="1:15" ht="18" customHeight="1">
      <c r="A19" s="99"/>
      <c r="B19" s="99" t="s">
        <v>179</v>
      </c>
      <c r="C19" s="56" t="s">
        <v>180</v>
      </c>
      <c r="D19" s="56"/>
      <c r="E19" s="67"/>
      <c r="F19" s="92">
        <v>0</v>
      </c>
      <c r="G19" s="67"/>
      <c r="H19" s="67"/>
      <c r="I19" s="67"/>
      <c r="J19" s="67"/>
      <c r="K19" s="67"/>
      <c r="L19" s="67"/>
      <c r="M19" s="67"/>
      <c r="N19" s="67"/>
    </row>
    <row r="20" spans="1:15" ht="18" customHeight="1">
      <c r="A20" s="99"/>
      <c r="B20" s="99"/>
      <c r="C20" s="56" t="s">
        <v>181</v>
      </c>
      <c r="D20" s="56"/>
      <c r="E20" s="67"/>
      <c r="F20" s="92">
        <v>0</v>
      </c>
      <c r="G20" s="67"/>
      <c r="H20" s="67"/>
      <c r="I20" s="67"/>
      <c r="J20" s="67"/>
      <c r="K20" s="67"/>
      <c r="L20" s="67"/>
      <c r="M20" s="67"/>
      <c r="N20" s="67"/>
    </row>
    <row r="21" spans="1:15" ht="18" customHeight="1">
      <c r="A21" s="99"/>
      <c r="B21" s="99"/>
      <c r="C21" s="56" t="s">
        <v>182</v>
      </c>
      <c r="D21" s="56"/>
      <c r="E21" s="88"/>
      <c r="F21" s="88">
        <v>0</v>
      </c>
      <c r="G21" s="88"/>
      <c r="H21" s="88"/>
      <c r="I21" s="88"/>
      <c r="J21" s="88"/>
      <c r="K21" s="88"/>
      <c r="L21" s="88"/>
      <c r="M21" s="88"/>
      <c r="N21" s="88"/>
    </row>
    <row r="22" spans="1:15" ht="18" customHeight="1">
      <c r="A22" s="99"/>
      <c r="B22" s="99"/>
      <c r="C22" s="30" t="s">
        <v>183</v>
      </c>
      <c r="D22" s="30"/>
      <c r="E22" s="67"/>
      <c r="F22" s="92">
        <v>0</v>
      </c>
      <c r="G22" s="67"/>
      <c r="H22" s="67"/>
      <c r="I22" s="67"/>
      <c r="J22" s="67"/>
      <c r="K22" s="67"/>
      <c r="L22" s="67"/>
      <c r="M22" s="67"/>
      <c r="N22" s="67"/>
    </row>
    <row r="23" spans="1:15" ht="18" customHeight="1">
      <c r="A23" s="99"/>
      <c r="B23" s="99" t="s">
        <v>184</v>
      </c>
      <c r="C23" s="56" t="s">
        <v>185</v>
      </c>
      <c r="D23" s="56"/>
      <c r="E23" s="67"/>
      <c r="F23" s="92">
        <v>10</v>
      </c>
      <c r="G23" s="67"/>
      <c r="H23" s="67"/>
      <c r="I23" s="67"/>
      <c r="J23" s="67"/>
      <c r="K23" s="67"/>
      <c r="L23" s="67"/>
      <c r="M23" s="67"/>
      <c r="N23" s="67"/>
    </row>
    <row r="24" spans="1:15" ht="18" customHeight="1">
      <c r="A24" s="99"/>
      <c r="B24" s="99"/>
      <c r="C24" s="56" t="s">
        <v>186</v>
      </c>
      <c r="D24" s="56"/>
      <c r="E24" s="67"/>
      <c r="F24" s="92">
        <v>0</v>
      </c>
      <c r="G24" s="67"/>
      <c r="H24" s="67"/>
      <c r="I24" s="67"/>
      <c r="J24" s="67"/>
      <c r="K24" s="67"/>
      <c r="L24" s="67"/>
      <c r="M24" s="67"/>
      <c r="N24" s="67"/>
    </row>
    <row r="25" spans="1:15" ht="18" customHeight="1">
      <c r="A25" s="99"/>
      <c r="B25" s="99"/>
      <c r="C25" s="56" t="s">
        <v>187</v>
      </c>
      <c r="D25" s="56"/>
      <c r="E25" s="67"/>
      <c r="F25" s="88">
        <v>179</v>
      </c>
      <c r="G25" s="67"/>
      <c r="H25" s="67"/>
      <c r="I25" s="67"/>
      <c r="J25" s="67"/>
      <c r="K25" s="67"/>
      <c r="L25" s="67"/>
      <c r="M25" s="67"/>
      <c r="N25" s="67"/>
    </row>
    <row r="26" spans="1:15" ht="18" customHeight="1">
      <c r="A26" s="99"/>
      <c r="B26" s="99"/>
      <c r="C26" s="56" t="s">
        <v>188</v>
      </c>
      <c r="D26" s="56"/>
      <c r="E26" s="67"/>
      <c r="F26" s="92">
        <v>189</v>
      </c>
      <c r="G26" s="67"/>
      <c r="H26" s="67"/>
      <c r="I26" s="67"/>
      <c r="J26" s="67"/>
      <c r="K26" s="67"/>
      <c r="L26" s="67"/>
      <c r="M26" s="67"/>
      <c r="N26" s="67"/>
    </row>
    <row r="27" spans="1:15" ht="18" customHeight="1">
      <c r="A27" s="99"/>
      <c r="B27" s="56" t="s">
        <v>189</v>
      </c>
      <c r="C27" s="56"/>
      <c r="D27" s="56"/>
      <c r="E27" s="67"/>
      <c r="F27" s="92">
        <v>189</v>
      </c>
      <c r="G27" s="67"/>
      <c r="H27" s="67"/>
      <c r="I27" s="67"/>
      <c r="J27" s="67"/>
      <c r="K27" s="67"/>
      <c r="L27" s="67"/>
      <c r="M27" s="67"/>
      <c r="N27" s="67"/>
    </row>
    <row r="28" spans="1:15" ht="18" customHeight="1">
      <c r="A28" s="99" t="s">
        <v>190</v>
      </c>
      <c r="B28" s="99" t="s">
        <v>191</v>
      </c>
      <c r="C28" s="56" t="s">
        <v>192</v>
      </c>
      <c r="D28" s="89" t="s">
        <v>36</v>
      </c>
      <c r="E28" s="67"/>
      <c r="F28" s="92">
        <v>1221</v>
      </c>
      <c r="G28" s="67"/>
      <c r="H28" s="67"/>
      <c r="I28" s="67"/>
      <c r="J28" s="67"/>
      <c r="K28" s="67"/>
      <c r="L28" s="67"/>
      <c r="M28" s="67"/>
      <c r="N28" s="67"/>
    </row>
    <row r="29" spans="1:15" ht="18" customHeight="1">
      <c r="A29" s="99"/>
      <c r="B29" s="99"/>
      <c r="C29" s="56" t="s">
        <v>193</v>
      </c>
      <c r="D29" s="89" t="s">
        <v>37</v>
      </c>
      <c r="E29" s="67"/>
      <c r="F29" s="92">
        <v>1219</v>
      </c>
      <c r="G29" s="67"/>
      <c r="H29" s="67"/>
      <c r="I29" s="67"/>
      <c r="J29" s="67"/>
      <c r="K29" s="67"/>
      <c r="L29" s="67"/>
      <c r="M29" s="67"/>
      <c r="N29" s="67"/>
    </row>
    <row r="30" spans="1:15" ht="18" customHeight="1">
      <c r="A30" s="99"/>
      <c r="B30" s="99"/>
      <c r="C30" s="56" t="s">
        <v>194</v>
      </c>
      <c r="D30" s="89" t="s">
        <v>195</v>
      </c>
      <c r="E30" s="67"/>
      <c r="F30" s="92">
        <v>1</v>
      </c>
      <c r="G30" s="67"/>
      <c r="H30" s="67"/>
      <c r="I30" s="67"/>
      <c r="J30" s="67"/>
      <c r="K30" s="67"/>
      <c r="L30" s="67"/>
      <c r="M30" s="67"/>
      <c r="N30" s="67"/>
    </row>
    <row r="31" spans="1:15" ht="18" customHeight="1">
      <c r="A31" s="99"/>
      <c r="B31" s="99"/>
      <c r="C31" s="30" t="s">
        <v>196</v>
      </c>
      <c r="D31" s="89" t="s">
        <v>197</v>
      </c>
      <c r="E31" s="67">
        <f t="shared" ref="E31:N31" si="0">E28-E29-E30</f>
        <v>0</v>
      </c>
      <c r="F31" s="92">
        <f t="shared" si="0"/>
        <v>1</v>
      </c>
      <c r="G31" s="67">
        <f t="shared" si="0"/>
        <v>0</v>
      </c>
      <c r="H31" s="67">
        <f t="shared" si="0"/>
        <v>0</v>
      </c>
      <c r="I31" s="67">
        <f t="shared" si="0"/>
        <v>0</v>
      </c>
      <c r="J31" s="67">
        <f t="shared" si="0"/>
        <v>0</v>
      </c>
      <c r="K31" s="67">
        <f t="shared" si="0"/>
        <v>0</v>
      </c>
      <c r="L31" s="67">
        <f t="shared" si="0"/>
        <v>0</v>
      </c>
      <c r="M31" s="67">
        <f t="shared" si="0"/>
        <v>0</v>
      </c>
      <c r="N31" s="67">
        <f t="shared" si="0"/>
        <v>0</v>
      </c>
      <c r="O31" s="7"/>
    </row>
    <row r="32" spans="1:15" ht="18" customHeight="1">
      <c r="A32" s="99"/>
      <c r="B32" s="99"/>
      <c r="C32" s="56" t="s">
        <v>198</v>
      </c>
      <c r="D32" s="89" t="s">
        <v>199</v>
      </c>
      <c r="E32" s="67"/>
      <c r="F32" s="92">
        <v>0</v>
      </c>
      <c r="G32" s="67"/>
      <c r="H32" s="67"/>
      <c r="I32" s="67"/>
      <c r="J32" s="67"/>
      <c r="K32" s="67"/>
      <c r="L32" s="67"/>
      <c r="M32" s="67"/>
      <c r="N32" s="67"/>
    </row>
    <row r="33" spans="1:14" ht="18" customHeight="1">
      <c r="A33" s="99"/>
      <c r="B33" s="99"/>
      <c r="C33" s="56" t="s">
        <v>200</v>
      </c>
      <c r="D33" s="89" t="s">
        <v>201</v>
      </c>
      <c r="E33" s="67"/>
      <c r="F33" s="92">
        <v>0</v>
      </c>
      <c r="G33" s="67"/>
      <c r="H33" s="67"/>
      <c r="I33" s="67"/>
      <c r="J33" s="67"/>
      <c r="K33" s="67"/>
      <c r="L33" s="67"/>
      <c r="M33" s="67"/>
      <c r="N33" s="67"/>
    </row>
    <row r="34" spans="1:14" ht="18" customHeight="1">
      <c r="A34" s="99"/>
      <c r="B34" s="99"/>
      <c r="C34" s="30" t="s">
        <v>202</v>
      </c>
      <c r="D34" s="89" t="s">
        <v>203</v>
      </c>
      <c r="E34" s="67">
        <f t="shared" ref="E34:N34" si="1">E31+E32-E33</f>
        <v>0</v>
      </c>
      <c r="F34" s="92">
        <f t="shared" si="1"/>
        <v>1</v>
      </c>
      <c r="G34" s="67">
        <f t="shared" si="1"/>
        <v>0</v>
      </c>
      <c r="H34" s="67">
        <f t="shared" si="1"/>
        <v>0</v>
      </c>
      <c r="I34" s="67">
        <f t="shared" si="1"/>
        <v>0</v>
      </c>
      <c r="J34" s="67">
        <f t="shared" si="1"/>
        <v>0</v>
      </c>
      <c r="K34" s="67">
        <f t="shared" si="1"/>
        <v>0</v>
      </c>
      <c r="L34" s="67">
        <f t="shared" si="1"/>
        <v>0</v>
      </c>
      <c r="M34" s="67">
        <f t="shared" si="1"/>
        <v>0</v>
      </c>
      <c r="N34" s="67">
        <f t="shared" si="1"/>
        <v>0</v>
      </c>
    </row>
    <row r="35" spans="1:14" ht="18" customHeight="1">
      <c r="A35" s="99"/>
      <c r="B35" s="99" t="s">
        <v>204</v>
      </c>
      <c r="C35" s="56" t="s">
        <v>205</v>
      </c>
      <c r="D35" s="89" t="s">
        <v>206</v>
      </c>
      <c r="E35" s="67"/>
      <c r="F35" s="92">
        <v>0</v>
      </c>
      <c r="G35" s="67"/>
      <c r="H35" s="67"/>
      <c r="I35" s="67"/>
      <c r="J35" s="67"/>
      <c r="K35" s="67"/>
      <c r="L35" s="67"/>
      <c r="M35" s="67"/>
      <c r="N35" s="67"/>
    </row>
    <row r="36" spans="1:14" ht="18" customHeight="1">
      <c r="A36" s="99"/>
      <c r="B36" s="99"/>
      <c r="C36" s="56" t="s">
        <v>207</v>
      </c>
      <c r="D36" s="89" t="s">
        <v>208</v>
      </c>
      <c r="E36" s="67"/>
      <c r="F36" s="92">
        <v>0</v>
      </c>
      <c r="G36" s="67"/>
      <c r="H36" s="67"/>
      <c r="I36" s="67"/>
      <c r="J36" s="67"/>
      <c r="K36" s="67"/>
      <c r="L36" s="67"/>
      <c r="M36" s="67"/>
      <c r="N36" s="67"/>
    </row>
    <row r="37" spans="1:14" ht="18" customHeight="1">
      <c r="A37" s="99"/>
      <c r="B37" s="99"/>
      <c r="C37" s="56" t="s">
        <v>209</v>
      </c>
      <c r="D37" s="89" t="s">
        <v>210</v>
      </c>
      <c r="E37" s="67">
        <f t="shared" ref="E37:N37" si="2">E34+E35-E36</f>
        <v>0</v>
      </c>
      <c r="F37" s="92">
        <f t="shared" si="2"/>
        <v>1</v>
      </c>
      <c r="G37" s="67">
        <f t="shared" si="2"/>
        <v>0</v>
      </c>
      <c r="H37" s="67">
        <f t="shared" si="2"/>
        <v>0</v>
      </c>
      <c r="I37" s="67">
        <f t="shared" si="2"/>
        <v>0</v>
      </c>
      <c r="J37" s="67">
        <f t="shared" si="2"/>
        <v>0</v>
      </c>
      <c r="K37" s="67">
        <f t="shared" si="2"/>
        <v>0</v>
      </c>
      <c r="L37" s="67">
        <f t="shared" si="2"/>
        <v>0</v>
      </c>
      <c r="M37" s="67">
        <f t="shared" si="2"/>
        <v>0</v>
      </c>
      <c r="N37" s="67">
        <f t="shared" si="2"/>
        <v>0</v>
      </c>
    </row>
    <row r="38" spans="1:14" ht="18" customHeight="1">
      <c r="A38" s="99"/>
      <c r="B38" s="99"/>
      <c r="C38" s="56" t="s">
        <v>211</v>
      </c>
      <c r="D38" s="89" t="s">
        <v>212</v>
      </c>
      <c r="E38" s="67"/>
      <c r="F38" s="92">
        <v>0</v>
      </c>
      <c r="G38" s="67"/>
      <c r="H38" s="67"/>
      <c r="I38" s="67"/>
      <c r="J38" s="67"/>
      <c r="K38" s="67"/>
      <c r="L38" s="67"/>
      <c r="M38" s="67"/>
      <c r="N38" s="67"/>
    </row>
    <row r="39" spans="1:14" ht="18" customHeight="1">
      <c r="A39" s="99"/>
      <c r="B39" s="99"/>
      <c r="C39" s="56" t="s">
        <v>213</v>
      </c>
      <c r="D39" s="89" t="s">
        <v>214</v>
      </c>
      <c r="E39" s="67"/>
      <c r="F39" s="92">
        <v>0</v>
      </c>
      <c r="G39" s="67"/>
      <c r="H39" s="67"/>
      <c r="I39" s="67"/>
      <c r="J39" s="67"/>
      <c r="K39" s="67"/>
      <c r="L39" s="67"/>
      <c r="M39" s="67"/>
      <c r="N39" s="67"/>
    </row>
    <row r="40" spans="1:14" ht="18" customHeight="1">
      <c r="A40" s="99"/>
      <c r="B40" s="99"/>
      <c r="C40" s="56" t="s">
        <v>215</v>
      </c>
      <c r="D40" s="89" t="s">
        <v>216</v>
      </c>
      <c r="E40" s="67"/>
      <c r="F40" s="92">
        <v>0</v>
      </c>
      <c r="G40" s="67"/>
      <c r="H40" s="67"/>
      <c r="I40" s="67"/>
      <c r="J40" s="67"/>
      <c r="K40" s="67"/>
      <c r="L40" s="67"/>
      <c r="M40" s="67"/>
      <c r="N40" s="67"/>
    </row>
    <row r="41" spans="1:14" ht="18" customHeight="1">
      <c r="A41" s="99"/>
      <c r="B41" s="99"/>
      <c r="C41" s="30" t="s">
        <v>217</v>
      </c>
      <c r="D41" s="89" t="s">
        <v>218</v>
      </c>
      <c r="E41" s="67">
        <f t="shared" ref="E41:N41" si="3">E34+E35-E36-E40</f>
        <v>0</v>
      </c>
      <c r="F41" s="92">
        <f t="shared" si="3"/>
        <v>1</v>
      </c>
      <c r="G41" s="67">
        <f t="shared" si="3"/>
        <v>0</v>
      </c>
      <c r="H41" s="67">
        <f t="shared" si="3"/>
        <v>0</v>
      </c>
      <c r="I41" s="67">
        <f t="shared" si="3"/>
        <v>0</v>
      </c>
      <c r="J41" s="67">
        <f t="shared" si="3"/>
        <v>0</v>
      </c>
      <c r="K41" s="67">
        <f t="shared" si="3"/>
        <v>0</v>
      </c>
      <c r="L41" s="67">
        <f t="shared" si="3"/>
        <v>0</v>
      </c>
      <c r="M41" s="67">
        <f t="shared" si="3"/>
        <v>0</v>
      </c>
      <c r="N41" s="67">
        <f t="shared" si="3"/>
        <v>0</v>
      </c>
    </row>
    <row r="42" spans="1:14" ht="18" customHeight="1">
      <c r="A42" s="99"/>
      <c r="B42" s="99"/>
      <c r="C42" s="113" t="s">
        <v>219</v>
      </c>
      <c r="D42" s="113"/>
      <c r="E42" s="67">
        <f t="shared" ref="E42:N42" si="4">E37+E38-E39-E40</f>
        <v>0</v>
      </c>
      <c r="F42" s="92">
        <f t="shared" si="4"/>
        <v>1</v>
      </c>
      <c r="G42" s="67">
        <f t="shared" si="4"/>
        <v>0</v>
      </c>
      <c r="H42" s="67">
        <f t="shared" si="4"/>
        <v>0</v>
      </c>
      <c r="I42" s="67">
        <f t="shared" si="4"/>
        <v>0</v>
      </c>
      <c r="J42" s="67">
        <f t="shared" si="4"/>
        <v>0</v>
      </c>
      <c r="K42" s="67">
        <f t="shared" si="4"/>
        <v>0</v>
      </c>
      <c r="L42" s="67">
        <f t="shared" si="4"/>
        <v>0</v>
      </c>
      <c r="M42" s="67">
        <f t="shared" si="4"/>
        <v>0</v>
      </c>
      <c r="N42" s="67">
        <f t="shared" si="4"/>
        <v>0</v>
      </c>
    </row>
    <row r="43" spans="1:14" ht="18" customHeight="1">
      <c r="A43" s="99"/>
      <c r="B43" s="99"/>
      <c r="C43" s="56" t="s">
        <v>220</v>
      </c>
      <c r="D43" s="89" t="s">
        <v>221</v>
      </c>
      <c r="E43" s="67"/>
      <c r="F43" s="92">
        <v>0</v>
      </c>
      <c r="G43" s="67"/>
      <c r="H43" s="67"/>
      <c r="I43" s="67"/>
      <c r="J43" s="67"/>
      <c r="K43" s="67"/>
      <c r="L43" s="67"/>
      <c r="M43" s="67"/>
      <c r="N43" s="67"/>
    </row>
    <row r="44" spans="1:14" ht="18" customHeight="1">
      <c r="A44" s="99"/>
      <c r="B44" s="99"/>
      <c r="C44" s="30" t="s">
        <v>222</v>
      </c>
      <c r="D44" s="66" t="s">
        <v>223</v>
      </c>
      <c r="E44" s="67">
        <f t="shared" ref="E44:N44" si="5">E41+E43</f>
        <v>0</v>
      </c>
      <c r="F44" s="92">
        <f t="shared" si="5"/>
        <v>1</v>
      </c>
      <c r="G44" s="67">
        <f t="shared" si="5"/>
        <v>0</v>
      </c>
      <c r="H44" s="67">
        <f t="shared" si="5"/>
        <v>0</v>
      </c>
      <c r="I44" s="67">
        <f t="shared" si="5"/>
        <v>0</v>
      </c>
      <c r="J44" s="67">
        <f t="shared" si="5"/>
        <v>0</v>
      </c>
      <c r="K44" s="67">
        <f t="shared" si="5"/>
        <v>0</v>
      </c>
      <c r="L44" s="67">
        <f t="shared" si="5"/>
        <v>0</v>
      </c>
      <c r="M44" s="67">
        <f t="shared" si="5"/>
        <v>0</v>
      </c>
      <c r="N44" s="67">
        <f t="shared" si="5"/>
        <v>0</v>
      </c>
    </row>
    <row r="45" spans="1:14" ht="14.1" customHeight="1">
      <c r="A45" s="11" t="s">
        <v>224</v>
      </c>
    </row>
    <row r="46" spans="1:14" ht="14.1" customHeight="1">
      <c r="A46" s="11" t="s">
        <v>225</v>
      </c>
    </row>
    <row r="47" spans="1:14">
      <c r="A47" s="50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6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5.三セク決算（R3-4年度）</vt:lpstr>
      <vt:lpstr>'1.普通会計予算（R5-6年度）'!Print_Area</vt:lpstr>
      <vt:lpstr>'2.公営企業会計予算（R5-6年度）'!Print_Area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'5.三セク決算（R3-4年度）'!Print_Area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 </cp:lastModifiedBy>
  <cp:lastPrinted>2022-07-07T08:41:34Z</cp:lastPrinted>
  <dcterms:created xsi:type="dcterms:W3CDTF">1999-07-06T05:17:05Z</dcterms:created>
  <dcterms:modified xsi:type="dcterms:W3CDTF">2024-08-28T13:01:13Z</dcterms:modified>
</cp:coreProperties>
</file>