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資金係\09_庶務\98_照会回答\R6年度\0709-0830　【地方債協会】都道府県及び指定都市の財政状況について\02　回答\"/>
    </mc:Choice>
  </mc:AlternateContent>
  <bookViews>
    <workbookView xWindow="-120" yWindow="-120" windowWidth="29040" windowHeight="15840" firstSheet="4" activeTab="5"/>
  </bookViews>
  <sheets>
    <sheet name="1.普通会計予算（R5-6年度）" sheetId="2" r:id="rId1"/>
    <sheet name="2.公営企業会計予算（R5-6年度）" sheetId="6" r:id="rId2"/>
    <sheet name="3.(1)普通会計決算（R3-4年度）" sheetId="7" r:id="rId3"/>
    <sheet name="3.(2)財政指標等（H30‐R4年度）" sheetId="8" r:id="rId4"/>
    <sheet name="4.公営企業会計決算（R3-4年度）" sheetId="9" r:id="rId5"/>
    <sheet name="5.三セク決算（R3-4年度）" sheetId="10" r:id="rId6"/>
  </sheets>
  <definedNames>
    <definedName name="_xlnm.Print_Area" localSheetId="0">'1.普通会計予算（R5-6年度）'!$A$1:$I$42</definedName>
    <definedName name="_xlnm.Print_Area" localSheetId="1">'2.公営企業会計予算（R5-6年度）'!$A$1:$O$50</definedName>
    <definedName name="_xlnm.Print_Area" localSheetId="2">'3.(1)普通会計決算（R3-4年度）'!$A$1:$I$42</definedName>
    <definedName name="_xlnm.Print_Area" localSheetId="4">'4.公営企業会計決算（R3-4年度）'!$A$1:$O$49</definedName>
    <definedName name="_xlnm.Print_Area" localSheetId="5">'5.三セク決算（R3-4年度）'!$A$1:$N$46</definedName>
    <definedName name="_xlnm.Print_Titles" localSheetId="1">'2.公営企業会計予算（R5-6年度）'!$1:$4</definedName>
    <definedName name="_xlnm.Print_Titles" localSheetId="4">'4.公営企業会計決算（R3-4年度）'!$1:$4</definedName>
  </definedNames>
  <calcPr calcId="162913"/>
</workbook>
</file>

<file path=xl/calcChain.xml><?xml version="1.0" encoding="utf-8"?>
<calcChain xmlns="http://schemas.openxmlformats.org/spreadsheetml/2006/main">
  <c r="E31" i="10" l="1"/>
  <c r="E34" i="10" s="1"/>
  <c r="J24" i="6" l="1"/>
  <c r="J27" i="6"/>
  <c r="M44" i="6"/>
  <c r="M39" i="6"/>
  <c r="M45" i="6" s="1"/>
  <c r="K44" i="6"/>
  <c r="K39" i="6"/>
  <c r="K45" i="6" s="1"/>
  <c r="I44" i="6"/>
  <c r="I39" i="6"/>
  <c r="I45" i="6" s="1"/>
  <c r="G44" i="6"/>
  <c r="G39" i="6"/>
  <c r="G45" i="6" s="1"/>
  <c r="K24" i="6"/>
  <c r="K27" i="6" s="1"/>
  <c r="K16" i="6"/>
  <c r="K15" i="6"/>
  <c r="K14" i="6"/>
  <c r="I24" i="6"/>
  <c r="I27" i="6" s="1"/>
  <c r="I16" i="6"/>
  <c r="I15" i="6"/>
  <c r="I14" i="6"/>
  <c r="G24" i="6"/>
  <c r="G27" i="6" s="1"/>
  <c r="G16" i="6"/>
  <c r="G15" i="6"/>
  <c r="G14" i="6"/>
  <c r="F40" i="2"/>
  <c r="H40" i="2" l="1"/>
  <c r="H22" i="2"/>
  <c r="H40" i="7" l="1"/>
  <c r="H22" i="7"/>
  <c r="I24" i="8"/>
  <c r="H24" i="8"/>
  <c r="E22" i="8"/>
  <c r="H22" i="8"/>
  <c r="G22" i="8"/>
  <c r="H20" i="8"/>
  <c r="G20" i="8"/>
  <c r="F20" i="8"/>
  <c r="E20" i="8"/>
  <c r="H19" i="8"/>
  <c r="H23" i="8" s="1"/>
  <c r="G19" i="8"/>
  <c r="G23" i="8" s="1"/>
  <c r="F19" i="8"/>
  <c r="E19" i="8"/>
  <c r="E23" i="8" s="1"/>
  <c r="F24" i="8" l="1"/>
  <c r="F22" i="8" s="1"/>
  <c r="H21" i="8"/>
  <c r="E21" i="8"/>
  <c r="F21" i="8"/>
  <c r="G21" i="8"/>
  <c r="L31" i="10"/>
  <c r="L34" i="10" s="1"/>
  <c r="J31" i="10"/>
  <c r="J34" i="10" s="1"/>
  <c r="H31" i="10"/>
  <c r="H34" i="10" s="1"/>
  <c r="F31" i="10"/>
  <c r="F34" i="10" s="1"/>
  <c r="F23" i="8" l="1"/>
  <c r="L41" i="10"/>
  <c r="L44" i="10" s="1"/>
  <c r="L37" i="10"/>
  <c r="L42" i="10" s="1"/>
  <c r="J41" i="10"/>
  <c r="J44" i="10" s="1"/>
  <c r="J37" i="10"/>
  <c r="J42" i="10" s="1"/>
  <c r="H41" i="10"/>
  <c r="H44" i="10" s="1"/>
  <c r="H37" i="10"/>
  <c r="H42" i="10" s="1"/>
  <c r="F41" i="10"/>
  <c r="F44" i="10" s="1"/>
  <c r="F37" i="10"/>
  <c r="F42" i="10" s="1"/>
  <c r="F24" i="9" l="1"/>
  <c r="F27" i="9" s="1"/>
  <c r="M44" i="9"/>
  <c r="M39" i="9"/>
  <c r="M45" i="9" s="1"/>
  <c r="K44" i="9"/>
  <c r="K39" i="9"/>
  <c r="K45" i="9" s="1"/>
  <c r="I44" i="9"/>
  <c r="I39" i="9"/>
  <c r="I45" i="9" s="1"/>
  <c r="G44" i="9"/>
  <c r="G39" i="9"/>
  <c r="G45" i="9" s="1"/>
  <c r="K16" i="9"/>
  <c r="K27" i="9"/>
  <c r="K24" i="9"/>
  <c r="K15" i="9"/>
  <c r="K14" i="9"/>
  <c r="I24" i="9"/>
  <c r="I27" i="9" s="1"/>
  <c r="I16" i="9"/>
  <c r="I15" i="9"/>
  <c r="I14" i="9"/>
  <c r="G27" i="9"/>
  <c r="G24" i="9"/>
  <c r="G16" i="9"/>
  <c r="G15" i="9"/>
  <c r="G14" i="9"/>
  <c r="C1" i="10" l="1"/>
  <c r="D1" i="9"/>
  <c r="C1" i="8"/>
  <c r="E1" i="7"/>
  <c r="D1" i="6"/>
  <c r="I22" i="8" l="1"/>
  <c r="I20" i="8"/>
  <c r="I16" i="2"/>
  <c r="F40" i="7"/>
  <c r="F22" i="7"/>
  <c r="G9" i="7" s="1"/>
  <c r="F22" i="2"/>
  <c r="G20" i="2" s="1"/>
  <c r="F14" i="9"/>
  <c r="I36" i="2"/>
  <c r="N31" i="10"/>
  <c r="N34" i="10" s="1"/>
  <c r="M31" i="10"/>
  <c r="M34" i="10" s="1"/>
  <c r="K31" i="10"/>
  <c r="K34" i="10" s="1"/>
  <c r="K41" i="10" s="1"/>
  <c r="K44" i="10" s="1"/>
  <c r="I31" i="10"/>
  <c r="I34" i="10" s="1"/>
  <c r="G31" i="10"/>
  <c r="G34" i="10" s="1"/>
  <c r="E37" i="10"/>
  <c r="E42" i="10" s="1"/>
  <c r="O44" i="9"/>
  <c r="N44" i="9"/>
  <c r="L44" i="9"/>
  <c r="J44" i="9"/>
  <c r="H44" i="9"/>
  <c r="F44" i="9"/>
  <c r="O39" i="9"/>
  <c r="N39" i="9"/>
  <c r="L39" i="9"/>
  <c r="J39" i="9"/>
  <c r="H39" i="9"/>
  <c r="F39" i="9"/>
  <c r="O24" i="9"/>
  <c r="O27" i="9" s="1"/>
  <c r="N24" i="9"/>
  <c r="N27" i="9" s="1"/>
  <c r="M24" i="9"/>
  <c r="M27" i="9" s="1"/>
  <c r="L24" i="9"/>
  <c r="L27" i="9" s="1"/>
  <c r="J24" i="9"/>
  <c r="J27" i="9" s="1"/>
  <c r="H24" i="9"/>
  <c r="H27" i="9" s="1"/>
  <c r="O16" i="9"/>
  <c r="N16" i="9"/>
  <c r="M16" i="9"/>
  <c r="L16" i="9"/>
  <c r="J16" i="9"/>
  <c r="H16" i="9"/>
  <c r="F16" i="9"/>
  <c r="O15" i="9"/>
  <c r="N15" i="9"/>
  <c r="M15" i="9"/>
  <c r="L15" i="9"/>
  <c r="J15" i="9"/>
  <c r="H15" i="9"/>
  <c r="F15" i="9"/>
  <c r="O14" i="9"/>
  <c r="N14" i="9"/>
  <c r="M14" i="9"/>
  <c r="L14" i="9"/>
  <c r="J14" i="9"/>
  <c r="H14" i="9"/>
  <c r="I19" i="8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O44" i="6"/>
  <c r="N44" i="6"/>
  <c r="L44" i="6"/>
  <c r="J44" i="6"/>
  <c r="H44" i="6"/>
  <c r="F44" i="6"/>
  <c r="O39" i="6"/>
  <c r="O45" i="6" s="1"/>
  <c r="N39" i="6"/>
  <c r="L39" i="6"/>
  <c r="J39" i="6"/>
  <c r="H39" i="6"/>
  <c r="F39" i="6"/>
  <c r="O24" i="6"/>
  <c r="O27" i="6" s="1"/>
  <c r="N24" i="6"/>
  <c r="N27" i="6" s="1"/>
  <c r="M24" i="6"/>
  <c r="M27" i="6" s="1"/>
  <c r="L24" i="6"/>
  <c r="L27" i="6" s="1"/>
  <c r="H24" i="6"/>
  <c r="H27" i="6" s="1"/>
  <c r="F24" i="6"/>
  <c r="F27" i="6" s="1"/>
  <c r="O16" i="6"/>
  <c r="N16" i="6"/>
  <c r="M16" i="6"/>
  <c r="L16" i="6"/>
  <c r="J16" i="6"/>
  <c r="H16" i="6"/>
  <c r="F16" i="6"/>
  <c r="O15" i="6"/>
  <c r="N15" i="6"/>
  <c r="M15" i="6"/>
  <c r="L15" i="6"/>
  <c r="J15" i="6"/>
  <c r="H15" i="6"/>
  <c r="F15" i="6"/>
  <c r="O14" i="6"/>
  <c r="N14" i="6"/>
  <c r="M14" i="6"/>
  <c r="L14" i="6"/>
  <c r="J14" i="6"/>
  <c r="H14" i="6"/>
  <c r="F14" i="6"/>
  <c r="I39" i="2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20" i="2"/>
  <c r="I17" i="2"/>
  <c r="I15" i="2"/>
  <c r="I14" i="2"/>
  <c r="I13" i="2"/>
  <c r="I10" i="2"/>
  <c r="I9" i="2"/>
  <c r="I11" i="2"/>
  <c r="I12" i="2"/>
  <c r="I18" i="2"/>
  <c r="I19" i="2"/>
  <c r="H45" i="6" l="1"/>
  <c r="G38" i="2"/>
  <c r="G27" i="2"/>
  <c r="L45" i="6"/>
  <c r="G31" i="2"/>
  <c r="G34" i="2"/>
  <c r="O45" i="9"/>
  <c r="I23" i="8"/>
  <c r="I21" i="8"/>
  <c r="G40" i="2"/>
  <c r="G21" i="2"/>
  <c r="F45" i="6"/>
  <c r="N45" i="6"/>
  <c r="I40" i="7"/>
  <c r="K37" i="10"/>
  <c r="K42" i="10" s="1"/>
  <c r="G13" i="2"/>
  <c r="J45" i="9"/>
  <c r="G31" i="7"/>
  <c r="G39" i="7"/>
  <c r="N45" i="9"/>
  <c r="G20" i="7"/>
  <c r="G10" i="7"/>
  <c r="G24" i="7"/>
  <c r="G28" i="7"/>
  <c r="G32" i="7"/>
  <c r="G36" i="7"/>
  <c r="G40" i="7"/>
  <c r="H45" i="9"/>
  <c r="G21" i="7"/>
  <c r="G25" i="7"/>
  <c r="G29" i="7"/>
  <c r="G33" i="7"/>
  <c r="G37" i="7"/>
  <c r="G26" i="2"/>
  <c r="G26" i="7"/>
  <c r="G30" i="7"/>
  <c r="G34" i="7"/>
  <c r="G38" i="7"/>
  <c r="G17" i="7"/>
  <c r="E41" i="10"/>
  <c r="E44" i="10" s="1"/>
  <c r="G19" i="7"/>
  <c r="G23" i="7"/>
  <c r="G14" i="7"/>
  <c r="G12" i="7"/>
  <c r="G27" i="7"/>
  <c r="G35" i="7"/>
  <c r="F45" i="9"/>
  <c r="I37" i="10"/>
  <c r="I42" i="10" s="1"/>
  <c r="I41" i="10"/>
  <c r="I44" i="10" s="1"/>
  <c r="G9" i="2"/>
  <c r="I22" i="2"/>
  <c r="G22" i="2"/>
  <c r="G10" i="2"/>
  <c r="L45" i="9"/>
  <c r="G16" i="2"/>
  <c r="G14" i="2"/>
  <c r="J45" i="6"/>
  <c r="G19" i="2"/>
  <c r="G37" i="10"/>
  <c r="G42" i="10" s="1"/>
  <c r="G41" i="10"/>
  <c r="G44" i="10" s="1"/>
  <c r="M37" i="10"/>
  <c r="M42" i="10" s="1"/>
  <c r="M41" i="10"/>
  <c r="M44" i="10" s="1"/>
  <c r="N41" i="10"/>
  <c r="N44" i="10" s="1"/>
  <c r="N37" i="10"/>
  <c r="N42" i="10" s="1"/>
  <c r="G29" i="2"/>
  <c r="G30" i="2"/>
  <c r="I40" i="2"/>
  <c r="G17" i="2"/>
  <c r="G24" i="2"/>
  <c r="G35" i="2"/>
  <c r="G37" i="2"/>
  <c r="G39" i="2"/>
  <c r="G11" i="7"/>
  <c r="G28" i="2"/>
  <c r="G16" i="7"/>
  <c r="G18" i="7"/>
  <c r="I22" i="7"/>
  <c r="G15" i="2"/>
  <c r="G32" i="2"/>
  <c r="G12" i="2"/>
  <c r="G13" i="7"/>
  <c r="G18" i="2"/>
  <c r="G15" i="7"/>
  <c r="G22" i="7"/>
  <c r="G11" i="2"/>
  <c r="G33" i="2"/>
  <c r="G23" i="2"/>
  <c r="G25" i="2"/>
  <c r="G36" i="2"/>
</calcChain>
</file>

<file path=xl/sharedStrings.xml><?xml version="1.0" encoding="utf-8"?>
<sst xmlns="http://schemas.openxmlformats.org/spreadsheetml/2006/main" count="426" uniqueCount="258">
  <si>
    <t>団体名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</si>
  <si>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</si>
  <si>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</si>
  <si>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</si>
  <si>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</si>
  <si>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</si>
  <si>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</si>
  <si>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</si>
  <si>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</si>
  <si>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</si>
  <si>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</si>
  <si>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</si>
  <si>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</si>
  <si>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</si>
  <si>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</si>
  <si>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</si>
  <si>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</si>
  <si>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</si>
  <si>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</si>
  <si>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</si>
  <si>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</si>
  <si>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うち市町村民税</t>
  </si>
  <si>
    <t>うち所得割</t>
  </si>
  <si>
    <t>　　法人税割</t>
  </si>
  <si>
    <t>うち固定資産税</t>
  </si>
  <si>
    <t>使用料・手数料</t>
  </si>
  <si>
    <t>都道府県支出金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</si>
  <si>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</si>
  <si>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</si>
  <si>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</si>
  <si>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</si>
  <si>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</si>
  <si>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</si>
  <si>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 xml:space="preserve">    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</si>
  <si>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</si>
  <si>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</si>
  <si>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</si>
  <si>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</si>
  <si>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</si>
  <si>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</si>
  <si>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</si>
  <si>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</si>
  <si>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</si>
  <si>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</si>
  <si>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</si>
  <si>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</si>
  <si>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</si>
  <si>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</si>
  <si>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</si>
  <si>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</si>
  <si>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</si>
  <si>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</si>
  <si>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</si>
  <si>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</si>
  <si>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</si>
  <si>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</si>
  <si>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</si>
  <si>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</si>
  <si>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</si>
  <si>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</si>
  <si>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</si>
  <si>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</si>
  <si>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</si>
  <si>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</si>
  <si>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</si>
  <si>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</si>
  <si>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</si>
  <si>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</si>
  <si>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</si>
  <si>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</si>
  <si>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</si>
  <si>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</si>
  <si>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</si>
  <si>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</si>
  <si>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</si>
  <si>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</si>
  <si>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</si>
  <si>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</si>
  <si>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その他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</si>
  <si>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8"/>
  </si>
  <si>
    <t>歳　　入</t>
    <rPh sb="0" eb="1">
      <t>トシ</t>
    </rPh>
    <rPh sb="3" eb="4">
      <t>イ</t>
    </rPh>
    <phoneticPr fontId="8"/>
  </si>
  <si>
    <t>歳　　出</t>
    <rPh sb="0" eb="1">
      <t>トシ</t>
    </rPh>
    <rPh sb="3" eb="4">
      <t>デ</t>
    </rPh>
    <phoneticPr fontId="8"/>
  </si>
  <si>
    <t>（注）原則として表示単位未満を四捨五入して端数調整していないため、合計等と一致しない場合がある。</t>
    <phoneticPr fontId="7"/>
  </si>
  <si>
    <t>損益収支</t>
  </si>
  <si>
    <t>資本収支</t>
  </si>
  <si>
    <t>収益的収支</t>
  </si>
  <si>
    <t>資本的収支</t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</si>
  <si>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</si>
  <si>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</si>
  <si>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</si>
  <si>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</si>
  <si>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</si>
  <si>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</si>
  <si>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</si>
  <si>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</si>
  <si>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</si>
  <si>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</si>
  <si>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(c=a-b)</t>
    <phoneticPr fontId="8"/>
  </si>
  <si>
    <t>(f=d-e)</t>
    <phoneticPr fontId="8"/>
  </si>
  <si>
    <t>(g=c+f)</t>
    <phoneticPr fontId="8"/>
  </si>
  <si>
    <t>（単位：百万円）</t>
    <phoneticPr fontId="7"/>
  </si>
  <si>
    <t>予算額</t>
    <rPh sb="0" eb="2">
      <t>ヨサン</t>
    </rPh>
    <rPh sb="2" eb="3">
      <t>ガク</t>
    </rPh>
    <phoneticPr fontId="7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</si>
  <si>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7"/>
  </si>
  <si>
    <t>1.普通会計の状況</t>
    <phoneticPr fontId="7"/>
  </si>
  <si>
    <t>（単位：百万円、％）</t>
    <phoneticPr fontId="7"/>
  </si>
  <si>
    <t>３.普通会計の状況</t>
    <phoneticPr fontId="7"/>
  </si>
  <si>
    <t>（単位：百万円、％）</t>
    <phoneticPr fontId="7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</si>
  <si>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</si>
  <si>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</si>
  <si>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</si>
  <si>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8"/>
  </si>
  <si>
    <t xml:space="preserve">歳入総額    </t>
  </si>
  <si>
    <t>(a)</t>
    <phoneticPr fontId="8"/>
  </si>
  <si>
    <t>うち一般財源総額</t>
  </si>
  <si>
    <t>歳出総額</t>
  </si>
  <si>
    <t>歳入歳出差引</t>
  </si>
  <si>
    <t>翌年度への繰越財源</t>
  </si>
  <si>
    <t>実質収支</t>
    <phoneticPr fontId="7"/>
  </si>
  <si>
    <t>単年度収支</t>
    <rPh sb="0" eb="3">
      <t>タンネンド</t>
    </rPh>
    <rPh sb="3" eb="5">
      <t>シュウシ</t>
    </rPh>
    <phoneticPr fontId="7"/>
  </si>
  <si>
    <t>繰上償還金</t>
    <rPh sb="0" eb="2">
      <t>クリア</t>
    </rPh>
    <rPh sb="2" eb="5">
      <t>ショウカンキン</t>
    </rPh>
    <phoneticPr fontId="7"/>
  </si>
  <si>
    <t>実質単年度収支</t>
    <rPh sb="0" eb="2">
      <t>ジッシツ</t>
    </rPh>
    <phoneticPr fontId="7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</si>
  <si>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</si>
  <si>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</si>
  <si>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</si>
  <si>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</si>
  <si>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8"/>
  </si>
  <si>
    <t>地方債現在高の一般財源総額比</t>
  </si>
  <si>
    <t>(e/b)</t>
    <phoneticPr fontId="8"/>
  </si>
  <si>
    <t>後年度財政負担の一般財源総額比</t>
  </si>
  <si>
    <t>(f/b)</t>
    <phoneticPr fontId="8"/>
  </si>
  <si>
    <t>一人あたり地方債現在高</t>
  </si>
  <si>
    <t>(e/g、円)</t>
    <rPh sb="5" eb="6">
      <t>エン</t>
    </rPh>
    <phoneticPr fontId="7"/>
  </si>
  <si>
    <t>一人あたり後年度財政負担</t>
  </si>
  <si>
    <t>(f/g、円)</t>
    <rPh sb="5" eb="6">
      <t>エン</t>
    </rPh>
    <phoneticPr fontId="7"/>
  </si>
  <si>
    <t>人口　（注 1）</t>
    <rPh sb="4" eb="5">
      <t>チュウ</t>
    </rPh>
    <phoneticPr fontId="8"/>
  </si>
  <si>
    <t>(g、人)</t>
    <rPh sb="3" eb="4">
      <t>ニン</t>
    </rPh>
    <phoneticPr fontId="7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</si>
  <si>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</si>
  <si>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</si>
  <si>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</si>
  <si>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</si>
  <si>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</si>
  <si>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8"/>
  </si>
  <si>
    <t>実質赤字比率</t>
    <rPh sb="0" eb="2">
      <t>ジッシツ</t>
    </rPh>
    <rPh sb="2" eb="4">
      <t>アカジ</t>
    </rPh>
    <rPh sb="4" eb="6">
      <t>ヒリツ</t>
    </rPh>
    <phoneticPr fontId="7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</si>
  <si>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7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</si>
  <si>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7"/>
  </si>
  <si>
    <t>将来負担比率</t>
    <rPh sb="0" eb="2">
      <t>ショウライ</t>
    </rPh>
    <rPh sb="2" eb="4">
      <t>フタン</t>
    </rPh>
    <rPh sb="4" eb="6">
      <t>ヒリツ</t>
    </rPh>
    <phoneticPr fontId="7"/>
  </si>
  <si>
    <t>（注）原則として表示単位未満を四捨五入して端数調整していないため、合計等と一致しない場合がある。</t>
    <phoneticPr fontId="7"/>
  </si>
  <si>
    <t>４.公営企業会計の状況</t>
    <phoneticPr fontId="7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</si>
  <si>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</si>
  <si>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</si>
  <si>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</si>
  <si>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</si>
  <si>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</si>
  <si>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</si>
  <si>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</si>
  <si>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</si>
  <si>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</si>
  <si>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</si>
  <si>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（単位：百万円）</t>
    <phoneticPr fontId="7"/>
  </si>
  <si>
    <t>(c=a-b)</t>
    <phoneticPr fontId="8"/>
  </si>
  <si>
    <t>(f=d-e)</t>
    <phoneticPr fontId="8"/>
  </si>
  <si>
    <t>(g=c+f)</t>
    <phoneticPr fontId="8"/>
  </si>
  <si>
    <t>（注）原則として表示単位未満を四捨五入して端数調整していないため、合計等と一致しない場合がある。</t>
    <phoneticPr fontId="7"/>
  </si>
  <si>
    <t>５.第三セクター(公社・株式会社形態の三セク)の状況</t>
    <phoneticPr fontId="7"/>
  </si>
  <si>
    <t>　（単位：百万円）</t>
  </si>
  <si>
    <t>出資状況</t>
    <rPh sb="0" eb="2">
      <t>シュッシ</t>
    </rPh>
    <rPh sb="2" eb="4">
      <t>ジョウキョウ</t>
    </rPh>
    <phoneticPr fontId="7"/>
  </si>
  <si>
    <t>出資団体数</t>
  </si>
  <si>
    <t>出資金額</t>
    <rPh sb="0" eb="2">
      <t>シュッシ</t>
    </rPh>
    <rPh sb="2" eb="4">
      <t>キンガク</t>
    </rPh>
    <phoneticPr fontId="8"/>
  </si>
  <si>
    <t>総額</t>
  </si>
  <si>
    <t>当該団体</t>
  </si>
  <si>
    <t>その他団体</t>
  </si>
  <si>
    <t>民間</t>
  </si>
  <si>
    <t>国</t>
  </si>
  <si>
    <t>貸借対照表</t>
  </si>
  <si>
    <t>資産</t>
    <rPh sb="0" eb="2">
      <t>シサン</t>
    </rPh>
    <phoneticPr fontId="8"/>
  </si>
  <si>
    <t>流動資産</t>
  </si>
  <si>
    <t>固定資産</t>
  </si>
  <si>
    <t>繰延資産</t>
  </si>
  <si>
    <t>資産合計</t>
  </si>
  <si>
    <t>負債</t>
    <rPh sb="0" eb="2">
      <t>フサイ</t>
    </rPh>
    <phoneticPr fontId="8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</si>
  <si>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</si>
  <si>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</si>
  <si>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</si>
  <si>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</si>
  <si>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8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</si>
  <si>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</si>
  <si>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</si>
  <si>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</si>
  <si>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</si>
  <si>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</si>
  <si>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7"/>
  </si>
  <si>
    <t>事業・経常損益</t>
    <rPh sb="0" eb="2">
      <t>ジギョウ</t>
    </rPh>
    <rPh sb="3" eb="5">
      <t>ケイジョウ</t>
    </rPh>
    <rPh sb="5" eb="7">
      <t>ソンエキ</t>
    </rPh>
    <phoneticPr fontId="8"/>
  </si>
  <si>
    <t>営業収益</t>
  </si>
  <si>
    <t>営業費用</t>
  </si>
  <si>
    <t>一般管理費</t>
    <rPh sb="0" eb="2">
      <t>イッパン</t>
    </rPh>
    <rPh sb="2" eb="5">
      <t>カンリヒ</t>
    </rPh>
    <phoneticPr fontId="7"/>
  </si>
  <si>
    <t>(c)</t>
    <phoneticPr fontId="7"/>
  </si>
  <si>
    <t xml:space="preserve">営業利益          </t>
  </si>
  <si>
    <t>(d=a-b-c)</t>
    <phoneticPr fontId="7"/>
  </si>
  <si>
    <t>営業外収益</t>
  </si>
  <si>
    <t>(e)</t>
    <phoneticPr fontId="7"/>
  </si>
  <si>
    <t>営業外費用</t>
  </si>
  <si>
    <t>(f)</t>
    <phoneticPr fontId="7"/>
  </si>
  <si>
    <t xml:space="preserve">経常利益      </t>
  </si>
  <si>
    <t>(g=d+e-f)</t>
    <phoneticPr fontId="7"/>
  </si>
  <si>
    <t>特別損失</t>
    <rPh sb="0" eb="2">
      <t>トクベツ</t>
    </rPh>
    <rPh sb="2" eb="4">
      <t>ソンシツ</t>
    </rPh>
    <phoneticPr fontId="8"/>
  </si>
  <si>
    <t>特別利益</t>
  </si>
  <si>
    <t>(h)</t>
    <phoneticPr fontId="7"/>
  </si>
  <si>
    <t>特別損失</t>
  </si>
  <si>
    <t>(i)</t>
    <phoneticPr fontId="7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</si>
  <si>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7"/>
  </si>
  <si>
    <t>(j=g+h-i)</t>
    <phoneticPr fontId="7"/>
  </si>
  <si>
    <t>特定準備金取崩</t>
    <rPh sb="0" eb="2">
      <t>トクテイ</t>
    </rPh>
    <rPh sb="2" eb="5">
      <t>ジュンビキン</t>
    </rPh>
    <rPh sb="5" eb="7">
      <t>トリクズシ</t>
    </rPh>
    <phoneticPr fontId="7"/>
  </si>
  <si>
    <t>(k)</t>
    <phoneticPr fontId="7"/>
  </si>
  <si>
    <t>特定準備金繰入</t>
    <rPh sb="0" eb="2">
      <t>トクテイ</t>
    </rPh>
    <rPh sb="2" eb="5">
      <t>ジュンビキン</t>
    </rPh>
    <rPh sb="5" eb="7">
      <t>クリイレ</t>
    </rPh>
    <phoneticPr fontId="7"/>
  </si>
  <si>
    <t>(l)</t>
    <phoneticPr fontId="7"/>
  </si>
  <si>
    <t>法人税等</t>
  </si>
  <si>
    <t>(m)</t>
    <phoneticPr fontId="7"/>
  </si>
  <si>
    <t xml:space="preserve">当期利益  </t>
  </si>
  <si>
    <t>(ｎ=g+h-i-m)</t>
    <phoneticPr fontId="7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</si>
  <si>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7"/>
  </si>
  <si>
    <t>前期繰越利益</t>
  </si>
  <si>
    <t>(o)</t>
    <phoneticPr fontId="7"/>
  </si>
  <si>
    <t xml:space="preserve">当期未処分利益    </t>
  </si>
  <si>
    <t>(p=n+o)</t>
    <phoneticPr fontId="7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</si>
  <si>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7"/>
  </si>
  <si>
    <t>（注２）原則として表示単位未満を四捨五入して端数調整していないため、合計等と一致しない場合がある。</t>
    <phoneticPr fontId="7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</si>
  <si>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7"/>
  </si>
  <si>
    <t>元年度</t>
    <rPh sb="0" eb="1">
      <t>ガン</t>
    </rPh>
    <rPh sb="1" eb="3">
      <t>ネンド</t>
    </rPh>
    <phoneticPr fontId="7"/>
  </si>
  <si>
    <t>２年度</t>
    <rPh sb="1" eb="3">
      <t>ネンド</t>
    </rPh>
    <phoneticPr fontId="7"/>
  </si>
  <si>
    <t>予算額</t>
    <phoneticPr fontId="7"/>
  </si>
  <si>
    <t>決算額</t>
    <phoneticPr fontId="15"/>
  </si>
  <si>
    <t>令和５年度</t>
    <rPh sb="3" eb="5">
      <t>ネンド</t>
    </rPh>
    <phoneticPr fontId="7"/>
  </si>
  <si>
    <t>３年度</t>
    <rPh sb="1" eb="3">
      <t>ネンド</t>
    </rPh>
    <phoneticPr fontId="7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</si>
  <si>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7"/>
  </si>
  <si>
    <t>令和６年度</t>
  </si>
  <si>
    <t>令和６年度</t>
    <rPh sb="3" eb="5">
      <t>ネンド</t>
    </rPh>
    <phoneticPr fontId="7"/>
  </si>
  <si>
    <t>(令和６年度予算ﾍﾞｰｽ）</t>
    <rPh sb="6" eb="8">
      <t>ヨサン</t>
    </rPh>
    <phoneticPr fontId="7"/>
  </si>
  <si>
    <t>令和６年度</t>
    <phoneticPr fontId="7"/>
  </si>
  <si>
    <t>（1）令和４年度普通会計決算の状況</t>
    <phoneticPr fontId="7"/>
  </si>
  <si>
    <t>令和４年度</t>
    <rPh sb="3" eb="5">
      <t>ネンド</t>
    </rPh>
    <phoneticPr fontId="15"/>
  </si>
  <si>
    <t>令和３年度</t>
  </si>
  <si>
    <t>令和３年度</t>
    <phoneticPr fontId="15"/>
  </si>
  <si>
    <t>４年度</t>
    <rPh sb="1" eb="3">
      <t>ネンド</t>
    </rPh>
    <phoneticPr fontId="7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</si>
  <si>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</si>
  <si>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rPh sb="4" eb="6">
      <t>ネンド</t>
    </rPh>
    <phoneticPr fontId="15"/>
  </si>
  <si>
    <t>(令和４年度決算額）</t>
    <rPh sb="4" eb="6">
      <t>ネンド</t>
    </rPh>
    <phoneticPr fontId="15"/>
  </si>
  <si>
    <t>広島市</t>
    <rPh sb="0" eb="3">
      <t>ヒロシマシ</t>
    </rPh>
    <phoneticPr fontId="7"/>
  </si>
  <si>
    <t>上水道事業</t>
    <rPh sb="0" eb="5">
      <t>ジョウスイドウジギョウ</t>
    </rPh>
    <phoneticPr fontId="7"/>
  </si>
  <si>
    <t>下水道事業</t>
    <rPh sb="0" eb="5">
      <t>ゲスイドウジギョウ</t>
    </rPh>
    <phoneticPr fontId="7"/>
  </si>
  <si>
    <t>安芸市民病院事業</t>
    <rPh sb="0" eb="8">
      <t>アキシミンビョウインジギョウ</t>
    </rPh>
    <phoneticPr fontId="7"/>
  </si>
  <si>
    <t>市場事業</t>
    <rPh sb="0" eb="4">
      <t>シジョウジギョウ</t>
    </rPh>
    <phoneticPr fontId="7"/>
  </si>
  <si>
    <t>開発事業</t>
    <rPh sb="0" eb="4">
      <t>カイハツジギョウ</t>
    </rPh>
    <phoneticPr fontId="7"/>
  </si>
  <si>
    <t>駐車場事業</t>
    <rPh sb="0" eb="5">
      <t>チュウシャジョウジギョウ</t>
    </rPh>
    <phoneticPr fontId="7"/>
  </si>
  <si>
    <t>国民宿舎湯来ロッジ</t>
    <rPh sb="0" eb="4">
      <t>コクミンシュクシャ</t>
    </rPh>
    <rPh sb="4" eb="6">
      <t>ユキ</t>
    </rPh>
    <phoneticPr fontId="7"/>
  </si>
  <si>
    <t>広島市流通センター㈱</t>
    <rPh sb="0" eb="3">
      <t>ヒロシマシ</t>
    </rPh>
    <rPh sb="3" eb="5">
      <t>リュウツウ</t>
    </rPh>
    <phoneticPr fontId="7"/>
  </si>
  <si>
    <t>広島駅南口開発㈱</t>
    <rPh sb="0" eb="2">
      <t>ヒロシマ</t>
    </rPh>
    <rPh sb="2" eb="3">
      <t>エキ</t>
    </rPh>
    <rPh sb="3" eb="5">
      <t>ミナミグチ</t>
    </rPh>
    <rPh sb="5" eb="7">
      <t>カイハツ</t>
    </rPh>
    <phoneticPr fontId="7"/>
  </si>
  <si>
    <t>広島高速道路公社</t>
    <rPh sb="0" eb="2">
      <t>ヒロシマ</t>
    </rPh>
    <rPh sb="2" eb="4">
      <t>コウソク</t>
    </rPh>
    <rPh sb="4" eb="6">
      <t>ドウロ</t>
    </rPh>
    <rPh sb="6" eb="8">
      <t>コウシャ</t>
    </rPh>
    <phoneticPr fontId="7"/>
  </si>
  <si>
    <t>広島高速交通㈱</t>
    <rPh sb="0" eb="2">
      <t>ヒロシマ</t>
    </rPh>
    <rPh sb="2" eb="4">
      <t>コウソク</t>
    </rPh>
    <rPh sb="4" eb="6">
      <t>コウツウ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</si>
</sst>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;[Red]&quot;△&quot;#,##0"/>
    <numFmt numFmtId="180" formatCode="_ * #,##0.00_ ;_ * &quot;▲ &quot;#,##0.00_ ;_ * &quot;－&quot;_ ;_ @_ "/>
    <numFmt numFmtId="181" formatCode="_ * #,##0.000_ ;_ * &quot;▲ &quot;#,##0.000_ ;_ * &quot;－&quot;_ ;_ @_ "/>
    <numFmt numFmtId="182" formatCode="_ * #,##0_ ;_ * \-#,##0_ ;_ * &quot;-&quot;??_ ;_ @_ "/>
  </numFmts>
  <fonts count="19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2" fillId="0" borderId="0"/>
  </cellStyleXfs>
  <cellXfs count="124">
    <xf numFmtId="0" fontId="0" fillId="0" borderId="0" xfId="0"/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177" fontId="2" fillId="0" borderId="0" xfId="1" applyNumberForma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178" fontId="0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4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0" fillId="0" borderId="8" xfId="1" applyNumberFormat="1" applyFont="1" applyBorder="1" applyAlignment="1">
      <alignment vertical="center"/>
    </xf>
    <xf numFmtId="178" fontId="0" fillId="0" borderId="8" xfId="1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0" fillId="0" borderId="9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1" fontId="0" fillId="0" borderId="8" xfId="0" applyNumberFormat="1" applyBorder="1" applyAlignment="1">
      <alignment horizontal="centerContinuous" vertical="center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0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81" fontId="0" fillId="0" borderId="8" xfId="0" applyNumberFormat="1" applyBorder="1" applyAlignment="1">
      <alignment vertical="center"/>
    </xf>
    <xf numFmtId="181" fontId="2" fillId="0" borderId="8" xfId="1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6" xfId="0" applyNumberFormat="1" applyBorder="1" applyAlignment="1">
      <alignment horizontal="centerContinuous" vertical="center"/>
    </xf>
    <xf numFmtId="177" fontId="2" fillId="0" borderId="8" xfId="1" applyNumberFormat="1" applyBorder="1" applyAlignment="1">
      <alignment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41" fontId="0" fillId="0" borderId="8" xfId="0" applyNumberFormat="1" applyBorder="1" applyAlignment="1">
      <alignment horizontal="center" vertical="center"/>
    </xf>
    <xf numFmtId="177" fontId="2" fillId="0" borderId="8" xfId="1" applyNumberFormat="1" applyBorder="1" applyAlignment="1">
      <alignment vertical="center"/>
    </xf>
    <xf numFmtId="182" fontId="2" fillId="0" borderId="8" xfId="1" applyNumberForma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41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9" fontId="9" fillId="0" borderId="8" xfId="1" applyNumberFormat="1" applyFont="1" applyBorder="1" applyAlignment="1">
      <alignment vertical="center" textRotation="255"/>
    </xf>
    <xf numFmtId="0" fontId="12" fillId="0" borderId="8" xfId="3" applyBorder="1" applyAlignment="1">
      <alignment vertical="center"/>
    </xf>
    <xf numFmtId="0" fontId="10" fillId="0" borderId="8" xfId="0" applyFont="1" applyBorder="1" applyAlignment="1">
      <alignment horizontal="distributed" vertical="center" justifyLastLine="1"/>
    </xf>
    <xf numFmtId="0" fontId="10" fillId="0" borderId="8" xfId="2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2" fillId="0" borderId="8" xfId="3" applyBorder="1" applyAlignment="1">
      <alignment vertical="center" textRotation="255"/>
    </xf>
    <xf numFmtId="0" fontId="2" fillId="0" borderId="8" xfId="0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0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41" fontId="0" fillId="0" borderId="12" xfId="0" applyNumberFormat="1" applyBorder="1" applyAlignment="1">
      <alignment horizontal="center" vertical="center"/>
    </xf>
    <xf numFmtId="41" fontId="0" fillId="0" borderId="13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14" xfId="0" applyNumberFormat="1" applyBorder="1" applyAlignment="1">
      <alignment horizontal="center" vertical="center"/>
    </xf>
    <xf numFmtId="41" fontId="0" fillId="0" borderId="15" xfId="0" applyNumberFormat="1" applyBorder="1" applyAlignment="1">
      <alignment horizontal="center" vertical="center"/>
    </xf>
    <xf numFmtId="41" fontId="16" fillId="0" borderId="8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/>
    <cellStyle name="標準_地方債公営企業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view="pageBreakPreview" zoomScaleNormal="100" zoomScaleSheetLayoutView="100" workbookViewId="0">
      <pane xSplit="5" ySplit="8" topLeftCell="F9" activePane="bottomRight" state="frozen"/>
      <selection activeCell="H25" sqref="H25"/>
      <selection pane="topRight" activeCell="H25" sqref="H25"/>
      <selection pane="bottomLeft" activeCell="H25" sqref="H25"/>
      <selection pane="bottomRight" activeCell="H25" sqref="H25"/>
    </sheetView>
  </sheetViews>
  <sheetFormatPr defaultRowHeight="13.5"/>
  <cols>
    <col min="1" max="2" width="3.625" style="1" customWidth="1"/>
    <col min="3" max="4" width="1.625" style="1" customWidth="1"/>
    <col min="5" max="5" width="32.625" style="1" customWidth="1"/>
    <col min="6" max="6" width="15.625" style="1" customWidth="1"/>
    <col min="7" max="7" width="10.625" style="1" customWidth="1"/>
    <col min="8" max="8" width="15.625" style="1" customWidth="1"/>
    <col min="9" max="9" width="10.625" style="1" customWidth="1"/>
    <col min="10" max="12" width="9" style="1"/>
    <col min="13" max="13" width="9.875" style="1" customWidth="1"/>
    <col min="14" max="16384" width="9" style="1"/>
  </cols>
  <sheetData>
    <row r="1" spans="1:9" ht="33.950000000000003" customHeight="1">
      <c r="A1" s="98" t="s">
        <v>0</v>
      </c>
      <c r="B1" s="98"/>
      <c r="C1" s="98"/>
      <c r="D1" s="98"/>
      <c r="E1" s="20" t="s">
        <v>246</v>
      </c>
      <c r="F1" s="2"/>
    </row>
    <row r="3" spans="1:9" ht="14.25">
      <c r="A3" s="10" t="s">
        <v>103</v>
      </c>
    </row>
    <row r="5" spans="1:9">
      <c r="A5" s="9" t="s">
        <v>233</v>
      </c>
    </row>
    <row r="6" spans="1:9" ht="14.25">
      <c r="A6" s="3"/>
      <c r="G6" s="100" t="s">
        <v>104</v>
      </c>
      <c r="H6" s="101"/>
      <c r="I6" s="101"/>
    </row>
    <row r="7" spans="1:9" ht="27" customHeight="1">
      <c r="A7" s="8"/>
      <c r="B7" s="4"/>
      <c r="C7" s="4"/>
      <c r="D7" s="4"/>
      <c r="E7" s="59"/>
      <c r="F7" s="51" t="s">
        <v>235</v>
      </c>
      <c r="G7" s="51"/>
      <c r="H7" s="51" t="s">
        <v>231</v>
      </c>
      <c r="I7" s="52" t="s">
        <v>20</v>
      </c>
    </row>
    <row r="8" spans="1:9" ht="17.100000000000001" customHeight="1">
      <c r="A8" s="5"/>
      <c r="B8" s="6"/>
      <c r="C8" s="6"/>
      <c r="D8" s="6"/>
      <c r="E8" s="60"/>
      <c r="F8" s="53" t="s">
        <v>101</v>
      </c>
      <c r="G8" s="53" t="s">
        <v>1</v>
      </c>
      <c r="H8" s="53" t="s">
        <v>229</v>
      </c>
      <c r="I8" s="54"/>
    </row>
    <row r="9" spans="1:9" ht="18" customHeight="1">
      <c r="A9" s="99" t="s">
        <v>79</v>
      </c>
      <c r="B9" s="99" t="s">
        <v>80</v>
      </c>
      <c r="C9" s="61" t="s">
        <v>2</v>
      </c>
      <c r="D9" s="55"/>
      <c r="E9" s="55"/>
      <c r="F9" s="56">
        <v>245173</v>
      </c>
      <c r="G9" s="57">
        <f t="shared" ref="G9:G22" si="0">F9/$F$22*100</f>
        <v>35.807203999398283</v>
      </c>
      <c r="H9" s="56">
        <v>246621</v>
      </c>
      <c r="I9" s="57">
        <f t="shared" ref="I9:I21" si="1">(F9/H9-1)*100</f>
        <v>-0.58713572647909329</v>
      </c>
    </row>
    <row r="10" spans="1:9" ht="18" customHeight="1">
      <c r="A10" s="99"/>
      <c r="B10" s="99"/>
      <c r="C10" s="63"/>
      <c r="D10" s="61" t="s">
        <v>21</v>
      </c>
      <c r="E10" s="55"/>
      <c r="F10" s="56">
        <v>117732</v>
      </c>
      <c r="G10" s="57">
        <f t="shared" si="0"/>
        <v>17.194608465276183</v>
      </c>
      <c r="H10" s="56">
        <v>122874</v>
      </c>
      <c r="I10" s="57">
        <f t="shared" si="1"/>
        <v>-4.1847746471995739</v>
      </c>
    </row>
    <row r="11" spans="1:9" ht="18" customHeight="1">
      <c r="A11" s="99"/>
      <c r="B11" s="99"/>
      <c r="C11" s="50"/>
      <c r="D11" s="50"/>
      <c r="E11" s="30" t="s">
        <v>22</v>
      </c>
      <c r="F11" s="56">
        <v>97657</v>
      </c>
      <c r="G11" s="57">
        <f t="shared" si="0"/>
        <v>14.262680315406826</v>
      </c>
      <c r="H11" s="56">
        <v>104669</v>
      </c>
      <c r="I11" s="57">
        <f t="shared" si="1"/>
        <v>-6.6992137117962365</v>
      </c>
    </row>
    <row r="12" spans="1:9" ht="18" customHeight="1">
      <c r="A12" s="99"/>
      <c r="B12" s="99"/>
      <c r="C12" s="50"/>
      <c r="D12" s="29"/>
      <c r="E12" s="30" t="s">
        <v>23</v>
      </c>
      <c r="F12" s="56">
        <v>20075</v>
      </c>
      <c r="G12" s="57">
        <f>F12/$F$22*100</f>
        <v>2.9319281498693592</v>
      </c>
      <c r="H12" s="56">
        <v>18205</v>
      </c>
      <c r="I12" s="57">
        <f t="shared" si="1"/>
        <v>10.271903323262844</v>
      </c>
    </row>
    <row r="13" spans="1:9" ht="18" customHeight="1">
      <c r="A13" s="99"/>
      <c r="B13" s="99"/>
      <c r="C13" s="62"/>
      <c r="D13" s="55" t="s">
        <v>24</v>
      </c>
      <c r="E13" s="55"/>
      <c r="F13" s="56">
        <v>90896</v>
      </c>
      <c r="G13" s="57">
        <f t="shared" si="0"/>
        <v>13.275244887199268</v>
      </c>
      <c r="H13" s="56">
        <v>88210</v>
      </c>
      <c r="I13" s="57">
        <f t="shared" si="1"/>
        <v>3.0450062351207396</v>
      </c>
    </row>
    <row r="14" spans="1:9" ht="18" customHeight="1">
      <c r="A14" s="99"/>
      <c r="B14" s="99"/>
      <c r="C14" s="55" t="s">
        <v>3</v>
      </c>
      <c r="D14" s="55"/>
      <c r="E14" s="55"/>
      <c r="F14" s="56">
        <v>3535</v>
      </c>
      <c r="G14" s="57">
        <f t="shared" si="0"/>
        <v>0.51628224208160323</v>
      </c>
      <c r="H14" s="56">
        <v>3407</v>
      </c>
      <c r="I14" s="57">
        <f t="shared" si="1"/>
        <v>3.7569709421778619</v>
      </c>
    </row>
    <row r="15" spans="1:9" ht="18" customHeight="1">
      <c r="A15" s="99"/>
      <c r="B15" s="99"/>
      <c r="C15" s="55" t="s">
        <v>4</v>
      </c>
      <c r="D15" s="55"/>
      <c r="E15" s="55"/>
      <c r="F15" s="56">
        <v>68000</v>
      </c>
      <c r="G15" s="57">
        <f t="shared" si="0"/>
        <v>9.9313132847380547</v>
      </c>
      <c r="H15" s="56">
        <v>63500</v>
      </c>
      <c r="I15" s="57">
        <f t="shared" si="1"/>
        <v>7.0866141732283561</v>
      </c>
    </row>
    <row r="16" spans="1:9" ht="18" customHeight="1">
      <c r="A16" s="99"/>
      <c r="B16" s="99"/>
      <c r="C16" s="55" t="s">
        <v>25</v>
      </c>
      <c r="D16" s="55"/>
      <c r="E16" s="55"/>
      <c r="F16" s="56">
        <v>12049</v>
      </c>
      <c r="G16" s="57">
        <f t="shared" si="0"/>
        <v>1.759741084820718</v>
      </c>
      <c r="H16" s="56">
        <v>11749</v>
      </c>
      <c r="I16" s="57">
        <f>(F16/H16-1)*100</f>
        <v>2.5534088007489908</v>
      </c>
    </row>
    <row r="17" spans="1:9" ht="18" customHeight="1">
      <c r="A17" s="99"/>
      <c r="B17" s="99"/>
      <c r="C17" s="55" t="s">
        <v>5</v>
      </c>
      <c r="D17" s="55"/>
      <c r="E17" s="55"/>
      <c r="F17" s="56">
        <v>151549</v>
      </c>
      <c r="G17" s="57">
        <f t="shared" si="0"/>
        <v>22.133538191011283</v>
      </c>
      <c r="H17" s="56">
        <v>153008</v>
      </c>
      <c r="I17" s="57">
        <f t="shared" si="1"/>
        <v>-0.95354491268430097</v>
      </c>
    </row>
    <row r="18" spans="1:9" ht="18" customHeight="1">
      <c r="A18" s="99"/>
      <c r="B18" s="99"/>
      <c r="C18" s="55" t="s">
        <v>26</v>
      </c>
      <c r="D18" s="55"/>
      <c r="E18" s="55"/>
      <c r="F18" s="56">
        <v>36183</v>
      </c>
      <c r="G18" s="57">
        <f t="shared" si="0"/>
        <v>5.2844810085540743</v>
      </c>
      <c r="H18" s="56">
        <v>34670</v>
      </c>
      <c r="I18" s="57">
        <f t="shared" si="1"/>
        <v>4.3640034612056455</v>
      </c>
    </row>
    <row r="19" spans="1:9" ht="18" customHeight="1">
      <c r="A19" s="99"/>
      <c r="B19" s="99"/>
      <c r="C19" s="55" t="s">
        <v>27</v>
      </c>
      <c r="D19" s="55"/>
      <c r="E19" s="55"/>
      <c r="F19" s="56">
        <v>3004</v>
      </c>
      <c r="G19" s="57">
        <f t="shared" si="0"/>
        <v>0.43873036922578112</v>
      </c>
      <c r="H19" s="56">
        <v>2369</v>
      </c>
      <c r="I19" s="57">
        <f t="shared" si="1"/>
        <v>26.804558885605733</v>
      </c>
    </row>
    <row r="20" spans="1:9" ht="18" customHeight="1">
      <c r="A20" s="99"/>
      <c r="B20" s="99"/>
      <c r="C20" s="55" t="s">
        <v>6</v>
      </c>
      <c r="D20" s="55"/>
      <c r="E20" s="55"/>
      <c r="F20" s="56">
        <v>52438</v>
      </c>
      <c r="G20" s="57">
        <f t="shared" si="0"/>
        <v>7.6585030297807961</v>
      </c>
      <c r="H20" s="56">
        <v>56638</v>
      </c>
      <c r="I20" s="57">
        <f t="shared" si="1"/>
        <v>-7.4155160846075097</v>
      </c>
    </row>
    <row r="21" spans="1:9" ht="18" customHeight="1">
      <c r="A21" s="99"/>
      <c r="B21" s="99"/>
      <c r="C21" s="55" t="s">
        <v>7</v>
      </c>
      <c r="D21" s="55"/>
      <c r="E21" s="55"/>
      <c r="F21" s="56">
        <v>112772</v>
      </c>
      <c r="G21" s="57">
        <f t="shared" si="0"/>
        <v>16.470206790389412</v>
      </c>
      <c r="H21" s="56">
        <v>103035</v>
      </c>
      <c r="I21" s="57">
        <f t="shared" si="1"/>
        <v>9.4501868297180547</v>
      </c>
    </row>
    <row r="22" spans="1:9" ht="18" customHeight="1">
      <c r="A22" s="99"/>
      <c r="B22" s="99"/>
      <c r="C22" s="55" t="s">
        <v>8</v>
      </c>
      <c r="D22" s="55"/>
      <c r="E22" s="55"/>
      <c r="F22" s="56">
        <f>SUM(F9,F14:F21)</f>
        <v>684703</v>
      </c>
      <c r="G22" s="57">
        <f t="shared" si="0"/>
        <v>100</v>
      </c>
      <c r="H22" s="56">
        <f>SUM(H9,H14:H21)</f>
        <v>674997</v>
      </c>
      <c r="I22" s="57">
        <f t="shared" ref="I22:I40" si="2">(F22/H22-1)*100</f>
        <v>1.4379323167362124</v>
      </c>
    </row>
    <row r="23" spans="1:9" ht="18" customHeight="1">
      <c r="A23" s="99"/>
      <c r="B23" s="99" t="s">
        <v>81</v>
      </c>
      <c r="C23" s="64" t="s">
        <v>9</v>
      </c>
      <c r="D23" s="30"/>
      <c r="E23" s="30"/>
      <c r="F23" s="56">
        <v>402975</v>
      </c>
      <c r="G23" s="57">
        <f t="shared" ref="G23:G37" si="3">F23/$F$40*100</f>
        <v>58.853984866431141</v>
      </c>
      <c r="H23" s="56">
        <v>389275</v>
      </c>
      <c r="I23" s="57">
        <f t="shared" si="2"/>
        <v>3.5193629182454611</v>
      </c>
    </row>
    <row r="24" spans="1:9" ht="18" customHeight="1">
      <c r="A24" s="99"/>
      <c r="B24" s="99"/>
      <c r="C24" s="63"/>
      <c r="D24" s="30" t="s">
        <v>10</v>
      </c>
      <c r="E24" s="30"/>
      <c r="F24" s="56">
        <v>148639</v>
      </c>
      <c r="G24" s="57">
        <f t="shared" si="3"/>
        <v>21.708536401914408</v>
      </c>
      <c r="H24" s="56">
        <v>140545</v>
      </c>
      <c r="I24" s="57">
        <f t="shared" si="2"/>
        <v>5.7590095698886401</v>
      </c>
    </row>
    <row r="25" spans="1:9" ht="18" customHeight="1">
      <c r="A25" s="99"/>
      <c r="B25" s="99"/>
      <c r="C25" s="63"/>
      <c r="D25" s="30" t="s">
        <v>28</v>
      </c>
      <c r="E25" s="30"/>
      <c r="F25" s="56">
        <v>183033</v>
      </c>
      <c r="G25" s="57">
        <f t="shared" si="3"/>
        <v>26.731736241845006</v>
      </c>
      <c r="H25" s="56">
        <v>176965</v>
      </c>
      <c r="I25" s="57">
        <f t="shared" si="2"/>
        <v>3.4289266239086791</v>
      </c>
    </row>
    <row r="26" spans="1:9" ht="18" customHeight="1">
      <c r="A26" s="99"/>
      <c r="B26" s="99"/>
      <c r="C26" s="62"/>
      <c r="D26" s="30" t="s">
        <v>11</v>
      </c>
      <c r="E26" s="30"/>
      <c r="F26" s="56">
        <v>71303</v>
      </c>
      <c r="G26" s="57">
        <f t="shared" si="3"/>
        <v>10.413712222671728</v>
      </c>
      <c r="H26" s="56">
        <v>71765</v>
      </c>
      <c r="I26" s="57">
        <f t="shared" si="2"/>
        <v>-0.64376785341043741</v>
      </c>
    </row>
    <row r="27" spans="1:9" ht="18" customHeight="1">
      <c r="A27" s="99"/>
      <c r="B27" s="99"/>
      <c r="C27" s="64" t="s">
        <v>12</v>
      </c>
      <c r="D27" s="30"/>
      <c r="E27" s="30"/>
      <c r="F27" s="56">
        <v>214818</v>
      </c>
      <c r="G27" s="57">
        <f>F27/$F$40*100</f>
        <v>31.373894958836168</v>
      </c>
      <c r="H27" s="56">
        <v>214405</v>
      </c>
      <c r="I27" s="57">
        <f t="shared" si="2"/>
        <v>0.19262610480166309</v>
      </c>
    </row>
    <row r="28" spans="1:9" ht="18" customHeight="1">
      <c r="A28" s="99"/>
      <c r="B28" s="99"/>
      <c r="C28" s="63"/>
      <c r="D28" s="30" t="s">
        <v>13</v>
      </c>
      <c r="E28" s="30"/>
      <c r="F28" s="56">
        <v>83914</v>
      </c>
      <c r="G28" s="57">
        <f t="shared" si="3"/>
        <v>12.255532690816311</v>
      </c>
      <c r="H28" s="56">
        <v>79500</v>
      </c>
      <c r="I28" s="57">
        <f t="shared" si="2"/>
        <v>5.5522012578616442</v>
      </c>
    </row>
    <row r="29" spans="1:9" ht="18" customHeight="1">
      <c r="A29" s="99"/>
      <c r="B29" s="99"/>
      <c r="C29" s="63"/>
      <c r="D29" s="30" t="s">
        <v>29</v>
      </c>
      <c r="E29" s="30"/>
      <c r="F29" s="56">
        <v>6311</v>
      </c>
      <c r="G29" s="57">
        <f t="shared" si="3"/>
        <v>0.92171350205855673</v>
      </c>
      <c r="H29" s="56">
        <v>5310</v>
      </c>
      <c r="I29" s="57">
        <f t="shared" si="2"/>
        <v>18.851224105461384</v>
      </c>
    </row>
    <row r="30" spans="1:9" ht="18" customHeight="1">
      <c r="A30" s="99"/>
      <c r="B30" s="99"/>
      <c r="C30" s="63"/>
      <c r="D30" s="30" t="s">
        <v>30</v>
      </c>
      <c r="E30" s="30"/>
      <c r="F30" s="56">
        <v>47797</v>
      </c>
      <c r="G30" s="57">
        <f t="shared" si="3"/>
        <v>6.9806908980974232</v>
      </c>
      <c r="H30" s="56">
        <v>54241</v>
      </c>
      <c r="I30" s="57">
        <f t="shared" si="2"/>
        <v>-11.880311941151522</v>
      </c>
    </row>
    <row r="31" spans="1:9" ht="18" customHeight="1">
      <c r="A31" s="99"/>
      <c r="B31" s="99"/>
      <c r="C31" s="63"/>
      <c r="D31" s="30" t="s">
        <v>31</v>
      </c>
      <c r="E31" s="30"/>
      <c r="F31" s="56">
        <v>46475</v>
      </c>
      <c r="G31" s="57">
        <f t="shared" si="3"/>
        <v>6.7876144839441332</v>
      </c>
      <c r="H31" s="56">
        <v>43296</v>
      </c>
      <c r="I31" s="57">
        <f t="shared" si="2"/>
        <v>7.3424796747967536</v>
      </c>
    </row>
    <row r="32" spans="1:9" ht="18" customHeight="1">
      <c r="A32" s="99"/>
      <c r="B32" s="99"/>
      <c r="C32" s="63"/>
      <c r="D32" s="30" t="s">
        <v>14</v>
      </c>
      <c r="E32" s="30"/>
      <c r="F32" s="56">
        <v>589</v>
      </c>
      <c r="G32" s="57">
        <f t="shared" si="3"/>
        <v>8.6022698892804617E-2</v>
      </c>
      <c r="H32" s="56">
        <v>1995</v>
      </c>
      <c r="I32" s="57">
        <f t="shared" si="2"/>
        <v>-70.476190476190467</v>
      </c>
    </row>
    <row r="33" spans="1:9" ht="18" customHeight="1">
      <c r="A33" s="99"/>
      <c r="B33" s="99"/>
      <c r="C33" s="62"/>
      <c r="D33" s="30" t="s">
        <v>32</v>
      </c>
      <c r="E33" s="30"/>
      <c r="F33" s="56">
        <v>29322</v>
      </c>
      <c r="G33" s="57">
        <f t="shared" si="3"/>
        <v>4.2824407078689593</v>
      </c>
      <c r="H33" s="56">
        <v>29653</v>
      </c>
      <c r="I33" s="57">
        <f t="shared" si="2"/>
        <v>-1.1162445621016426</v>
      </c>
    </row>
    <row r="34" spans="1:9" ht="18" customHeight="1">
      <c r="A34" s="99"/>
      <c r="B34" s="99"/>
      <c r="C34" s="64" t="s">
        <v>15</v>
      </c>
      <c r="D34" s="30"/>
      <c r="E34" s="30"/>
      <c r="F34" s="56">
        <v>66910</v>
      </c>
      <c r="G34" s="57">
        <f t="shared" si="3"/>
        <v>9.7721201747326951</v>
      </c>
      <c r="H34" s="56">
        <v>71317</v>
      </c>
      <c r="I34" s="57">
        <f t="shared" si="2"/>
        <v>-6.179452304499633</v>
      </c>
    </row>
    <row r="35" spans="1:9" ht="18" customHeight="1">
      <c r="A35" s="99"/>
      <c r="B35" s="99"/>
      <c r="C35" s="63"/>
      <c r="D35" s="64" t="s">
        <v>16</v>
      </c>
      <c r="E35" s="30"/>
      <c r="F35" s="56">
        <v>66778</v>
      </c>
      <c r="G35" s="57">
        <f t="shared" si="3"/>
        <v>9.7528417430623211</v>
      </c>
      <c r="H35" s="56">
        <v>70293</v>
      </c>
      <c r="I35" s="57">
        <f t="shared" si="2"/>
        <v>-5.0004979158664415</v>
      </c>
    </row>
    <row r="36" spans="1:9" ht="18" customHeight="1">
      <c r="A36" s="99"/>
      <c r="B36" s="99"/>
      <c r="C36" s="63"/>
      <c r="D36" s="63"/>
      <c r="E36" s="58" t="s">
        <v>102</v>
      </c>
      <c r="F36" s="56">
        <v>31790</v>
      </c>
      <c r="G36" s="57">
        <f t="shared" si="3"/>
        <v>4.6428889606150401</v>
      </c>
      <c r="H36" s="56">
        <v>36031</v>
      </c>
      <c r="I36" s="57">
        <f>(F36/H36-1)*100</f>
        <v>-11.770419916183283</v>
      </c>
    </row>
    <row r="37" spans="1:9" ht="18" customHeight="1">
      <c r="A37" s="99"/>
      <c r="B37" s="99"/>
      <c r="C37" s="63"/>
      <c r="D37" s="62"/>
      <c r="E37" s="30" t="s">
        <v>33</v>
      </c>
      <c r="F37" s="56">
        <v>34988</v>
      </c>
      <c r="G37" s="57">
        <f t="shared" si="3"/>
        <v>5.1099527824472801</v>
      </c>
      <c r="H37" s="56">
        <v>34262</v>
      </c>
      <c r="I37" s="57">
        <f t="shared" si="2"/>
        <v>2.1189656178857152</v>
      </c>
    </row>
    <row r="38" spans="1:9" ht="18" customHeight="1">
      <c r="A38" s="99"/>
      <c r="B38" s="99"/>
      <c r="C38" s="63"/>
      <c r="D38" s="55" t="s">
        <v>34</v>
      </c>
      <c r="E38" s="55"/>
      <c r="F38" s="56">
        <v>132</v>
      </c>
      <c r="G38" s="57">
        <f>F38/$F$40*100</f>
        <v>1.927843167037387E-2</v>
      </c>
      <c r="H38" s="56">
        <v>1024</v>
      </c>
      <c r="I38" s="57">
        <f t="shared" si="2"/>
        <v>-87.109375</v>
      </c>
    </row>
    <row r="39" spans="1:9" ht="18" customHeight="1">
      <c r="A39" s="99"/>
      <c r="B39" s="99"/>
      <c r="C39" s="62"/>
      <c r="D39" s="55" t="s">
        <v>35</v>
      </c>
      <c r="E39" s="55"/>
      <c r="F39" s="56">
        <v>0</v>
      </c>
      <c r="G39" s="57">
        <f>F39/$F$40*100</f>
        <v>0</v>
      </c>
      <c r="H39" s="56">
        <v>0</v>
      </c>
      <c r="I39" s="57" t="e">
        <f t="shared" si="2"/>
        <v>#DIV/0!</v>
      </c>
    </row>
    <row r="40" spans="1:9" ht="18" customHeight="1">
      <c r="A40" s="99"/>
      <c r="B40" s="99"/>
      <c r="C40" s="30" t="s">
        <v>17</v>
      </c>
      <c r="D40" s="30"/>
      <c r="E40" s="30"/>
      <c r="F40" s="56">
        <f>SUM(F23,F27,F34)</f>
        <v>684703</v>
      </c>
      <c r="G40" s="57">
        <f>F40/$F$40*100</f>
        <v>100</v>
      </c>
      <c r="H40" s="56">
        <f>SUM(H23,H27,H34)</f>
        <v>674997</v>
      </c>
      <c r="I40" s="57">
        <f t="shared" si="2"/>
        <v>1.4379323167362124</v>
      </c>
    </row>
    <row r="41" spans="1:9" ht="18" customHeight="1">
      <c r="A41" s="26" t="s">
        <v>18</v>
      </c>
      <c r="B41" s="26"/>
    </row>
    <row r="42" spans="1:9" ht="18" customHeight="1">
      <c r="A42" s="27" t="s">
        <v>19</v>
      </c>
      <c r="B42" s="26"/>
    </row>
  </sheetData>
  <mergeCells count="5">
    <mergeCell ref="A1:D1"/>
    <mergeCell ref="A9:A40"/>
    <mergeCell ref="B9:B22"/>
    <mergeCell ref="B23:B40"/>
    <mergeCell ref="G6:I6"/>
  </mergeCells>
  <phoneticPr fontId="7"/>
  <printOptions horizontalCentered="1" verticalCentered="1" gridLinesSet="0"/>
  <pageMargins left="0" right="0" top="0.43307086614173229" bottom="0.19685039370078741" header="0.19685039370078741" footer="0.31496062992125984"/>
  <pageSetup paperSize="9" scale="97" orientation="portrait" useFirstPageNumber="1" r:id="rId1"/>
  <headerFooter alignWithMargins="0">
    <oddHeader>&amp;R&amp;"明朝,斜体"&amp;9指定都市－1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="94" zoomScaleNormal="100" zoomScaleSheetLayoutView="94" workbookViewId="0">
      <pane xSplit="5" ySplit="7" topLeftCell="F29" activePane="bottomRight" state="frozen"/>
      <selection activeCell="H25" sqref="H25"/>
      <selection pane="topRight" activeCell="H25" sqref="H25"/>
      <selection pane="bottomLeft" activeCell="H25" sqref="H25"/>
      <selection pane="bottomRight" activeCell="H25" sqref="H25"/>
    </sheetView>
  </sheetViews>
  <sheetFormatPr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1" width="13.625" style="1" customWidth="1"/>
    <col min="22" max="25" width="12" style="1" customWidth="1"/>
    <col min="26" max="16384" width="9" style="1"/>
  </cols>
  <sheetData>
    <row r="1" spans="1:25" ht="33.950000000000003" customHeight="1">
      <c r="A1" s="17" t="s">
        <v>0</v>
      </c>
      <c r="B1" s="13"/>
      <c r="C1" s="13"/>
      <c r="D1" s="21" t="str">
        <f>+'1.普通会計予算（R5-6年度）'!E1</f>
        <v>広島市</v>
      </c>
      <c r="E1" s="14"/>
      <c r="F1" s="14"/>
      <c r="G1" s="14"/>
    </row>
    <row r="2" spans="1:25" ht="15" customHeight="1"/>
    <row r="3" spans="1:25" ht="15" customHeight="1">
      <c r="A3" s="15" t="s">
        <v>42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5.95" customHeight="1">
      <c r="A5" s="12" t="s">
        <v>236</v>
      </c>
      <c r="B5" s="12"/>
      <c r="C5" s="12"/>
      <c r="D5" s="12"/>
      <c r="K5" s="16"/>
      <c r="O5" s="16" t="s">
        <v>43</v>
      </c>
    </row>
    <row r="6" spans="1:25" ht="15.95" customHeight="1">
      <c r="A6" s="107" t="s">
        <v>44</v>
      </c>
      <c r="B6" s="106"/>
      <c r="C6" s="106"/>
      <c r="D6" s="106"/>
      <c r="E6" s="106"/>
      <c r="F6" s="114" t="s">
        <v>247</v>
      </c>
      <c r="G6" s="115"/>
      <c r="H6" s="114" t="s">
        <v>248</v>
      </c>
      <c r="I6" s="115"/>
      <c r="J6" s="114" t="s">
        <v>249</v>
      </c>
      <c r="K6" s="115"/>
      <c r="L6" s="111"/>
      <c r="M6" s="111"/>
      <c r="N6" s="111"/>
      <c r="O6" s="111"/>
    </row>
    <row r="7" spans="1:25" ht="15.95" customHeight="1">
      <c r="A7" s="106"/>
      <c r="B7" s="106"/>
      <c r="C7" s="106"/>
      <c r="D7" s="106"/>
      <c r="E7" s="106"/>
      <c r="F7" s="53" t="s">
        <v>237</v>
      </c>
      <c r="G7" s="53" t="s">
        <v>231</v>
      </c>
      <c r="H7" s="53" t="s">
        <v>234</v>
      </c>
      <c r="I7" s="53" t="s">
        <v>231</v>
      </c>
      <c r="J7" s="53" t="s">
        <v>234</v>
      </c>
      <c r="K7" s="53" t="s">
        <v>231</v>
      </c>
      <c r="L7" s="53" t="s">
        <v>234</v>
      </c>
      <c r="M7" s="53" t="s">
        <v>231</v>
      </c>
      <c r="N7" s="53" t="s">
        <v>234</v>
      </c>
      <c r="O7" s="53" t="s">
        <v>231</v>
      </c>
    </row>
    <row r="8" spans="1:25" ht="15.95" customHeight="1">
      <c r="A8" s="104" t="s">
        <v>83</v>
      </c>
      <c r="B8" s="61" t="s">
        <v>45</v>
      </c>
      <c r="C8" s="55"/>
      <c r="D8" s="55"/>
      <c r="E8" s="65" t="s">
        <v>36</v>
      </c>
      <c r="F8" s="66">
        <v>24399.54</v>
      </c>
      <c r="G8" s="95">
        <v>24659.966</v>
      </c>
      <c r="H8" s="66">
        <v>44586.44</v>
      </c>
      <c r="I8" s="95">
        <v>44918.572</v>
      </c>
      <c r="J8" s="66">
        <v>2259.6849999999999</v>
      </c>
      <c r="K8" s="95">
        <v>2200.6109999999999</v>
      </c>
      <c r="L8" s="66"/>
      <c r="M8" s="66"/>
      <c r="N8" s="66"/>
      <c r="O8" s="66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95" customHeight="1">
      <c r="A9" s="104"/>
      <c r="B9" s="63"/>
      <c r="C9" s="55" t="s">
        <v>46</v>
      </c>
      <c r="D9" s="55"/>
      <c r="E9" s="65" t="s">
        <v>37</v>
      </c>
      <c r="F9" s="66">
        <v>24396.971000000001</v>
      </c>
      <c r="G9" s="95">
        <v>24654.606</v>
      </c>
      <c r="H9" s="66">
        <v>44583.563999999998</v>
      </c>
      <c r="I9" s="95">
        <v>44915.696000000004</v>
      </c>
      <c r="J9" s="66">
        <v>2258.7330000000002</v>
      </c>
      <c r="K9" s="95">
        <v>2199.6590000000001</v>
      </c>
      <c r="L9" s="66"/>
      <c r="M9" s="66"/>
      <c r="N9" s="66"/>
      <c r="O9" s="66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95" customHeight="1">
      <c r="A10" s="104"/>
      <c r="B10" s="62"/>
      <c r="C10" s="55" t="s">
        <v>47</v>
      </c>
      <c r="D10" s="55"/>
      <c r="E10" s="65" t="s">
        <v>38</v>
      </c>
      <c r="F10" s="66">
        <v>2.569</v>
      </c>
      <c r="G10" s="95">
        <v>5.36</v>
      </c>
      <c r="H10" s="95">
        <v>2.8759999999999999</v>
      </c>
      <c r="I10" s="95">
        <v>2.8759999999999999</v>
      </c>
      <c r="J10" s="67">
        <v>0.95199999999999996</v>
      </c>
      <c r="K10" s="67">
        <v>0.95199999999999996</v>
      </c>
      <c r="L10" s="66"/>
      <c r="M10" s="66"/>
      <c r="N10" s="66"/>
      <c r="O10" s="66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95" customHeight="1">
      <c r="A11" s="104"/>
      <c r="B11" s="61" t="s">
        <v>48</v>
      </c>
      <c r="C11" s="55"/>
      <c r="D11" s="55"/>
      <c r="E11" s="65" t="s">
        <v>39</v>
      </c>
      <c r="F11" s="66">
        <v>23655.343000000001</v>
      </c>
      <c r="G11" s="95">
        <v>23984.208999999999</v>
      </c>
      <c r="H11" s="66">
        <v>43623.582000000002</v>
      </c>
      <c r="I11" s="95">
        <v>43896.053999999996</v>
      </c>
      <c r="J11" s="66">
        <v>2257.5149999999999</v>
      </c>
      <c r="K11" s="95">
        <v>2200.2150000000001</v>
      </c>
      <c r="L11" s="66"/>
      <c r="M11" s="66"/>
      <c r="N11" s="66"/>
      <c r="O11" s="66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95" customHeight="1">
      <c r="A12" s="104"/>
      <c r="B12" s="63"/>
      <c r="C12" s="55" t="s">
        <v>49</v>
      </c>
      <c r="D12" s="55"/>
      <c r="E12" s="65" t="s">
        <v>40</v>
      </c>
      <c r="F12" s="66">
        <v>23595.667000000001</v>
      </c>
      <c r="G12" s="95">
        <v>23942.09</v>
      </c>
      <c r="H12" s="66">
        <v>43595.281999999999</v>
      </c>
      <c r="I12" s="95">
        <v>43867.764999999999</v>
      </c>
      <c r="J12" s="66">
        <v>2249.5149999999999</v>
      </c>
      <c r="K12" s="95">
        <v>2191.5390000000002</v>
      </c>
      <c r="L12" s="66"/>
      <c r="M12" s="66"/>
      <c r="N12" s="66"/>
      <c r="O12" s="66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95" customHeight="1">
      <c r="A13" s="104"/>
      <c r="B13" s="62"/>
      <c r="C13" s="55" t="s">
        <v>50</v>
      </c>
      <c r="D13" s="55"/>
      <c r="E13" s="65" t="s">
        <v>41</v>
      </c>
      <c r="F13" s="66">
        <v>59.676000000000002</v>
      </c>
      <c r="G13" s="95">
        <v>42.119</v>
      </c>
      <c r="H13" s="67">
        <v>28.3</v>
      </c>
      <c r="I13" s="67">
        <v>28.289000000000001</v>
      </c>
      <c r="J13" s="67">
        <v>8</v>
      </c>
      <c r="K13" s="67">
        <v>8.6760000000000002</v>
      </c>
      <c r="L13" s="66"/>
      <c r="M13" s="66"/>
      <c r="N13" s="66"/>
      <c r="O13" s="66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95" customHeight="1">
      <c r="A14" s="104"/>
      <c r="B14" s="55" t="s">
        <v>51</v>
      </c>
      <c r="C14" s="55"/>
      <c r="D14" s="55"/>
      <c r="E14" s="65" t="s">
        <v>87</v>
      </c>
      <c r="F14" s="66">
        <f t="shared" ref="F14:O15" si="0">F9-F12</f>
        <v>801.30400000000009</v>
      </c>
      <c r="G14" s="95">
        <f t="shared" si="0"/>
        <v>712.51599999999962</v>
      </c>
      <c r="H14" s="66">
        <f t="shared" si="0"/>
        <v>988.28199999999924</v>
      </c>
      <c r="I14" s="95">
        <f t="shared" si="0"/>
        <v>1047.9310000000041</v>
      </c>
      <c r="J14" s="66">
        <f t="shared" si="0"/>
        <v>9.218000000000302</v>
      </c>
      <c r="K14" s="95">
        <f t="shared" si="0"/>
        <v>8.1199999999998909</v>
      </c>
      <c r="L14" s="66">
        <f t="shared" si="0"/>
        <v>0</v>
      </c>
      <c r="M14" s="66">
        <f t="shared" si="0"/>
        <v>0</v>
      </c>
      <c r="N14" s="66">
        <f t="shared" si="0"/>
        <v>0</v>
      </c>
      <c r="O14" s="66">
        <f t="shared" si="0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95" customHeight="1">
      <c r="A15" s="104"/>
      <c r="B15" s="55" t="s">
        <v>52</v>
      </c>
      <c r="C15" s="55"/>
      <c r="D15" s="55"/>
      <c r="E15" s="65" t="s">
        <v>88</v>
      </c>
      <c r="F15" s="66">
        <f t="shared" ref="F15:O15" si="1">F10-F13</f>
        <v>-57.106999999999999</v>
      </c>
      <c r="G15" s="95">
        <f t="shared" si="0"/>
        <v>-36.759</v>
      </c>
      <c r="H15" s="66">
        <f t="shared" si="1"/>
        <v>-25.423999999999999</v>
      </c>
      <c r="I15" s="95">
        <f t="shared" si="0"/>
        <v>-25.413</v>
      </c>
      <c r="J15" s="66">
        <f t="shared" si="1"/>
        <v>-7.048</v>
      </c>
      <c r="K15" s="95">
        <f t="shared" si="0"/>
        <v>-7.7240000000000002</v>
      </c>
      <c r="L15" s="66">
        <f t="shared" si="1"/>
        <v>0</v>
      </c>
      <c r="M15" s="66">
        <f t="shared" si="1"/>
        <v>0</v>
      </c>
      <c r="N15" s="66">
        <f t="shared" si="1"/>
        <v>0</v>
      </c>
      <c r="O15" s="66">
        <f t="shared" si="1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95" customHeight="1">
      <c r="A16" s="104"/>
      <c r="B16" s="55" t="s">
        <v>53</v>
      </c>
      <c r="C16" s="55"/>
      <c r="D16" s="55"/>
      <c r="E16" s="65" t="s">
        <v>89</v>
      </c>
      <c r="F16" s="66">
        <f t="shared" ref="F16:O16" si="2">F8-F11</f>
        <v>744.19700000000012</v>
      </c>
      <c r="G16" s="95">
        <f t="shared" si="2"/>
        <v>675.75700000000143</v>
      </c>
      <c r="H16" s="66">
        <f t="shared" si="2"/>
        <v>962.85800000000017</v>
      </c>
      <c r="I16" s="95">
        <f t="shared" si="2"/>
        <v>1022.5180000000037</v>
      </c>
      <c r="J16" s="66">
        <f t="shared" si="2"/>
        <v>2.1700000000000728</v>
      </c>
      <c r="K16" s="95">
        <f t="shared" si="2"/>
        <v>0.39599999999973079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5.95" customHeight="1">
      <c r="A17" s="104"/>
      <c r="B17" s="55" t="s">
        <v>54</v>
      </c>
      <c r="C17" s="55"/>
      <c r="D17" s="55"/>
      <c r="E17" s="53"/>
      <c r="F17" s="66">
        <v>0</v>
      </c>
      <c r="G17" s="95">
        <v>0</v>
      </c>
      <c r="H17" s="67">
        <v>0</v>
      </c>
      <c r="I17" s="67">
        <v>0</v>
      </c>
      <c r="J17" s="66">
        <v>549.93399999999997</v>
      </c>
      <c r="K17" s="95">
        <v>551.71199999999999</v>
      </c>
      <c r="L17" s="66"/>
      <c r="M17" s="66"/>
      <c r="N17" s="67"/>
      <c r="O17" s="6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5.95" customHeight="1">
      <c r="A18" s="104"/>
      <c r="B18" s="55" t="s">
        <v>55</v>
      </c>
      <c r="C18" s="55"/>
      <c r="D18" s="55"/>
      <c r="E18" s="53"/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/>
      <c r="M18" s="68"/>
      <c r="N18" s="68"/>
      <c r="O18" s="6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95" customHeight="1">
      <c r="A19" s="104" t="s">
        <v>84</v>
      </c>
      <c r="B19" s="61" t="s">
        <v>56</v>
      </c>
      <c r="C19" s="55"/>
      <c r="D19" s="55"/>
      <c r="E19" s="65"/>
      <c r="F19" s="66">
        <v>7632.9269999999997</v>
      </c>
      <c r="G19" s="95">
        <v>8030.7470000000003</v>
      </c>
      <c r="H19" s="66">
        <v>39380.792000000001</v>
      </c>
      <c r="I19" s="95">
        <v>41307.050000000003</v>
      </c>
      <c r="J19" s="66">
        <v>2351.4609999999998</v>
      </c>
      <c r="K19" s="95">
        <v>906.73400000000004</v>
      </c>
      <c r="L19" s="66"/>
      <c r="M19" s="66"/>
      <c r="N19" s="66"/>
      <c r="O19" s="66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95" customHeight="1">
      <c r="A20" s="104"/>
      <c r="B20" s="62"/>
      <c r="C20" s="55" t="s">
        <v>57</v>
      </c>
      <c r="D20" s="55"/>
      <c r="E20" s="65"/>
      <c r="F20" s="66">
        <v>7132.4</v>
      </c>
      <c r="G20" s="95">
        <v>7464.5</v>
      </c>
      <c r="H20" s="66">
        <v>32132.9</v>
      </c>
      <c r="I20" s="95">
        <v>31851</v>
      </c>
      <c r="J20" s="66">
        <v>2234.9</v>
      </c>
      <c r="K20" s="95">
        <v>788.5</v>
      </c>
      <c r="L20" s="66"/>
      <c r="M20" s="66"/>
      <c r="N20" s="66"/>
      <c r="O20" s="66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5.95" customHeight="1">
      <c r="A21" s="104"/>
      <c r="B21" s="55" t="s">
        <v>58</v>
      </c>
      <c r="C21" s="55"/>
      <c r="D21" s="55"/>
      <c r="E21" s="65" t="s">
        <v>90</v>
      </c>
      <c r="F21" s="95">
        <v>7632.9269999999997</v>
      </c>
      <c r="G21" s="95">
        <v>8030.7470000000003</v>
      </c>
      <c r="H21" s="95">
        <v>39380.792000000001</v>
      </c>
      <c r="I21" s="95">
        <v>41307.050000000003</v>
      </c>
      <c r="J21" s="95">
        <v>2351.4609999999998</v>
      </c>
      <c r="K21" s="95">
        <v>906.73400000000004</v>
      </c>
      <c r="L21" s="66"/>
      <c r="M21" s="66"/>
      <c r="N21" s="66"/>
      <c r="O21" s="66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.95" customHeight="1">
      <c r="A22" s="104"/>
      <c r="B22" s="61" t="s">
        <v>59</v>
      </c>
      <c r="C22" s="55"/>
      <c r="D22" s="55"/>
      <c r="E22" s="65" t="s">
        <v>91</v>
      </c>
      <c r="F22" s="66">
        <v>15658.191999999999</v>
      </c>
      <c r="G22" s="95">
        <v>15958.288</v>
      </c>
      <c r="H22" s="66">
        <v>58046.974000000002</v>
      </c>
      <c r="I22" s="95">
        <v>60735.911</v>
      </c>
      <c r="J22" s="66">
        <v>2353.9929999999999</v>
      </c>
      <c r="K22" s="95">
        <v>916.85900000000004</v>
      </c>
      <c r="L22" s="66"/>
      <c r="M22" s="66"/>
      <c r="N22" s="66"/>
      <c r="O22" s="66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5.95" customHeight="1">
      <c r="A23" s="104"/>
      <c r="B23" s="62" t="s">
        <v>60</v>
      </c>
      <c r="C23" s="55" t="s">
        <v>61</v>
      </c>
      <c r="D23" s="55"/>
      <c r="E23" s="65"/>
      <c r="F23" s="66">
        <v>5528.4210000000003</v>
      </c>
      <c r="G23" s="95">
        <v>5664.9780000000001</v>
      </c>
      <c r="H23" s="66">
        <v>41892.982000000004</v>
      </c>
      <c r="I23" s="95">
        <v>44621.423000000003</v>
      </c>
      <c r="J23" s="66">
        <v>119.011</v>
      </c>
      <c r="K23" s="95">
        <v>128.35900000000001</v>
      </c>
      <c r="L23" s="66"/>
      <c r="M23" s="66"/>
      <c r="N23" s="66"/>
      <c r="O23" s="66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5.95" customHeight="1">
      <c r="A24" s="104"/>
      <c r="B24" s="55" t="s">
        <v>92</v>
      </c>
      <c r="C24" s="55"/>
      <c r="D24" s="55"/>
      <c r="E24" s="65" t="s">
        <v>93</v>
      </c>
      <c r="F24" s="66">
        <f t="shared" ref="F24:O24" si="3">F21-F22</f>
        <v>-8025.2649999999994</v>
      </c>
      <c r="G24" s="95">
        <f t="shared" si="3"/>
        <v>-7927.5410000000002</v>
      </c>
      <c r="H24" s="66">
        <f t="shared" si="3"/>
        <v>-18666.182000000001</v>
      </c>
      <c r="I24" s="95">
        <f t="shared" si="3"/>
        <v>-19428.860999999997</v>
      </c>
      <c r="J24" s="66">
        <f>J21-J22</f>
        <v>-2.5320000000001528</v>
      </c>
      <c r="K24" s="95">
        <f>K21-K22</f>
        <v>-10.125</v>
      </c>
      <c r="L24" s="66">
        <f t="shared" si="3"/>
        <v>0</v>
      </c>
      <c r="M24" s="66">
        <f t="shared" si="3"/>
        <v>0</v>
      </c>
      <c r="N24" s="66">
        <f t="shared" si="3"/>
        <v>0</v>
      </c>
      <c r="O24" s="66">
        <f t="shared" si="3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5.95" customHeight="1">
      <c r="A25" s="104"/>
      <c r="B25" s="61" t="s">
        <v>62</v>
      </c>
      <c r="C25" s="61"/>
      <c r="D25" s="61"/>
      <c r="E25" s="108" t="s">
        <v>94</v>
      </c>
      <c r="F25" s="102">
        <v>8025.2650000000003</v>
      </c>
      <c r="G25" s="102">
        <v>7927.5410000000002</v>
      </c>
      <c r="H25" s="102">
        <v>18666.182000000001</v>
      </c>
      <c r="I25" s="102">
        <v>19428.861000000001</v>
      </c>
      <c r="J25" s="102">
        <v>2.5320000000001501</v>
      </c>
      <c r="K25" s="102">
        <v>10.125</v>
      </c>
      <c r="L25" s="102"/>
      <c r="M25" s="102"/>
      <c r="N25" s="102"/>
      <c r="O25" s="102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.95" customHeight="1">
      <c r="A26" s="104"/>
      <c r="B26" s="82" t="s">
        <v>63</v>
      </c>
      <c r="C26" s="82"/>
      <c r="D26" s="82"/>
      <c r="E26" s="109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95" customHeight="1">
      <c r="A27" s="104"/>
      <c r="B27" s="55" t="s">
        <v>95</v>
      </c>
      <c r="C27" s="55"/>
      <c r="D27" s="55"/>
      <c r="E27" s="65" t="s">
        <v>96</v>
      </c>
      <c r="F27" s="66">
        <f t="shared" ref="F27:O27" si="4">F24+F25</f>
        <v>0</v>
      </c>
      <c r="G27" s="95">
        <f t="shared" si="4"/>
        <v>0</v>
      </c>
      <c r="H27" s="66">
        <f t="shared" si="4"/>
        <v>0</v>
      </c>
      <c r="I27" s="95">
        <f t="shared" si="4"/>
        <v>0</v>
      </c>
      <c r="J27" s="66">
        <f>J24+J25</f>
        <v>0</v>
      </c>
      <c r="K27" s="95">
        <f>K24+K25</f>
        <v>0</v>
      </c>
      <c r="L27" s="66">
        <f t="shared" si="4"/>
        <v>0</v>
      </c>
      <c r="M27" s="66">
        <f t="shared" si="4"/>
        <v>0</v>
      </c>
      <c r="N27" s="66">
        <f t="shared" si="4"/>
        <v>0</v>
      </c>
      <c r="O27" s="66">
        <f t="shared" si="4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95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5.95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100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5.95" customHeight="1">
      <c r="A30" s="106" t="s">
        <v>64</v>
      </c>
      <c r="B30" s="106"/>
      <c r="C30" s="106"/>
      <c r="D30" s="106"/>
      <c r="E30" s="106"/>
      <c r="F30" s="112" t="s">
        <v>250</v>
      </c>
      <c r="G30" s="113"/>
      <c r="H30" s="112" t="s">
        <v>251</v>
      </c>
      <c r="I30" s="113"/>
      <c r="J30" s="112" t="s">
        <v>252</v>
      </c>
      <c r="K30" s="113"/>
      <c r="L30" s="112" t="s">
        <v>253</v>
      </c>
      <c r="M30" s="113"/>
      <c r="N30" s="113"/>
      <c r="O30" s="113"/>
      <c r="P30" s="25"/>
      <c r="Q30" s="18"/>
      <c r="R30" s="25"/>
      <c r="S30" s="18"/>
      <c r="T30" s="25"/>
      <c r="U30" s="18"/>
      <c r="V30" s="25"/>
      <c r="W30" s="18"/>
      <c r="X30" s="25"/>
      <c r="Y30" s="18"/>
    </row>
    <row r="31" spans="1:25" ht="15.95" customHeight="1">
      <c r="A31" s="106"/>
      <c r="B31" s="106"/>
      <c r="C31" s="106"/>
      <c r="D31" s="106"/>
      <c r="E31" s="106"/>
      <c r="F31" s="53" t="s">
        <v>234</v>
      </c>
      <c r="G31" s="53" t="s">
        <v>231</v>
      </c>
      <c r="H31" s="53" t="s">
        <v>234</v>
      </c>
      <c r="I31" s="53" t="s">
        <v>231</v>
      </c>
      <c r="J31" s="53" t="s">
        <v>234</v>
      </c>
      <c r="K31" s="53" t="s">
        <v>231</v>
      </c>
      <c r="L31" s="53" t="s">
        <v>234</v>
      </c>
      <c r="M31" s="53" t="s">
        <v>231</v>
      </c>
      <c r="N31" s="53" t="s">
        <v>234</v>
      </c>
      <c r="O31" s="53" t="s">
        <v>231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5.95" customHeight="1">
      <c r="A32" s="104" t="s">
        <v>85</v>
      </c>
      <c r="B32" s="61" t="s">
        <v>45</v>
      </c>
      <c r="C32" s="55"/>
      <c r="D32" s="55"/>
      <c r="E32" s="65" t="s">
        <v>36</v>
      </c>
      <c r="F32" s="66">
        <v>2608.3310000000001</v>
      </c>
      <c r="G32" s="95">
        <v>2686.7570000000001</v>
      </c>
      <c r="H32" s="66">
        <v>77.635000000000005</v>
      </c>
      <c r="I32" s="95">
        <v>90.468999999999994</v>
      </c>
      <c r="J32" s="66">
        <v>589.98699999999997</v>
      </c>
      <c r="K32" s="95">
        <v>589.98699999999997</v>
      </c>
      <c r="L32" s="66">
        <v>5.0640000000000001</v>
      </c>
      <c r="M32" s="95">
        <v>5.0640000000000001</v>
      </c>
      <c r="N32" s="66"/>
      <c r="O32" s="66"/>
      <c r="P32" s="22"/>
      <c r="Q32" s="22"/>
      <c r="R32" s="22"/>
      <c r="S32" s="22"/>
      <c r="T32" s="24"/>
      <c r="U32" s="24"/>
      <c r="V32" s="22"/>
      <c r="W32" s="22"/>
      <c r="X32" s="24"/>
      <c r="Y32" s="24"/>
    </row>
    <row r="33" spans="1:25" ht="15.95" customHeight="1">
      <c r="A33" s="110"/>
      <c r="B33" s="63"/>
      <c r="C33" s="61" t="s">
        <v>65</v>
      </c>
      <c r="D33" s="55"/>
      <c r="E33" s="65"/>
      <c r="F33" s="66">
        <v>1588.249</v>
      </c>
      <c r="G33" s="95">
        <v>1742.3340000000001</v>
      </c>
      <c r="H33" s="97">
        <v>0</v>
      </c>
      <c r="I33" s="95">
        <v>0</v>
      </c>
      <c r="J33" s="66">
        <v>0</v>
      </c>
      <c r="K33" s="95">
        <v>0</v>
      </c>
      <c r="L33" s="66">
        <v>4.97</v>
      </c>
      <c r="M33" s="95">
        <v>4.9489999999999998</v>
      </c>
      <c r="N33" s="66"/>
      <c r="O33" s="66"/>
      <c r="P33" s="22"/>
      <c r="Q33" s="22"/>
      <c r="R33" s="22"/>
      <c r="S33" s="22"/>
      <c r="T33" s="24"/>
      <c r="U33" s="24"/>
      <c r="V33" s="22"/>
      <c r="W33" s="22"/>
      <c r="X33" s="24"/>
      <c r="Y33" s="24"/>
    </row>
    <row r="34" spans="1:25" ht="15.95" customHeight="1">
      <c r="A34" s="110"/>
      <c r="B34" s="63"/>
      <c r="C34" s="62"/>
      <c r="D34" s="55" t="s">
        <v>66</v>
      </c>
      <c r="E34" s="65"/>
      <c r="F34" s="66">
        <v>1176.81</v>
      </c>
      <c r="G34" s="95">
        <v>1179.866</v>
      </c>
      <c r="H34" s="97">
        <v>0</v>
      </c>
      <c r="I34" s="95">
        <v>0</v>
      </c>
      <c r="J34" s="66">
        <v>0</v>
      </c>
      <c r="K34" s="95">
        <v>0</v>
      </c>
      <c r="L34" s="97">
        <v>4.7990000000000004</v>
      </c>
      <c r="M34" s="95">
        <v>4.7990000000000004</v>
      </c>
      <c r="N34" s="66"/>
      <c r="O34" s="66"/>
      <c r="P34" s="22"/>
      <c r="Q34" s="22"/>
      <c r="R34" s="22"/>
      <c r="S34" s="22"/>
      <c r="T34" s="24"/>
      <c r="U34" s="24"/>
      <c r="V34" s="22"/>
      <c r="W34" s="22"/>
      <c r="X34" s="24"/>
      <c r="Y34" s="24"/>
    </row>
    <row r="35" spans="1:25" ht="15.95" customHeight="1">
      <c r="A35" s="110"/>
      <c r="B35" s="62"/>
      <c r="C35" s="55" t="s">
        <v>67</v>
      </c>
      <c r="D35" s="55"/>
      <c r="E35" s="65"/>
      <c r="F35" s="66">
        <v>1020.082</v>
      </c>
      <c r="G35" s="95">
        <v>944.423</v>
      </c>
      <c r="H35" s="97">
        <v>77.635000000000005</v>
      </c>
      <c r="I35" s="95">
        <v>90.468999999999994</v>
      </c>
      <c r="J35" s="68">
        <v>589.98699999999997</v>
      </c>
      <c r="K35" s="68">
        <v>589.98699999999997</v>
      </c>
      <c r="L35" s="66">
        <v>9.4E-2</v>
      </c>
      <c r="M35" s="95">
        <v>0.115</v>
      </c>
      <c r="N35" s="66"/>
      <c r="O35" s="66"/>
      <c r="P35" s="22"/>
      <c r="Q35" s="22"/>
      <c r="R35" s="22"/>
      <c r="S35" s="22"/>
      <c r="T35" s="24"/>
      <c r="U35" s="24"/>
      <c r="V35" s="22"/>
      <c r="W35" s="22"/>
      <c r="X35" s="24"/>
      <c r="Y35" s="24"/>
    </row>
    <row r="36" spans="1:25" ht="15.95" customHeight="1">
      <c r="A36" s="110"/>
      <c r="B36" s="61" t="s">
        <v>48</v>
      </c>
      <c r="C36" s="55"/>
      <c r="D36" s="55"/>
      <c r="E36" s="65" t="s">
        <v>37</v>
      </c>
      <c r="F36" s="66">
        <v>2608.3310000000001</v>
      </c>
      <c r="G36" s="95">
        <v>2686.7570000000001</v>
      </c>
      <c r="H36" s="66">
        <v>29.344000000000001</v>
      </c>
      <c r="I36" s="95">
        <v>40.494999999999997</v>
      </c>
      <c r="J36" s="66">
        <v>90.335999999999999</v>
      </c>
      <c r="K36" s="95">
        <v>107.55800000000001</v>
      </c>
      <c r="L36" s="66">
        <v>7.827</v>
      </c>
      <c r="M36" s="95">
        <v>7.6340000000000003</v>
      </c>
      <c r="N36" s="66"/>
      <c r="O36" s="66"/>
      <c r="P36" s="22"/>
      <c r="Q36" s="22"/>
      <c r="R36" s="22"/>
      <c r="S36" s="22"/>
      <c r="T36" s="22"/>
      <c r="U36" s="22"/>
      <c r="V36" s="22"/>
      <c r="W36" s="22"/>
      <c r="X36" s="24"/>
      <c r="Y36" s="24"/>
    </row>
    <row r="37" spans="1:25" ht="15.95" customHeight="1">
      <c r="A37" s="110"/>
      <c r="B37" s="63"/>
      <c r="C37" s="55" t="s">
        <v>68</v>
      </c>
      <c r="D37" s="55"/>
      <c r="E37" s="65"/>
      <c r="F37" s="66">
        <v>2523.12</v>
      </c>
      <c r="G37" s="95">
        <v>2599.0590000000002</v>
      </c>
      <c r="H37" s="66">
        <v>13.967000000000001</v>
      </c>
      <c r="I37" s="95">
        <v>16.042000000000002</v>
      </c>
      <c r="J37" s="66">
        <v>76.95</v>
      </c>
      <c r="K37" s="95">
        <v>93.225999999999999</v>
      </c>
      <c r="L37" s="66">
        <v>5.2839999999999998</v>
      </c>
      <c r="M37" s="95">
        <v>5.0869999999999997</v>
      </c>
      <c r="N37" s="66"/>
      <c r="O37" s="66"/>
      <c r="P37" s="22"/>
      <c r="Q37" s="22"/>
      <c r="R37" s="22"/>
      <c r="S37" s="22"/>
      <c r="T37" s="22"/>
      <c r="U37" s="22"/>
      <c r="V37" s="22"/>
      <c r="W37" s="22"/>
      <c r="X37" s="24"/>
      <c r="Y37" s="24"/>
    </row>
    <row r="38" spans="1:25" ht="15.95" customHeight="1">
      <c r="A38" s="110"/>
      <c r="B38" s="62"/>
      <c r="C38" s="55" t="s">
        <v>69</v>
      </c>
      <c r="D38" s="55"/>
      <c r="E38" s="65"/>
      <c r="F38" s="66">
        <v>85.210999999999999</v>
      </c>
      <c r="G38" s="95">
        <v>87.697999999999993</v>
      </c>
      <c r="H38" s="66">
        <v>15.377000000000001</v>
      </c>
      <c r="I38" s="95">
        <v>24.452999999999999</v>
      </c>
      <c r="J38" s="66">
        <v>13.385999999999999</v>
      </c>
      <c r="K38" s="95">
        <v>14.332000000000001</v>
      </c>
      <c r="L38" s="66">
        <v>2.5430000000000001</v>
      </c>
      <c r="M38" s="95">
        <v>2.5470000000000002</v>
      </c>
      <c r="N38" s="66"/>
      <c r="O38" s="66"/>
      <c r="P38" s="22"/>
      <c r="Q38" s="22"/>
      <c r="R38" s="24"/>
      <c r="S38" s="24"/>
      <c r="T38" s="22"/>
      <c r="U38" s="22"/>
      <c r="V38" s="22"/>
      <c r="W38" s="22"/>
      <c r="X38" s="24"/>
      <c r="Y38" s="24"/>
    </row>
    <row r="39" spans="1:25" ht="15.95" customHeight="1">
      <c r="A39" s="110"/>
      <c r="B39" s="30" t="s">
        <v>70</v>
      </c>
      <c r="C39" s="30"/>
      <c r="D39" s="30"/>
      <c r="E39" s="65" t="s">
        <v>97</v>
      </c>
      <c r="F39" s="66">
        <f t="shared" ref="F39:O39" si="5">F32-F36</f>
        <v>0</v>
      </c>
      <c r="G39" s="95">
        <f t="shared" si="5"/>
        <v>0</v>
      </c>
      <c r="H39" s="66">
        <f t="shared" si="5"/>
        <v>48.291000000000004</v>
      </c>
      <c r="I39" s="95">
        <f t="shared" si="5"/>
        <v>49.973999999999997</v>
      </c>
      <c r="J39" s="66">
        <f t="shared" si="5"/>
        <v>499.65099999999995</v>
      </c>
      <c r="K39" s="95">
        <f t="shared" si="5"/>
        <v>482.42899999999997</v>
      </c>
      <c r="L39" s="66">
        <f t="shared" si="5"/>
        <v>-2.7629999999999999</v>
      </c>
      <c r="M39" s="95">
        <f t="shared" si="5"/>
        <v>-2.5700000000000003</v>
      </c>
      <c r="N39" s="66">
        <f t="shared" si="5"/>
        <v>0</v>
      </c>
      <c r="O39" s="66">
        <f t="shared" si="5"/>
        <v>0</v>
      </c>
      <c r="P39" s="22"/>
      <c r="Q39" s="22"/>
      <c r="R39" s="22"/>
      <c r="S39" s="22"/>
      <c r="T39" s="22"/>
      <c r="U39" s="22"/>
      <c r="V39" s="22"/>
      <c r="W39" s="22"/>
      <c r="X39" s="24"/>
      <c r="Y39" s="24"/>
    </row>
    <row r="40" spans="1:25" ht="15.95" customHeight="1">
      <c r="A40" s="104" t="s">
        <v>86</v>
      </c>
      <c r="B40" s="61" t="s">
        <v>71</v>
      </c>
      <c r="C40" s="55"/>
      <c r="D40" s="55"/>
      <c r="E40" s="65" t="s">
        <v>39</v>
      </c>
      <c r="F40" s="66">
        <v>402.87299999999999</v>
      </c>
      <c r="G40" s="95">
        <v>525.95500000000004</v>
      </c>
      <c r="H40" s="66">
        <v>1545.287</v>
      </c>
      <c r="I40" s="95">
        <v>947.88599999999997</v>
      </c>
      <c r="J40" s="66">
        <v>2.5390000000000001</v>
      </c>
      <c r="K40" s="95">
        <v>61.811999999999998</v>
      </c>
      <c r="L40" s="66">
        <v>61.351999999999997</v>
      </c>
      <c r="M40" s="95">
        <v>54.530999999999999</v>
      </c>
      <c r="N40" s="66"/>
      <c r="O40" s="66"/>
      <c r="P40" s="22"/>
      <c r="Q40" s="22"/>
      <c r="R40" s="22"/>
      <c r="S40" s="22"/>
      <c r="T40" s="24"/>
      <c r="U40" s="24"/>
      <c r="V40" s="24"/>
      <c r="W40" s="24"/>
      <c r="X40" s="22"/>
      <c r="Y40" s="22"/>
    </row>
    <row r="41" spans="1:25" ht="15.95" customHeight="1">
      <c r="A41" s="105"/>
      <c r="B41" s="62"/>
      <c r="C41" s="55" t="s">
        <v>72</v>
      </c>
      <c r="D41" s="55"/>
      <c r="E41" s="65"/>
      <c r="F41" s="68">
        <v>168.4</v>
      </c>
      <c r="G41" s="68">
        <v>256.39999999999998</v>
      </c>
      <c r="H41" s="68">
        <v>0</v>
      </c>
      <c r="I41" s="68">
        <v>0</v>
      </c>
      <c r="J41" s="66">
        <v>2.5</v>
      </c>
      <c r="K41" s="95">
        <v>61.8</v>
      </c>
      <c r="L41" s="66">
        <v>13.4</v>
      </c>
      <c r="M41" s="95">
        <v>8.8000000000000007</v>
      </c>
      <c r="N41" s="66"/>
      <c r="O41" s="66"/>
      <c r="P41" s="24"/>
      <c r="Q41" s="24"/>
      <c r="R41" s="24"/>
      <c r="S41" s="24"/>
      <c r="T41" s="24"/>
      <c r="U41" s="24"/>
      <c r="V41" s="24"/>
      <c r="W41" s="24"/>
      <c r="X41" s="22"/>
      <c r="Y41" s="22"/>
    </row>
    <row r="42" spans="1:25" ht="15.95" customHeight="1">
      <c r="A42" s="105"/>
      <c r="B42" s="61" t="s">
        <v>59</v>
      </c>
      <c r="C42" s="55"/>
      <c r="D42" s="55"/>
      <c r="E42" s="65" t="s">
        <v>40</v>
      </c>
      <c r="F42" s="97">
        <v>402.87299999999999</v>
      </c>
      <c r="G42" s="95">
        <v>525.95500000000004</v>
      </c>
      <c r="H42" s="66">
        <v>1592.807</v>
      </c>
      <c r="I42" s="95">
        <v>996.81600000000003</v>
      </c>
      <c r="J42" s="66">
        <v>502.19</v>
      </c>
      <c r="K42" s="95">
        <v>544.24099999999999</v>
      </c>
      <c r="L42" s="66">
        <v>58.588999999999999</v>
      </c>
      <c r="M42" s="95">
        <v>51.960999999999999</v>
      </c>
      <c r="N42" s="66"/>
      <c r="O42" s="66"/>
      <c r="P42" s="22"/>
      <c r="Q42" s="22"/>
      <c r="R42" s="22"/>
      <c r="S42" s="22"/>
      <c r="T42" s="24"/>
      <c r="U42" s="24"/>
      <c r="V42" s="22"/>
      <c r="W42" s="22"/>
      <c r="X42" s="22"/>
      <c r="Y42" s="22"/>
    </row>
    <row r="43" spans="1:25" ht="15.95" customHeight="1">
      <c r="A43" s="105"/>
      <c r="B43" s="62"/>
      <c r="C43" s="55" t="s">
        <v>73</v>
      </c>
      <c r="D43" s="55"/>
      <c r="E43" s="65"/>
      <c r="F43" s="66">
        <v>234.47300000000001</v>
      </c>
      <c r="G43" s="95">
        <v>230.755</v>
      </c>
      <c r="H43" s="66">
        <v>185.68</v>
      </c>
      <c r="I43" s="95">
        <v>185.68</v>
      </c>
      <c r="J43" s="68">
        <v>93.311000000000007</v>
      </c>
      <c r="K43" s="68">
        <v>87.483999999999995</v>
      </c>
      <c r="L43" s="66">
        <v>45.189</v>
      </c>
      <c r="M43" s="95">
        <v>43.161000000000001</v>
      </c>
      <c r="N43" s="66"/>
      <c r="O43" s="66"/>
      <c r="P43" s="22"/>
      <c r="Q43" s="22"/>
      <c r="R43" s="24"/>
      <c r="S43" s="22"/>
      <c r="T43" s="24"/>
      <c r="U43" s="24"/>
      <c r="V43" s="22"/>
      <c r="W43" s="22"/>
      <c r="X43" s="24"/>
      <c r="Y43" s="24"/>
    </row>
    <row r="44" spans="1:25" ht="15.95" customHeight="1">
      <c r="A44" s="105"/>
      <c r="B44" s="55" t="s">
        <v>70</v>
      </c>
      <c r="C44" s="55"/>
      <c r="D44" s="55"/>
      <c r="E44" s="65" t="s">
        <v>98</v>
      </c>
      <c r="F44" s="68">
        <f t="shared" ref="F44:O44" si="6">F40-F42</f>
        <v>0</v>
      </c>
      <c r="G44" s="68">
        <f t="shared" si="6"/>
        <v>0</v>
      </c>
      <c r="H44" s="68">
        <f t="shared" si="6"/>
        <v>-47.519999999999982</v>
      </c>
      <c r="I44" s="68">
        <f t="shared" si="6"/>
        <v>-48.930000000000064</v>
      </c>
      <c r="J44" s="68">
        <f t="shared" si="6"/>
        <v>-499.65100000000001</v>
      </c>
      <c r="K44" s="68">
        <f t="shared" si="6"/>
        <v>-482.42899999999997</v>
      </c>
      <c r="L44" s="68">
        <f t="shared" si="6"/>
        <v>2.7629999999999981</v>
      </c>
      <c r="M44" s="68">
        <f t="shared" si="6"/>
        <v>2.5700000000000003</v>
      </c>
      <c r="N44" s="68">
        <f t="shared" si="6"/>
        <v>0</v>
      </c>
      <c r="O44" s="68">
        <f t="shared" si="6"/>
        <v>0</v>
      </c>
      <c r="P44" s="24"/>
      <c r="Q44" s="24"/>
      <c r="R44" s="22"/>
      <c r="S44" s="22"/>
      <c r="T44" s="24"/>
      <c r="U44" s="24"/>
      <c r="V44" s="22"/>
      <c r="W44" s="22"/>
      <c r="X44" s="22"/>
      <c r="Y44" s="22"/>
    </row>
    <row r="45" spans="1:25" ht="15.95" customHeight="1">
      <c r="A45" s="104" t="s">
        <v>78</v>
      </c>
      <c r="B45" s="30" t="s">
        <v>74</v>
      </c>
      <c r="C45" s="30"/>
      <c r="D45" s="30"/>
      <c r="E45" s="65" t="s">
        <v>99</v>
      </c>
      <c r="F45" s="66">
        <f t="shared" ref="F45:O45" si="7">F39+F44</f>
        <v>0</v>
      </c>
      <c r="G45" s="95">
        <f t="shared" si="7"/>
        <v>0</v>
      </c>
      <c r="H45" s="66">
        <f t="shared" si="7"/>
        <v>0.77100000000002211</v>
      </c>
      <c r="I45" s="95">
        <f t="shared" si="7"/>
        <v>1.043999999999933</v>
      </c>
      <c r="J45" s="66">
        <f t="shared" si="7"/>
        <v>0</v>
      </c>
      <c r="K45" s="95">
        <f t="shared" si="7"/>
        <v>0</v>
      </c>
      <c r="L45" s="66">
        <f t="shared" si="7"/>
        <v>0</v>
      </c>
      <c r="M45" s="95">
        <f t="shared" si="7"/>
        <v>0</v>
      </c>
      <c r="N45" s="66">
        <f t="shared" si="7"/>
        <v>0</v>
      </c>
      <c r="O45" s="66">
        <f t="shared" si="7"/>
        <v>0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5.95" customHeight="1">
      <c r="A46" s="105"/>
      <c r="B46" s="55" t="s">
        <v>75</v>
      </c>
      <c r="C46" s="55"/>
      <c r="D46" s="55"/>
      <c r="E46" s="55"/>
      <c r="F46" s="68"/>
      <c r="G46" s="68"/>
      <c r="H46" s="68">
        <v>0.77100000000000002</v>
      </c>
      <c r="I46" s="68">
        <v>1.044</v>
      </c>
      <c r="J46" s="68"/>
      <c r="K46" s="68"/>
      <c r="L46" s="66"/>
      <c r="M46" s="95"/>
      <c r="N46" s="68"/>
      <c r="O46" s="68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5.95" customHeight="1">
      <c r="A47" s="105"/>
      <c r="B47" s="55" t="s">
        <v>76</v>
      </c>
      <c r="C47" s="55"/>
      <c r="D47" s="55"/>
      <c r="E47" s="55"/>
      <c r="F47" s="66"/>
      <c r="G47" s="95"/>
      <c r="H47" s="66"/>
      <c r="I47" s="95"/>
      <c r="J47" s="66"/>
      <c r="K47" s="95"/>
      <c r="L47" s="66"/>
      <c r="M47" s="95"/>
      <c r="N47" s="66"/>
      <c r="O47" s="66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5.95" customHeight="1">
      <c r="A48" s="105"/>
      <c r="B48" s="55" t="s">
        <v>77</v>
      </c>
      <c r="C48" s="55"/>
      <c r="D48" s="55"/>
      <c r="E48" s="55"/>
      <c r="F48" s="66"/>
      <c r="G48" s="95"/>
      <c r="H48" s="66"/>
      <c r="I48" s="95"/>
      <c r="J48" s="66"/>
      <c r="K48" s="95"/>
      <c r="L48" s="66"/>
      <c r="M48" s="95"/>
      <c r="N48" s="66"/>
      <c r="O48" s="66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1" ht="15.95" customHeight="1">
      <c r="A49" s="11" t="s">
        <v>82</v>
      </c>
    </row>
    <row r="50" spans="1:1" ht="15.95" customHeight="1">
      <c r="A50" s="11"/>
    </row>
  </sheetData>
  <mergeCells count="28">
    <mergeCell ref="N6:O6"/>
    <mergeCell ref="F30:G30"/>
    <mergeCell ref="H30:I30"/>
    <mergeCell ref="J30:K30"/>
    <mergeCell ref="L30:M30"/>
    <mergeCell ref="N30:O30"/>
    <mergeCell ref="F6:G6"/>
    <mergeCell ref="H6:I6"/>
    <mergeCell ref="J6:K6"/>
    <mergeCell ref="L6:M6"/>
    <mergeCell ref="N25:N26"/>
    <mergeCell ref="O25:O26"/>
    <mergeCell ref="J25:J26"/>
    <mergeCell ref="K25:K26"/>
    <mergeCell ref="L25:L26"/>
    <mergeCell ref="M25:M26"/>
    <mergeCell ref="I25:I26"/>
    <mergeCell ref="A45:A48"/>
    <mergeCell ref="A30:E31"/>
    <mergeCell ref="A6:E7"/>
    <mergeCell ref="A8:A18"/>
    <mergeCell ref="A19:A27"/>
    <mergeCell ref="E25:E26"/>
    <mergeCell ref="F25:F26"/>
    <mergeCell ref="A32:A39"/>
    <mergeCell ref="G25:G26"/>
    <mergeCell ref="H25:H26"/>
    <mergeCell ref="A40:A44"/>
  </mergeCells>
  <phoneticPr fontId="7"/>
  <printOptions horizontalCentered="1" gridLinesSet="0"/>
  <pageMargins left="0.78740157480314965" right="0.36" top="0.28000000000000003" bottom="0.23" header="0.19685039370078741" footer="0.19685039370078741"/>
  <pageSetup paperSize="9" scale="75" firstPageNumber="3" orientation="landscape" useFirstPageNumber="1" horizontalDpi="4294967292" r:id="rId1"/>
  <headerFooter alignWithMargins="0">
    <oddHeader>&amp;R&amp;"明朝,斜体"&amp;9指定都市－2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view="pageBreakPreview" zoomScaleNormal="100" zoomScaleSheetLayoutView="100" workbookViewId="0">
      <pane xSplit="5" ySplit="8" topLeftCell="F24" activePane="bottomRight" state="frozen"/>
      <selection activeCell="H25" sqref="H25"/>
      <selection pane="topRight" activeCell="H25" sqref="H25"/>
      <selection pane="bottomLeft" activeCell="H25" sqref="H25"/>
      <selection pane="bottomRight" activeCell="F38" sqref="F38"/>
    </sheetView>
  </sheetViews>
  <sheetFormatPr defaultRowHeight="13.5"/>
  <cols>
    <col min="1" max="2" width="3.625" style="1" customWidth="1"/>
    <col min="3" max="4" width="1.625" style="1" customWidth="1"/>
    <col min="5" max="5" width="32.625" style="1" customWidth="1"/>
    <col min="6" max="6" width="15.625" style="1" customWidth="1"/>
    <col min="7" max="7" width="10.625" style="1" customWidth="1"/>
    <col min="8" max="8" width="15.625" style="1" customWidth="1"/>
    <col min="9" max="24" width="10.625" style="1" customWidth="1"/>
    <col min="25" max="16384" width="9" style="1"/>
  </cols>
  <sheetData>
    <row r="1" spans="1:24" ht="33.950000000000003" customHeight="1">
      <c r="A1" s="98" t="s">
        <v>0</v>
      </c>
      <c r="B1" s="98"/>
      <c r="C1" s="98"/>
      <c r="D1" s="98"/>
      <c r="E1" s="20" t="str">
        <f>+'1.普通会計予算（R5-6年度）'!E1</f>
        <v>広島市</v>
      </c>
      <c r="F1" s="2"/>
    </row>
    <row r="3" spans="1:24" ht="14.25">
      <c r="A3" s="10" t="s">
        <v>105</v>
      </c>
    </row>
    <row r="5" spans="1:24" ht="14.25">
      <c r="A5" s="9" t="s">
        <v>238</v>
      </c>
      <c r="E5" s="3"/>
    </row>
    <row r="6" spans="1:24" ht="14.25">
      <c r="A6" s="3"/>
      <c r="G6" s="100" t="s">
        <v>106</v>
      </c>
      <c r="H6" s="101"/>
      <c r="I6" s="101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27" customHeight="1">
      <c r="A7" s="8"/>
      <c r="B7" s="4"/>
      <c r="C7" s="4"/>
      <c r="D7" s="4"/>
      <c r="E7" s="59"/>
      <c r="F7" s="51" t="s">
        <v>239</v>
      </c>
      <c r="G7" s="51"/>
      <c r="H7" s="51" t="s">
        <v>241</v>
      </c>
      <c r="I7" s="69" t="s">
        <v>20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</row>
    <row r="8" spans="1:24" ht="17.100000000000001" customHeight="1">
      <c r="A8" s="5"/>
      <c r="B8" s="6"/>
      <c r="C8" s="6"/>
      <c r="D8" s="6"/>
      <c r="E8" s="60"/>
      <c r="F8" s="53" t="s">
        <v>230</v>
      </c>
      <c r="G8" s="53" t="s">
        <v>1</v>
      </c>
      <c r="H8" s="53" t="s">
        <v>230</v>
      </c>
      <c r="I8" s="54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24" ht="18" customHeight="1">
      <c r="A9" s="99" t="s">
        <v>79</v>
      </c>
      <c r="B9" s="99" t="s">
        <v>80</v>
      </c>
      <c r="C9" s="61" t="s">
        <v>2</v>
      </c>
      <c r="D9" s="55"/>
      <c r="E9" s="55"/>
      <c r="F9" s="56">
        <v>242137.5</v>
      </c>
      <c r="G9" s="57">
        <f t="shared" ref="G9:G22" si="0">F9/$F$22*100</f>
        <v>34.096776787738136</v>
      </c>
      <c r="H9" s="56">
        <v>236737.9</v>
      </c>
      <c r="I9" s="57">
        <f t="shared" ref="I9:I40" si="1">(F9/H9-1)*100</f>
        <v>2.280834627662065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24" ht="18" customHeight="1">
      <c r="A10" s="99"/>
      <c r="B10" s="99"/>
      <c r="C10" s="63"/>
      <c r="D10" s="61" t="s">
        <v>21</v>
      </c>
      <c r="E10" s="55"/>
      <c r="F10" s="56">
        <v>121127.7</v>
      </c>
      <c r="G10" s="57">
        <f t="shared" si="0"/>
        <v>17.056689483091667</v>
      </c>
      <c r="H10" s="56">
        <v>119743.1</v>
      </c>
      <c r="I10" s="57">
        <f t="shared" si="1"/>
        <v>1.156308797751171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spans="1:24" ht="18" customHeight="1">
      <c r="A11" s="99"/>
      <c r="B11" s="99"/>
      <c r="C11" s="50"/>
      <c r="D11" s="50"/>
      <c r="E11" s="30" t="s">
        <v>22</v>
      </c>
      <c r="F11" s="56">
        <v>102742</v>
      </c>
      <c r="G11" s="57">
        <f t="shared" si="0"/>
        <v>14.467693111252041</v>
      </c>
      <c r="H11" s="56">
        <v>100745.5</v>
      </c>
      <c r="I11" s="57">
        <f t="shared" si="1"/>
        <v>1.9817262309482775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spans="1:24" ht="18" customHeight="1">
      <c r="A12" s="99"/>
      <c r="B12" s="99"/>
      <c r="C12" s="50"/>
      <c r="D12" s="29"/>
      <c r="E12" s="30" t="s">
        <v>23</v>
      </c>
      <c r="F12" s="56">
        <v>18385.599999999999</v>
      </c>
      <c r="G12" s="57">
        <f t="shared" si="0"/>
        <v>2.5889822902633348</v>
      </c>
      <c r="H12" s="56">
        <v>18997.5</v>
      </c>
      <c r="I12" s="57">
        <f t="shared" si="1"/>
        <v>-3.2209501250164529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1:24" ht="18" customHeight="1">
      <c r="A13" s="99"/>
      <c r="B13" s="99"/>
      <c r="C13" s="62"/>
      <c r="D13" s="55" t="s">
        <v>24</v>
      </c>
      <c r="E13" s="55"/>
      <c r="F13" s="56">
        <v>85837.2</v>
      </c>
      <c r="G13" s="57">
        <f t="shared" si="0"/>
        <v>12.087230802682095</v>
      </c>
      <c r="H13" s="56">
        <v>83009.100000000006</v>
      </c>
      <c r="I13" s="57">
        <f t="shared" si="1"/>
        <v>3.4069758616826151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4" ht="18" customHeight="1">
      <c r="A14" s="99"/>
      <c r="B14" s="99"/>
      <c r="C14" s="55" t="s">
        <v>3</v>
      </c>
      <c r="D14" s="55"/>
      <c r="E14" s="55"/>
      <c r="F14" s="56">
        <v>3371.8</v>
      </c>
      <c r="G14" s="57">
        <f t="shared" si="0"/>
        <v>0.47480258932588076</v>
      </c>
      <c r="H14" s="56">
        <v>3397.6</v>
      </c>
      <c r="I14" s="57">
        <f t="shared" si="1"/>
        <v>-0.75935954791617188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24" ht="18" customHeight="1">
      <c r="A15" s="99"/>
      <c r="B15" s="99"/>
      <c r="C15" s="55" t="s">
        <v>4</v>
      </c>
      <c r="D15" s="55"/>
      <c r="E15" s="55"/>
      <c r="F15" s="56">
        <v>58473.47</v>
      </c>
      <c r="G15" s="57">
        <f t="shared" si="0"/>
        <v>8.2339862871075411</v>
      </c>
      <c r="H15" s="56">
        <v>62314.400000000001</v>
      </c>
      <c r="I15" s="57">
        <f t="shared" si="1"/>
        <v>-6.1637919967134414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ht="18" customHeight="1">
      <c r="A16" s="99"/>
      <c r="B16" s="99"/>
      <c r="C16" s="55" t="s">
        <v>25</v>
      </c>
      <c r="D16" s="55"/>
      <c r="E16" s="55"/>
      <c r="F16" s="56">
        <v>10545.7</v>
      </c>
      <c r="G16" s="57">
        <f t="shared" si="0"/>
        <v>1.4850007907509166</v>
      </c>
      <c r="H16" s="56">
        <v>10559.7</v>
      </c>
      <c r="I16" s="57">
        <f t="shared" si="1"/>
        <v>-0.13257952403951112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1:24" ht="18" customHeight="1">
      <c r="A17" s="99"/>
      <c r="B17" s="99"/>
      <c r="C17" s="55" t="s">
        <v>5</v>
      </c>
      <c r="D17" s="55"/>
      <c r="E17" s="55"/>
      <c r="F17" s="56">
        <v>171297.1</v>
      </c>
      <c r="G17" s="57">
        <f t="shared" si="0"/>
        <v>24.121331818024299</v>
      </c>
      <c r="H17" s="56">
        <v>189319.7</v>
      </c>
      <c r="I17" s="57">
        <f t="shared" si="1"/>
        <v>-9.5196643561129672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1:24" ht="18" customHeight="1">
      <c r="A18" s="99"/>
      <c r="B18" s="99"/>
      <c r="C18" s="55" t="s">
        <v>26</v>
      </c>
      <c r="D18" s="55"/>
      <c r="E18" s="55"/>
      <c r="F18" s="56">
        <v>34913.9</v>
      </c>
      <c r="G18" s="57">
        <f t="shared" si="0"/>
        <v>4.9164274641037036</v>
      </c>
      <c r="H18" s="56">
        <v>32712.1</v>
      </c>
      <c r="I18" s="57">
        <f t="shared" si="1"/>
        <v>6.7308427156923756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1:24" ht="18" customHeight="1">
      <c r="A19" s="99"/>
      <c r="B19" s="99"/>
      <c r="C19" s="55" t="s">
        <v>27</v>
      </c>
      <c r="D19" s="55"/>
      <c r="E19" s="55"/>
      <c r="F19" s="56">
        <v>1438.4</v>
      </c>
      <c r="G19" s="57">
        <f t="shared" si="0"/>
        <v>0.20254939334668334</v>
      </c>
      <c r="H19" s="56">
        <v>1236.0999999999999</v>
      </c>
      <c r="I19" s="57">
        <f t="shared" si="1"/>
        <v>16.36598980664996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spans="1:24" ht="18" customHeight="1">
      <c r="A20" s="99"/>
      <c r="B20" s="99"/>
      <c r="C20" s="55" t="s">
        <v>6</v>
      </c>
      <c r="D20" s="55"/>
      <c r="E20" s="55"/>
      <c r="F20" s="56">
        <v>77143.7</v>
      </c>
      <c r="G20" s="57">
        <f t="shared" si="0"/>
        <v>10.863048967963387</v>
      </c>
      <c r="H20" s="56">
        <v>93062</v>
      </c>
      <c r="I20" s="57">
        <f t="shared" si="1"/>
        <v>-17.105048247404962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spans="1:24" ht="18" customHeight="1">
      <c r="A21" s="99"/>
      <c r="B21" s="99"/>
      <c r="C21" s="55" t="s">
        <v>7</v>
      </c>
      <c r="D21" s="55"/>
      <c r="E21" s="55"/>
      <c r="F21" s="56">
        <v>110826.2</v>
      </c>
      <c r="G21" s="57">
        <f t="shared" si="0"/>
        <v>15.606075901639457</v>
      </c>
      <c r="H21" s="56">
        <v>97117.9</v>
      </c>
      <c r="I21" s="57">
        <f t="shared" si="1"/>
        <v>14.115111632356147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1:24" ht="18" customHeight="1">
      <c r="A22" s="99"/>
      <c r="B22" s="99"/>
      <c r="C22" s="55" t="s">
        <v>8</v>
      </c>
      <c r="D22" s="55"/>
      <c r="E22" s="55"/>
      <c r="F22" s="56">
        <f>SUM(F9,F14:F21)</f>
        <v>710147.77</v>
      </c>
      <c r="G22" s="57">
        <f t="shared" si="0"/>
        <v>100</v>
      </c>
      <c r="H22" s="56">
        <f>SUM(H9,H14:H21)</f>
        <v>726457.4</v>
      </c>
      <c r="I22" s="57">
        <f t="shared" si="1"/>
        <v>-2.245091040438163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1:24" ht="18" customHeight="1">
      <c r="A23" s="99"/>
      <c r="B23" s="99" t="s">
        <v>81</v>
      </c>
      <c r="C23" s="64" t="s">
        <v>9</v>
      </c>
      <c r="D23" s="30"/>
      <c r="E23" s="30"/>
      <c r="F23" s="56">
        <v>392256.5</v>
      </c>
      <c r="G23" s="57">
        <f t="shared" ref="G23:G40" si="2">F23/$F$40*100</f>
        <v>55.624372490191206</v>
      </c>
      <c r="H23" s="56">
        <v>411588.674</v>
      </c>
      <c r="I23" s="57">
        <f t="shared" si="1"/>
        <v>-4.6969645233726709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1:24" ht="18" customHeight="1">
      <c r="A24" s="99"/>
      <c r="B24" s="99"/>
      <c r="C24" s="63"/>
      <c r="D24" s="30" t="s">
        <v>10</v>
      </c>
      <c r="E24" s="30"/>
      <c r="F24" s="56">
        <v>140082.9</v>
      </c>
      <c r="G24" s="57">
        <f t="shared" si="2"/>
        <v>19.864612591776567</v>
      </c>
      <c r="H24" s="56">
        <v>139230</v>
      </c>
      <c r="I24" s="57">
        <f t="shared" si="1"/>
        <v>0.61258349493642505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1:24" ht="18" customHeight="1">
      <c r="A25" s="99"/>
      <c r="B25" s="99"/>
      <c r="C25" s="63"/>
      <c r="D25" s="30" t="s">
        <v>28</v>
      </c>
      <c r="E25" s="30"/>
      <c r="F25" s="56">
        <v>181465.2</v>
      </c>
      <c r="G25" s="57">
        <f t="shared" si="2"/>
        <v>25.732876010485601</v>
      </c>
      <c r="H25" s="56">
        <v>199213.7</v>
      </c>
      <c r="I25" s="57">
        <f t="shared" si="1"/>
        <v>-8.9092768218250065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1:24" ht="18" customHeight="1">
      <c r="A26" s="99"/>
      <c r="B26" s="99"/>
      <c r="C26" s="62"/>
      <c r="D26" s="30" t="s">
        <v>11</v>
      </c>
      <c r="E26" s="30"/>
      <c r="F26" s="56">
        <v>70708.399999999994</v>
      </c>
      <c r="G26" s="57">
        <f t="shared" si="2"/>
        <v>10.026883887929035</v>
      </c>
      <c r="H26" s="56">
        <v>73144.800000000003</v>
      </c>
      <c r="I26" s="57">
        <f t="shared" si="1"/>
        <v>-3.3309271472476643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1:24" ht="18" customHeight="1">
      <c r="A27" s="99"/>
      <c r="B27" s="99"/>
      <c r="C27" s="64" t="s">
        <v>12</v>
      </c>
      <c r="D27" s="30"/>
      <c r="E27" s="30"/>
      <c r="F27" s="56">
        <v>230168.97999999998</v>
      </c>
      <c r="G27" s="57">
        <f t="shared" si="2"/>
        <v>32.639370104019612</v>
      </c>
      <c r="H27" s="56">
        <v>217326.3</v>
      </c>
      <c r="I27" s="57">
        <f t="shared" si="1"/>
        <v>5.9093998287367944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spans="1:24" ht="18" customHeight="1">
      <c r="A28" s="99"/>
      <c r="B28" s="99"/>
      <c r="C28" s="63"/>
      <c r="D28" s="30" t="s">
        <v>13</v>
      </c>
      <c r="E28" s="30"/>
      <c r="F28" s="56">
        <v>81492.479999999996</v>
      </c>
      <c r="G28" s="57">
        <f t="shared" si="2"/>
        <v>11.556132435458576</v>
      </c>
      <c r="H28" s="56">
        <v>73677.100000000006</v>
      </c>
      <c r="I28" s="57">
        <f t="shared" si="1"/>
        <v>10.607610777297127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1:24" ht="18" customHeight="1">
      <c r="A29" s="99"/>
      <c r="B29" s="99"/>
      <c r="C29" s="63"/>
      <c r="D29" s="30" t="s">
        <v>29</v>
      </c>
      <c r="E29" s="30"/>
      <c r="F29" s="56">
        <v>6645.2</v>
      </c>
      <c r="G29" s="57">
        <f t="shared" si="2"/>
        <v>0.94233003168033824</v>
      </c>
      <c r="H29" s="56">
        <v>5632.6</v>
      </c>
      <c r="I29" s="57">
        <f t="shared" si="1"/>
        <v>17.97748819372935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1:24" ht="18" customHeight="1">
      <c r="A30" s="99"/>
      <c r="B30" s="99"/>
      <c r="C30" s="63"/>
      <c r="D30" s="30" t="s">
        <v>30</v>
      </c>
      <c r="E30" s="30"/>
      <c r="F30" s="56">
        <v>60336.4</v>
      </c>
      <c r="G30" s="57">
        <f t="shared" si="2"/>
        <v>8.5560708065186244</v>
      </c>
      <c r="H30" s="56">
        <v>50593.8</v>
      </c>
      <c r="I30" s="57">
        <f t="shared" si="1"/>
        <v>19.25650969091075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1:24" ht="18" customHeight="1">
      <c r="A31" s="99"/>
      <c r="B31" s="99"/>
      <c r="C31" s="63"/>
      <c r="D31" s="30" t="s">
        <v>31</v>
      </c>
      <c r="E31" s="30"/>
      <c r="F31" s="56">
        <v>39880.699999999997</v>
      </c>
      <c r="G31" s="57">
        <f t="shared" si="2"/>
        <v>5.6553273482263986</v>
      </c>
      <c r="H31" s="56">
        <v>38362.400000000001</v>
      </c>
      <c r="I31" s="57">
        <f t="shared" si="1"/>
        <v>3.9577815777949166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1:24" ht="18" customHeight="1">
      <c r="A32" s="99"/>
      <c r="B32" s="99"/>
      <c r="C32" s="63"/>
      <c r="D32" s="30" t="s">
        <v>14</v>
      </c>
      <c r="E32" s="30"/>
      <c r="F32" s="56">
        <v>3142.2</v>
      </c>
      <c r="G32" s="57">
        <f t="shared" si="2"/>
        <v>0.44558319170919741</v>
      </c>
      <c r="H32" s="56">
        <v>9552.1</v>
      </c>
      <c r="I32" s="57">
        <f t="shared" si="1"/>
        <v>-67.104615738947459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1:24" ht="18" customHeight="1">
      <c r="A33" s="99"/>
      <c r="B33" s="99"/>
      <c r="C33" s="62"/>
      <c r="D33" s="30" t="s">
        <v>32</v>
      </c>
      <c r="E33" s="30"/>
      <c r="F33" s="56">
        <v>38672</v>
      </c>
      <c r="G33" s="57">
        <f t="shared" si="2"/>
        <v>5.4839262904264796</v>
      </c>
      <c r="H33" s="56">
        <v>39508</v>
      </c>
      <c r="I33" s="57">
        <f t="shared" si="1"/>
        <v>-2.1160271337450687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spans="1:24" ht="18" customHeight="1">
      <c r="A34" s="99"/>
      <c r="B34" s="99"/>
      <c r="C34" s="64" t="s">
        <v>15</v>
      </c>
      <c r="D34" s="30"/>
      <c r="E34" s="30"/>
      <c r="F34" s="56">
        <v>82762.7</v>
      </c>
      <c r="G34" s="57">
        <f t="shared" si="2"/>
        <v>11.736257405789189</v>
      </c>
      <c r="H34" s="56">
        <v>85157.9</v>
      </c>
      <c r="I34" s="57">
        <f t="shared" si="1"/>
        <v>-2.8126574281423067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spans="1:24" ht="18" customHeight="1">
      <c r="A35" s="99"/>
      <c r="B35" s="99"/>
      <c r="C35" s="63"/>
      <c r="D35" s="64" t="s">
        <v>16</v>
      </c>
      <c r="E35" s="30"/>
      <c r="F35" s="56">
        <v>77437.8</v>
      </c>
      <c r="G35" s="57">
        <f t="shared" si="2"/>
        <v>10.9811539949521</v>
      </c>
      <c r="H35" s="56">
        <v>78006.5</v>
      </c>
      <c r="I35" s="57">
        <f t="shared" si="1"/>
        <v>-0.72904181061834716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spans="1:24" ht="18" customHeight="1">
      <c r="A36" s="99"/>
      <c r="B36" s="99"/>
      <c r="C36" s="63"/>
      <c r="D36" s="63"/>
      <c r="E36" s="58" t="s">
        <v>102</v>
      </c>
      <c r="F36" s="56">
        <v>42242.1</v>
      </c>
      <c r="G36" s="57">
        <f t="shared" si="2"/>
        <v>5.9901883210804812</v>
      </c>
      <c r="H36" s="56">
        <v>37683.4</v>
      </c>
      <c r="I36" s="57">
        <f t="shared" si="1"/>
        <v>12.097369133358438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1:24" ht="18" customHeight="1">
      <c r="A37" s="99"/>
      <c r="B37" s="99"/>
      <c r="C37" s="63"/>
      <c r="D37" s="62"/>
      <c r="E37" s="30" t="s">
        <v>33</v>
      </c>
      <c r="F37" s="56">
        <v>34649</v>
      </c>
      <c r="G37" s="57">
        <f t="shared" si="2"/>
        <v>4.9134402678161742</v>
      </c>
      <c r="H37" s="56">
        <v>39620.300000000003</v>
      </c>
      <c r="I37" s="57">
        <f t="shared" si="1"/>
        <v>-12.54735577469126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spans="1:24" ht="18" customHeight="1">
      <c r="A38" s="99"/>
      <c r="B38" s="99"/>
      <c r="C38" s="63"/>
      <c r="D38" s="55" t="s">
        <v>34</v>
      </c>
      <c r="E38" s="55"/>
      <c r="F38" s="56">
        <v>5324.8</v>
      </c>
      <c r="G38" s="57">
        <f t="shared" si="2"/>
        <v>0.75508923022504448</v>
      </c>
      <c r="H38" s="56">
        <v>7151.3</v>
      </c>
      <c r="I38" s="57">
        <f t="shared" si="1"/>
        <v>-25.540810761679687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</row>
    <row r="39" spans="1:24" ht="18" customHeight="1">
      <c r="A39" s="99"/>
      <c r="B39" s="99"/>
      <c r="C39" s="62"/>
      <c r="D39" s="55" t="s">
        <v>35</v>
      </c>
      <c r="E39" s="55"/>
      <c r="F39" s="56">
        <v>0</v>
      </c>
      <c r="G39" s="57">
        <f t="shared" si="2"/>
        <v>0</v>
      </c>
      <c r="H39" s="56">
        <v>0</v>
      </c>
      <c r="I39" s="57" t="e">
        <f t="shared" si="1"/>
        <v>#DIV/0!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</row>
    <row r="40" spans="1:24" ht="18" customHeight="1">
      <c r="A40" s="99"/>
      <c r="B40" s="99"/>
      <c r="C40" s="30" t="s">
        <v>17</v>
      </c>
      <c r="D40" s="30"/>
      <c r="E40" s="30"/>
      <c r="F40" s="56">
        <f>SUM(F23,F27,F34)</f>
        <v>705188.17999999993</v>
      </c>
      <c r="G40" s="57">
        <f t="shared" si="2"/>
        <v>100</v>
      </c>
      <c r="H40" s="56">
        <f>SUM(H23,H27,H34)</f>
        <v>714072.87399999995</v>
      </c>
      <c r="I40" s="57">
        <f t="shared" si="1"/>
        <v>-1.2442279105535636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</row>
    <row r="41" spans="1:24" ht="18" customHeight="1">
      <c r="A41" s="26" t="s">
        <v>18</v>
      </c>
    </row>
    <row r="42" spans="1:24" ht="18" customHeight="1">
      <c r="A42" s="27" t="s">
        <v>19</v>
      </c>
    </row>
  </sheetData>
  <mergeCells count="5">
    <mergeCell ref="B23:B40"/>
    <mergeCell ref="A9:A40"/>
    <mergeCell ref="B9:B22"/>
    <mergeCell ref="G6:I6"/>
    <mergeCell ref="A1:D1"/>
  </mergeCells>
  <phoneticPr fontId="15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&amp;R&amp;"明朝,斜体"&amp;9指定都市－3-1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H25" sqref="H25"/>
      <selection pane="topRight" activeCell="H25" sqref="H25"/>
      <selection pane="bottomLeft" activeCell="H25" sqref="H25"/>
      <selection pane="bottomRight" activeCell="H25" sqref="H25"/>
    </sheetView>
  </sheetViews>
  <sheetFormatPr defaultRowHeight="13.5"/>
  <cols>
    <col min="1" max="1" width="5.375" style="1" customWidth="1"/>
    <col min="2" max="2" width="3.125" style="1" customWidth="1"/>
    <col min="3" max="3" width="34.75" style="1" customWidth="1"/>
    <col min="4" max="9" width="11.875" style="1" customWidth="1"/>
    <col min="10" max="16384" width="9" style="1"/>
  </cols>
  <sheetData>
    <row r="1" spans="1:9" ht="33.950000000000003" customHeight="1">
      <c r="A1" s="36" t="s">
        <v>0</v>
      </c>
      <c r="B1" s="36"/>
      <c r="C1" s="20" t="str">
        <f>+'1.普通会計予算（R5-6年度）'!E1</f>
        <v>広島市</v>
      </c>
      <c r="D1" s="37"/>
      <c r="E1" s="37"/>
    </row>
    <row r="4" spans="1:9">
      <c r="A4" s="9" t="s">
        <v>107</v>
      </c>
    </row>
    <row r="5" spans="1:9">
      <c r="I5" s="38" t="s">
        <v>108</v>
      </c>
    </row>
    <row r="6" spans="1:9" s="32" customFormat="1" ht="29.25" customHeight="1">
      <c r="A6" s="70" t="s">
        <v>109</v>
      </c>
      <c r="B6" s="51"/>
      <c r="C6" s="51"/>
      <c r="D6" s="51"/>
      <c r="E6" s="28" t="s">
        <v>226</v>
      </c>
      <c r="F6" s="28" t="s">
        <v>227</v>
      </c>
      <c r="G6" s="28" t="s">
        <v>228</v>
      </c>
      <c r="H6" s="28" t="s">
        <v>232</v>
      </c>
      <c r="I6" s="28" t="s">
        <v>242</v>
      </c>
    </row>
    <row r="7" spans="1:9" ht="27" customHeight="1">
      <c r="A7" s="99" t="s">
        <v>110</v>
      </c>
      <c r="B7" s="61" t="s">
        <v>111</v>
      </c>
      <c r="C7" s="55"/>
      <c r="D7" s="65" t="s">
        <v>112</v>
      </c>
      <c r="E7" s="94">
        <v>619684</v>
      </c>
      <c r="F7" s="94">
        <v>630898</v>
      </c>
      <c r="G7" s="94">
        <v>783966.16</v>
      </c>
      <c r="H7" s="94">
        <v>726457.88100000005</v>
      </c>
      <c r="I7" s="28">
        <v>710147.78500000003</v>
      </c>
    </row>
    <row r="8" spans="1:9" ht="27" customHeight="1">
      <c r="A8" s="99"/>
      <c r="B8" s="82"/>
      <c r="C8" s="55" t="s">
        <v>113</v>
      </c>
      <c r="D8" s="65" t="s">
        <v>37</v>
      </c>
      <c r="E8" s="93">
        <v>317875</v>
      </c>
      <c r="F8" s="93">
        <v>322804</v>
      </c>
      <c r="G8" s="72">
        <v>324611.88</v>
      </c>
      <c r="H8" s="72">
        <v>348091.49</v>
      </c>
      <c r="I8" s="72">
        <v>347693.92599999998</v>
      </c>
    </row>
    <row r="9" spans="1:9" ht="27" customHeight="1">
      <c r="A9" s="99"/>
      <c r="B9" s="55" t="s">
        <v>114</v>
      </c>
      <c r="C9" s="55"/>
      <c r="D9" s="65"/>
      <c r="E9" s="93">
        <v>616100</v>
      </c>
      <c r="F9" s="93">
        <v>626662.84</v>
      </c>
      <c r="G9" s="73">
        <v>778023.63</v>
      </c>
      <c r="H9" s="73">
        <v>714072.93299999996</v>
      </c>
      <c r="I9" s="73">
        <v>705188.31799999997</v>
      </c>
    </row>
    <row r="10" spans="1:9" ht="27" customHeight="1">
      <c r="A10" s="99"/>
      <c r="B10" s="55" t="s">
        <v>115</v>
      </c>
      <c r="C10" s="55"/>
      <c r="D10" s="65"/>
      <c r="E10" s="93">
        <v>3584</v>
      </c>
      <c r="F10" s="93">
        <v>4235.37</v>
      </c>
      <c r="G10" s="73">
        <v>5942.5</v>
      </c>
      <c r="H10" s="73">
        <v>12384.948</v>
      </c>
      <c r="I10" s="96">
        <v>4959.4669999999996</v>
      </c>
    </row>
    <row r="11" spans="1:9" ht="27" customHeight="1">
      <c r="A11" s="99"/>
      <c r="B11" s="55" t="s">
        <v>116</v>
      </c>
      <c r="C11" s="55"/>
      <c r="D11" s="65"/>
      <c r="E11" s="93">
        <v>1586</v>
      </c>
      <c r="F11" s="93">
        <v>2059.4899999999998</v>
      </c>
      <c r="G11" s="73">
        <v>3287.62</v>
      </c>
      <c r="H11" s="73">
        <v>9429.6869999999999</v>
      </c>
      <c r="I11" s="73">
        <v>2007.473</v>
      </c>
    </row>
    <row r="12" spans="1:9" ht="27" customHeight="1">
      <c r="A12" s="99"/>
      <c r="B12" s="55" t="s">
        <v>117</v>
      </c>
      <c r="C12" s="55"/>
      <c r="D12" s="65"/>
      <c r="E12" s="93">
        <v>1998</v>
      </c>
      <c r="F12" s="93">
        <v>2175.87</v>
      </c>
      <c r="G12" s="73">
        <v>2654.89</v>
      </c>
      <c r="H12" s="73">
        <v>2955.261</v>
      </c>
      <c r="I12" s="73">
        <v>2951.9940000000001</v>
      </c>
    </row>
    <row r="13" spans="1:9" ht="27" customHeight="1">
      <c r="A13" s="99"/>
      <c r="B13" s="55" t="s">
        <v>118</v>
      </c>
      <c r="C13" s="55"/>
      <c r="D13" s="65"/>
      <c r="E13" s="93">
        <v>-505</v>
      </c>
      <c r="F13" s="93">
        <v>177.88</v>
      </c>
      <c r="G13" s="73">
        <v>479.02</v>
      </c>
      <c r="H13" s="73">
        <v>300.36200000000002</v>
      </c>
      <c r="I13" s="73">
        <v>-3.2669999999999999</v>
      </c>
    </row>
    <row r="14" spans="1:9" ht="27" customHeight="1">
      <c r="A14" s="99"/>
      <c r="B14" s="55" t="s">
        <v>119</v>
      </c>
      <c r="C14" s="55"/>
      <c r="D14" s="65"/>
      <c r="E14" s="93">
        <v>0</v>
      </c>
      <c r="F14" s="93">
        <v>0</v>
      </c>
      <c r="G14" s="73">
        <v>0</v>
      </c>
      <c r="H14" s="73">
        <v>0</v>
      </c>
      <c r="I14" s="73">
        <v>0</v>
      </c>
    </row>
    <row r="15" spans="1:9" ht="27" customHeight="1">
      <c r="A15" s="99"/>
      <c r="B15" s="55" t="s">
        <v>120</v>
      </c>
      <c r="C15" s="55"/>
      <c r="D15" s="65"/>
      <c r="E15" s="93">
        <v>-1226</v>
      </c>
      <c r="F15" s="93">
        <v>711.2</v>
      </c>
      <c r="G15" s="73">
        <v>1397.2</v>
      </c>
      <c r="H15" s="73">
        <v>7216.4059999999999</v>
      </c>
      <c r="I15" s="73">
        <v>-1624.5409999999999</v>
      </c>
    </row>
    <row r="16" spans="1:9" ht="27" customHeight="1">
      <c r="A16" s="99"/>
      <c r="B16" s="55" t="s">
        <v>121</v>
      </c>
      <c r="C16" s="55"/>
      <c r="D16" s="65" t="s">
        <v>38</v>
      </c>
      <c r="E16" s="93">
        <v>8579</v>
      </c>
      <c r="F16" s="93">
        <v>10419.59</v>
      </c>
      <c r="G16" s="73">
        <v>13012.11</v>
      </c>
      <c r="H16" s="73">
        <v>21764.974999999999</v>
      </c>
      <c r="I16" s="73">
        <v>19741.073</v>
      </c>
    </row>
    <row r="17" spans="1:9" ht="27" customHeight="1">
      <c r="A17" s="99"/>
      <c r="B17" s="55" t="s">
        <v>122</v>
      </c>
      <c r="C17" s="55"/>
      <c r="D17" s="65" t="s">
        <v>39</v>
      </c>
      <c r="E17" s="93">
        <v>117470</v>
      </c>
      <c r="F17" s="93">
        <v>122294.31</v>
      </c>
      <c r="G17" s="73">
        <v>116353.37</v>
      </c>
      <c r="H17" s="73">
        <v>190246.75</v>
      </c>
      <c r="I17" s="73">
        <v>199651.24799999999</v>
      </c>
    </row>
    <row r="18" spans="1:9" ht="27" customHeight="1">
      <c r="A18" s="99"/>
      <c r="B18" s="55" t="s">
        <v>123</v>
      </c>
      <c r="C18" s="55"/>
      <c r="D18" s="65" t="s">
        <v>40</v>
      </c>
      <c r="E18" s="93">
        <v>1032554</v>
      </c>
      <c r="F18" s="93">
        <v>1049050.8799999999</v>
      </c>
      <c r="G18" s="73">
        <v>1080421.6399999999</v>
      </c>
      <c r="H18" s="73">
        <v>1105394.4779999999</v>
      </c>
      <c r="I18" s="73">
        <v>1116204.48</v>
      </c>
    </row>
    <row r="19" spans="1:9" ht="27" customHeight="1">
      <c r="A19" s="99"/>
      <c r="B19" s="55" t="s">
        <v>124</v>
      </c>
      <c r="C19" s="55"/>
      <c r="D19" s="65" t="s">
        <v>125</v>
      </c>
      <c r="E19" s="93">
        <f>E17+E18-E16</f>
        <v>1141445</v>
      </c>
      <c r="F19" s="93">
        <f>F17+F18-F16</f>
        <v>1160925.5999999999</v>
      </c>
      <c r="G19" s="93">
        <f>G17+G18-G16</f>
        <v>1183762.8999999997</v>
      </c>
      <c r="H19" s="93">
        <f>H17+H18-H16</f>
        <v>1273876.2529999998</v>
      </c>
      <c r="I19" s="71">
        <f>I17+I18-I16</f>
        <v>1296114.6549999998</v>
      </c>
    </row>
    <row r="20" spans="1:9" ht="27" customHeight="1">
      <c r="A20" s="99"/>
      <c r="B20" s="55" t="s">
        <v>126</v>
      </c>
      <c r="C20" s="55"/>
      <c r="D20" s="65" t="s">
        <v>127</v>
      </c>
      <c r="E20" s="74">
        <f>E18/E8</f>
        <v>3.2483020055053089</v>
      </c>
      <c r="F20" s="74">
        <f>F18/F8</f>
        <v>3.249807561244594</v>
      </c>
      <c r="G20" s="74">
        <f>G18/G8</f>
        <v>3.3283490425550659</v>
      </c>
      <c r="H20" s="74">
        <f>H18/H8</f>
        <v>3.1755860449216953</v>
      </c>
      <c r="I20" s="74">
        <f>I18/I8</f>
        <v>3.210307677333426</v>
      </c>
    </row>
    <row r="21" spans="1:9" ht="27" customHeight="1">
      <c r="A21" s="99"/>
      <c r="B21" s="55" t="s">
        <v>128</v>
      </c>
      <c r="C21" s="55"/>
      <c r="D21" s="65" t="s">
        <v>129</v>
      </c>
      <c r="E21" s="74">
        <f>E19/E8</f>
        <v>3.590861187573732</v>
      </c>
      <c r="F21" s="74">
        <f>F19/F8</f>
        <v>3.5963792270232089</v>
      </c>
      <c r="G21" s="74">
        <f>G19/G8</f>
        <v>3.6467023326441401</v>
      </c>
      <c r="H21" s="74">
        <f>H19/H8</f>
        <v>3.6596018276689266</v>
      </c>
      <c r="I21" s="74">
        <f>I19/I8</f>
        <v>3.7277460377608089</v>
      </c>
    </row>
    <row r="22" spans="1:9" ht="27" customHeight="1">
      <c r="A22" s="99"/>
      <c r="B22" s="55" t="s">
        <v>130</v>
      </c>
      <c r="C22" s="55"/>
      <c r="D22" s="65" t="s">
        <v>131</v>
      </c>
      <c r="E22" s="93">
        <f>E18/E24*1000000</f>
        <v>864760.96995562944</v>
      </c>
      <c r="F22" s="93">
        <f>F18/F24*1000000</f>
        <v>878577.05894472008</v>
      </c>
      <c r="G22" s="93">
        <f>G18/G24*1000000</f>
        <v>899786.00112929032</v>
      </c>
      <c r="H22" s="93">
        <f>H18/H24*1000000</f>
        <v>920583.63161813316</v>
      </c>
      <c r="I22" s="71">
        <f>I18/I24*1000000</f>
        <v>929586.30993525742</v>
      </c>
    </row>
    <row r="23" spans="1:9" ht="27" customHeight="1">
      <c r="A23" s="99"/>
      <c r="B23" s="55" t="s">
        <v>132</v>
      </c>
      <c r="C23" s="55"/>
      <c r="D23" s="65" t="s">
        <v>133</v>
      </c>
      <c r="E23" s="93">
        <f>E19/E24*1000000</f>
        <v>955956.86554989219</v>
      </c>
      <c r="F23" s="93">
        <f>F19/F24*1000000</f>
        <v>972271.81135545543</v>
      </c>
      <c r="G23" s="93">
        <f>G19/G24*1000000</f>
        <v>985849.64114214876</v>
      </c>
      <c r="H23" s="93">
        <f>H19/H24*1000000</f>
        <v>1060896.9472514768</v>
      </c>
      <c r="I23" s="71">
        <f>I19/I24*1000000</f>
        <v>1079417.3119556543</v>
      </c>
    </row>
    <row r="24" spans="1:9" ht="27" customHeight="1">
      <c r="A24" s="99"/>
      <c r="B24" s="75" t="s">
        <v>134</v>
      </c>
      <c r="C24" s="76"/>
      <c r="D24" s="65" t="s">
        <v>135</v>
      </c>
      <c r="E24" s="93">
        <v>1194034</v>
      </c>
      <c r="F24" s="93">
        <f>E24</f>
        <v>1194034</v>
      </c>
      <c r="G24" s="73">
        <v>1200754</v>
      </c>
      <c r="H24" s="73">
        <f>G24</f>
        <v>1200754</v>
      </c>
      <c r="I24" s="73">
        <f>G24</f>
        <v>1200754</v>
      </c>
    </row>
    <row r="25" spans="1:9" ht="27" customHeight="1">
      <c r="A25" s="99"/>
      <c r="B25" s="30" t="s">
        <v>136</v>
      </c>
      <c r="C25" s="30"/>
      <c r="D25" s="30"/>
      <c r="E25" s="93">
        <v>327147</v>
      </c>
      <c r="F25" s="93">
        <v>328072.26</v>
      </c>
      <c r="G25" s="92">
        <v>335946.06</v>
      </c>
      <c r="H25" s="92">
        <v>352897.44099999999</v>
      </c>
      <c r="I25" s="66">
        <v>342971.96899999998</v>
      </c>
    </row>
    <row r="26" spans="1:9" ht="27" customHeight="1">
      <c r="A26" s="99"/>
      <c r="B26" s="30" t="s">
        <v>137</v>
      </c>
      <c r="C26" s="30"/>
      <c r="D26" s="30"/>
      <c r="E26" s="77">
        <v>0.83199999999999996</v>
      </c>
      <c r="F26" s="77">
        <v>0.82599999999999996</v>
      </c>
      <c r="G26" s="78">
        <v>0.82599999999999996</v>
      </c>
      <c r="H26" s="78">
        <v>0.80600000000000005</v>
      </c>
      <c r="I26" s="78">
        <v>0.79600000000000004</v>
      </c>
    </row>
    <row r="27" spans="1:9" ht="27" customHeight="1">
      <c r="A27" s="99"/>
      <c r="B27" s="30" t="s">
        <v>138</v>
      </c>
      <c r="C27" s="30"/>
      <c r="D27" s="30"/>
      <c r="E27" s="79">
        <v>0.6</v>
      </c>
      <c r="F27" s="79">
        <v>0.7</v>
      </c>
      <c r="G27" s="80">
        <v>0.8</v>
      </c>
      <c r="H27" s="80">
        <v>0.8</v>
      </c>
      <c r="I27" s="80">
        <v>0.86070998997588632</v>
      </c>
    </row>
    <row r="28" spans="1:9" ht="27" customHeight="1">
      <c r="A28" s="99"/>
      <c r="B28" s="30" t="s">
        <v>139</v>
      </c>
      <c r="C28" s="30"/>
      <c r="D28" s="30"/>
      <c r="E28" s="79">
        <v>98.1</v>
      </c>
      <c r="F28" s="79">
        <v>98.4</v>
      </c>
      <c r="G28" s="80">
        <v>97.6</v>
      </c>
      <c r="H28" s="80">
        <v>94.8</v>
      </c>
      <c r="I28" s="80">
        <v>98.2</v>
      </c>
    </row>
    <row r="29" spans="1:9" ht="27" customHeight="1">
      <c r="A29" s="99"/>
      <c r="B29" s="30" t="s">
        <v>140</v>
      </c>
      <c r="C29" s="30"/>
      <c r="D29" s="30"/>
      <c r="E29" s="79">
        <v>49.2</v>
      </c>
      <c r="F29" s="79">
        <v>48.19</v>
      </c>
      <c r="G29" s="80">
        <v>38.1</v>
      </c>
      <c r="H29" s="80">
        <v>41.253</v>
      </c>
      <c r="I29" s="80">
        <v>45.2</v>
      </c>
    </row>
    <row r="30" spans="1:9" ht="27" customHeight="1">
      <c r="A30" s="99"/>
      <c r="B30" s="99" t="s">
        <v>141</v>
      </c>
      <c r="C30" s="30" t="s">
        <v>142</v>
      </c>
      <c r="D30" s="30"/>
      <c r="E30" s="79">
        <v>0</v>
      </c>
      <c r="F30" s="79">
        <v>0</v>
      </c>
      <c r="G30" s="80">
        <v>0</v>
      </c>
      <c r="H30" s="80">
        <v>0</v>
      </c>
      <c r="I30" s="80">
        <v>0</v>
      </c>
    </row>
    <row r="31" spans="1:9" ht="27" customHeight="1">
      <c r="A31" s="99"/>
      <c r="B31" s="99"/>
      <c r="C31" s="30" t="s">
        <v>143</v>
      </c>
      <c r="D31" s="30"/>
      <c r="E31" s="79">
        <v>0</v>
      </c>
      <c r="F31" s="79">
        <v>0</v>
      </c>
      <c r="G31" s="80">
        <v>0</v>
      </c>
      <c r="H31" s="80">
        <v>0</v>
      </c>
      <c r="I31" s="80">
        <v>0</v>
      </c>
    </row>
    <row r="32" spans="1:9" ht="27" customHeight="1">
      <c r="A32" s="99"/>
      <c r="B32" s="99"/>
      <c r="C32" s="30" t="s">
        <v>144</v>
      </c>
      <c r="D32" s="30"/>
      <c r="E32" s="79">
        <v>13.1</v>
      </c>
      <c r="F32" s="79">
        <v>12.4</v>
      </c>
      <c r="G32" s="80">
        <v>11.7</v>
      </c>
      <c r="H32" s="80">
        <v>10.9</v>
      </c>
      <c r="I32" s="80">
        <v>9.8000000000000007</v>
      </c>
    </row>
    <row r="33" spans="1:9" ht="27" customHeight="1">
      <c r="A33" s="99"/>
      <c r="B33" s="99"/>
      <c r="C33" s="30" t="s">
        <v>145</v>
      </c>
      <c r="D33" s="30"/>
      <c r="E33" s="79">
        <v>190.4</v>
      </c>
      <c r="F33" s="79">
        <v>183.7</v>
      </c>
      <c r="G33" s="81">
        <v>174.7</v>
      </c>
      <c r="H33" s="81">
        <v>158.9</v>
      </c>
      <c r="I33" s="81">
        <v>164.8</v>
      </c>
    </row>
    <row r="34" spans="1:9" ht="27" customHeight="1">
      <c r="A34" s="1" t="s">
        <v>243</v>
      </c>
      <c r="E34" s="39"/>
      <c r="F34" s="39"/>
      <c r="G34" s="39"/>
      <c r="H34" s="39"/>
      <c r="I34" s="40"/>
    </row>
    <row r="35" spans="1:9" ht="27" customHeight="1">
      <c r="A35" s="11" t="s">
        <v>146</v>
      </c>
    </row>
    <row r="36" spans="1:9">
      <c r="A36" s="41"/>
    </row>
  </sheetData>
  <mergeCells count="2">
    <mergeCell ref="A7:A33"/>
    <mergeCell ref="B30:B33"/>
  </mergeCells>
  <phoneticPr fontId="15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horizontalDpi="4294967292" r:id="rId1"/>
  <headerFooter alignWithMargins="0">
    <oddHeader>&amp;R&amp;"明朝,斜体"&amp;9指定都市－3-2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H25" sqref="H25"/>
      <selection pane="topRight" activeCell="H25" sqref="H25"/>
      <selection pane="bottomLeft" activeCell="H25" sqref="H25"/>
      <selection pane="bottomRight" activeCell="H25" sqref="H25:H26"/>
    </sheetView>
  </sheetViews>
  <sheetFormatPr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1" width="13.625" style="1" customWidth="1"/>
    <col min="22" max="25" width="12" style="1" customWidth="1"/>
    <col min="26" max="16384" width="9" style="1"/>
  </cols>
  <sheetData>
    <row r="1" spans="1:25" ht="33.950000000000003" customHeight="1">
      <c r="A1" s="17" t="s">
        <v>0</v>
      </c>
      <c r="B1" s="13"/>
      <c r="C1" s="13"/>
      <c r="D1" s="21" t="str">
        <f>+'1.普通会計予算（R5-6年度）'!E1</f>
        <v>広島市</v>
      </c>
      <c r="E1" s="14"/>
      <c r="F1" s="14"/>
      <c r="G1" s="14"/>
    </row>
    <row r="2" spans="1:25" ht="15" customHeight="1"/>
    <row r="3" spans="1:25" ht="15" customHeight="1">
      <c r="A3" s="15" t="s">
        <v>147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5.95" customHeight="1">
      <c r="A5" s="12" t="s">
        <v>244</v>
      </c>
      <c r="B5" s="12"/>
      <c r="C5" s="12"/>
      <c r="D5" s="12"/>
      <c r="K5" s="16"/>
      <c r="O5" s="16" t="s">
        <v>43</v>
      </c>
    </row>
    <row r="6" spans="1:25" ht="15.95" customHeight="1">
      <c r="A6" s="107" t="s">
        <v>44</v>
      </c>
      <c r="B6" s="106"/>
      <c r="C6" s="106"/>
      <c r="D6" s="106"/>
      <c r="E6" s="106"/>
      <c r="F6" s="116" t="s">
        <v>247</v>
      </c>
      <c r="G6" s="117"/>
      <c r="H6" s="116" t="s">
        <v>248</v>
      </c>
      <c r="I6" s="117"/>
      <c r="J6" s="116" t="s">
        <v>249</v>
      </c>
      <c r="K6" s="117"/>
      <c r="L6" s="111"/>
      <c r="M6" s="111"/>
      <c r="N6" s="111"/>
      <c r="O6" s="111"/>
    </row>
    <row r="7" spans="1:25" ht="15.95" customHeight="1">
      <c r="A7" s="106"/>
      <c r="B7" s="106"/>
      <c r="C7" s="106"/>
      <c r="D7" s="106"/>
      <c r="E7" s="106"/>
      <c r="F7" s="53" t="s">
        <v>239</v>
      </c>
      <c r="G7" s="83" t="s">
        <v>240</v>
      </c>
      <c r="H7" s="53" t="s">
        <v>239</v>
      </c>
      <c r="I7" s="83" t="s">
        <v>240</v>
      </c>
      <c r="J7" s="53" t="s">
        <v>239</v>
      </c>
      <c r="K7" s="83" t="s">
        <v>240</v>
      </c>
      <c r="L7" s="53" t="s">
        <v>239</v>
      </c>
      <c r="M7" s="83" t="s">
        <v>240</v>
      </c>
      <c r="N7" s="53" t="s">
        <v>239</v>
      </c>
      <c r="O7" s="83" t="s">
        <v>240</v>
      </c>
    </row>
    <row r="8" spans="1:25" ht="15.95" customHeight="1">
      <c r="A8" s="104" t="s">
        <v>83</v>
      </c>
      <c r="B8" s="61" t="s">
        <v>45</v>
      </c>
      <c r="C8" s="55"/>
      <c r="D8" s="55"/>
      <c r="E8" s="65" t="s">
        <v>36</v>
      </c>
      <c r="F8" s="66">
        <v>22723.550999999999</v>
      </c>
      <c r="G8" s="91">
        <v>22681.3</v>
      </c>
      <c r="H8" s="66">
        <v>42499.955999999998</v>
      </c>
      <c r="I8" s="91">
        <v>42958.2</v>
      </c>
      <c r="J8" s="66">
        <v>2171.7069999999999</v>
      </c>
      <c r="K8" s="91">
        <v>2115.076</v>
      </c>
      <c r="L8" s="66"/>
      <c r="M8" s="66"/>
      <c r="N8" s="66"/>
      <c r="O8" s="66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95" customHeight="1">
      <c r="A9" s="104"/>
      <c r="B9" s="63"/>
      <c r="C9" s="55" t="s">
        <v>46</v>
      </c>
      <c r="D9" s="55"/>
      <c r="E9" s="65" t="s">
        <v>37</v>
      </c>
      <c r="F9" s="66">
        <v>22666.134999999998</v>
      </c>
      <c r="G9" s="91">
        <v>22643.3</v>
      </c>
      <c r="H9" s="66">
        <v>42493.553</v>
      </c>
      <c r="I9" s="91">
        <v>42931.4</v>
      </c>
      <c r="J9" s="66">
        <v>2170.627</v>
      </c>
      <c r="K9" s="91">
        <v>2113.66</v>
      </c>
      <c r="L9" s="66"/>
      <c r="M9" s="66"/>
      <c r="N9" s="66"/>
      <c r="O9" s="66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95" customHeight="1">
      <c r="A10" s="104"/>
      <c r="B10" s="62"/>
      <c r="C10" s="55" t="s">
        <v>47</v>
      </c>
      <c r="D10" s="55"/>
      <c r="E10" s="65" t="s">
        <v>38</v>
      </c>
      <c r="F10" s="66">
        <v>57.415999999999997</v>
      </c>
      <c r="G10" s="91">
        <v>37.9</v>
      </c>
      <c r="H10" s="66">
        <v>6.4029999999999996</v>
      </c>
      <c r="I10" s="91">
        <v>26.8</v>
      </c>
      <c r="J10" s="67">
        <v>1.08</v>
      </c>
      <c r="K10" s="67">
        <v>1.4159999999999999</v>
      </c>
      <c r="L10" s="66"/>
      <c r="M10" s="66"/>
      <c r="N10" s="66"/>
      <c r="O10" s="66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95" customHeight="1">
      <c r="A11" s="104"/>
      <c r="B11" s="61" t="s">
        <v>48</v>
      </c>
      <c r="C11" s="55"/>
      <c r="D11" s="55"/>
      <c r="E11" s="65" t="s">
        <v>39</v>
      </c>
      <c r="F11" s="66">
        <v>22219.695</v>
      </c>
      <c r="G11" s="91">
        <v>22570</v>
      </c>
      <c r="H11" s="66">
        <v>42051.974999999999</v>
      </c>
      <c r="I11" s="91">
        <v>41908.6</v>
      </c>
      <c r="J11" s="66">
        <v>2169.9989999999998</v>
      </c>
      <c r="K11" s="91">
        <v>2116.384</v>
      </c>
      <c r="L11" s="66"/>
      <c r="M11" s="66"/>
      <c r="N11" s="66"/>
      <c r="O11" s="66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95" customHeight="1">
      <c r="A12" s="104"/>
      <c r="B12" s="63"/>
      <c r="C12" s="55" t="s">
        <v>49</v>
      </c>
      <c r="D12" s="55"/>
      <c r="E12" s="65" t="s">
        <v>40</v>
      </c>
      <c r="F12" s="66">
        <v>22189.449000000001</v>
      </c>
      <c r="G12" s="91">
        <v>22553.3</v>
      </c>
      <c r="H12" s="66">
        <v>42047.133000000002</v>
      </c>
      <c r="I12" s="91">
        <v>41897.599999999999</v>
      </c>
      <c r="J12" s="66">
        <v>2168.5749999999998</v>
      </c>
      <c r="K12" s="91">
        <v>2114.3220000000001</v>
      </c>
      <c r="L12" s="66"/>
      <c r="M12" s="66"/>
      <c r="N12" s="66"/>
      <c r="O12" s="66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95" customHeight="1">
      <c r="A13" s="104"/>
      <c r="B13" s="62"/>
      <c r="C13" s="55" t="s">
        <v>50</v>
      </c>
      <c r="D13" s="55"/>
      <c r="E13" s="65" t="s">
        <v>41</v>
      </c>
      <c r="F13" s="66">
        <v>30.245999999999999</v>
      </c>
      <c r="G13" s="91">
        <v>16.7</v>
      </c>
      <c r="H13" s="67">
        <v>4.8419999999999996</v>
      </c>
      <c r="I13" s="67">
        <v>10.9</v>
      </c>
      <c r="J13" s="67">
        <v>1.4239999999999999</v>
      </c>
      <c r="K13" s="67">
        <v>2.0619999999999998</v>
      </c>
      <c r="L13" s="66"/>
      <c r="M13" s="66"/>
      <c r="N13" s="66"/>
      <c r="O13" s="66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95" customHeight="1">
      <c r="A14" s="104"/>
      <c r="B14" s="55" t="s">
        <v>51</v>
      </c>
      <c r="C14" s="55"/>
      <c r="D14" s="55"/>
      <c r="E14" s="65" t="s">
        <v>148</v>
      </c>
      <c r="F14" s="66">
        <f>F9-F12</f>
        <v>476.68599999999788</v>
      </c>
      <c r="G14" s="91">
        <f>G9-G12</f>
        <v>90</v>
      </c>
      <c r="H14" s="66">
        <f t="shared" ref="F14:O15" si="0">H9-H12</f>
        <v>446.41999999999825</v>
      </c>
      <c r="I14" s="91">
        <f t="shared" si="0"/>
        <v>1033.8000000000029</v>
      </c>
      <c r="J14" s="66">
        <f t="shared" si="0"/>
        <v>2.0520000000001346</v>
      </c>
      <c r="K14" s="91">
        <f t="shared" si="0"/>
        <v>-0.66200000000026193</v>
      </c>
      <c r="L14" s="66">
        <f t="shared" si="0"/>
        <v>0</v>
      </c>
      <c r="M14" s="66">
        <f t="shared" si="0"/>
        <v>0</v>
      </c>
      <c r="N14" s="66">
        <f t="shared" si="0"/>
        <v>0</v>
      </c>
      <c r="O14" s="66">
        <f t="shared" si="0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95" customHeight="1">
      <c r="A15" s="104"/>
      <c r="B15" s="55" t="s">
        <v>52</v>
      </c>
      <c r="C15" s="55"/>
      <c r="D15" s="55"/>
      <c r="E15" s="65" t="s">
        <v>149</v>
      </c>
      <c r="F15" s="66">
        <f t="shared" si="0"/>
        <v>27.169999999999998</v>
      </c>
      <c r="G15" s="91">
        <f t="shared" si="0"/>
        <v>21.2</v>
      </c>
      <c r="H15" s="66">
        <f t="shared" si="0"/>
        <v>1.5609999999999999</v>
      </c>
      <c r="I15" s="91">
        <f t="shared" si="0"/>
        <v>15.9</v>
      </c>
      <c r="J15" s="66">
        <f t="shared" si="0"/>
        <v>-0.34399999999999986</v>
      </c>
      <c r="K15" s="91">
        <f t="shared" si="0"/>
        <v>-0.64599999999999991</v>
      </c>
      <c r="L15" s="66">
        <f t="shared" si="0"/>
        <v>0</v>
      </c>
      <c r="M15" s="66">
        <f t="shared" si="0"/>
        <v>0</v>
      </c>
      <c r="N15" s="66">
        <f t="shared" si="0"/>
        <v>0</v>
      </c>
      <c r="O15" s="66">
        <f t="shared" si="0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95" customHeight="1">
      <c r="A16" s="104"/>
      <c r="B16" s="55" t="s">
        <v>53</v>
      </c>
      <c r="C16" s="55"/>
      <c r="D16" s="55"/>
      <c r="E16" s="65" t="s">
        <v>150</v>
      </c>
      <c r="F16" s="66">
        <f t="shared" ref="F16:O16" si="1">F8-F11</f>
        <v>503.85599999999977</v>
      </c>
      <c r="G16" s="91">
        <f t="shared" si="1"/>
        <v>111.29999999999927</v>
      </c>
      <c r="H16" s="66">
        <f t="shared" si="1"/>
        <v>447.98099999999977</v>
      </c>
      <c r="I16" s="91">
        <f t="shared" si="1"/>
        <v>1049.5999999999985</v>
      </c>
      <c r="J16" s="66">
        <f t="shared" si="1"/>
        <v>1.7080000000000837</v>
      </c>
      <c r="K16" s="91">
        <f>K8-K11</f>
        <v>-1.3079999999999927</v>
      </c>
      <c r="L16" s="66">
        <f t="shared" si="1"/>
        <v>0</v>
      </c>
      <c r="M16" s="66">
        <f t="shared" si="1"/>
        <v>0</v>
      </c>
      <c r="N16" s="66">
        <f t="shared" si="1"/>
        <v>0</v>
      </c>
      <c r="O16" s="66">
        <f t="shared" si="1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5.95" customHeight="1">
      <c r="A17" s="104"/>
      <c r="B17" s="55" t="s">
        <v>54</v>
      </c>
      <c r="C17" s="55"/>
      <c r="D17" s="55"/>
      <c r="E17" s="53"/>
      <c r="F17" s="67"/>
      <c r="G17" s="67"/>
      <c r="H17" s="67"/>
      <c r="I17" s="67"/>
      <c r="J17" s="66">
        <v>556.23599999999999</v>
      </c>
      <c r="K17" s="91">
        <v>558</v>
      </c>
      <c r="L17" s="66"/>
      <c r="M17" s="66"/>
      <c r="N17" s="67"/>
      <c r="O17" s="6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5.95" customHeight="1">
      <c r="A18" s="104"/>
      <c r="B18" s="55" t="s">
        <v>55</v>
      </c>
      <c r="C18" s="55"/>
      <c r="D18" s="55"/>
      <c r="E18" s="53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95" customHeight="1">
      <c r="A19" s="104" t="s">
        <v>84</v>
      </c>
      <c r="B19" s="61" t="s">
        <v>56</v>
      </c>
      <c r="C19" s="55"/>
      <c r="D19" s="55"/>
      <c r="E19" s="65"/>
      <c r="F19" s="66">
        <v>5832.7579999999998</v>
      </c>
      <c r="G19" s="91">
        <v>6648.5</v>
      </c>
      <c r="H19" s="66">
        <v>40554.720999999998</v>
      </c>
      <c r="I19" s="91">
        <v>44088.695</v>
      </c>
      <c r="J19" s="66">
        <v>363.60399999999998</v>
      </c>
      <c r="K19" s="91">
        <v>114.068</v>
      </c>
      <c r="L19" s="66"/>
      <c r="M19" s="66"/>
      <c r="N19" s="66"/>
      <c r="O19" s="66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95" customHeight="1">
      <c r="A20" s="104"/>
      <c r="B20" s="62"/>
      <c r="C20" s="55" t="s">
        <v>57</v>
      </c>
      <c r="D20" s="55"/>
      <c r="E20" s="65"/>
      <c r="F20" s="66">
        <v>5497.1</v>
      </c>
      <c r="G20" s="91">
        <v>6399.1</v>
      </c>
      <c r="H20" s="66">
        <v>30054.1</v>
      </c>
      <c r="I20" s="91">
        <v>33553.199999999997</v>
      </c>
      <c r="J20" s="66">
        <v>247.2</v>
      </c>
      <c r="K20" s="91">
        <v>0</v>
      </c>
      <c r="L20" s="66"/>
      <c r="M20" s="66"/>
      <c r="N20" s="66"/>
      <c r="O20" s="66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5.95" customHeight="1">
      <c r="A21" s="104"/>
      <c r="B21" s="55" t="s">
        <v>58</v>
      </c>
      <c r="C21" s="55"/>
      <c r="D21" s="55"/>
      <c r="E21" s="65" t="s">
        <v>151</v>
      </c>
      <c r="F21" s="66">
        <v>5832.7579999999998</v>
      </c>
      <c r="G21" s="91">
        <v>6648.5</v>
      </c>
      <c r="H21" s="66">
        <v>39670.381000000001</v>
      </c>
      <c r="I21" s="91">
        <v>43461.582999999999</v>
      </c>
      <c r="J21" s="66">
        <v>286.20400000000001</v>
      </c>
      <c r="K21" s="91">
        <v>114.068</v>
      </c>
      <c r="L21" s="66"/>
      <c r="M21" s="66"/>
      <c r="N21" s="66"/>
      <c r="O21" s="66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.95" customHeight="1">
      <c r="A22" s="104"/>
      <c r="B22" s="61" t="s">
        <v>59</v>
      </c>
      <c r="C22" s="55"/>
      <c r="D22" s="55"/>
      <c r="E22" s="65" t="s">
        <v>152</v>
      </c>
      <c r="F22" s="66">
        <v>14258.455</v>
      </c>
      <c r="G22" s="91">
        <v>15799.4</v>
      </c>
      <c r="H22" s="66">
        <v>59709.459000000003</v>
      </c>
      <c r="I22" s="91">
        <v>63817.239000000001</v>
      </c>
      <c r="J22" s="66">
        <v>328.322</v>
      </c>
      <c r="K22" s="91">
        <v>235.108</v>
      </c>
      <c r="L22" s="66"/>
      <c r="M22" s="66"/>
      <c r="N22" s="66"/>
      <c r="O22" s="66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5.95" customHeight="1">
      <c r="A23" s="104"/>
      <c r="B23" s="62" t="s">
        <v>60</v>
      </c>
      <c r="C23" s="55" t="s">
        <v>61</v>
      </c>
      <c r="D23" s="55"/>
      <c r="E23" s="65"/>
      <c r="F23" s="66">
        <v>6084.4880000000003</v>
      </c>
      <c r="G23" s="91">
        <v>5921.8</v>
      </c>
      <c r="H23" s="66">
        <v>44544.305999999997</v>
      </c>
      <c r="I23" s="91">
        <v>44845.112000000001</v>
      </c>
      <c r="J23" s="66">
        <v>142.45400000000001</v>
      </c>
      <c r="K23" s="91">
        <v>157.643</v>
      </c>
      <c r="L23" s="66"/>
      <c r="M23" s="66"/>
      <c r="N23" s="66"/>
      <c r="O23" s="66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5.95" customHeight="1">
      <c r="A24" s="104"/>
      <c r="B24" s="55" t="s">
        <v>153</v>
      </c>
      <c r="C24" s="55"/>
      <c r="D24" s="55"/>
      <c r="E24" s="65" t="s">
        <v>154</v>
      </c>
      <c r="F24" s="66">
        <f>F21-F22</f>
        <v>-8425.6970000000001</v>
      </c>
      <c r="G24" s="91">
        <f>G21-G22</f>
        <v>-9150.9</v>
      </c>
      <c r="H24" s="66">
        <f t="shared" ref="H24:O24" si="2">H21-H22</f>
        <v>-20039.078000000001</v>
      </c>
      <c r="I24" s="91">
        <f t="shared" si="2"/>
        <v>-20355.656000000003</v>
      </c>
      <c r="J24" s="66">
        <f t="shared" si="2"/>
        <v>-42.117999999999995</v>
      </c>
      <c r="K24" s="91">
        <f t="shared" si="2"/>
        <v>-121.04</v>
      </c>
      <c r="L24" s="66">
        <f t="shared" si="2"/>
        <v>0</v>
      </c>
      <c r="M24" s="66">
        <f t="shared" si="2"/>
        <v>0</v>
      </c>
      <c r="N24" s="66">
        <f t="shared" si="2"/>
        <v>0</v>
      </c>
      <c r="O24" s="66">
        <f t="shared" si="2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5.95" customHeight="1">
      <c r="A25" s="104"/>
      <c r="B25" s="61" t="s">
        <v>62</v>
      </c>
      <c r="C25" s="61"/>
      <c r="D25" s="61"/>
      <c r="E25" s="108" t="s">
        <v>155</v>
      </c>
      <c r="F25" s="102">
        <v>8425.6970000000001</v>
      </c>
      <c r="G25" s="102">
        <v>9150.9</v>
      </c>
      <c r="H25" s="102">
        <v>20039.078000000001</v>
      </c>
      <c r="I25" s="102">
        <v>20355.655999999999</v>
      </c>
      <c r="J25" s="102">
        <v>42.118000000000002</v>
      </c>
      <c r="K25" s="102">
        <v>121.04</v>
      </c>
      <c r="L25" s="102"/>
      <c r="M25" s="102"/>
      <c r="N25" s="102"/>
      <c r="O25" s="102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.95" customHeight="1">
      <c r="A26" s="104"/>
      <c r="B26" s="82" t="s">
        <v>63</v>
      </c>
      <c r="C26" s="82"/>
      <c r="D26" s="82"/>
      <c r="E26" s="109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95" customHeight="1">
      <c r="A27" s="104"/>
      <c r="B27" s="55" t="s">
        <v>156</v>
      </c>
      <c r="C27" s="55"/>
      <c r="D27" s="55"/>
      <c r="E27" s="65" t="s">
        <v>157</v>
      </c>
      <c r="F27" s="66">
        <f>F24+F25</f>
        <v>0</v>
      </c>
      <c r="G27" s="91">
        <f>G24+G25</f>
        <v>0</v>
      </c>
      <c r="H27" s="66">
        <f t="shared" ref="H27:O27" si="3">H24+H25</f>
        <v>0</v>
      </c>
      <c r="I27" s="91">
        <f t="shared" si="3"/>
        <v>0</v>
      </c>
      <c r="J27" s="66">
        <f t="shared" si="3"/>
        <v>0</v>
      </c>
      <c r="K27" s="91">
        <f t="shared" si="3"/>
        <v>0</v>
      </c>
      <c r="L27" s="66">
        <f t="shared" si="3"/>
        <v>0</v>
      </c>
      <c r="M27" s="66">
        <f t="shared" si="3"/>
        <v>0</v>
      </c>
      <c r="N27" s="66">
        <f t="shared" si="3"/>
        <v>0</v>
      </c>
      <c r="O27" s="66">
        <f t="shared" si="3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95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5.95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158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5.95" customHeight="1">
      <c r="A30" s="106" t="s">
        <v>64</v>
      </c>
      <c r="B30" s="106"/>
      <c r="C30" s="106"/>
      <c r="D30" s="106"/>
      <c r="E30" s="106"/>
      <c r="F30" s="113" t="s">
        <v>250</v>
      </c>
      <c r="G30" s="113"/>
      <c r="H30" s="113" t="s">
        <v>251</v>
      </c>
      <c r="I30" s="113"/>
      <c r="J30" s="112" t="s">
        <v>252</v>
      </c>
      <c r="K30" s="113"/>
      <c r="L30" s="113" t="s">
        <v>253</v>
      </c>
      <c r="M30" s="113"/>
      <c r="N30" s="113"/>
      <c r="O30" s="113"/>
      <c r="P30" s="25"/>
      <c r="Q30" s="18"/>
      <c r="R30" s="25"/>
      <c r="S30" s="18"/>
      <c r="T30" s="25"/>
      <c r="U30" s="18"/>
      <c r="V30" s="25"/>
      <c r="W30" s="18"/>
      <c r="X30" s="25"/>
      <c r="Y30" s="18"/>
    </row>
    <row r="31" spans="1:25" ht="15.95" customHeight="1">
      <c r="A31" s="106"/>
      <c r="B31" s="106"/>
      <c r="C31" s="106"/>
      <c r="D31" s="106"/>
      <c r="E31" s="106"/>
      <c r="F31" s="53" t="s">
        <v>239</v>
      </c>
      <c r="G31" s="83" t="s">
        <v>240</v>
      </c>
      <c r="H31" s="53" t="s">
        <v>239</v>
      </c>
      <c r="I31" s="83" t="s">
        <v>240</v>
      </c>
      <c r="J31" s="53" t="s">
        <v>239</v>
      </c>
      <c r="K31" s="83" t="s">
        <v>240</v>
      </c>
      <c r="L31" s="53" t="s">
        <v>239</v>
      </c>
      <c r="M31" s="83" t="s">
        <v>240</v>
      </c>
      <c r="N31" s="53" t="s">
        <v>239</v>
      </c>
      <c r="O31" s="83" t="s">
        <v>240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5.95" customHeight="1">
      <c r="A32" s="104" t="s">
        <v>85</v>
      </c>
      <c r="B32" s="61" t="s">
        <v>45</v>
      </c>
      <c r="C32" s="55"/>
      <c r="D32" s="55"/>
      <c r="E32" s="65" t="s">
        <v>36</v>
      </c>
      <c r="F32" s="66">
        <v>2617.1709999999998</v>
      </c>
      <c r="G32" s="91">
        <v>2452.19</v>
      </c>
      <c r="H32" s="66">
        <v>36.372999999999998</v>
      </c>
      <c r="I32" s="91">
        <v>244.547</v>
      </c>
      <c r="J32" s="66">
        <v>569.87300000000005</v>
      </c>
      <c r="K32" s="91">
        <v>425.81299999999999</v>
      </c>
      <c r="L32" s="66">
        <v>36.723999999999997</v>
      </c>
      <c r="M32" s="91">
        <v>71.164000000000001</v>
      </c>
      <c r="N32" s="66"/>
      <c r="O32" s="66"/>
      <c r="P32" s="22"/>
      <c r="Q32" s="22"/>
      <c r="R32" s="22"/>
      <c r="S32" s="22"/>
      <c r="T32" s="24"/>
      <c r="U32" s="24"/>
      <c r="V32" s="22"/>
      <c r="W32" s="22"/>
      <c r="X32" s="24"/>
      <c r="Y32" s="24"/>
    </row>
    <row r="33" spans="1:25" ht="15.95" customHeight="1">
      <c r="A33" s="110"/>
      <c r="B33" s="63"/>
      <c r="C33" s="61" t="s">
        <v>65</v>
      </c>
      <c r="D33" s="55"/>
      <c r="E33" s="65"/>
      <c r="F33" s="66">
        <v>1581.6610000000001</v>
      </c>
      <c r="G33" s="91">
        <v>1456.3119999999999</v>
      </c>
      <c r="H33" s="66">
        <v>0.11799999999999999</v>
      </c>
      <c r="I33" s="91">
        <v>211.035</v>
      </c>
      <c r="J33" s="66">
        <v>569.86800000000005</v>
      </c>
      <c r="K33" s="91">
        <v>425.786</v>
      </c>
      <c r="L33" s="66">
        <v>4.9480000000000004</v>
      </c>
      <c r="M33" s="91">
        <v>3.0470000000000002</v>
      </c>
      <c r="N33" s="66"/>
      <c r="O33" s="66"/>
      <c r="P33" s="22"/>
      <c r="Q33" s="22"/>
      <c r="R33" s="22"/>
      <c r="S33" s="22"/>
      <c r="T33" s="24"/>
      <c r="U33" s="24"/>
      <c r="V33" s="22"/>
      <c r="W33" s="22"/>
      <c r="X33" s="24"/>
      <c r="Y33" s="24"/>
    </row>
    <row r="34" spans="1:25" ht="15.95" customHeight="1">
      <c r="A34" s="110"/>
      <c r="B34" s="63"/>
      <c r="C34" s="62"/>
      <c r="D34" s="55" t="s">
        <v>66</v>
      </c>
      <c r="E34" s="65"/>
      <c r="F34" s="66">
        <v>1129.3440000000001</v>
      </c>
      <c r="G34" s="91">
        <v>1132.4960000000001</v>
      </c>
      <c r="H34" s="66">
        <v>0</v>
      </c>
      <c r="I34" s="91">
        <v>0</v>
      </c>
      <c r="J34" s="66">
        <v>0</v>
      </c>
      <c r="K34" s="91">
        <v>0</v>
      </c>
      <c r="L34" s="66">
        <v>0</v>
      </c>
      <c r="M34" s="91">
        <v>0</v>
      </c>
      <c r="N34" s="66"/>
      <c r="O34" s="66"/>
      <c r="P34" s="22"/>
      <c r="Q34" s="22"/>
      <c r="R34" s="22"/>
      <c r="S34" s="22"/>
      <c r="T34" s="24"/>
      <c r="U34" s="24"/>
      <c r="V34" s="22"/>
      <c r="W34" s="22"/>
      <c r="X34" s="24"/>
      <c r="Y34" s="24"/>
    </row>
    <row r="35" spans="1:25" ht="15.95" customHeight="1">
      <c r="A35" s="110"/>
      <c r="B35" s="62"/>
      <c r="C35" s="55" t="s">
        <v>67</v>
      </c>
      <c r="D35" s="55"/>
      <c r="E35" s="65"/>
      <c r="F35" s="66">
        <v>1035.51</v>
      </c>
      <c r="G35" s="91">
        <v>995.87800000000004</v>
      </c>
      <c r="H35" s="66">
        <v>36.255000000000003</v>
      </c>
      <c r="I35" s="91">
        <v>33.512</v>
      </c>
      <c r="J35" s="68">
        <v>5.0000000000000001E-3</v>
      </c>
      <c r="K35" s="68">
        <v>2.7E-2</v>
      </c>
      <c r="L35" s="66">
        <v>31.776</v>
      </c>
      <c r="M35" s="91">
        <v>68.117000000000004</v>
      </c>
      <c r="N35" s="66"/>
      <c r="O35" s="66"/>
      <c r="P35" s="22"/>
      <c r="Q35" s="22"/>
      <c r="R35" s="22"/>
      <c r="S35" s="22"/>
      <c r="T35" s="24"/>
      <c r="U35" s="24"/>
      <c r="V35" s="22"/>
      <c r="W35" s="22"/>
      <c r="X35" s="24"/>
      <c r="Y35" s="24"/>
    </row>
    <row r="36" spans="1:25" ht="15.95" customHeight="1">
      <c r="A36" s="110"/>
      <c r="B36" s="61" t="s">
        <v>48</v>
      </c>
      <c r="C36" s="55"/>
      <c r="D36" s="55"/>
      <c r="E36" s="65" t="s">
        <v>37</v>
      </c>
      <c r="F36" s="66">
        <v>2513.3290000000002</v>
      </c>
      <c r="G36" s="91">
        <v>2292.8620000000001</v>
      </c>
      <c r="H36" s="66">
        <v>9.52</v>
      </c>
      <c r="I36" s="91">
        <v>15.193</v>
      </c>
      <c r="J36" s="66">
        <v>70.850999999999999</v>
      </c>
      <c r="K36" s="91">
        <v>56.305999999999997</v>
      </c>
      <c r="L36" s="66">
        <v>36.723999999999997</v>
      </c>
      <c r="M36" s="91">
        <v>71.164000000000001</v>
      </c>
      <c r="N36" s="66"/>
      <c r="O36" s="66"/>
      <c r="P36" s="22"/>
      <c r="Q36" s="22"/>
      <c r="R36" s="22"/>
      <c r="S36" s="22"/>
      <c r="T36" s="22"/>
      <c r="U36" s="22"/>
      <c r="V36" s="22"/>
      <c r="W36" s="22"/>
      <c r="X36" s="24"/>
      <c r="Y36" s="24"/>
    </row>
    <row r="37" spans="1:25" ht="15.95" customHeight="1">
      <c r="A37" s="110"/>
      <c r="B37" s="63"/>
      <c r="C37" s="55" t="s">
        <v>68</v>
      </c>
      <c r="D37" s="55"/>
      <c r="E37" s="65"/>
      <c r="F37" s="66">
        <v>2501.3040000000001</v>
      </c>
      <c r="G37" s="91">
        <v>2275.373</v>
      </c>
      <c r="H37" s="66">
        <v>9.4250000000000007</v>
      </c>
      <c r="I37" s="91">
        <v>15.090999999999999</v>
      </c>
      <c r="J37" s="66">
        <v>65.382000000000005</v>
      </c>
      <c r="K37" s="91">
        <v>49.621000000000002</v>
      </c>
      <c r="L37" s="66">
        <v>29.475000000000001</v>
      </c>
      <c r="M37" s="91">
        <v>65.757000000000005</v>
      </c>
      <c r="N37" s="66"/>
      <c r="O37" s="66"/>
      <c r="P37" s="22"/>
      <c r="Q37" s="22"/>
      <c r="R37" s="22"/>
      <c r="S37" s="22"/>
      <c r="T37" s="22"/>
      <c r="U37" s="22"/>
      <c r="V37" s="22"/>
      <c r="W37" s="22"/>
      <c r="X37" s="24"/>
      <c r="Y37" s="24"/>
    </row>
    <row r="38" spans="1:25" ht="15.95" customHeight="1">
      <c r="A38" s="110"/>
      <c r="B38" s="62"/>
      <c r="C38" s="55" t="s">
        <v>69</v>
      </c>
      <c r="D38" s="55"/>
      <c r="E38" s="65"/>
      <c r="F38" s="66">
        <v>12.025</v>
      </c>
      <c r="G38" s="91">
        <v>17.489000000000001</v>
      </c>
      <c r="H38" s="66">
        <v>9.5000000000000001E-2</v>
      </c>
      <c r="I38" s="91">
        <v>0.10199999999999999</v>
      </c>
      <c r="J38" s="66">
        <v>5.4690000000000003</v>
      </c>
      <c r="K38" s="91">
        <v>6.6849999999999996</v>
      </c>
      <c r="L38" s="66">
        <v>7.2489999999999997</v>
      </c>
      <c r="M38" s="91">
        <v>5.407</v>
      </c>
      <c r="N38" s="66"/>
      <c r="O38" s="66"/>
      <c r="P38" s="22"/>
      <c r="Q38" s="22"/>
      <c r="R38" s="24"/>
      <c r="S38" s="24"/>
      <c r="T38" s="22"/>
      <c r="U38" s="22"/>
      <c r="V38" s="22"/>
      <c r="W38" s="22"/>
      <c r="X38" s="24"/>
      <c r="Y38" s="24"/>
    </row>
    <row r="39" spans="1:25" ht="15.95" customHeight="1">
      <c r="A39" s="110"/>
      <c r="B39" s="30" t="s">
        <v>70</v>
      </c>
      <c r="C39" s="30"/>
      <c r="D39" s="30"/>
      <c r="E39" s="65" t="s">
        <v>159</v>
      </c>
      <c r="F39" s="66">
        <f t="shared" ref="F39:O39" si="4">F32-F36</f>
        <v>103.84199999999964</v>
      </c>
      <c r="G39" s="91">
        <f t="shared" si="4"/>
        <v>159.32799999999997</v>
      </c>
      <c r="H39" s="66">
        <f t="shared" si="4"/>
        <v>26.852999999999998</v>
      </c>
      <c r="I39" s="91">
        <f t="shared" si="4"/>
        <v>229.35399999999998</v>
      </c>
      <c r="J39" s="66">
        <f t="shared" si="4"/>
        <v>499.02200000000005</v>
      </c>
      <c r="K39" s="91">
        <f t="shared" si="4"/>
        <v>369.50700000000001</v>
      </c>
      <c r="L39" s="66">
        <f t="shared" si="4"/>
        <v>0</v>
      </c>
      <c r="M39" s="91">
        <f t="shared" si="4"/>
        <v>0</v>
      </c>
      <c r="N39" s="66">
        <f t="shared" si="4"/>
        <v>0</v>
      </c>
      <c r="O39" s="66">
        <f t="shared" si="4"/>
        <v>0</v>
      </c>
      <c r="P39" s="22"/>
      <c r="Q39" s="22"/>
      <c r="R39" s="22"/>
      <c r="S39" s="22"/>
      <c r="T39" s="22"/>
      <c r="U39" s="22"/>
      <c r="V39" s="22"/>
      <c r="W39" s="22"/>
      <c r="X39" s="24"/>
      <c r="Y39" s="24"/>
    </row>
    <row r="40" spans="1:25" ht="15.95" customHeight="1">
      <c r="A40" s="104" t="s">
        <v>86</v>
      </c>
      <c r="B40" s="61" t="s">
        <v>71</v>
      </c>
      <c r="C40" s="55"/>
      <c r="D40" s="55"/>
      <c r="E40" s="65" t="s">
        <v>39</v>
      </c>
      <c r="F40" s="66">
        <v>347.46199999999999</v>
      </c>
      <c r="G40" s="91">
        <v>331.54399999999998</v>
      </c>
      <c r="H40" s="66">
        <v>985.23599999999999</v>
      </c>
      <c r="I40" s="91">
        <v>862.61699999999996</v>
      </c>
      <c r="J40" s="66">
        <v>29.8</v>
      </c>
      <c r="K40" s="91">
        <v>90.9</v>
      </c>
      <c r="L40" s="66">
        <v>44.417999999999999</v>
      </c>
      <c r="M40" s="91">
        <v>52.161000000000001</v>
      </c>
      <c r="N40" s="66"/>
      <c r="O40" s="66"/>
      <c r="P40" s="22"/>
      <c r="Q40" s="22"/>
      <c r="R40" s="22"/>
      <c r="S40" s="22"/>
      <c r="T40" s="24"/>
      <c r="U40" s="24"/>
      <c r="V40" s="24"/>
      <c r="W40" s="24"/>
      <c r="X40" s="22"/>
      <c r="Y40" s="22"/>
    </row>
    <row r="41" spans="1:25" ht="15.95" customHeight="1">
      <c r="A41" s="105"/>
      <c r="B41" s="62"/>
      <c r="C41" s="55" t="s">
        <v>72</v>
      </c>
      <c r="D41" s="55"/>
      <c r="E41" s="65"/>
      <c r="F41" s="68">
        <v>162.9</v>
      </c>
      <c r="G41" s="68">
        <v>139.6</v>
      </c>
      <c r="H41" s="68">
        <v>0</v>
      </c>
      <c r="I41" s="68">
        <v>0</v>
      </c>
      <c r="J41" s="66">
        <v>29.8</v>
      </c>
      <c r="K41" s="91">
        <v>90.9</v>
      </c>
      <c r="L41" s="66">
        <v>1.6</v>
      </c>
      <c r="M41" s="91">
        <v>7.3</v>
      </c>
      <c r="N41" s="66"/>
      <c r="O41" s="66"/>
      <c r="P41" s="24"/>
      <c r="Q41" s="24"/>
      <c r="R41" s="24"/>
      <c r="S41" s="24"/>
      <c r="T41" s="24"/>
      <c r="U41" s="24"/>
      <c r="V41" s="24"/>
      <c r="W41" s="24"/>
      <c r="X41" s="22"/>
      <c r="Y41" s="22"/>
    </row>
    <row r="42" spans="1:25" ht="15.95" customHeight="1">
      <c r="A42" s="105"/>
      <c r="B42" s="61" t="s">
        <v>59</v>
      </c>
      <c r="C42" s="55"/>
      <c r="D42" s="55"/>
      <c r="E42" s="65" t="s">
        <v>40</v>
      </c>
      <c r="F42" s="66">
        <v>500.24299999999999</v>
      </c>
      <c r="G42" s="91">
        <v>497.22199999999998</v>
      </c>
      <c r="H42" s="66">
        <v>861.49599999999998</v>
      </c>
      <c r="I42" s="91">
        <v>1015.986</v>
      </c>
      <c r="J42" s="66">
        <v>531.32600000000002</v>
      </c>
      <c r="K42" s="91">
        <v>456.40699999999998</v>
      </c>
      <c r="L42" s="66">
        <v>44.417999999999999</v>
      </c>
      <c r="M42" s="91">
        <v>52.161000000000001</v>
      </c>
      <c r="N42" s="66"/>
      <c r="O42" s="66"/>
      <c r="P42" s="22"/>
      <c r="Q42" s="22"/>
      <c r="R42" s="22"/>
      <c r="S42" s="22"/>
      <c r="T42" s="24"/>
      <c r="U42" s="24"/>
      <c r="V42" s="22"/>
      <c r="W42" s="22"/>
      <c r="X42" s="22"/>
      <c r="Y42" s="22"/>
    </row>
    <row r="43" spans="1:25" ht="15.95" customHeight="1">
      <c r="A43" s="105"/>
      <c r="B43" s="62"/>
      <c r="C43" s="55" t="s">
        <v>73</v>
      </c>
      <c r="D43" s="55"/>
      <c r="E43" s="65"/>
      <c r="F43" s="66">
        <v>337.17</v>
      </c>
      <c r="G43" s="91">
        <v>357.36799999999999</v>
      </c>
      <c r="H43" s="66">
        <v>6.15</v>
      </c>
      <c r="I43" s="91">
        <v>6.15</v>
      </c>
      <c r="J43" s="68">
        <v>81.638000000000005</v>
      </c>
      <c r="K43" s="68">
        <v>77.001000000000005</v>
      </c>
      <c r="L43" s="66">
        <v>42.81</v>
      </c>
      <c r="M43" s="91">
        <v>42.811</v>
      </c>
      <c r="N43" s="66"/>
      <c r="O43" s="66"/>
      <c r="P43" s="22"/>
      <c r="Q43" s="22"/>
      <c r="R43" s="24"/>
      <c r="S43" s="22"/>
      <c r="T43" s="24"/>
      <c r="U43" s="24"/>
      <c r="V43" s="22"/>
      <c r="W43" s="22"/>
      <c r="X43" s="24"/>
      <c r="Y43" s="24"/>
    </row>
    <row r="44" spans="1:25" ht="15.95" customHeight="1">
      <c r="A44" s="105"/>
      <c r="B44" s="55" t="s">
        <v>70</v>
      </c>
      <c r="C44" s="55"/>
      <c r="D44" s="55"/>
      <c r="E44" s="65" t="s">
        <v>160</v>
      </c>
      <c r="F44" s="68">
        <f t="shared" ref="F44:O44" si="5">F40-F42</f>
        <v>-152.78100000000001</v>
      </c>
      <c r="G44" s="68">
        <f t="shared" si="5"/>
        <v>-165.678</v>
      </c>
      <c r="H44" s="68">
        <f t="shared" si="5"/>
        <v>123.74000000000001</v>
      </c>
      <c r="I44" s="68">
        <f t="shared" si="5"/>
        <v>-153.36900000000003</v>
      </c>
      <c r="J44" s="68">
        <f t="shared" si="5"/>
        <v>-501.52600000000001</v>
      </c>
      <c r="K44" s="68">
        <f t="shared" si="5"/>
        <v>-365.50699999999995</v>
      </c>
      <c r="L44" s="68">
        <f t="shared" si="5"/>
        <v>0</v>
      </c>
      <c r="M44" s="68">
        <f t="shared" si="5"/>
        <v>0</v>
      </c>
      <c r="N44" s="68">
        <f t="shared" si="5"/>
        <v>0</v>
      </c>
      <c r="O44" s="68">
        <f t="shared" si="5"/>
        <v>0</v>
      </c>
      <c r="P44" s="24"/>
      <c r="Q44" s="24"/>
      <c r="R44" s="22"/>
      <c r="S44" s="22"/>
      <c r="T44" s="24"/>
      <c r="U44" s="24"/>
      <c r="V44" s="22"/>
      <c r="W44" s="22"/>
      <c r="X44" s="22"/>
      <c r="Y44" s="22"/>
    </row>
    <row r="45" spans="1:25" ht="15.95" customHeight="1">
      <c r="A45" s="104" t="s">
        <v>78</v>
      </c>
      <c r="B45" s="30" t="s">
        <v>74</v>
      </c>
      <c r="C45" s="30"/>
      <c r="D45" s="30"/>
      <c r="E45" s="65" t="s">
        <v>161</v>
      </c>
      <c r="F45" s="66">
        <f t="shared" ref="F45:O45" si="6">F39+F44</f>
        <v>-48.939000000000362</v>
      </c>
      <c r="G45" s="91">
        <f t="shared" si="6"/>
        <v>-6.3500000000000227</v>
      </c>
      <c r="H45" s="66">
        <f t="shared" si="6"/>
        <v>150.59300000000002</v>
      </c>
      <c r="I45" s="91">
        <f t="shared" si="6"/>
        <v>75.984999999999957</v>
      </c>
      <c r="J45" s="66">
        <f t="shared" si="6"/>
        <v>-2.5039999999999623</v>
      </c>
      <c r="K45" s="91">
        <f t="shared" si="6"/>
        <v>4.0000000000000568</v>
      </c>
      <c r="L45" s="66">
        <f t="shared" si="6"/>
        <v>0</v>
      </c>
      <c r="M45" s="91">
        <f t="shared" si="6"/>
        <v>0</v>
      </c>
      <c r="N45" s="66">
        <f t="shared" si="6"/>
        <v>0</v>
      </c>
      <c r="O45" s="66">
        <f t="shared" si="6"/>
        <v>0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5.95" customHeight="1">
      <c r="A46" s="105"/>
      <c r="B46" s="55" t="s">
        <v>75</v>
      </c>
      <c r="C46" s="55"/>
      <c r="D46" s="55"/>
      <c r="E46" s="55"/>
      <c r="F46" s="68">
        <v>0</v>
      </c>
      <c r="G46" s="68">
        <v>0</v>
      </c>
      <c r="H46" s="68">
        <v>0.09</v>
      </c>
      <c r="I46" s="68">
        <v>0.107</v>
      </c>
      <c r="J46" s="68">
        <v>0</v>
      </c>
      <c r="K46" s="68">
        <v>0</v>
      </c>
      <c r="L46" s="66">
        <v>0</v>
      </c>
      <c r="M46" s="91">
        <v>0</v>
      </c>
      <c r="N46" s="68"/>
      <c r="O46" s="68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5.95" customHeight="1">
      <c r="A47" s="105"/>
      <c r="B47" s="55" t="s">
        <v>76</v>
      </c>
      <c r="C47" s="55"/>
      <c r="D47" s="55"/>
      <c r="E47" s="55"/>
      <c r="F47" s="66">
        <v>0</v>
      </c>
      <c r="G47" s="91">
        <v>48.939</v>
      </c>
      <c r="H47" s="66">
        <v>-6.2480000000000002</v>
      </c>
      <c r="I47" s="91">
        <v>75.878</v>
      </c>
      <c r="J47" s="66">
        <v>1.496</v>
      </c>
      <c r="K47" s="91">
        <v>4</v>
      </c>
      <c r="L47" s="66">
        <v>0</v>
      </c>
      <c r="M47" s="91">
        <v>0</v>
      </c>
      <c r="N47" s="66"/>
      <c r="O47" s="66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5.95" customHeight="1">
      <c r="A48" s="105"/>
      <c r="B48" s="55" t="s">
        <v>77</v>
      </c>
      <c r="C48" s="55"/>
      <c r="D48" s="55"/>
      <c r="E48" s="55"/>
      <c r="F48" s="66">
        <v>0</v>
      </c>
      <c r="G48" s="91">
        <v>0</v>
      </c>
      <c r="H48" s="66">
        <v>-6.2480000000000002</v>
      </c>
      <c r="I48" s="91">
        <v>75.878</v>
      </c>
      <c r="J48" s="66">
        <v>0</v>
      </c>
      <c r="K48" s="91">
        <v>0</v>
      </c>
      <c r="L48" s="66">
        <v>0</v>
      </c>
      <c r="M48" s="91">
        <v>0</v>
      </c>
      <c r="N48" s="66"/>
      <c r="O48" s="66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15" ht="15.95" customHeight="1">
      <c r="A49" s="11" t="s">
        <v>162</v>
      </c>
      <c r="O49" s="4"/>
    </row>
    <row r="50" spans="1:15" ht="15.95" customHeight="1">
      <c r="A50" s="11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5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75" firstPageNumber="3" orientation="landscape" useFirstPageNumber="1" r:id="rId1"/>
  <headerFooter alignWithMargins="0">
    <oddHeader>&amp;R&amp;"明朝,斜体"&amp;9指定都市－4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view="pageBreakPreview" zoomScale="85" zoomScaleNormal="100" zoomScaleSheetLayoutView="85" workbookViewId="0">
      <pane xSplit="4" ySplit="7" topLeftCell="E14" activePane="bottomRight" state="frozen"/>
      <selection activeCell="H25" sqref="H25"/>
      <selection pane="topRight" activeCell="H25" sqref="H25"/>
      <selection pane="bottomLeft" activeCell="H25" sqref="H25"/>
      <selection pane="bottomRight" activeCell="F17" sqref="F17"/>
    </sheetView>
  </sheetViews>
  <sheetFormatPr defaultRowHeight="13.5"/>
  <cols>
    <col min="1" max="2" width="3.625" style="1" customWidth="1"/>
    <col min="3" max="3" width="21.375" style="1" customWidth="1"/>
    <col min="4" max="4" width="20" style="1" customWidth="1"/>
    <col min="5" max="14" width="12.625" style="1" customWidth="1"/>
    <col min="15" max="16384" width="9" style="1"/>
  </cols>
  <sheetData>
    <row r="1" spans="1:14" ht="33.950000000000003" customHeight="1">
      <c r="A1" s="36" t="s">
        <v>0</v>
      </c>
      <c r="B1" s="36"/>
      <c r="C1" s="42" t="str">
        <f>+'1.普通会計予算（R5-6年度）'!E1</f>
        <v>広島市</v>
      </c>
      <c r="D1" s="43"/>
    </row>
    <row r="3" spans="1:14" ht="15" customHeight="1">
      <c r="A3" s="15" t="s">
        <v>163</v>
      </c>
      <c r="B3" s="15"/>
      <c r="C3" s="15"/>
      <c r="D3" s="15"/>
      <c r="E3" s="15"/>
      <c r="F3" s="15"/>
      <c r="I3" s="15"/>
      <c r="J3" s="15"/>
    </row>
    <row r="4" spans="1:14" ht="15" customHeight="1">
      <c r="A4" s="15"/>
      <c r="B4" s="15"/>
      <c r="C4" s="15"/>
      <c r="D4" s="15"/>
      <c r="E4" s="15"/>
      <c r="F4" s="15"/>
      <c r="I4" s="15"/>
      <c r="J4" s="15"/>
    </row>
    <row r="5" spans="1:14" ht="15" customHeight="1">
      <c r="A5" s="44"/>
      <c r="B5" s="44" t="s">
        <v>245</v>
      </c>
      <c r="C5" s="44"/>
      <c r="D5" s="44"/>
      <c r="H5" s="16"/>
      <c r="L5" s="16"/>
      <c r="N5" s="16" t="s">
        <v>164</v>
      </c>
    </row>
    <row r="6" spans="1:14" ht="15" customHeight="1">
      <c r="A6" s="45"/>
      <c r="B6" s="46"/>
      <c r="C6" s="46"/>
      <c r="D6" s="89"/>
      <c r="E6" s="118" t="s">
        <v>254</v>
      </c>
      <c r="F6" s="119"/>
      <c r="G6" s="118" t="s">
        <v>255</v>
      </c>
      <c r="H6" s="119"/>
      <c r="I6" s="121" t="s">
        <v>256</v>
      </c>
      <c r="J6" s="122"/>
      <c r="K6" s="118" t="s">
        <v>257</v>
      </c>
      <c r="L6" s="119"/>
      <c r="M6" s="120"/>
      <c r="N6" s="120"/>
    </row>
    <row r="7" spans="1:14" ht="15" customHeight="1">
      <c r="A7" s="47"/>
      <c r="B7" s="48"/>
      <c r="C7" s="48"/>
      <c r="D7" s="90"/>
      <c r="E7" s="28" t="s">
        <v>239</v>
      </c>
      <c r="F7" s="28" t="s">
        <v>240</v>
      </c>
      <c r="G7" s="28" t="s">
        <v>239</v>
      </c>
      <c r="H7" s="28" t="s">
        <v>240</v>
      </c>
      <c r="I7" s="28" t="s">
        <v>239</v>
      </c>
      <c r="J7" s="28" t="s">
        <v>240</v>
      </c>
      <c r="K7" s="28" t="s">
        <v>239</v>
      </c>
      <c r="L7" s="28" t="s">
        <v>240</v>
      </c>
      <c r="M7" s="28" t="s">
        <v>239</v>
      </c>
      <c r="N7" s="28" t="s">
        <v>240</v>
      </c>
    </row>
    <row r="8" spans="1:14" ht="18" customHeight="1">
      <c r="A8" s="99" t="s">
        <v>165</v>
      </c>
      <c r="B8" s="84" t="s">
        <v>166</v>
      </c>
      <c r="C8" s="85"/>
      <c r="D8" s="85"/>
      <c r="E8" s="86">
        <v>12</v>
      </c>
      <c r="F8" s="86">
        <v>12</v>
      </c>
      <c r="G8" s="86">
        <v>24</v>
      </c>
      <c r="H8" s="86">
        <v>24</v>
      </c>
      <c r="I8" s="86">
        <v>2</v>
      </c>
      <c r="J8" s="86">
        <v>2</v>
      </c>
      <c r="K8" s="86">
        <v>30</v>
      </c>
      <c r="L8" s="86">
        <v>30</v>
      </c>
      <c r="M8" s="86"/>
      <c r="N8" s="86"/>
    </row>
    <row r="9" spans="1:14" ht="18" customHeight="1">
      <c r="A9" s="99"/>
      <c r="B9" s="99" t="s">
        <v>167</v>
      </c>
      <c r="C9" s="55" t="s">
        <v>168</v>
      </c>
      <c r="D9" s="55"/>
      <c r="E9" s="86">
        <v>1000</v>
      </c>
      <c r="F9" s="86">
        <v>1000</v>
      </c>
      <c r="G9" s="86">
        <v>5960</v>
      </c>
      <c r="H9" s="86">
        <v>5960</v>
      </c>
      <c r="I9" s="86">
        <v>88005</v>
      </c>
      <c r="J9" s="86">
        <v>87302</v>
      </c>
      <c r="K9" s="86">
        <v>10000</v>
      </c>
      <c r="L9" s="86">
        <v>10000</v>
      </c>
      <c r="M9" s="86"/>
      <c r="N9" s="86"/>
    </row>
    <row r="10" spans="1:14" ht="18" customHeight="1">
      <c r="A10" s="99"/>
      <c r="B10" s="99"/>
      <c r="C10" s="55" t="s">
        <v>169</v>
      </c>
      <c r="D10" s="55"/>
      <c r="E10" s="86">
        <v>700</v>
      </c>
      <c r="F10" s="86">
        <v>700</v>
      </c>
      <c r="G10" s="86">
        <v>3762</v>
      </c>
      <c r="H10" s="86">
        <v>3762</v>
      </c>
      <c r="I10" s="86">
        <v>44002</v>
      </c>
      <c r="J10" s="86">
        <v>43651</v>
      </c>
      <c r="K10" s="86">
        <v>5100</v>
      </c>
      <c r="L10" s="86">
        <v>5100</v>
      </c>
      <c r="M10" s="86"/>
      <c r="N10" s="86"/>
    </row>
    <row r="11" spans="1:14" ht="18" customHeight="1">
      <c r="A11" s="99"/>
      <c r="B11" s="99"/>
      <c r="C11" s="55" t="s">
        <v>170</v>
      </c>
      <c r="D11" s="55"/>
      <c r="E11" s="86">
        <v>0</v>
      </c>
      <c r="F11" s="86">
        <v>0</v>
      </c>
      <c r="G11" s="86">
        <v>0</v>
      </c>
      <c r="H11" s="86">
        <v>0</v>
      </c>
      <c r="I11" s="86">
        <v>44003</v>
      </c>
      <c r="J11" s="86">
        <v>43651</v>
      </c>
      <c r="K11" s="86">
        <v>0</v>
      </c>
      <c r="L11" s="86">
        <v>0</v>
      </c>
      <c r="M11" s="86"/>
      <c r="N11" s="86"/>
    </row>
    <row r="12" spans="1:14" ht="18" customHeight="1">
      <c r="A12" s="99"/>
      <c r="B12" s="99"/>
      <c r="C12" s="55" t="s">
        <v>171</v>
      </c>
      <c r="D12" s="55"/>
      <c r="E12" s="86">
        <v>300</v>
      </c>
      <c r="F12" s="86">
        <v>300</v>
      </c>
      <c r="G12" s="86">
        <v>2198</v>
      </c>
      <c r="H12" s="86">
        <v>2198</v>
      </c>
      <c r="I12" s="86">
        <v>0</v>
      </c>
      <c r="J12" s="86">
        <v>0</v>
      </c>
      <c r="K12" s="86">
        <v>4900</v>
      </c>
      <c r="L12" s="86">
        <v>4900</v>
      </c>
      <c r="M12" s="86"/>
      <c r="N12" s="86"/>
    </row>
    <row r="13" spans="1:14" ht="18" customHeight="1">
      <c r="A13" s="99"/>
      <c r="B13" s="99"/>
      <c r="C13" s="55" t="s">
        <v>172</v>
      </c>
      <c r="D13" s="55"/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/>
      <c r="N13" s="86"/>
    </row>
    <row r="14" spans="1:14" ht="18" customHeight="1">
      <c r="A14" s="99"/>
      <c r="B14" s="99"/>
      <c r="C14" s="55" t="s">
        <v>78</v>
      </c>
      <c r="D14" s="55"/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/>
      <c r="N14" s="86"/>
    </row>
    <row r="15" spans="1:14" ht="18" customHeight="1">
      <c r="A15" s="99" t="s">
        <v>173</v>
      </c>
      <c r="B15" s="99" t="s">
        <v>174</v>
      </c>
      <c r="C15" s="55" t="s">
        <v>175</v>
      </c>
      <c r="D15" s="55"/>
      <c r="E15" s="66">
        <v>216.6</v>
      </c>
      <c r="F15" s="92">
        <v>154.30000000000001</v>
      </c>
      <c r="G15" s="66">
        <v>896</v>
      </c>
      <c r="H15" s="92">
        <v>1170.4000000000001</v>
      </c>
      <c r="I15" s="66">
        <v>8701.3900030000004</v>
      </c>
      <c r="J15" s="92">
        <v>12517.670993</v>
      </c>
      <c r="K15" s="66">
        <v>5545.6</v>
      </c>
      <c r="L15" s="92">
        <v>3420.1</v>
      </c>
      <c r="M15" s="66"/>
      <c r="N15" s="66"/>
    </row>
    <row r="16" spans="1:14" ht="18" customHeight="1">
      <c r="A16" s="99"/>
      <c r="B16" s="99"/>
      <c r="C16" s="55" t="s">
        <v>176</v>
      </c>
      <c r="D16" s="55"/>
      <c r="E16" s="66">
        <v>4609.8</v>
      </c>
      <c r="F16" s="92">
        <v>4148.6000000000004</v>
      </c>
      <c r="G16" s="66">
        <v>29498.3</v>
      </c>
      <c r="H16" s="92">
        <v>29578.5</v>
      </c>
      <c r="I16" s="66">
        <v>402962.66288999998</v>
      </c>
      <c r="J16" s="92">
        <v>400168.00714200002</v>
      </c>
      <c r="K16" s="66">
        <v>37600.699999999997</v>
      </c>
      <c r="L16" s="92">
        <v>36694.199999999997</v>
      </c>
      <c r="M16" s="66"/>
      <c r="N16" s="66"/>
    </row>
    <row r="17" spans="1:15" ht="18" customHeight="1">
      <c r="A17" s="99"/>
      <c r="B17" s="99"/>
      <c r="C17" s="55" t="s">
        <v>177</v>
      </c>
      <c r="D17" s="55"/>
      <c r="E17" s="66">
        <v>0</v>
      </c>
      <c r="F17" s="92">
        <v>0</v>
      </c>
      <c r="G17" s="66">
        <v>0</v>
      </c>
      <c r="H17" s="92">
        <v>0</v>
      </c>
      <c r="I17" s="66">
        <v>451.20278200000001</v>
      </c>
      <c r="J17" s="92">
        <v>435.1</v>
      </c>
      <c r="K17" s="66">
        <v>0</v>
      </c>
      <c r="L17" s="92">
        <v>0</v>
      </c>
      <c r="M17" s="66"/>
      <c r="N17" s="66"/>
    </row>
    <row r="18" spans="1:15" ht="18" customHeight="1">
      <c r="A18" s="99"/>
      <c r="B18" s="99"/>
      <c r="C18" s="55" t="s">
        <v>178</v>
      </c>
      <c r="D18" s="55"/>
      <c r="E18" s="66">
        <v>4826.3999999999996</v>
      </c>
      <c r="F18" s="92">
        <v>4303</v>
      </c>
      <c r="G18" s="66">
        <v>30394.3</v>
      </c>
      <c r="H18" s="92">
        <v>30748.9</v>
      </c>
      <c r="I18" s="66">
        <v>412115.25567500002</v>
      </c>
      <c r="J18" s="92">
        <v>413120.791799</v>
      </c>
      <c r="K18" s="66">
        <v>43146.3</v>
      </c>
      <c r="L18" s="92">
        <v>40114.400000000001</v>
      </c>
      <c r="M18" s="66"/>
      <c r="N18" s="66"/>
    </row>
    <row r="19" spans="1:15" ht="18" customHeight="1">
      <c r="A19" s="99"/>
      <c r="B19" s="99" t="s">
        <v>179</v>
      </c>
      <c r="C19" s="55" t="s">
        <v>180</v>
      </c>
      <c r="D19" s="55"/>
      <c r="E19" s="66">
        <v>123.7</v>
      </c>
      <c r="F19" s="92">
        <v>74.400000000000006</v>
      </c>
      <c r="G19" s="66">
        <v>892.1</v>
      </c>
      <c r="H19" s="92">
        <v>905</v>
      </c>
      <c r="I19" s="66">
        <v>22974.660345</v>
      </c>
      <c r="J19" s="92">
        <v>26722.619834000001</v>
      </c>
      <c r="K19" s="66">
        <v>18274.900000000001</v>
      </c>
      <c r="L19" s="92">
        <v>18017.2</v>
      </c>
      <c r="M19" s="66"/>
      <c r="N19" s="66"/>
    </row>
    <row r="20" spans="1:15" ht="18" customHeight="1">
      <c r="A20" s="99"/>
      <c r="B20" s="99"/>
      <c r="C20" s="55" t="s">
        <v>181</v>
      </c>
      <c r="D20" s="55"/>
      <c r="E20" s="66">
        <v>490.1</v>
      </c>
      <c r="F20" s="92">
        <v>142.1</v>
      </c>
      <c r="G20" s="66">
        <v>23057.4</v>
      </c>
      <c r="H20" s="92">
        <v>23551.5</v>
      </c>
      <c r="I20" s="66">
        <v>210214.919364</v>
      </c>
      <c r="J20" s="92">
        <v>214155.764486</v>
      </c>
      <c r="K20" s="66">
        <v>24870.455999999998</v>
      </c>
      <c r="L20" s="92">
        <v>21890.799999999999</v>
      </c>
      <c r="M20" s="66"/>
      <c r="N20" s="66"/>
    </row>
    <row r="21" spans="1:15" ht="18" customHeight="1">
      <c r="A21" s="99"/>
      <c r="B21" s="99"/>
      <c r="C21" s="55" t="s">
        <v>182</v>
      </c>
      <c r="D21" s="55"/>
      <c r="E21" s="87">
        <v>0</v>
      </c>
      <c r="F21" s="87">
        <v>0</v>
      </c>
      <c r="G21" s="87">
        <v>0</v>
      </c>
      <c r="H21" s="87">
        <v>0</v>
      </c>
      <c r="I21" s="87">
        <v>90786.603436000005</v>
      </c>
      <c r="J21" s="87">
        <v>84805.834948999996</v>
      </c>
      <c r="K21" s="87">
        <v>0</v>
      </c>
      <c r="L21" s="87">
        <v>0</v>
      </c>
      <c r="M21" s="87"/>
      <c r="N21" s="87"/>
    </row>
    <row r="22" spans="1:15" ht="18" customHeight="1">
      <c r="A22" s="99"/>
      <c r="B22" s="99"/>
      <c r="C22" s="30" t="s">
        <v>183</v>
      </c>
      <c r="D22" s="30"/>
      <c r="E22" s="66">
        <v>613.9</v>
      </c>
      <c r="F22" s="92">
        <v>216.6</v>
      </c>
      <c r="G22" s="66">
        <v>23949.5</v>
      </c>
      <c r="H22" s="92">
        <v>24457</v>
      </c>
      <c r="I22" s="66">
        <v>323976.18314500002</v>
      </c>
      <c r="J22" s="92">
        <v>325684.21926899999</v>
      </c>
      <c r="K22" s="66">
        <v>43145.4</v>
      </c>
      <c r="L22" s="92">
        <v>39908.1</v>
      </c>
      <c r="M22" s="66"/>
      <c r="N22" s="66"/>
    </row>
    <row r="23" spans="1:15" ht="18" customHeight="1">
      <c r="A23" s="99"/>
      <c r="B23" s="99" t="s">
        <v>184</v>
      </c>
      <c r="C23" s="55" t="s">
        <v>185</v>
      </c>
      <c r="D23" s="55"/>
      <c r="E23" s="92">
        <v>1000</v>
      </c>
      <c r="F23" s="92">
        <v>1000</v>
      </c>
      <c r="G23" s="92">
        <v>5230</v>
      </c>
      <c r="H23" s="92">
        <v>5230</v>
      </c>
      <c r="I23" s="66">
        <v>88004.6</v>
      </c>
      <c r="J23" s="92">
        <v>87302.1</v>
      </c>
      <c r="K23" s="92">
        <v>10000</v>
      </c>
      <c r="L23" s="92">
        <v>10000</v>
      </c>
      <c r="M23" s="66"/>
      <c r="N23" s="66"/>
    </row>
    <row r="24" spans="1:15" ht="18" customHeight="1">
      <c r="A24" s="99"/>
      <c r="B24" s="99"/>
      <c r="C24" s="55" t="s">
        <v>186</v>
      </c>
      <c r="D24" s="55"/>
      <c r="E24" s="66">
        <v>3212.6</v>
      </c>
      <c r="F24" s="92">
        <v>3086.4</v>
      </c>
      <c r="G24" s="66">
        <v>1214.8</v>
      </c>
      <c r="H24" s="92">
        <v>1062.4000000000001</v>
      </c>
      <c r="I24" s="66">
        <v>134.47253000000001</v>
      </c>
      <c r="J24" s="92">
        <v>134.47253000000001</v>
      </c>
      <c r="K24" s="66">
        <v>-9999.1</v>
      </c>
      <c r="L24" s="92">
        <v>-9793.6</v>
      </c>
      <c r="M24" s="66"/>
      <c r="N24" s="66"/>
    </row>
    <row r="25" spans="1:15" ht="18" customHeight="1">
      <c r="A25" s="99"/>
      <c r="B25" s="99"/>
      <c r="C25" s="55" t="s">
        <v>187</v>
      </c>
      <c r="D25" s="55"/>
      <c r="E25" s="66">
        <v>0</v>
      </c>
      <c r="F25" s="92">
        <v>0</v>
      </c>
      <c r="G25" s="66">
        <v>0</v>
      </c>
      <c r="H25" s="92">
        <v>0</v>
      </c>
      <c r="I25" s="66">
        <v>0</v>
      </c>
      <c r="J25" s="92">
        <v>0</v>
      </c>
      <c r="K25" s="66">
        <v>0</v>
      </c>
      <c r="L25" s="92">
        <v>0</v>
      </c>
      <c r="M25" s="66"/>
      <c r="N25" s="66"/>
    </row>
    <row r="26" spans="1:15" ht="18" customHeight="1">
      <c r="A26" s="99"/>
      <c r="B26" s="99"/>
      <c r="C26" s="55" t="s">
        <v>188</v>
      </c>
      <c r="D26" s="55"/>
      <c r="E26" s="66">
        <v>4212.6000000000004</v>
      </c>
      <c r="F26" s="92">
        <v>4086.4</v>
      </c>
      <c r="G26" s="66">
        <v>6444.8</v>
      </c>
      <c r="H26" s="92">
        <v>6292.4</v>
      </c>
      <c r="I26" s="66">
        <v>88139.072530000005</v>
      </c>
      <c r="J26" s="92">
        <v>87436.572530000005</v>
      </c>
      <c r="K26" s="66">
        <v>0.9</v>
      </c>
      <c r="L26" s="92">
        <v>206.3</v>
      </c>
      <c r="M26" s="66"/>
      <c r="N26" s="66"/>
    </row>
    <row r="27" spans="1:15" ht="18" customHeight="1">
      <c r="A27" s="99"/>
      <c r="B27" s="55" t="s">
        <v>189</v>
      </c>
      <c r="C27" s="55"/>
      <c r="D27" s="55"/>
      <c r="E27" s="66">
        <v>4826.3999999999996</v>
      </c>
      <c r="F27" s="92">
        <v>4303</v>
      </c>
      <c r="G27" s="66">
        <v>30394.3</v>
      </c>
      <c r="H27" s="92">
        <v>30748.9</v>
      </c>
      <c r="I27" s="66">
        <v>412115.25567500002</v>
      </c>
      <c r="J27" s="92">
        <v>413120.791799</v>
      </c>
      <c r="K27" s="66">
        <v>43146.3</v>
      </c>
      <c r="L27" s="92">
        <v>40114.400000000001</v>
      </c>
      <c r="M27" s="66"/>
      <c r="N27" s="66"/>
    </row>
    <row r="28" spans="1:15" ht="18" customHeight="1">
      <c r="A28" s="99" t="s">
        <v>190</v>
      </c>
      <c r="B28" s="99" t="s">
        <v>191</v>
      </c>
      <c r="C28" s="55" t="s">
        <v>192</v>
      </c>
      <c r="D28" s="88" t="s">
        <v>36</v>
      </c>
      <c r="E28" s="66">
        <v>436.36099999999999</v>
      </c>
      <c r="F28" s="92">
        <v>436.6</v>
      </c>
      <c r="G28" s="66">
        <v>1887.2</v>
      </c>
      <c r="H28" s="92">
        <v>1858.7</v>
      </c>
      <c r="I28" s="66">
        <v>12541.100081000001</v>
      </c>
      <c r="J28" s="92">
        <v>11702.292685</v>
      </c>
      <c r="K28" s="66">
        <v>4486.3999999999996</v>
      </c>
      <c r="L28" s="92">
        <v>4029.2</v>
      </c>
      <c r="M28" s="66"/>
      <c r="N28" s="66"/>
    </row>
    <row r="29" spans="1:15" ht="18" customHeight="1">
      <c r="A29" s="99"/>
      <c r="B29" s="99"/>
      <c r="C29" s="55" t="s">
        <v>193</v>
      </c>
      <c r="D29" s="88" t="s">
        <v>37</v>
      </c>
      <c r="E29" s="66">
        <v>120.642</v>
      </c>
      <c r="F29" s="92">
        <v>132.1</v>
      </c>
      <c r="G29" s="66">
        <v>1414.1</v>
      </c>
      <c r="H29" s="92">
        <v>1324.7</v>
      </c>
      <c r="I29" s="66">
        <v>11277.291485</v>
      </c>
      <c r="J29" s="92">
        <v>10342.588183</v>
      </c>
      <c r="K29" s="66">
        <v>4745.2</v>
      </c>
      <c r="L29" s="92">
        <v>4469.5</v>
      </c>
      <c r="M29" s="66"/>
      <c r="N29" s="66"/>
    </row>
    <row r="30" spans="1:15" ht="18" customHeight="1">
      <c r="A30" s="99"/>
      <c r="B30" s="99"/>
      <c r="C30" s="55" t="s">
        <v>194</v>
      </c>
      <c r="D30" s="88" t="s">
        <v>195</v>
      </c>
      <c r="E30" s="66">
        <v>73.438000000000002</v>
      </c>
      <c r="F30" s="92">
        <v>71.2</v>
      </c>
      <c r="G30" s="66">
        <v>99.1</v>
      </c>
      <c r="H30" s="92">
        <v>100.6</v>
      </c>
      <c r="I30" s="66">
        <v>389.51516600000002</v>
      </c>
      <c r="J30" s="92">
        <v>397.75531599999999</v>
      </c>
      <c r="K30" s="66">
        <v>0</v>
      </c>
      <c r="L30" s="92">
        <v>0</v>
      </c>
      <c r="M30" s="66"/>
      <c r="N30" s="66"/>
    </row>
    <row r="31" spans="1:15" ht="18" customHeight="1">
      <c r="A31" s="99"/>
      <c r="B31" s="99"/>
      <c r="C31" s="30" t="s">
        <v>196</v>
      </c>
      <c r="D31" s="88" t="s">
        <v>197</v>
      </c>
      <c r="E31" s="66">
        <f>E28-E29-E30</f>
        <v>242.28100000000001</v>
      </c>
      <c r="F31" s="92">
        <f t="shared" ref="E31:N31" si="0">F28-F29-F30</f>
        <v>233.3</v>
      </c>
      <c r="G31" s="66">
        <f t="shared" si="0"/>
        <v>374.00000000000011</v>
      </c>
      <c r="H31" s="92">
        <f t="shared" si="0"/>
        <v>433.4</v>
      </c>
      <c r="I31" s="66">
        <f t="shared" si="0"/>
        <v>874.29343000000074</v>
      </c>
      <c r="J31" s="92">
        <f t="shared" si="0"/>
        <v>961.94918600000051</v>
      </c>
      <c r="K31" s="66">
        <f t="shared" si="0"/>
        <v>-258.80000000000018</v>
      </c>
      <c r="L31" s="92">
        <f t="shared" si="0"/>
        <v>-440.30000000000018</v>
      </c>
      <c r="M31" s="66">
        <f t="shared" si="0"/>
        <v>0</v>
      </c>
      <c r="N31" s="66">
        <f t="shared" si="0"/>
        <v>0</v>
      </c>
      <c r="O31" s="7"/>
    </row>
    <row r="32" spans="1:15" ht="18" customHeight="1">
      <c r="A32" s="99"/>
      <c r="B32" s="99"/>
      <c r="C32" s="55" t="s">
        <v>198</v>
      </c>
      <c r="D32" s="88" t="s">
        <v>199</v>
      </c>
      <c r="E32" s="66">
        <v>1.1000000000000001</v>
      </c>
      <c r="F32" s="92">
        <v>1.1000000000000001</v>
      </c>
      <c r="G32" s="66">
        <v>8.4</v>
      </c>
      <c r="H32" s="92">
        <v>10.6</v>
      </c>
      <c r="I32" s="66">
        <v>62.405132999999999</v>
      </c>
      <c r="J32" s="92">
        <v>51.713118000000001</v>
      </c>
      <c r="K32" s="66">
        <v>15</v>
      </c>
      <c r="L32" s="92">
        <v>21.4</v>
      </c>
      <c r="M32" s="66"/>
      <c r="N32" s="66"/>
    </row>
    <row r="33" spans="1:14" ht="18" customHeight="1">
      <c r="A33" s="99"/>
      <c r="B33" s="99"/>
      <c r="C33" s="55" t="s">
        <v>200</v>
      </c>
      <c r="D33" s="88" t="s">
        <v>201</v>
      </c>
      <c r="E33" s="66">
        <v>2</v>
      </c>
      <c r="F33" s="92">
        <v>1.2</v>
      </c>
      <c r="G33" s="66">
        <v>137.9</v>
      </c>
      <c r="H33" s="92">
        <v>144.80000000000001</v>
      </c>
      <c r="I33" s="66">
        <v>936.69856300000004</v>
      </c>
      <c r="J33" s="92">
        <v>1013.6623039999999</v>
      </c>
      <c r="K33" s="66">
        <v>94.8</v>
      </c>
      <c r="L33" s="92">
        <v>64.099999999999994</v>
      </c>
      <c r="M33" s="66"/>
      <c r="N33" s="66"/>
    </row>
    <row r="34" spans="1:14" ht="18" customHeight="1">
      <c r="A34" s="99"/>
      <c r="B34" s="99"/>
      <c r="C34" s="30" t="s">
        <v>202</v>
      </c>
      <c r="D34" s="88" t="s">
        <v>203</v>
      </c>
      <c r="E34" s="66">
        <f>E31+E32-E33</f>
        <v>241.381</v>
      </c>
      <c r="F34" s="92">
        <f t="shared" ref="E34:N34" si="1">F31+F32-F33</f>
        <v>233.20000000000002</v>
      </c>
      <c r="G34" s="66">
        <f t="shared" si="1"/>
        <v>244.50000000000009</v>
      </c>
      <c r="H34" s="92">
        <f t="shared" si="1"/>
        <v>299.2</v>
      </c>
      <c r="I34" s="66">
        <f>I31+I32-I33</f>
        <v>0</v>
      </c>
      <c r="J34" s="92">
        <f>J31+J32-J33</f>
        <v>0</v>
      </c>
      <c r="K34" s="66">
        <f t="shared" si="1"/>
        <v>-338.60000000000019</v>
      </c>
      <c r="L34" s="92">
        <f t="shared" si="1"/>
        <v>-483.00000000000023</v>
      </c>
      <c r="M34" s="66">
        <f t="shared" si="1"/>
        <v>0</v>
      </c>
      <c r="N34" s="66">
        <f t="shared" si="1"/>
        <v>0</v>
      </c>
    </row>
    <row r="35" spans="1:14" ht="18" customHeight="1">
      <c r="A35" s="99"/>
      <c r="B35" s="99" t="s">
        <v>204</v>
      </c>
      <c r="C35" s="55" t="s">
        <v>205</v>
      </c>
      <c r="D35" s="88" t="s">
        <v>206</v>
      </c>
      <c r="E35" s="66">
        <v>0</v>
      </c>
      <c r="F35" s="92">
        <v>0</v>
      </c>
      <c r="G35" s="66">
        <v>0</v>
      </c>
      <c r="H35" s="92">
        <v>8.1999999999999993</v>
      </c>
      <c r="I35" s="66">
        <v>0</v>
      </c>
      <c r="J35" s="92">
        <v>0</v>
      </c>
      <c r="K35" s="66">
        <v>137.80000000000001</v>
      </c>
      <c r="L35" s="92">
        <v>141.9</v>
      </c>
      <c r="M35" s="66"/>
      <c r="N35" s="66"/>
    </row>
    <row r="36" spans="1:14" ht="18" customHeight="1">
      <c r="A36" s="99"/>
      <c r="B36" s="99"/>
      <c r="C36" s="55" t="s">
        <v>207</v>
      </c>
      <c r="D36" s="88" t="s">
        <v>208</v>
      </c>
      <c r="E36" s="66">
        <v>0</v>
      </c>
      <c r="F36" s="92">
        <v>0</v>
      </c>
      <c r="G36" s="66">
        <v>28</v>
      </c>
      <c r="H36" s="92">
        <v>10.9</v>
      </c>
      <c r="I36" s="66">
        <v>0</v>
      </c>
      <c r="J36" s="92">
        <v>0</v>
      </c>
      <c r="K36" s="66">
        <v>0</v>
      </c>
      <c r="L36" s="92">
        <v>10.199999999999999</v>
      </c>
      <c r="M36" s="66"/>
      <c r="N36" s="66"/>
    </row>
    <row r="37" spans="1:14" ht="18" customHeight="1">
      <c r="A37" s="99"/>
      <c r="B37" s="99"/>
      <c r="C37" s="55" t="s">
        <v>209</v>
      </c>
      <c r="D37" s="88" t="s">
        <v>210</v>
      </c>
      <c r="E37" s="66">
        <f t="shared" ref="E37:N37" si="2">E34+E35-E36</f>
        <v>241.381</v>
      </c>
      <c r="F37" s="92">
        <f t="shared" si="2"/>
        <v>233.20000000000002</v>
      </c>
      <c r="G37" s="66">
        <f t="shared" si="2"/>
        <v>216.50000000000009</v>
      </c>
      <c r="H37" s="92">
        <f t="shared" si="2"/>
        <v>296.5</v>
      </c>
      <c r="I37" s="66">
        <f t="shared" si="2"/>
        <v>0</v>
      </c>
      <c r="J37" s="92">
        <f t="shared" si="2"/>
        <v>0</v>
      </c>
      <c r="K37" s="66">
        <f t="shared" si="2"/>
        <v>-200.80000000000018</v>
      </c>
      <c r="L37" s="92">
        <f t="shared" si="2"/>
        <v>-351.30000000000024</v>
      </c>
      <c r="M37" s="66">
        <f t="shared" si="2"/>
        <v>0</v>
      </c>
      <c r="N37" s="66">
        <f t="shared" si="2"/>
        <v>0</v>
      </c>
    </row>
    <row r="38" spans="1:14" ht="18" customHeight="1">
      <c r="A38" s="99"/>
      <c r="B38" s="99"/>
      <c r="C38" s="55" t="s">
        <v>211</v>
      </c>
      <c r="D38" s="88" t="s">
        <v>212</v>
      </c>
      <c r="E38" s="66">
        <v>0</v>
      </c>
      <c r="F38" s="92">
        <v>0</v>
      </c>
      <c r="G38" s="66">
        <v>0</v>
      </c>
      <c r="H38" s="92">
        <v>0</v>
      </c>
      <c r="I38" s="66">
        <v>0</v>
      </c>
      <c r="J38" s="92">
        <v>0</v>
      </c>
      <c r="K38" s="66">
        <v>0</v>
      </c>
      <c r="L38" s="92">
        <v>0</v>
      </c>
      <c r="M38" s="66"/>
      <c r="N38" s="66"/>
    </row>
    <row r="39" spans="1:14" ht="18" customHeight="1">
      <c r="A39" s="99"/>
      <c r="B39" s="99"/>
      <c r="C39" s="55" t="s">
        <v>213</v>
      </c>
      <c r="D39" s="88" t="s">
        <v>214</v>
      </c>
      <c r="E39" s="66">
        <v>0</v>
      </c>
      <c r="F39" s="92">
        <v>0</v>
      </c>
      <c r="G39" s="66">
        <v>0</v>
      </c>
      <c r="H39" s="92">
        <v>0</v>
      </c>
      <c r="I39" s="66">
        <v>0</v>
      </c>
      <c r="J39" s="92">
        <v>0</v>
      </c>
      <c r="K39" s="66">
        <v>0</v>
      </c>
      <c r="L39" s="92">
        <v>0</v>
      </c>
      <c r="M39" s="66"/>
      <c r="N39" s="66"/>
    </row>
    <row r="40" spans="1:14" ht="18" customHeight="1">
      <c r="A40" s="99"/>
      <c r="B40" s="99"/>
      <c r="C40" s="55" t="s">
        <v>215</v>
      </c>
      <c r="D40" s="88" t="s">
        <v>216</v>
      </c>
      <c r="E40" s="66">
        <v>74.2</v>
      </c>
      <c r="F40" s="92">
        <v>71.400000000000006</v>
      </c>
      <c r="G40" s="66">
        <v>64.3</v>
      </c>
      <c r="H40" s="92">
        <v>92.2</v>
      </c>
      <c r="I40" s="66">
        <v>0</v>
      </c>
      <c r="J40" s="92">
        <v>0</v>
      </c>
      <c r="K40" s="92">
        <v>4.5999999999999996</v>
      </c>
      <c r="L40" s="92">
        <v>4.5999999999999996</v>
      </c>
      <c r="M40" s="66"/>
      <c r="N40" s="66"/>
    </row>
    <row r="41" spans="1:14" ht="18" customHeight="1">
      <c r="A41" s="99"/>
      <c r="B41" s="99"/>
      <c r="C41" s="30" t="s">
        <v>217</v>
      </c>
      <c r="D41" s="88" t="s">
        <v>218</v>
      </c>
      <c r="E41" s="66">
        <f t="shared" ref="E41:N41" si="3">E34+E35-E36-E40</f>
        <v>167.18099999999998</v>
      </c>
      <c r="F41" s="92">
        <f t="shared" si="3"/>
        <v>161.80000000000001</v>
      </c>
      <c r="G41" s="66">
        <f t="shared" si="3"/>
        <v>152.2000000000001</v>
      </c>
      <c r="H41" s="92">
        <f t="shared" si="3"/>
        <v>204.3</v>
      </c>
      <c r="I41" s="66">
        <f t="shared" si="3"/>
        <v>0</v>
      </c>
      <c r="J41" s="92">
        <f t="shared" si="3"/>
        <v>0</v>
      </c>
      <c r="K41" s="66">
        <f t="shared" si="3"/>
        <v>-205.40000000000018</v>
      </c>
      <c r="L41" s="92">
        <f t="shared" si="3"/>
        <v>-355.90000000000026</v>
      </c>
      <c r="M41" s="66">
        <f t="shared" si="3"/>
        <v>0</v>
      </c>
      <c r="N41" s="66">
        <f t="shared" si="3"/>
        <v>0</v>
      </c>
    </row>
    <row r="42" spans="1:14" ht="18" customHeight="1">
      <c r="A42" s="99"/>
      <c r="B42" s="99"/>
      <c r="C42" s="123" t="s">
        <v>219</v>
      </c>
      <c r="D42" s="123"/>
      <c r="E42" s="66">
        <f t="shared" ref="E42:N42" si="4">E37+E38-E39-E40</f>
        <v>167.18099999999998</v>
      </c>
      <c r="F42" s="92">
        <f t="shared" si="4"/>
        <v>161.80000000000001</v>
      </c>
      <c r="G42" s="66">
        <f t="shared" si="4"/>
        <v>152.2000000000001</v>
      </c>
      <c r="H42" s="92">
        <f t="shared" si="4"/>
        <v>204.3</v>
      </c>
      <c r="I42" s="66">
        <f t="shared" si="4"/>
        <v>0</v>
      </c>
      <c r="J42" s="92">
        <f t="shared" si="4"/>
        <v>0</v>
      </c>
      <c r="K42" s="66">
        <f t="shared" si="4"/>
        <v>-205.40000000000018</v>
      </c>
      <c r="L42" s="92">
        <f t="shared" si="4"/>
        <v>-355.90000000000026</v>
      </c>
      <c r="M42" s="66">
        <f t="shared" si="4"/>
        <v>0</v>
      </c>
      <c r="N42" s="66">
        <f t="shared" si="4"/>
        <v>0</v>
      </c>
    </row>
    <row r="43" spans="1:14" ht="18" customHeight="1">
      <c r="A43" s="99"/>
      <c r="B43" s="99"/>
      <c r="C43" s="55" t="s">
        <v>220</v>
      </c>
      <c r="D43" s="88" t="s">
        <v>221</v>
      </c>
      <c r="E43" s="66">
        <v>123.8</v>
      </c>
      <c r="F43" s="92">
        <v>107.1</v>
      </c>
      <c r="G43" s="66">
        <v>332.4</v>
      </c>
      <c r="H43" s="92">
        <v>128.1</v>
      </c>
      <c r="I43" s="66">
        <v>0</v>
      </c>
      <c r="J43" s="92">
        <v>0</v>
      </c>
      <c r="K43" s="66">
        <v>-9793.7000000000007</v>
      </c>
      <c r="L43" s="92">
        <v>-9437.7000000000007</v>
      </c>
      <c r="M43" s="66"/>
      <c r="N43" s="66"/>
    </row>
    <row r="44" spans="1:14" ht="18" customHeight="1">
      <c r="A44" s="99"/>
      <c r="B44" s="99"/>
      <c r="C44" s="30" t="s">
        <v>222</v>
      </c>
      <c r="D44" s="65" t="s">
        <v>223</v>
      </c>
      <c r="E44" s="66">
        <f t="shared" ref="E44:N44" si="5">E41+E43</f>
        <v>290.98099999999999</v>
      </c>
      <c r="F44" s="92">
        <f t="shared" si="5"/>
        <v>268.89999999999998</v>
      </c>
      <c r="G44" s="66">
        <f t="shared" si="5"/>
        <v>484.60000000000008</v>
      </c>
      <c r="H44" s="92">
        <f t="shared" si="5"/>
        <v>332.4</v>
      </c>
      <c r="I44" s="66">
        <f t="shared" si="5"/>
        <v>0</v>
      </c>
      <c r="J44" s="92">
        <f t="shared" si="5"/>
        <v>0</v>
      </c>
      <c r="K44" s="66">
        <f t="shared" si="5"/>
        <v>-9999.1</v>
      </c>
      <c r="L44" s="92">
        <f t="shared" si="5"/>
        <v>-9793.6</v>
      </c>
      <c r="M44" s="66">
        <f t="shared" si="5"/>
        <v>0</v>
      </c>
      <c r="N44" s="66">
        <f t="shared" si="5"/>
        <v>0</v>
      </c>
    </row>
    <row r="45" spans="1:14" ht="14.1" customHeight="1">
      <c r="A45" s="11" t="s">
        <v>224</v>
      </c>
    </row>
    <row r="46" spans="1:14" ht="14.1" customHeight="1">
      <c r="A46" s="11" t="s">
        <v>225</v>
      </c>
    </row>
    <row r="47" spans="1:14">
      <c r="A47" s="49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5"/>
  <printOptions horizontalCentered="1" gridLinesSet="0"/>
  <pageMargins left="0.39370078740157483" right="0.39370078740157483" top="0.19685039370078741" bottom="0.19685039370078741" header="0.27559055118110237" footer="0.23622047244094491"/>
  <pageSetup paperSize="9" scale="76" firstPageNumber="5" orientation="landscape" useFirstPageNumber="1" horizontalDpi="4294967292" r:id="rId1"/>
  <headerFooter alignWithMargins="0">
    <oddHeader>&amp;R&amp;"明朝,斜体"&amp;9指定都市－5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1.普通会計予算（R5-6年度）</vt:lpstr>
      <vt:lpstr>2.公営企業会計予算（R5-6年度）</vt:lpstr>
      <vt:lpstr>3.(1)普通会計決算（R3-4年度）</vt:lpstr>
      <vt:lpstr>3.(2)財政指標等（H30‐R4年度）</vt:lpstr>
      <vt:lpstr>4.公営企業会計決算（R3-4年度）</vt:lpstr>
      <vt:lpstr>5.三セク決算（R3-4年度）</vt:lpstr>
      <vt:lpstr>'1.普通会計予算（R5-6年度）'!Print_Area</vt:lpstr>
      <vt:lpstr>'2.公営企業会計予算（R5-6年度）'!Print_Area</vt:lpstr>
      <vt:lpstr>'3.(1)普通会計決算（R3-4年度）'!Print_Area</vt:lpstr>
      <vt:lpstr>'4.公営企業会計決算（R3-4年度）'!Print_Area</vt:lpstr>
      <vt:lpstr>'5.三セク決算（R3-4年度）'!Print_Area</vt:lpstr>
      <vt:lpstr>'2.公営企業会計予算（R5-6年度）'!Print_Titles</vt:lpstr>
      <vt:lpstr>'4.公営企業会計決算（R3-4年度）'!Print_Titles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 </cp:lastModifiedBy>
  <cp:lastPrinted>2024-08-27T13:57:23Z</cp:lastPrinted>
  <dcterms:created xsi:type="dcterms:W3CDTF">1999-07-06T05:17:05Z</dcterms:created>
  <dcterms:modified xsi:type="dcterms:W3CDTF">2024-08-28T03:26:04Z</dcterms:modified>
</cp:coreProperties>
</file>