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\\172.16.6.189\財政課\Ⅲ-予算係\A 照会・回答\Ｒ６年度\88 都道府県及び指定都市の財政状況について\03 デスク入力\"/>
    </mc:Choice>
  </mc:AlternateContent>
  <xr:revisionPtr revIDLastSave="0" documentId="13_ncr:1_{D0D19178-302B-4C0C-BD31-DAA2C447D4C6}" xr6:coauthVersionLast="36" xr6:coauthVersionMax="36" xr10:uidLastSave="{00000000-0000-0000-0000-000000000000}"/>
  <bookViews>
    <workbookView xWindow="0" yWindow="0" windowWidth="28770" windowHeight="1785" tabRatio="725" xr2:uid="{00000000-000D-0000-FFFF-FFFF00000000}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'2.公営企業会計予算（R5-6年度）'!$A$1:$O$71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'4.公営企業会計決算（R3-4年度）'!$A$1:$Q$70</definedName>
    <definedName name="_xlnm.Print_Area" localSheetId="5">'5.三セク決算（R3-4年度）'!$A$1:$R$46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91029"/>
</workbook>
</file>

<file path=xl/calcChain.xml><?xml version="1.0" encoding="utf-8"?>
<calcChain xmlns="http://schemas.openxmlformats.org/spreadsheetml/2006/main">
  <c r="O31" i="10" l="1"/>
  <c r="O34" i="10" s="1"/>
  <c r="O41" i="10" l="1"/>
  <c r="O44" i="10" s="1"/>
  <c r="O37" i="10"/>
  <c r="O42" i="10" s="1"/>
  <c r="N44" i="9"/>
  <c r="N39" i="9"/>
  <c r="N45" i="9" s="1"/>
  <c r="H65" i="6" l="1"/>
  <c r="H60" i="6"/>
  <c r="H66" i="6" s="1"/>
  <c r="H39" i="6"/>
  <c r="H45" i="6" s="1"/>
  <c r="L44" i="6"/>
  <c r="L39" i="6"/>
  <c r="L45" i="6" s="1"/>
  <c r="J15" i="9" l="1"/>
  <c r="F44" i="9" l="1"/>
  <c r="F39" i="9"/>
  <c r="F45" i="9" s="1"/>
  <c r="L24" i="9"/>
  <c r="L27" i="9" s="1"/>
  <c r="L16" i="9"/>
  <c r="L15" i="9"/>
  <c r="L14" i="9"/>
  <c r="F44" i="6"/>
  <c r="F39" i="6"/>
  <c r="F45" i="6" s="1"/>
  <c r="L24" i="6"/>
  <c r="L27" i="6" s="1"/>
  <c r="L16" i="6"/>
  <c r="L15" i="6"/>
  <c r="L14" i="6"/>
  <c r="H65" i="9" l="1"/>
  <c r="H60" i="9"/>
  <c r="H66" i="9" s="1"/>
  <c r="H39" i="9"/>
  <c r="H45" i="9" s="1"/>
  <c r="L44" i="9"/>
  <c r="L39" i="9"/>
  <c r="L45" i="9" s="1"/>
  <c r="N44" i="6"/>
  <c r="N39" i="6"/>
  <c r="N45" i="6" s="1"/>
  <c r="J44" i="6" l="1"/>
  <c r="I19" i="8" l="1"/>
  <c r="I14" i="6" l="1"/>
  <c r="I16" i="6"/>
  <c r="R31" i="10" l="1"/>
  <c r="R34" i="10" s="1"/>
  <c r="P31" i="10"/>
  <c r="P34" i="10" s="1"/>
  <c r="N31" i="10"/>
  <c r="N34" i="10" s="1"/>
  <c r="N26" i="10"/>
  <c r="N22" i="10"/>
  <c r="N27" i="10" s="1"/>
  <c r="N18" i="10"/>
  <c r="J31" i="10"/>
  <c r="J34" i="10" s="1"/>
  <c r="H31" i="10"/>
  <c r="H34" i="10" s="1"/>
  <c r="F31" i="10"/>
  <c r="F34" i="10" s="1"/>
  <c r="G31" i="10"/>
  <c r="G34" i="10" s="1"/>
  <c r="O65" i="9"/>
  <c r="O60" i="9"/>
  <c r="O66" i="9" s="1"/>
  <c r="M65" i="9"/>
  <c r="M60" i="9"/>
  <c r="M66" i="9" s="1"/>
  <c r="K60" i="9"/>
  <c r="K66" i="9" s="1"/>
  <c r="I65" i="9"/>
  <c r="I60" i="9"/>
  <c r="I66" i="9" s="1"/>
  <c r="G65" i="9"/>
  <c r="G60" i="9"/>
  <c r="G66" i="9" s="1"/>
  <c r="O44" i="9"/>
  <c r="O39" i="9"/>
  <c r="O45" i="9" s="1"/>
  <c r="M44" i="9"/>
  <c r="M39" i="9"/>
  <c r="M45" i="9" s="1"/>
  <c r="K44" i="9"/>
  <c r="K39" i="9"/>
  <c r="K45" i="9" s="1"/>
  <c r="I44" i="9"/>
  <c r="I39" i="9"/>
  <c r="I45" i="9" s="1"/>
  <c r="G44" i="9"/>
  <c r="G39" i="9"/>
  <c r="G45" i="9" s="1"/>
  <c r="O24" i="9"/>
  <c r="O27" i="9" s="1"/>
  <c r="O16" i="9"/>
  <c r="O15" i="9"/>
  <c r="O14" i="9"/>
  <c r="M24" i="9"/>
  <c r="M27" i="9" s="1"/>
  <c r="M16" i="9"/>
  <c r="M15" i="9"/>
  <c r="M14" i="9"/>
  <c r="K24" i="9"/>
  <c r="K27" i="9" s="1"/>
  <c r="K16" i="9"/>
  <c r="K15" i="9"/>
  <c r="K14" i="9"/>
  <c r="I24" i="9"/>
  <c r="I27" i="9" s="1"/>
  <c r="I16" i="9"/>
  <c r="I15" i="9"/>
  <c r="I14" i="9"/>
  <c r="G24" i="9"/>
  <c r="G27" i="9" s="1"/>
  <c r="G16" i="9"/>
  <c r="G15" i="9"/>
  <c r="G14" i="9"/>
  <c r="Q65" i="9"/>
  <c r="P65" i="9"/>
  <c r="Q60" i="9"/>
  <c r="Q66" i="9" s="1"/>
  <c r="P60" i="9"/>
  <c r="P66" i="9" s="1"/>
  <c r="J44" i="9"/>
  <c r="J39" i="9"/>
  <c r="E19" i="8"/>
  <c r="F19" i="8"/>
  <c r="F21" i="8" s="1"/>
  <c r="G19" i="8"/>
  <c r="H19" i="8"/>
  <c r="E20" i="8"/>
  <c r="F20" i="8"/>
  <c r="G20" i="8"/>
  <c r="H20" i="8"/>
  <c r="E21" i="8"/>
  <c r="G21" i="8"/>
  <c r="H21" i="8"/>
  <c r="E22" i="8"/>
  <c r="F22" i="8"/>
  <c r="E23" i="8"/>
  <c r="G22" i="8"/>
  <c r="H40" i="7"/>
  <c r="H22" i="7"/>
  <c r="O65" i="6"/>
  <c r="O60" i="6"/>
  <c r="O66" i="6" s="1"/>
  <c r="I65" i="6"/>
  <c r="I60" i="6"/>
  <c r="I66" i="6" s="1"/>
  <c r="G65" i="6"/>
  <c r="G60" i="6"/>
  <c r="G66" i="6" s="1"/>
  <c r="O44" i="6"/>
  <c r="O39" i="6"/>
  <c r="O45" i="6" s="1"/>
  <c r="M44" i="6"/>
  <c r="M39" i="6"/>
  <c r="M45" i="6" s="1"/>
  <c r="I44" i="6"/>
  <c r="I39" i="6"/>
  <c r="I45" i="6" s="1"/>
  <c r="G44" i="6"/>
  <c r="G39" i="6"/>
  <c r="G45" i="6" s="1"/>
  <c r="O24" i="6"/>
  <c r="O16" i="6"/>
  <c r="O15" i="6"/>
  <c r="O14" i="6"/>
  <c r="M24" i="6"/>
  <c r="M16" i="6"/>
  <c r="M15" i="6"/>
  <c r="M14" i="6"/>
  <c r="K24" i="6"/>
  <c r="K16" i="6"/>
  <c r="K15" i="6"/>
  <c r="K14" i="6"/>
  <c r="I24" i="6"/>
  <c r="I15" i="6"/>
  <c r="G24" i="6"/>
  <c r="G16" i="6"/>
  <c r="G15" i="6"/>
  <c r="G14" i="6"/>
  <c r="J39" i="6"/>
  <c r="J45" i="6" s="1"/>
  <c r="J45" i="9" l="1"/>
  <c r="R41" i="10"/>
  <c r="R37" i="10"/>
  <c r="R42" i="10" s="1"/>
  <c r="P41" i="10"/>
  <c r="P44" i="10" s="1"/>
  <c r="P37" i="10"/>
  <c r="P42" i="10" s="1"/>
  <c r="N41" i="10"/>
  <c r="N37" i="10"/>
  <c r="N42" i="10" s="1"/>
  <c r="J41" i="10"/>
  <c r="J44" i="10" s="1"/>
  <c r="J37" i="10"/>
  <c r="J42" i="10" s="1"/>
  <c r="H41" i="10"/>
  <c r="H44" i="10" s="1"/>
  <c r="H37" i="10"/>
  <c r="H42" i="10" s="1"/>
  <c r="F41" i="10"/>
  <c r="F44" i="10" s="1"/>
  <c r="F37" i="10"/>
  <c r="F42" i="10" s="1"/>
  <c r="G41" i="10"/>
  <c r="G44" i="10" s="1"/>
  <c r="G37" i="10"/>
  <c r="G42" i="10" s="1"/>
  <c r="F23" i="8"/>
  <c r="G23" i="8"/>
  <c r="H23" i="8" l="1"/>
  <c r="H22" i="8"/>
  <c r="I22" i="8" l="1"/>
  <c r="I20" i="8"/>
  <c r="I16" i="2"/>
  <c r="F40" i="7"/>
  <c r="F22" i="7"/>
  <c r="G9" i="7" s="1"/>
  <c r="H40" i="2"/>
  <c r="F40" i="2"/>
  <c r="G38" i="2" s="1"/>
  <c r="F22" i="2"/>
  <c r="G20" i="2" s="1"/>
  <c r="F24" i="9"/>
  <c r="F27" i="9" s="1"/>
  <c r="F14" i="9"/>
  <c r="I36" i="2"/>
  <c r="Q31" i="10"/>
  <c r="Q34" i="10" s="1"/>
  <c r="E31" i="10"/>
  <c r="E34" i="10" s="1"/>
  <c r="E37" i="10" s="1"/>
  <c r="E42" i="10" s="1"/>
  <c r="L65" i="9"/>
  <c r="J65" i="9"/>
  <c r="L60" i="9"/>
  <c r="J60" i="9"/>
  <c r="N24" i="9"/>
  <c r="N27" i="9" s="1"/>
  <c r="J24" i="9"/>
  <c r="J27" i="9" s="1"/>
  <c r="H24" i="9"/>
  <c r="H27" i="9" s="1"/>
  <c r="N16" i="9"/>
  <c r="J16" i="9"/>
  <c r="H16" i="9"/>
  <c r="F16" i="9"/>
  <c r="N15" i="9"/>
  <c r="H15" i="9"/>
  <c r="F15" i="9"/>
  <c r="N14" i="9"/>
  <c r="J14" i="9"/>
  <c r="H14" i="9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N65" i="6"/>
  <c r="L65" i="6"/>
  <c r="J65" i="6"/>
  <c r="N60" i="6"/>
  <c r="L60" i="6"/>
  <c r="J60" i="6"/>
  <c r="O27" i="6"/>
  <c r="N24" i="6"/>
  <c r="N27" i="6" s="1"/>
  <c r="M27" i="6"/>
  <c r="K27" i="6"/>
  <c r="J24" i="6"/>
  <c r="J27" i="6" s="1"/>
  <c r="I27" i="6"/>
  <c r="H24" i="6"/>
  <c r="H27" i="6" s="1"/>
  <c r="G27" i="6"/>
  <c r="F24" i="6"/>
  <c r="F27" i="6" s="1"/>
  <c r="N16" i="6"/>
  <c r="J16" i="6"/>
  <c r="H16" i="6"/>
  <c r="F16" i="6"/>
  <c r="N15" i="6"/>
  <c r="J15" i="6"/>
  <c r="H15" i="6"/>
  <c r="F15" i="6"/>
  <c r="N14" i="6"/>
  <c r="J14" i="6"/>
  <c r="H14" i="6"/>
  <c r="F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L66" i="6" l="1"/>
  <c r="G31" i="2"/>
  <c r="G34" i="2"/>
  <c r="I23" i="8"/>
  <c r="I21" i="8"/>
  <c r="G40" i="2"/>
  <c r="G21" i="2"/>
  <c r="N66" i="6"/>
  <c r="I40" i="7"/>
  <c r="G13" i="2"/>
  <c r="J66" i="9"/>
  <c r="G31" i="7"/>
  <c r="G39" i="7"/>
  <c r="G20" i="7"/>
  <c r="G10" i="7"/>
  <c r="G24" i="7"/>
  <c r="G28" i="7"/>
  <c r="G32" i="7"/>
  <c r="G36" i="7"/>
  <c r="G40" i="7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G9" i="2"/>
  <c r="I22" i="2"/>
  <c r="G22" i="2"/>
  <c r="G10" i="2"/>
  <c r="L66" i="9"/>
  <c r="G16" i="2"/>
  <c r="G14" i="2"/>
  <c r="J66" i="6"/>
  <c r="G19" i="2"/>
  <c r="Q37" i="10"/>
  <c r="Q42" i="10" s="1"/>
  <c r="Q41" i="10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</authors>
  <commentList>
    <comment ref="J33" authorId="0" shapeId="0" xr:uid="{081DD879-2E41-4E86-8074-5E2D321049BC}">
      <text>
        <r>
          <rPr>
            <sz val="10"/>
            <color indexed="81"/>
            <rFont val="MS P ゴシック"/>
            <family val="3"/>
            <charset val="128"/>
          </rPr>
          <t>0.007914百万円</t>
        </r>
      </text>
    </comment>
  </commentList>
</comments>
</file>

<file path=xl/sharedStrings.xml><?xml version="1.0" encoding="utf-8"?>
<sst xmlns="http://schemas.openxmlformats.org/spreadsheetml/2006/main" count="561" uniqueCount="283">
  <si>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</si>
  <si>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</si>
  <si>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</si>
  <si>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</si>
  <si>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</si>
  <si>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</si>
  <si>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</si>
  <si>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</si>
  <si>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</si>
  <si>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</si>
  <si>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</si>
  <si>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</si>
  <si>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</si>
  <si>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</si>
  <si>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</si>
  <si>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</si>
  <si>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</si>
  <si>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</si>
  <si>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</si>
  <si>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</si>
  <si>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</si>
  <si>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</si>
  <si>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</si>
  <si>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</si>
  <si>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</si>
  <si>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</si>
  <si>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</si>
  <si>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</si>
  <si>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</si>
  <si>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</si>
  <si>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</si>
  <si>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</si>
  <si>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</si>
  <si>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</si>
  <si>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</si>
  <si>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</si>
  <si>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</si>
  <si>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</si>
  <si>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</si>
  <si>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</si>
  <si>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</si>
  <si>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</si>
  <si>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</si>
  <si>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</si>
  <si>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</si>
  <si>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</si>
  <si>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</si>
  <si>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</si>
  <si>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</si>
  <si>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</si>
  <si>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</si>
  <si>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</si>
  <si>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</si>
  <si>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</si>
  <si>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</si>
  <si>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</si>
  <si>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</si>
  <si>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</si>
  <si>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</si>
  <si>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</si>
  <si>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</si>
  <si>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</si>
  <si>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</si>
  <si>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</si>
  <si>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</si>
  <si>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</si>
  <si>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</si>
  <si>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</si>
  <si>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</si>
  <si>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</si>
  <si>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</si>
  <si>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</si>
  <si>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</si>
  <si>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</si>
  <si>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</si>
  <si>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</si>
  <si>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</si>
  <si>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</si>
  <si>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</si>
  <si>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</si>
  <si>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</si>
  <si>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</si>
  <si>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</si>
  <si>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</si>
  <si>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</si>
  <si>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</si>
  <si>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</si>
  <si>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</si>
  <si>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</si>
  <si>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</si>
  <si>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</si>
  <si>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</si>
  <si>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</si>
  <si>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</si>
  <si>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</si>
  <si>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</si>
  <si>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</si>
  <si>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</si>
  <si>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</si>
  <si>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</si>
  <si>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</si>
  <si>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</si>
  <si>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</si>
  <si>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</si>
  <si>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</si>
  <si>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</si>
  <si>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</si>
  <si>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</si>
  <si>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</si>
  <si>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</si>
  <si>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</si>
  <si>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</si>
  <si>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</si>
  <si>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</si>
  <si>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</si>
  <si>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</si>
  <si>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</si>
  <si>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</si>
  <si>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</si>
  <si>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</si>
  <si>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</si>
  <si>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</si>
  <si>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</si>
  <si>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</si>
  <si>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</si>
  <si>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</si>
  <si>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</si>
  <si>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</si>
  <si>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</si>
  <si>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</si>
  <si>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</si>
  <si>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</si>
  <si>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</si>
  <si>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</si>
  <si>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</si>
  <si>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</si>
  <si>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</si>
  <si>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</si>
  <si>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</si>
  <si>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</si>
  <si>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</si>
  <si>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</si>
  <si>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</si>
  <si>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</si>
  <si>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</si>
  <si>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</si>
  <si>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</si>
  <si>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</si>
  <si>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</si>
  <si>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</si>
  <si>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</si>
  <si>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</si>
  <si>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</si>
  <si>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</si>
  <si>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</si>
  <si>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</si>
  <si>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</si>
  <si>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</si>
  <si>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</si>
  <si>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</si>
  <si>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</si>
  <si>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</si>
  <si>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</si>
  <si>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</si>
  <si>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</si>
  <si>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</si>
  <si>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</si>
  <si>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</si>
  <si>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</si>
  <si>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</si>
  <si>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</si>
  <si>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</si>
  <si>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</si>
  <si>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</si>
  <si>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</si>
  <si>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</si>
  <si>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</si>
  <si>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</si>
  <si>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</si>
  <si>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</si>
  <si>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</si>
  <si>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</si>
  <si>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</si>
  <si>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</si>
  <si>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</si>
  <si>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</si>
  <si>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</si>
  <si>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</si>
  <si>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</si>
  <si>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</si>
  <si>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</si>
  <si>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</si>
  <si>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</si>
  <si>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</si>
  <si>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</si>
  <si>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</si>
  <si>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</si>
  <si>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</si>
  <si>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</si>
  <si>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</si>
  <si>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</si>
  <si>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</si>
  <si>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</si>
  <si>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</si>
  <si>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</si>
  <si>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</si>
  <si>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</si>
  <si>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</si>
  <si>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</si>
  <si>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</si>
  <si>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</si>
  <si>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</si>
  <si>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</si>
  <si>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</si>
  <si>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</si>
  <si>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</si>
  <si>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</si>
  <si>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</si>
  <si>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</si>
  <si>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</si>
  <si>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</si>
  <si>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</si>
  <si>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</si>
  <si>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</si>
  <si>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</si>
  <si>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</si>
  <si>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</si>
  <si>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</si>
  <si>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</si>
  <si>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</si>
  <si>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</si>
  <si>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</si>
  <si>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</si>
  <si>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</si>
  <si>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</si>
  <si>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</si>
  <si>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</si>
  <si>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</si>
  <si>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</si>
  <si>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</si>
  <si>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</si>
  <si>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</si>
  <si>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</si>
  <si>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</si>
  <si>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</si>
  <si>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北九州市</t>
    <rPh sb="0" eb="4">
      <t>キタキュウシュウシ</t>
    </rPh>
    <phoneticPr fontId="7"/>
  </si>
  <si>
    <t>上水道事業会計</t>
    <rPh sb="0" eb="3">
      <t>ジョウスイドウ</t>
    </rPh>
    <rPh sb="3" eb="5">
      <t>ジギョウ</t>
    </rPh>
    <rPh sb="5" eb="7">
      <t>カイケイ</t>
    </rPh>
    <phoneticPr fontId="19"/>
  </si>
  <si>
    <t>上水道事業会計</t>
  </si>
  <si>
    <t>工業用水道事業会計</t>
    <rPh sb="0" eb="2">
      <t>コウギョウ</t>
    </rPh>
    <rPh sb="2" eb="4">
      <t>ヨウスイ</t>
    </rPh>
    <rPh sb="4" eb="5">
      <t>ドウ</t>
    </rPh>
    <rPh sb="5" eb="7">
      <t>ジギョウ</t>
    </rPh>
    <rPh sb="7" eb="9">
      <t>カイケイ</t>
    </rPh>
    <phoneticPr fontId="19"/>
  </si>
  <si>
    <t>工業用水道事業会計</t>
  </si>
  <si>
    <t>交通事業会計</t>
    <rPh sb="0" eb="2">
      <t>コウツウ</t>
    </rPh>
    <rPh sb="2" eb="4">
      <t>ジギョウ</t>
    </rPh>
    <rPh sb="4" eb="6">
      <t>カイケイ</t>
    </rPh>
    <phoneticPr fontId="19"/>
  </si>
  <si>
    <t>交通事業会計</t>
  </si>
  <si>
    <t>病院事業会計</t>
    <rPh sb="0" eb="2">
      <t>ビョウイン</t>
    </rPh>
    <rPh sb="2" eb="4">
      <t>ジギョウ</t>
    </rPh>
    <rPh sb="4" eb="6">
      <t>カイケイ</t>
    </rPh>
    <phoneticPr fontId="19"/>
  </si>
  <si>
    <t>病院事業会計</t>
  </si>
  <si>
    <t>下水道事業会計</t>
    <rPh sb="0" eb="3">
      <t>ゲスイドウ</t>
    </rPh>
    <rPh sb="3" eb="5">
      <t>ジギョウ</t>
    </rPh>
    <rPh sb="5" eb="7">
      <t>カイケイ</t>
    </rPh>
    <phoneticPr fontId="19"/>
  </si>
  <si>
    <t>下水道事業会計</t>
  </si>
  <si>
    <t>食肉センター特別会計</t>
    <rPh sb="0" eb="2">
      <t>ショクニク</t>
    </rPh>
    <rPh sb="6" eb="8">
      <t>トクベツ</t>
    </rPh>
    <rPh sb="8" eb="10">
      <t>カイケイ</t>
    </rPh>
    <phoneticPr fontId="19"/>
  </si>
  <si>
    <t>食肉センター特別会計</t>
  </si>
  <si>
    <t>渡船特別会計</t>
    <rPh sb="0" eb="2">
      <t>トセン</t>
    </rPh>
    <rPh sb="2" eb="4">
      <t>トクベツ</t>
    </rPh>
    <rPh sb="4" eb="6">
      <t>カイケイ</t>
    </rPh>
    <phoneticPr fontId="19"/>
  </si>
  <si>
    <t>渡船特別会計</t>
  </si>
  <si>
    <t>港湾整備特別会計</t>
    <rPh sb="0" eb="2">
      <t>コウワン</t>
    </rPh>
    <rPh sb="2" eb="4">
      <t>セイビ</t>
    </rPh>
    <rPh sb="4" eb="6">
      <t>トクベツ</t>
    </rPh>
    <rPh sb="6" eb="8">
      <t>カイケイ</t>
    </rPh>
    <phoneticPr fontId="19"/>
  </si>
  <si>
    <t>港湾整備特別会計</t>
  </si>
  <si>
    <t>卸売市場特別会計</t>
    <rPh sb="0" eb="2">
      <t>オロシウリ</t>
    </rPh>
    <rPh sb="2" eb="4">
      <t>シジョウ</t>
    </rPh>
    <rPh sb="4" eb="6">
      <t>トクベツ</t>
    </rPh>
    <rPh sb="6" eb="8">
      <t>カイケイ</t>
    </rPh>
    <phoneticPr fontId="19"/>
  </si>
  <si>
    <t>卸売市場特別会計</t>
  </si>
  <si>
    <t>産業用地整備特別会計</t>
    <rPh sb="0" eb="2">
      <t>サンギョウ</t>
    </rPh>
    <rPh sb="2" eb="4">
      <t>ヨウチ</t>
    </rPh>
    <rPh sb="4" eb="6">
      <t>セイビ</t>
    </rPh>
    <rPh sb="6" eb="8">
      <t>トクベツ</t>
    </rPh>
    <rPh sb="8" eb="10">
      <t>カイケイ</t>
    </rPh>
    <phoneticPr fontId="19"/>
  </si>
  <si>
    <t>産業用地整備特別会計</t>
  </si>
  <si>
    <t>駐車場特別会計</t>
    <rPh sb="0" eb="3">
      <t>チュウシャジョウ</t>
    </rPh>
    <rPh sb="3" eb="5">
      <t>トクベツ</t>
    </rPh>
    <rPh sb="5" eb="7">
      <t>カイケイ</t>
    </rPh>
    <phoneticPr fontId="19"/>
  </si>
  <si>
    <t>駐車場特別会計</t>
  </si>
  <si>
    <t>漁業集落排水特別会計</t>
    <rPh sb="0" eb="2">
      <t>ギョギョウ</t>
    </rPh>
    <rPh sb="2" eb="4">
      <t>シュウラク</t>
    </rPh>
    <rPh sb="4" eb="6">
      <t>ハイスイ</t>
    </rPh>
    <rPh sb="6" eb="8">
      <t>トクベツ</t>
    </rPh>
    <rPh sb="8" eb="10">
      <t>カイケイ</t>
    </rPh>
    <phoneticPr fontId="19"/>
  </si>
  <si>
    <t>漁業集落排水特別会計</t>
  </si>
  <si>
    <t>空港関連用地整備特別会計</t>
    <rPh sb="0" eb="2">
      <t>クウコウ</t>
    </rPh>
    <rPh sb="2" eb="4">
      <t>カンレン</t>
    </rPh>
    <rPh sb="4" eb="6">
      <t>ヨウチ</t>
    </rPh>
    <rPh sb="6" eb="8">
      <t>セイビ</t>
    </rPh>
    <rPh sb="8" eb="10">
      <t>トクベツ</t>
    </rPh>
    <rPh sb="10" eb="12">
      <t>カイケイ</t>
    </rPh>
    <phoneticPr fontId="19"/>
  </si>
  <si>
    <t>空港関連用地整備特別会計</t>
  </si>
  <si>
    <t>市民太陽光発電所特別会計</t>
    <rPh sb="0" eb="2">
      <t>シミン</t>
    </rPh>
    <rPh sb="2" eb="5">
      <t>タイヨウコウ</t>
    </rPh>
    <rPh sb="5" eb="7">
      <t>ハツデン</t>
    </rPh>
    <rPh sb="7" eb="8">
      <t>ショ</t>
    </rPh>
    <rPh sb="8" eb="10">
      <t>トクベツ</t>
    </rPh>
    <rPh sb="10" eb="12">
      <t>カイケイ</t>
    </rPh>
    <phoneticPr fontId="19"/>
  </si>
  <si>
    <t>市民太陽光発電所特別会計</t>
  </si>
  <si>
    <t>土地区画整理</t>
    <rPh sb="0" eb="2">
      <t>トチ</t>
    </rPh>
    <rPh sb="2" eb="4">
      <t>クカク</t>
    </rPh>
    <rPh sb="4" eb="6">
      <t>セイリ</t>
    </rPh>
    <phoneticPr fontId="19"/>
  </si>
  <si>
    <t>学術研究都市土地区画整理</t>
  </si>
  <si>
    <t>北九州埠頭株式会社</t>
  </si>
  <si>
    <t>皿倉登山鉄道株式会社</t>
  </si>
  <si>
    <t>北九州市住宅供給公社</t>
  </si>
  <si>
    <t>北九州高速鉄道株式会社</t>
    <phoneticPr fontId="7"/>
  </si>
  <si>
    <t>福岡北九州高速道路公社</t>
  </si>
  <si>
    <t>北九州市道路公社</t>
  </si>
  <si>
    <t>株式会社北九州ｳｫｰﾀｰｻｰﾋﾞｽ</t>
    <rPh sb="0" eb="2">
      <t>カブシキ</t>
    </rPh>
    <rPh sb="2" eb="4">
      <t>カイシャ</t>
    </rPh>
    <rPh sb="4" eb="7">
      <t>キタキュウシュウ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</si>
</sst>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0"/>
      <color indexed="81"/>
      <name val="MS P ゴシック"/>
      <family val="3"/>
      <charset val="128"/>
    </font>
    <font>
      <sz val="11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31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  <xf numFmtId="0" fontId="3" fillId="0" borderId="4" xfId="0" applyNumberFormat="1" applyFont="1" applyBorder="1" applyAlignment="1">
      <alignment horizontal="distributed" vertical="center" justifyLastLine="1"/>
    </xf>
    <xf numFmtId="41" fontId="0" fillId="2" borderId="12" xfId="0" applyNumberFormat="1" applyFill="1" applyBorder="1" applyAlignment="1">
      <alignment horizontal="centerContinuous" vertical="center"/>
    </xf>
    <xf numFmtId="41" fontId="0" fillId="2" borderId="16" xfId="0" applyNumberFormat="1" applyFill="1" applyBorder="1" applyAlignment="1">
      <alignment horizontal="centerContinuous" vertical="center"/>
    </xf>
    <xf numFmtId="177" fontId="2" fillId="0" borderId="8" xfId="1" applyNumberFormat="1" applyFill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21" fillId="0" borderId="8" xfId="1" applyNumberFormat="1" applyFont="1" applyBorder="1" applyAlignment="1">
      <alignment vertical="center"/>
    </xf>
    <xf numFmtId="177" fontId="17" fillId="0" borderId="8" xfId="1" applyNumberFormat="1" applyFont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8" xfId="1" applyNumberFormat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6" fontId="0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176" fontId="0" fillId="2" borderId="14" xfId="0" applyNumberFormat="1" applyFont="1" applyFill="1" applyBorder="1" applyAlignment="1">
      <alignment horizontal="center" vertical="center"/>
    </xf>
    <xf numFmtId="176" fontId="0" fillId="2" borderId="15" xfId="0" applyNumberFormat="1" applyFont="1" applyFill="1" applyBorder="1" applyAlignment="1">
      <alignment horizontal="center" vertical="center"/>
    </xf>
    <xf numFmtId="41" fontId="0" fillId="2" borderId="12" xfId="0" applyNumberFormat="1" applyFill="1" applyBorder="1" applyAlignment="1">
      <alignment horizontal="center" vertical="center"/>
    </xf>
    <xf numFmtId="41" fontId="0" fillId="2" borderId="13" xfId="0" applyNumberFormat="1" applyFill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L17" sqref="L17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108" t="s">
        <v>0</v>
      </c>
      <c r="B1" s="108"/>
      <c r="C1" s="108"/>
      <c r="D1" s="108"/>
      <c r="E1" s="93" t="s">
        <v>245</v>
      </c>
      <c r="F1" s="2"/>
    </row>
    <row r="3" spans="1:9" ht="14.25">
      <c r="A3" s="10" t="s">
        <v>103</v>
      </c>
    </row>
    <row r="5" spans="1:9">
      <c r="A5" s="9" t="s">
        <v>232</v>
      </c>
    </row>
    <row r="6" spans="1:9" ht="14.25">
      <c r="A6" s="3"/>
      <c r="G6" s="110" t="s">
        <v>104</v>
      </c>
      <c r="H6" s="111"/>
      <c r="I6" s="111"/>
    </row>
    <row r="7" spans="1:9" ht="27" customHeight="1">
      <c r="A7" s="8"/>
      <c r="B7" s="4"/>
      <c r="C7" s="4"/>
      <c r="D7" s="4"/>
      <c r="E7" s="57"/>
      <c r="F7" s="49" t="s">
        <v>234</v>
      </c>
      <c r="G7" s="49"/>
      <c r="H7" s="49" t="s">
        <v>230</v>
      </c>
      <c r="I7" s="50" t="s">
        <v>20</v>
      </c>
    </row>
    <row r="8" spans="1:9" ht="17.100000000000001" customHeight="1">
      <c r="A8" s="5"/>
      <c r="B8" s="6"/>
      <c r="C8" s="6"/>
      <c r="D8" s="6"/>
      <c r="E8" s="58"/>
      <c r="F8" s="51" t="s">
        <v>101</v>
      </c>
      <c r="G8" s="51" t="s">
        <v>1</v>
      </c>
      <c r="H8" s="51" t="s">
        <v>228</v>
      </c>
      <c r="I8" s="52"/>
    </row>
    <row r="9" spans="1:9" ht="18" customHeight="1">
      <c r="A9" s="109" t="s">
        <v>79</v>
      </c>
      <c r="B9" s="109" t="s">
        <v>80</v>
      </c>
      <c r="C9" s="59" t="s">
        <v>2</v>
      </c>
      <c r="D9" s="53"/>
      <c r="E9" s="53"/>
      <c r="F9" s="54">
        <v>179356</v>
      </c>
      <c r="G9" s="55">
        <f t="shared" ref="G9:G22" si="0">F9/$F$22*100</f>
        <v>28.155429726806496</v>
      </c>
      <c r="H9" s="54">
        <v>181425</v>
      </c>
      <c r="I9" s="55">
        <f t="shared" ref="I9:I21" si="1">(F9/H9-1)*100</f>
        <v>-1.140416149924206</v>
      </c>
    </row>
    <row r="10" spans="1:9" ht="18" customHeight="1">
      <c r="A10" s="109"/>
      <c r="B10" s="109"/>
      <c r="C10" s="61"/>
      <c r="D10" s="59" t="s">
        <v>21</v>
      </c>
      <c r="E10" s="53"/>
      <c r="F10" s="54">
        <v>74061</v>
      </c>
      <c r="G10" s="55">
        <f t="shared" si="0"/>
        <v>11.626147332662502</v>
      </c>
      <c r="H10" s="54">
        <v>77899</v>
      </c>
      <c r="I10" s="55">
        <f t="shared" si="1"/>
        <v>-4.9268925146664255</v>
      </c>
    </row>
    <row r="11" spans="1:9" ht="18" customHeight="1">
      <c r="A11" s="109"/>
      <c r="B11" s="109"/>
      <c r="C11" s="48"/>
      <c r="D11" s="48"/>
      <c r="E11" s="28" t="s">
        <v>22</v>
      </c>
      <c r="F11" s="54">
        <v>60472</v>
      </c>
      <c r="G11" s="55">
        <f t="shared" si="0"/>
        <v>9.492936653579708</v>
      </c>
      <c r="H11" s="54">
        <v>63674</v>
      </c>
      <c r="I11" s="55">
        <f t="shared" si="1"/>
        <v>-5.028740145114174</v>
      </c>
    </row>
    <row r="12" spans="1:9" ht="18" customHeight="1">
      <c r="A12" s="109"/>
      <c r="B12" s="109"/>
      <c r="C12" s="48"/>
      <c r="D12" s="27"/>
      <c r="E12" s="28" t="s">
        <v>23</v>
      </c>
      <c r="F12" s="54">
        <v>7814</v>
      </c>
      <c r="G12" s="55">
        <f>F12/$F$22*100</f>
        <v>1.2266471591988333</v>
      </c>
      <c r="H12" s="54">
        <v>8326</v>
      </c>
      <c r="I12" s="55">
        <f t="shared" si="1"/>
        <v>-6.1494114821042505</v>
      </c>
    </row>
    <row r="13" spans="1:9" ht="18" customHeight="1">
      <c r="A13" s="109"/>
      <c r="B13" s="109"/>
      <c r="C13" s="60"/>
      <c r="D13" s="53" t="s">
        <v>24</v>
      </c>
      <c r="E13" s="53"/>
      <c r="F13" s="54">
        <v>73742</v>
      </c>
      <c r="G13" s="55">
        <f t="shared" si="0"/>
        <v>11.57607049061177</v>
      </c>
      <c r="H13" s="54">
        <v>72726</v>
      </c>
      <c r="I13" s="55">
        <f t="shared" si="1"/>
        <v>1.3970244479278415</v>
      </c>
    </row>
    <row r="14" spans="1:9" ht="18" customHeight="1">
      <c r="A14" s="109"/>
      <c r="B14" s="109"/>
      <c r="C14" s="53" t="s">
        <v>3</v>
      </c>
      <c r="D14" s="53"/>
      <c r="E14" s="53"/>
      <c r="F14" s="54">
        <v>3232</v>
      </c>
      <c r="G14" s="55">
        <f t="shared" si="0"/>
        <v>0.50736160974284994</v>
      </c>
      <c r="H14" s="54">
        <v>3165</v>
      </c>
      <c r="I14" s="55">
        <f t="shared" si="1"/>
        <v>2.1169036334913072</v>
      </c>
    </row>
    <row r="15" spans="1:9" ht="18" customHeight="1">
      <c r="A15" s="109"/>
      <c r="B15" s="109"/>
      <c r="C15" s="53" t="s">
        <v>4</v>
      </c>
      <c r="D15" s="53"/>
      <c r="E15" s="53"/>
      <c r="F15" s="54">
        <v>78500</v>
      </c>
      <c r="G15" s="55">
        <f t="shared" si="0"/>
        <v>12.322984642578502</v>
      </c>
      <c r="H15" s="54">
        <v>69000</v>
      </c>
      <c r="I15" s="55">
        <f t="shared" si="1"/>
        <v>13.768115942028981</v>
      </c>
    </row>
    <row r="16" spans="1:9" ht="18" customHeight="1">
      <c r="A16" s="109"/>
      <c r="B16" s="109"/>
      <c r="C16" s="53" t="s">
        <v>25</v>
      </c>
      <c r="D16" s="53"/>
      <c r="E16" s="53"/>
      <c r="F16" s="54">
        <v>15124</v>
      </c>
      <c r="G16" s="55">
        <f t="shared" si="0"/>
        <v>2.3741760475714302</v>
      </c>
      <c r="H16" s="54">
        <v>15675</v>
      </c>
      <c r="I16" s="55">
        <f>(F16/H16-1)*100</f>
        <v>-3.5151515151515156</v>
      </c>
    </row>
    <row r="17" spans="1:9" ht="18" customHeight="1">
      <c r="A17" s="109"/>
      <c r="B17" s="109"/>
      <c r="C17" s="53" t="s">
        <v>5</v>
      </c>
      <c r="D17" s="53"/>
      <c r="E17" s="53"/>
      <c r="F17" s="54">
        <v>136298</v>
      </c>
      <c r="G17" s="55">
        <f t="shared" si="0"/>
        <v>21.396154914830124</v>
      </c>
      <c r="H17" s="54">
        <v>126946</v>
      </c>
      <c r="I17" s="55">
        <f t="shared" si="1"/>
        <v>7.3669119153025653</v>
      </c>
    </row>
    <row r="18" spans="1:9" ht="18" customHeight="1">
      <c r="A18" s="109"/>
      <c r="B18" s="109"/>
      <c r="C18" s="53" t="s">
        <v>26</v>
      </c>
      <c r="D18" s="53"/>
      <c r="E18" s="53"/>
      <c r="F18" s="54">
        <v>33591</v>
      </c>
      <c r="G18" s="55">
        <f t="shared" si="0"/>
        <v>5.2731385621510123</v>
      </c>
      <c r="H18" s="54">
        <v>32578</v>
      </c>
      <c r="I18" s="55">
        <f t="shared" si="1"/>
        <v>3.109460372030215</v>
      </c>
    </row>
    <row r="19" spans="1:9" ht="18" customHeight="1">
      <c r="A19" s="109"/>
      <c r="B19" s="109"/>
      <c r="C19" s="53" t="s">
        <v>27</v>
      </c>
      <c r="D19" s="53"/>
      <c r="E19" s="53"/>
      <c r="F19" s="54">
        <v>6522</v>
      </c>
      <c r="G19" s="55">
        <f t="shared" si="0"/>
        <v>1.0238280998585603</v>
      </c>
      <c r="H19" s="54">
        <v>9362</v>
      </c>
      <c r="I19" s="55">
        <f t="shared" si="1"/>
        <v>-30.335398419141214</v>
      </c>
    </row>
    <row r="20" spans="1:9" ht="18" customHeight="1">
      <c r="A20" s="109"/>
      <c r="B20" s="109"/>
      <c r="C20" s="53" t="s">
        <v>6</v>
      </c>
      <c r="D20" s="53"/>
      <c r="E20" s="53"/>
      <c r="F20" s="54">
        <v>60390</v>
      </c>
      <c r="G20" s="55">
        <f t="shared" si="0"/>
        <v>9.4800642365008372</v>
      </c>
      <c r="H20" s="54">
        <v>57988</v>
      </c>
      <c r="I20" s="55">
        <f t="shared" si="1"/>
        <v>4.1422363247568539</v>
      </c>
    </row>
    <row r="21" spans="1:9" ht="18" customHeight="1">
      <c r="A21" s="109"/>
      <c r="B21" s="109"/>
      <c r="C21" s="53" t="s">
        <v>7</v>
      </c>
      <c r="D21" s="53"/>
      <c r="E21" s="53"/>
      <c r="F21" s="54">
        <v>124008</v>
      </c>
      <c r="G21" s="55">
        <f t="shared" si="0"/>
        <v>19.46686215996019</v>
      </c>
      <c r="H21" s="54">
        <v>123895</v>
      </c>
      <c r="I21" s="55">
        <f t="shared" si="1"/>
        <v>9.120626336818205E-2</v>
      </c>
    </row>
    <row r="22" spans="1:9" ht="18" customHeight="1">
      <c r="A22" s="109"/>
      <c r="B22" s="109"/>
      <c r="C22" s="53" t="s">
        <v>8</v>
      </c>
      <c r="D22" s="53"/>
      <c r="E22" s="53"/>
      <c r="F22" s="54">
        <f>SUM(F9,F14:F21)</f>
        <v>637021</v>
      </c>
      <c r="G22" s="55">
        <f t="shared" si="0"/>
        <v>100</v>
      </c>
      <c r="H22" s="54">
        <v>620034</v>
      </c>
      <c r="I22" s="55">
        <f t="shared" ref="I22:I40" si="2">(F22/H22-1)*100</f>
        <v>2.739688468696877</v>
      </c>
    </row>
    <row r="23" spans="1:9" ht="18" customHeight="1">
      <c r="A23" s="109"/>
      <c r="B23" s="109" t="s">
        <v>81</v>
      </c>
      <c r="C23" s="62" t="s">
        <v>9</v>
      </c>
      <c r="D23" s="28"/>
      <c r="E23" s="28"/>
      <c r="F23" s="54">
        <v>348820</v>
      </c>
      <c r="G23" s="55">
        <f t="shared" ref="G23:G37" si="3">F23/$F$40*100</f>
        <v>54.75800640795201</v>
      </c>
      <c r="H23" s="54">
        <v>336745</v>
      </c>
      <c r="I23" s="55">
        <f t="shared" si="2"/>
        <v>3.5857993437170554</v>
      </c>
    </row>
    <row r="24" spans="1:9" ht="18" customHeight="1">
      <c r="A24" s="109"/>
      <c r="B24" s="109"/>
      <c r="C24" s="61"/>
      <c r="D24" s="28" t="s">
        <v>10</v>
      </c>
      <c r="E24" s="28"/>
      <c r="F24" s="54">
        <v>111785</v>
      </c>
      <c r="G24" s="55">
        <f t="shared" si="3"/>
        <v>17.54808711172787</v>
      </c>
      <c r="H24" s="54">
        <v>104532</v>
      </c>
      <c r="I24" s="55">
        <f t="shared" si="2"/>
        <v>6.9385451345042704</v>
      </c>
    </row>
    <row r="25" spans="1:9" ht="18" customHeight="1">
      <c r="A25" s="109"/>
      <c r="B25" s="109"/>
      <c r="C25" s="61"/>
      <c r="D25" s="28" t="s">
        <v>28</v>
      </c>
      <c r="E25" s="28"/>
      <c r="F25" s="54">
        <v>164230</v>
      </c>
      <c r="G25" s="55">
        <f t="shared" si="3"/>
        <v>25.780939717842898</v>
      </c>
      <c r="H25" s="54">
        <v>161633</v>
      </c>
      <c r="I25" s="55">
        <f t="shared" si="2"/>
        <v>1.6067263491984951</v>
      </c>
    </row>
    <row r="26" spans="1:9" ht="18" customHeight="1">
      <c r="A26" s="109"/>
      <c r="B26" s="109"/>
      <c r="C26" s="60"/>
      <c r="D26" s="28" t="s">
        <v>11</v>
      </c>
      <c r="E26" s="28"/>
      <c r="F26" s="54">
        <v>72805</v>
      </c>
      <c r="G26" s="55">
        <f t="shared" si="3"/>
        <v>11.428979578381245</v>
      </c>
      <c r="H26" s="54">
        <v>70580</v>
      </c>
      <c r="I26" s="55">
        <f t="shared" si="2"/>
        <v>3.1524511192972504</v>
      </c>
    </row>
    <row r="27" spans="1:9" ht="18" customHeight="1">
      <c r="A27" s="109"/>
      <c r="B27" s="109"/>
      <c r="C27" s="62" t="s">
        <v>12</v>
      </c>
      <c r="D27" s="28"/>
      <c r="E27" s="28"/>
      <c r="F27" s="54">
        <v>211093</v>
      </c>
      <c r="G27" s="55">
        <f t="shared" si="3"/>
        <v>33.137526078418141</v>
      </c>
      <c r="H27" s="54">
        <v>217453</v>
      </c>
      <c r="I27" s="55">
        <f t="shared" si="2"/>
        <v>-2.9247699502881086</v>
      </c>
    </row>
    <row r="28" spans="1:9" ht="18" customHeight="1">
      <c r="A28" s="109"/>
      <c r="B28" s="109"/>
      <c r="C28" s="61"/>
      <c r="D28" s="28" t="s">
        <v>13</v>
      </c>
      <c r="E28" s="28"/>
      <c r="F28" s="54">
        <v>68667</v>
      </c>
      <c r="G28" s="55">
        <f t="shared" si="3"/>
        <v>10.779393457986473</v>
      </c>
      <c r="H28" s="54">
        <v>69870</v>
      </c>
      <c r="I28" s="55">
        <f t="shared" si="2"/>
        <v>-1.7217689995706276</v>
      </c>
    </row>
    <row r="29" spans="1:9" ht="18" customHeight="1">
      <c r="A29" s="109"/>
      <c r="B29" s="109"/>
      <c r="C29" s="61"/>
      <c r="D29" s="28" t="s">
        <v>29</v>
      </c>
      <c r="E29" s="28"/>
      <c r="F29" s="54">
        <v>8338</v>
      </c>
      <c r="G29" s="55">
        <f t="shared" si="3"/>
        <v>1.3089050439467458</v>
      </c>
      <c r="H29" s="54">
        <v>8995</v>
      </c>
      <c r="I29" s="55">
        <f t="shared" si="2"/>
        <v>-7.304057809894382</v>
      </c>
    </row>
    <row r="30" spans="1:9" ht="18" customHeight="1">
      <c r="A30" s="109"/>
      <c r="B30" s="109"/>
      <c r="C30" s="61"/>
      <c r="D30" s="28" t="s">
        <v>30</v>
      </c>
      <c r="E30" s="28"/>
      <c r="F30" s="54">
        <v>35620</v>
      </c>
      <c r="G30" s="55">
        <f t="shared" si="3"/>
        <v>5.591652394505048</v>
      </c>
      <c r="H30" s="54">
        <v>29911</v>
      </c>
      <c r="I30" s="55">
        <f t="shared" si="2"/>
        <v>19.086623650162139</v>
      </c>
    </row>
    <row r="31" spans="1:9" ht="18" customHeight="1">
      <c r="A31" s="109"/>
      <c r="B31" s="109"/>
      <c r="C31" s="61"/>
      <c r="D31" s="28" t="s">
        <v>31</v>
      </c>
      <c r="E31" s="28"/>
      <c r="F31" s="54">
        <v>49573</v>
      </c>
      <c r="G31" s="55">
        <f t="shared" si="3"/>
        <v>7.7820040469623448</v>
      </c>
      <c r="H31" s="54">
        <v>48748</v>
      </c>
      <c r="I31" s="55">
        <f t="shared" si="2"/>
        <v>1.692377123164035</v>
      </c>
    </row>
    <row r="32" spans="1:9" ht="18" customHeight="1">
      <c r="A32" s="109"/>
      <c r="B32" s="109"/>
      <c r="C32" s="61"/>
      <c r="D32" s="28" t="s">
        <v>14</v>
      </c>
      <c r="E32" s="28"/>
      <c r="F32" s="54">
        <v>2483</v>
      </c>
      <c r="G32" s="55">
        <f t="shared" si="3"/>
        <v>0.38978306837608179</v>
      </c>
      <c r="H32" s="54">
        <v>5074</v>
      </c>
      <c r="I32" s="55">
        <f t="shared" si="2"/>
        <v>-51.06424911312574</v>
      </c>
    </row>
    <row r="33" spans="1:9" ht="18" customHeight="1">
      <c r="A33" s="109"/>
      <c r="B33" s="109"/>
      <c r="C33" s="60"/>
      <c r="D33" s="28" t="s">
        <v>32</v>
      </c>
      <c r="E33" s="28"/>
      <c r="F33" s="54">
        <v>46112</v>
      </c>
      <c r="G33" s="55">
        <f t="shared" si="3"/>
        <v>7.2386938578163047</v>
      </c>
      <c r="H33" s="54">
        <v>55521</v>
      </c>
      <c r="I33" s="55">
        <f t="shared" si="2"/>
        <v>-16.946740872822897</v>
      </c>
    </row>
    <row r="34" spans="1:9" ht="18" customHeight="1">
      <c r="A34" s="109"/>
      <c r="B34" s="109"/>
      <c r="C34" s="62" t="s">
        <v>15</v>
      </c>
      <c r="D34" s="28"/>
      <c r="E34" s="28"/>
      <c r="F34" s="54">
        <v>77108</v>
      </c>
      <c r="G34" s="55">
        <f t="shared" si="3"/>
        <v>12.104467513629849</v>
      </c>
      <c r="H34" s="54">
        <v>65836</v>
      </c>
      <c r="I34" s="55">
        <f t="shared" si="2"/>
        <v>17.121331794155182</v>
      </c>
    </row>
    <row r="35" spans="1:9" ht="18" customHeight="1">
      <c r="A35" s="109"/>
      <c r="B35" s="109"/>
      <c r="C35" s="61"/>
      <c r="D35" s="62" t="s">
        <v>16</v>
      </c>
      <c r="E35" s="28"/>
      <c r="F35" s="54">
        <v>77108</v>
      </c>
      <c r="G35" s="55">
        <f t="shared" si="3"/>
        <v>12.104467513629849</v>
      </c>
      <c r="H35" s="54">
        <v>64870</v>
      </c>
      <c r="I35" s="55">
        <f t="shared" si="2"/>
        <v>18.865423154000304</v>
      </c>
    </row>
    <row r="36" spans="1:9" ht="18" customHeight="1">
      <c r="A36" s="109"/>
      <c r="B36" s="109"/>
      <c r="C36" s="61"/>
      <c r="D36" s="61"/>
      <c r="E36" s="56" t="s">
        <v>102</v>
      </c>
      <c r="F36" s="54">
        <v>49164</v>
      </c>
      <c r="G36" s="55">
        <f t="shared" si="3"/>
        <v>7.7177989422640705</v>
      </c>
      <c r="H36" s="54">
        <v>32879</v>
      </c>
      <c r="I36" s="55">
        <f>(F36/H36-1)*100</f>
        <v>49.530095197542501</v>
      </c>
    </row>
    <row r="37" spans="1:9" ht="18" customHeight="1">
      <c r="A37" s="109"/>
      <c r="B37" s="109"/>
      <c r="C37" s="61"/>
      <c r="D37" s="60"/>
      <c r="E37" s="28" t="s">
        <v>33</v>
      </c>
      <c r="F37" s="54">
        <v>27944</v>
      </c>
      <c r="G37" s="55">
        <f t="shared" si="3"/>
        <v>4.3866685713657789</v>
      </c>
      <c r="H37" s="54">
        <v>31991</v>
      </c>
      <c r="I37" s="55">
        <f t="shared" si="2"/>
        <v>-12.650432934262756</v>
      </c>
    </row>
    <row r="38" spans="1:9" ht="18" customHeight="1">
      <c r="A38" s="109"/>
      <c r="B38" s="109"/>
      <c r="C38" s="61"/>
      <c r="D38" s="53" t="s">
        <v>34</v>
      </c>
      <c r="E38" s="53"/>
      <c r="F38" s="54">
        <v>0</v>
      </c>
      <c r="G38" s="55">
        <f>F38/$F$40*100</f>
        <v>0</v>
      </c>
      <c r="H38" s="54">
        <v>0</v>
      </c>
      <c r="I38" s="55" t="e">
        <f t="shared" si="2"/>
        <v>#DIV/0!</v>
      </c>
    </row>
    <row r="39" spans="1:9" ht="18" customHeight="1">
      <c r="A39" s="109"/>
      <c r="B39" s="109"/>
      <c r="C39" s="60"/>
      <c r="D39" s="53" t="s">
        <v>35</v>
      </c>
      <c r="E39" s="53"/>
      <c r="F39" s="54">
        <v>0</v>
      </c>
      <c r="G39" s="55">
        <f>F39/$F$40*100</f>
        <v>0</v>
      </c>
      <c r="H39" s="54">
        <v>0</v>
      </c>
      <c r="I39" s="55" t="e">
        <f t="shared" si="2"/>
        <v>#DIV/0!</v>
      </c>
    </row>
    <row r="40" spans="1:9" ht="18" customHeight="1">
      <c r="A40" s="109"/>
      <c r="B40" s="109"/>
      <c r="C40" s="28" t="s">
        <v>17</v>
      </c>
      <c r="D40" s="28"/>
      <c r="E40" s="28"/>
      <c r="F40" s="54">
        <f>SUM(F23,F27,F34)</f>
        <v>637021</v>
      </c>
      <c r="G40" s="55">
        <f>F40/$F$40*100</f>
        <v>100</v>
      </c>
      <c r="H40" s="54">
        <f>SUM(H23,H27,H34)</f>
        <v>620034</v>
      </c>
      <c r="I40" s="55">
        <f t="shared" si="2"/>
        <v>2.739688468696877</v>
      </c>
    </row>
    <row r="41" spans="1:9" ht="18" customHeight="1">
      <c r="A41" s="24" t="s">
        <v>18</v>
      </c>
      <c r="B41" s="24"/>
    </row>
    <row r="42" spans="1:9" ht="18" customHeight="1">
      <c r="A42" s="25" t="s">
        <v>19</v>
      </c>
      <c r="B42" s="24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71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P11" sqref="P1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93" t="s">
        <v>245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5.95" customHeight="1">
      <c r="A6" s="117" t="s">
        <v>44</v>
      </c>
      <c r="B6" s="116"/>
      <c r="C6" s="116"/>
      <c r="D6" s="116"/>
      <c r="E6" s="116"/>
      <c r="F6" s="124" t="s">
        <v>246</v>
      </c>
      <c r="G6" s="125" t="s">
        <v>247</v>
      </c>
      <c r="H6" s="124" t="s">
        <v>248</v>
      </c>
      <c r="I6" s="125" t="s">
        <v>249</v>
      </c>
      <c r="J6" s="124" t="s">
        <v>250</v>
      </c>
      <c r="K6" s="125" t="s">
        <v>251</v>
      </c>
      <c r="L6" s="124" t="s">
        <v>252</v>
      </c>
      <c r="M6" s="125" t="s">
        <v>253</v>
      </c>
      <c r="N6" s="124" t="s">
        <v>254</v>
      </c>
      <c r="O6" s="125" t="s">
        <v>255</v>
      </c>
    </row>
    <row r="7" spans="1:25" ht="15.95" customHeight="1">
      <c r="A7" s="116"/>
      <c r="B7" s="116"/>
      <c r="C7" s="116"/>
      <c r="D7" s="116"/>
      <c r="E7" s="116"/>
      <c r="F7" s="51" t="s">
        <v>236</v>
      </c>
      <c r="G7" s="51" t="s">
        <v>230</v>
      </c>
      <c r="H7" s="51" t="s">
        <v>233</v>
      </c>
      <c r="I7" s="51" t="s">
        <v>230</v>
      </c>
      <c r="J7" s="51" t="s">
        <v>233</v>
      </c>
      <c r="K7" s="51" t="s">
        <v>230</v>
      </c>
      <c r="L7" s="51" t="s">
        <v>233</v>
      </c>
      <c r="M7" s="51" t="s">
        <v>230</v>
      </c>
      <c r="N7" s="51" t="s">
        <v>233</v>
      </c>
      <c r="O7" s="51" t="s">
        <v>230</v>
      </c>
    </row>
    <row r="8" spans="1:25" ht="15.95" customHeight="1">
      <c r="A8" s="114" t="s">
        <v>83</v>
      </c>
      <c r="B8" s="59" t="s">
        <v>45</v>
      </c>
      <c r="C8" s="53"/>
      <c r="D8" s="53"/>
      <c r="E8" s="63" t="s">
        <v>36</v>
      </c>
      <c r="F8" s="64">
        <v>21047</v>
      </c>
      <c r="G8" s="64">
        <v>20990</v>
      </c>
      <c r="H8" s="64">
        <v>1988</v>
      </c>
      <c r="I8" s="64">
        <v>1999</v>
      </c>
      <c r="J8" s="102">
        <v>2059</v>
      </c>
      <c r="K8" s="64">
        <v>2006</v>
      </c>
      <c r="L8" s="64">
        <v>305</v>
      </c>
      <c r="M8" s="64">
        <v>314</v>
      </c>
      <c r="N8" s="64">
        <v>27694</v>
      </c>
      <c r="O8" s="64">
        <v>27467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4"/>
      <c r="B9" s="61"/>
      <c r="C9" s="53" t="s">
        <v>46</v>
      </c>
      <c r="D9" s="53"/>
      <c r="E9" s="63" t="s">
        <v>37</v>
      </c>
      <c r="F9" s="64">
        <v>21003</v>
      </c>
      <c r="G9" s="64">
        <v>20935</v>
      </c>
      <c r="H9" s="64">
        <v>1988</v>
      </c>
      <c r="I9" s="64">
        <v>1999</v>
      </c>
      <c r="J9" s="102">
        <v>2059</v>
      </c>
      <c r="K9" s="64">
        <v>2006</v>
      </c>
      <c r="L9" s="64">
        <v>305</v>
      </c>
      <c r="M9" s="64">
        <v>314</v>
      </c>
      <c r="N9" s="64">
        <v>27694</v>
      </c>
      <c r="O9" s="64">
        <v>27467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4"/>
      <c r="B10" s="60"/>
      <c r="C10" s="53" t="s">
        <v>47</v>
      </c>
      <c r="D10" s="53"/>
      <c r="E10" s="63" t="s">
        <v>38</v>
      </c>
      <c r="F10" s="64">
        <v>44</v>
      </c>
      <c r="G10" s="64">
        <v>55</v>
      </c>
      <c r="H10" s="64">
        <v>0</v>
      </c>
      <c r="I10" s="64">
        <v>0</v>
      </c>
      <c r="J10" s="65">
        <v>0</v>
      </c>
      <c r="K10" s="65">
        <v>0</v>
      </c>
      <c r="L10" s="64">
        <v>0</v>
      </c>
      <c r="M10" s="64">
        <v>0</v>
      </c>
      <c r="N10" s="64">
        <v>0</v>
      </c>
      <c r="O10" s="64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4"/>
      <c r="B11" s="59" t="s">
        <v>48</v>
      </c>
      <c r="C11" s="53"/>
      <c r="D11" s="53"/>
      <c r="E11" s="63" t="s">
        <v>39</v>
      </c>
      <c r="F11" s="64">
        <v>22039</v>
      </c>
      <c r="G11" s="64">
        <v>21356</v>
      </c>
      <c r="H11" s="64">
        <v>1916</v>
      </c>
      <c r="I11" s="64">
        <v>1909</v>
      </c>
      <c r="J11" s="102">
        <v>2064</v>
      </c>
      <c r="K11" s="64">
        <v>2009</v>
      </c>
      <c r="L11" s="64">
        <v>463</v>
      </c>
      <c r="M11" s="64">
        <v>455</v>
      </c>
      <c r="N11" s="64">
        <v>28338</v>
      </c>
      <c r="O11" s="64">
        <v>27725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4"/>
      <c r="B12" s="61"/>
      <c r="C12" s="53" t="s">
        <v>49</v>
      </c>
      <c r="D12" s="53"/>
      <c r="E12" s="63" t="s">
        <v>40</v>
      </c>
      <c r="F12" s="64">
        <v>21992</v>
      </c>
      <c r="G12" s="64">
        <v>21334</v>
      </c>
      <c r="H12" s="64">
        <v>1909</v>
      </c>
      <c r="I12" s="64">
        <v>1909</v>
      </c>
      <c r="J12" s="102">
        <v>2064</v>
      </c>
      <c r="K12" s="64">
        <v>2009</v>
      </c>
      <c r="L12" s="64">
        <v>463</v>
      </c>
      <c r="M12" s="64">
        <v>455</v>
      </c>
      <c r="N12" s="64">
        <v>28323</v>
      </c>
      <c r="O12" s="64">
        <v>27710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4"/>
      <c r="B13" s="60"/>
      <c r="C13" s="53" t="s">
        <v>50</v>
      </c>
      <c r="D13" s="53"/>
      <c r="E13" s="63" t="s">
        <v>41</v>
      </c>
      <c r="F13" s="64">
        <v>25</v>
      </c>
      <c r="G13" s="64">
        <v>22</v>
      </c>
      <c r="H13" s="65">
        <v>0</v>
      </c>
      <c r="I13" s="65">
        <v>0</v>
      </c>
      <c r="J13" s="65">
        <v>0</v>
      </c>
      <c r="K13" s="65">
        <v>0</v>
      </c>
      <c r="L13" s="64">
        <v>0</v>
      </c>
      <c r="M13" s="64">
        <v>0</v>
      </c>
      <c r="N13" s="64">
        <v>15</v>
      </c>
      <c r="O13" s="64">
        <v>15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4"/>
      <c r="B14" s="53" t="s">
        <v>51</v>
      </c>
      <c r="C14" s="53"/>
      <c r="D14" s="53"/>
      <c r="E14" s="63" t="s">
        <v>87</v>
      </c>
      <c r="F14" s="64">
        <f t="shared" ref="F14:O15" si="0">F9-F12</f>
        <v>-989</v>
      </c>
      <c r="G14" s="64">
        <f>G9-G12</f>
        <v>-399</v>
      </c>
      <c r="H14" s="64">
        <f t="shared" si="0"/>
        <v>79</v>
      </c>
      <c r="I14" s="64">
        <f>I9-I12</f>
        <v>90</v>
      </c>
      <c r="J14" s="64">
        <f t="shared" si="0"/>
        <v>-5</v>
      </c>
      <c r="K14" s="64">
        <f t="shared" si="0"/>
        <v>-3</v>
      </c>
      <c r="L14" s="64">
        <f>L9-L12</f>
        <v>-158</v>
      </c>
      <c r="M14" s="64">
        <f t="shared" si="0"/>
        <v>-141</v>
      </c>
      <c r="N14" s="64">
        <f t="shared" si="0"/>
        <v>-629</v>
      </c>
      <c r="O14" s="64">
        <f t="shared" si="0"/>
        <v>-243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4"/>
      <c r="B15" s="53" t="s">
        <v>52</v>
      </c>
      <c r="C15" s="53"/>
      <c r="D15" s="53"/>
      <c r="E15" s="63" t="s">
        <v>88</v>
      </c>
      <c r="F15" s="64">
        <f t="shared" ref="F15:N15" si="1">F10-F13</f>
        <v>19</v>
      </c>
      <c r="G15" s="64">
        <f t="shared" si="1"/>
        <v>33</v>
      </c>
      <c r="H15" s="64">
        <f t="shared" si="1"/>
        <v>0</v>
      </c>
      <c r="I15" s="64">
        <f t="shared" si="0"/>
        <v>0</v>
      </c>
      <c r="J15" s="64">
        <f t="shared" si="1"/>
        <v>0</v>
      </c>
      <c r="K15" s="64">
        <f t="shared" si="0"/>
        <v>0</v>
      </c>
      <c r="L15" s="64">
        <f t="shared" si="0"/>
        <v>0</v>
      </c>
      <c r="M15" s="64">
        <f t="shared" si="0"/>
        <v>0</v>
      </c>
      <c r="N15" s="64">
        <f t="shared" si="1"/>
        <v>-15</v>
      </c>
      <c r="O15" s="64">
        <f t="shared" si="0"/>
        <v>-15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4"/>
      <c r="B16" s="53" t="s">
        <v>53</v>
      </c>
      <c r="C16" s="53"/>
      <c r="D16" s="53"/>
      <c r="E16" s="63" t="s">
        <v>89</v>
      </c>
      <c r="F16" s="64">
        <f t="shared" ref="F16:O16" si="2">F8-F11</f>
        <v>-992</v>
      </c>
      <c r="G16" s="64">
        <f t="shared" si="2"/>
        <v>-366</v>
      </c>
      <c r="H16" s="64">
        <f t="shared" si="2"/>
        <v>72</v>
      </c>
      <c r="I16" s="64">
        <f>I8-I11</f>
        <v>90</v>
      </c>
      <c r="J16" s="64">
        <f t="shared" si="2"/>
        <v>-5</v>
      </c>
      <c r="K16" s="64">
        <f t="shared" si="2"/>
        <v>-3</v>
      </c>
      <c r="L16" s="64">
        <f t="shared" si="2"/>
        <v>-158</v>
      </c>
      <c r="M16" s="64">
        <f t="shared" si="2"/>
        <v>-141</v>
      </c>
      <c r="N16" s="64">
        <f t="shared" si="2"/>
        <v>-644</v>
      </c>
      <c r="O16" s="64">
        <f t="shared" si="2"/>
        <v>-258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4"/>
      <c r="B17" s="53" t="s">
        <v>54</v>
      </c>
      <c r="C17" s="53"/>
      <c r="D17" s="53"/>
      <c r="E17" s="51"/>
      <c r="F17" s="64">
        <v>0</v>
      </c>
      <c r="G17" s="64">
        <v>0</v>
      </c>
      <c r="H17" s="65">
        <v>0</v>
      </c>
      <c r="I17" s="65">
        <v>0</v>
      </c>
      <c r="J17" s="64">
        <v>2608</v>
      </c>
      <c r="K17" s="64">
        <v>2353</v>
      </c>
      <c r="L17" s="64">
        <v>12284</v>
      </c>
      <c r="M17" s="64">
        <v>12121</v>
      </c>
      <c r="N17" s="65">
        <v>0</v>
      </c>
      <c r="O17" s="66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4"/>
      <c r="B18" s="53" t="s">
        <v>55</v>
      </c>
      <c r="C18" s="53"/>
      <c r="D18" s="53"/>
      <c r="E18" s="51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4" t="s">
        <v>84</v>
      </c>
      <c r="B19" s="59" t="s">
        <v>56</v>
      </c>
      <c r="C19" s="53"/>
      <c r="D19" s="53"/>
      <c r="E19" s="63"/>
      <c r="F19" s="64">
        <v>7205</v>
      </c>
      <c r="G19" s="64">
        <v>5404</v>
      </c>
      <c r="H19" s="64">
        <v>1412</v>
      </c>
      <c r="I19" s="64">
        <v>1063</v>
      </c>
      <c r="J19" s="102">
        <v>81</v>
      </c>
      <c r="K19" s="64">
        <v>54</v>
      </c>
      <c r="L19" s="64">
        <v>384</v>
      </c>
      <c r="M19" s="64">
        <v>354</v>
      </c>
      <c r="N19" s="64">
        <v>13858</v>
      </c>
      <c r="O19" s="64">
        <v>13951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4"/>
      <c r="B20" s="60"/>
      <c r="C20" s="53" t="s">
        <v>57</v>
      </c>
      <c r="D20" s="53"/>
      <c r="E20" s="63"/>
      <c r="F20" s="64">
        <v>5682</v>
      </c>
      <c r="G20" s="64">
        <v>4370</v>
      </c>
      <c r="H20" s="64">
        <v>1186</v>
      </c>
      <c r="I20" s="64">
        <v>798</v>
      </c>
      <c r="J20" s="102">
        <v>78</v>
      </c>
      <c r="K20" s="65">
        <v>51</v>
      </c>
      <c r="L20" s="64">
        <v>56</v>
      </c>
      <c r="M20" s="64">
        <v>3</v>
      </c>
      <c r="N20" s="64">
        <v>6614</v>
      </c>
      <c r="O20" s="64">
        <v>6451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4"/>
      <c r="B21" s="53" t="s">
        <v>58</v>
      </c>
      <c r="C21" s="53"/>
      <c r="D21" s="53"/>
      <c r="E21" s="63" t="s">
        <v>90</v>
      </c>
      <c r="F21" s="64">
        <v>7205</v>
      </c>
      <c r="G21" s="64">
        <v>5404</v>
      </c>
      <c r="H21" s="64">
        <v>1412</v>
      </c>
      <c r="I21" s="64">
        <v>1063</v>
      </c>
      <c r="J21" s="102">
        <v>81</v>
      </c>
      <c r="K21" s="64">
        <v>54</v>
      </c>
      <c r="L21" s="64">
        <v>384</v>
      </c>
      <c r="M21" s="64">
        <v>354</v>
      </c>
      <c r="N21" s="64">
        <v>13858</v>
      </c>
      <c r="O21" s="64">
        <v>13951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4"/>
      <c r="B22" s="59" t="s">
        <v>59</v>
      </c>
      <c r="C22" s="53"/>
      <c r="D22" s="53"/>
      <c r="E22" s="63" t="s">
        <v>91</v>
      </c>
      <c r="F22" s="64">
        <v>15314</v>
      </c>
      <c r="G22" s="64">
        <v>14366</v>
      </c>
      <c r="H22" s="64">
        <v>2671</v>
      </c>
      <c r="I22" s="64">
        <v>1957</v>
      </c>
      <c r="J22" s="102">
        <v>143</v>
      </c>
      <c r="K22" s="64">
        <v>126</v>
      </c>
      <c r="L22" s="64">
        <v>384</v>
      </c>
      <c r="M22" s="64">
        <v>354</v>
      </c>
      <c r="N22" s="64">
        <v>24284</v>
      </c>
      <c r="O22" s="64">
        <v>24517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4"/>
      <c r="B23" s="60" t="s">
        <v>60</v>
      </c>
      <c r="C23" s="53" t="s">
        <v>61</v>
      </c>
      <c r="D23" s="53"/>
      <c r="E23" s="63"/>
      <c r="F23" s="64">
        <v>3595</v>
      </c>
      <c r="G23" s="64">
        <v>3493</v>
      </c>
      <c r="H23" s="64">
        <v>134</v>
      </c>
      <c r="I23" s="64">
        <v>144</v>
      </c>
      <c r="J23" s="102">
        <v>44</v>
      </c>
      <c r="K23" s="64">
        <v>51</v>
      </c>
      <c r="L23" s="64">
        <v>328</v>
      </c>
      <c r="M23" s="64">
        <v>324</v>
      </c>
      <c r="N23" s="64">
        <v>8567</v>
      </c>
      <c r="O23" s="64">
        <v>8698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4"/>
      <c r="B24" s="53" t="s">
        <v>92</v>
      </c>
      <c r="C24" s="53"/>
      <c r="D24" s="53"/>
      <c r="E24" s="63" t="s">
        <v>93</v>
      </c>
      <c r="F24" s="64">
        <f t="shared" ref="F24:O24" si="3">F21-F22</f>
        <v>-8109</v>
      </c>
      <c r="G24" s="64">
        <f>G21-G22</f>
        <v>-8962</v>
      </c>
      <c r="H24" s="64">
        <f t="shared" si="3"/>
        <v>-1259</v>
      </c>
      <c r="I24" s="64">
        <f t="shared" si="3"/>
        <v>-894</v>
      </c>
      <c r="J24" s="64">
        <f t="shared" si="3"/>
        <v>-62</v>
      </c>
      <c r="K24" s="64">
        <f t="shared" si="3"/>
        <v>-72</v>
      </c>
      <c r="L24" s="64">
        <f t="shared" si="3"/>
        <v>0</v>
      </c>
      <c r="M24" s="64">
        <f t="shared" si="3"/>
        <v>0</v>
      </c>
      <c r="N24" s="64">
        <f t="shared" si="3"/>
        <v>-10426</v>
      </c>
      <c r="O24" s="64">
        <f t="shared" si="3"/>
        <v>-10566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4"/>
      <c r="B25" s="59" t="s">
        <v>62</v>
      </c>
      <c r="C25" s="59"/>
      <c r="D25" s="59"/>
      <c r="E25" s="118" t="s">
        <v>94</v>
      </c>
      <c r="F25" s="112">
        <v>6742</v>
      </c>
      <c r="G25" s="112">
        <v>7233</v>
      </c>
      <c r="H25" s="112">
        <v>592</v>
      </c>
      <c r="I25" s="112">
        <v>594</v>
      </c>
      <c r="J25" s="112">
        <v>65</v>
      </c>
      <c r="K25" s="112">
        <v>62</v>
      </c>
      <c r="L25" s="112">
        <v>0</v>
      </c>
      <c r="M25" s="112">
        <v>0</v>
      </c>
      <c r="N25" s="112">
        <v>9767</v>
      </c>
      <c r="O25" s="112">
        <v>10053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4"/>
      <c r="B26" s="80" t="s">
        <v>63</v>
      </c>
      <c r="C26" s="80"/>
      <c r="D26" s="80"/>
      <c r="E26" s="119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4"/>
      <c r="B27" s="53" t="s">
        <v>95</v>
      </c>
      <c r="C27" s="53"/>
      <c r="D27" s="53"/>
      <c r="E27" s="63" t="s">
        <v>96</v>
      </c>
      <c r="F27" s="64">
        <f t="shared" ref="F27:O27" si="4">F24+F25</f>
        <v>-1367</v>
      </c>
      <c r="G27" s="64">
        <f t="shared" si="4"/>
        <v>-1729</v>
      </c>
      <c r="H27" s="64">
        <f t="shared" si="4"/>
        <v>-667</v>
      </c>
      <c r="I27" s="64">
        <f t="shared" si="4"/>
        <v>-300</v>
      </c>
      <c r="J27" s="64">
        <f t="shared" si="4"/>
        <v>3</v>
      </c>
      <c r="K27" s="64">
        <f t="shared" si="4"/>
        <v>-10</v>
      </c>
      <c r="L27" s="64">
        <f t="shared" si="4"/>
        <v>0</v>
      </c>
      <c r="M27" s="64">
        <f t="shared" si="4"/>
        <v>0</v>
      </c>
      <c r="N27" s="64">
        <f t="shared" si="4"/>
        <v>-659</v>
      </c>
      <c r="O27" s="64">
        <f t="shared" si="4"/>
        <v>-513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16" t="s">
        <v>64</v>
      </c>
      <c r="B30" s="116"/>
      <c r="C30" s="116"/>
      <c r="D30" s="116"/>
      <c r="E30" s="116"/>
      <c r="F30" s="121" t="s">
        <v>256</v>
      </c>
      <c r="G30" s="122" t="s">
        <v>257</v>
      </c>
      <c r="H30" s="123" t="s">
        <v>258</v>
      </c>
      <c r="I30" s="122" t="s">
        <v>259</v>
      </c>
      <c r="J30" s="123" t="s">
        <v>260</v>
      </c>
      <c r="K30" s="122" t="s">
        <v>261</v>
      </c>
      <c r="L30" s="123" t="s">
        <v>262</v>
      </c>
      <c r="M30" s="122" t="s">
        <v>263</v>
      </c>
      <c r="N30" s="123" t="s">
        <v>264</v>
      </c>
      <c r="O30" s="122" t="s">
        <v>265</v>
      </c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116"/>
      <c r="B31" s="116"/>
      <c r="C31" s="116"/>
      <c r="D31" s="116"/>
      <c r="E31" s="116"/>
      <c r="F31" s="51" t="s">
        <v>233</v>
      </c>
      <c r="G31" s="51" t="s">
        <v>230</v>
      </c>
      <c r="H31" s="51" t="s">
        <v>233</v>
      </c>
      <c r="I31" s="51" t="s">
        <v>230</v>
      </c>
      <c r="J31" s="51" t="s">
        <v>233</v>
      </c>
      <c r="K31" s="51" t="s">
        <v>230</v>
      </c>
      <c r="L31" s="51" t="s">
        <v>233</v>
      </c>
      <c r="M31" s="51" t="s">
        <v>230</v>
      </c>
      <c r="N31" s="51" t="s">
        <v>233</v>
      </c>
      <c r="O31" s="51" t="s">
        <v>230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114" t="s">
        <v>85</v>
      </c>
      <c r="B32" s="59" t="s">
        <v>45</v>
      </c>
      <c r="C32" s="53"/>
      <c r="D32" s="53"/>
      <c r="E32" s="91" t="s">
        <v>36</v>
      </c>
      <c r="F32" s="90">
        <v>353</v>
      </c>
      <c r="G32" s="90">
        <v>319</v>
      </c>
      <c r="H32" s="103">
        <v>378</v>
      </c>
      <c r="I32" s="90">
        <v>332</v>
      </c>
      <c r="J32" s="99">
        <v>3318</v>
      </c>
      <c r="K32" s="90">
        <v>3188</v>
      </c>
      <c r="L32" s="105">
        <v>739</v>
      </c>
      <c r="M32" s="90">
        <v>720</v>
      </c>
      <c r="N32" s="90">
        <v>1844</v>
      </c>
      <c r="O32" s="90">
        <v>440</v>
      </c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120"/>
      <c r="B33" s="61"/>
      <c r="C33" s="59" t="s">
        <v>65</v>
      </c>
      <c r="D33" s="53"/>
      <c r="E33" s="91"/>
      <c r="F33" s="90">
        <v>184</v>
      </c>
      <c r="G33" s="90">
        <v>192</v>
      </c>
      <c r="H33" s="103">
        <v>61</v>
      </c>
      <c r="I33" s="90">
        <v>60</v>
      </c>
      <c r="J33" s="99">
        <v>3272</v>
      </c>
      <c r="K33" s="90">
        <v>3114</v>
      </c>
      <c r="L33" s="105">
        <v>592</v>
      </c>
      <c r="M33" s="90">
        <v>652</v>
      </c>
      <c r="N33" s="90">
        <v>1844</v>
      </c>
      <c r="O33" s="90">
        <v>440</v>
      </c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120"/>
      <c r="B34" s="61"/>
      <c r="C34" s="60"/>
      <c r="D34" s="53" t="s">
        <v>66</v>
      </c>
      <c r="E34" s="91"/>
      <c r="F34" s="90">
        <v>129</v>
      </c>
      <c r="G34" s="90">
        <v>131</v>
      </c>
      <c r="H34" s="103">
        <v>59</v>
      </c>
      <c r="I34" s="90">
        <v>58</v>
      </c>
      <c r="J34" s="99">
        <v>3038</v>
      </c>
      <c r="K34" s="90">
        <v>2878</v>
      </c>
      <c r="L34" s="105">
        <v>412</v>
      </c>
      <c r="M34" s="90">
        <v>413</v>
      </c>
      <c r="N34" s="90">
        <v>1824</v>
      </c>
      <c r="O34" s="90">
        <v>420</v>
      </c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120"/>
      <c r="B35" s="60"/>
      <c r="C35" s="53" t="s">
        <v>67</v>
      </c>
      <c r="D35" s="53"/>
      <c r="E35" s="91"/>
      <c r="F35" s="90">
        <v>169</v>
      </c>
      <c r="G35" s="90">
        <v>126</v>
      </c>
      <c r="H35" s="103">
        <v>316</v>
      </c>
      <c r="I35" s="90">
        <v>272</v>
      </c>
      <c r="J35" s="66">
        <v>46</v>
      </c>
      <c r="K35" s="66">
        <v>74</v>
      </c>
      <c r="L35" s="105">
        <v>148</v>
      </c>
      <c r="M35" s="90">
        <v>69</v>
      </c>
      <c r="N35" s="90">
        <v>0</v>
      </c>
      <c r="O35" s="90">
        <v>0</v>
      </c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120"/>
      <c r="B36" s="59" t="s">
        <v>48</v>
      </c>
      <c r="C36" s="53"/>
      <c r="D36" s="53"/>
      <c r="E36" s="91" t="s">
        <v>37</v>
      </c>
      <c r="F36" s="90">
        <v>341</v>
      </c>
      <c r="G36" s="90">
        <v>299</v>
      </c>
      <c r="H36" s="103">
        <v>416</v>
      </c>
      <c r="I36" s="90">
        <v>408</v>
      </c>
      <c r="J36" s="99">
        <v>1771</v>
      </c>
      <c r="K36" s="90">
        <v>2009</v>
      </c>
      <c r="L36" s="105">
        <v>702</v>
      </c>
      <c r="M36" s="90">
        <v>773</v>
      </c>
      <c r="N36" s="90">
        <v>1552</v>
      </c>
      <c r="O36" s="90">
        <v>3</v>
      </c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120"/>
      <c r="B37" s="61"/>
      <c r="C37" s="53" t="s">
        <v>68</v>
      </c>
      <c r="D37" s="53"/>
      <c r="E37" s="91"/>
      <c r="F37" s="90">
        <v>332</v>
      </c>
      <c r="G37" s="90">
        <v>294</v>
      </c>
      <c r="H37" s="103">
        <v>412</v>
      </c>
      <c r="I37" s="90">
        <v>402</v>
      </c>
      <c r="J37" s="99">
        <v>1618</v>
      </c>
      <c r="K37" s="90">
        <v>1849</v>
      </c>
      <c r="L37" s="105">
        <v>677</v>
      </c>
      <c r="M37" s="90">
        <v>755</v>
      </c>
      <c r="N37" s="90">
        <v>0</v>
      </c>
      <c r="O37" s="90">
        <v>0</v>
      </c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120"/>
      <c r="B38" s="60"/>
      <c r="C38" s="53" t="s">
        <v>69</v>
      </c>
      <c r="D38" s="53"/>
      <c r="E38" s="91"/>
      <c r="F38" s="90">
        <v>9</v>
      </c>
      <c r="G38" s="90">
        <v>5</v>
      </c>
      <c r="H38" s="103">
        <v>4</v>
      </c>
      <c r="I38" s="90">
        <v>6</v>
      </c>
      <c r="J38" s="99">
        <v>153</v>
      </c>
      <c r="K38" s="66">
        <v>160</v>
      </c>
      <c r="L38" s="105">
        <v>25</v>
      </c>
      <c r="M38" s="90">
        <v>18</v>
      </c>
      <c r="N38" s="90">
        <v>1552</v>
      </c>
      <c r="O38" s="90">
        <v>3</v>
      </c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120"/>
      <c r="B39" s="28" t="s">
        <v>70</v>
      </c>
      <c r="C39" s="28"/>
      <c r="D39" s="28"/>
      <c r="E39" s="91" t="s">
        <v>97</v>
      </c>
      <c r="F39" s="90">
        <f t="shared" ref="F39" si="5">F32-F36</f>
        <v>12</v>
      </c>
      <c r="G39" s="90">
        <f t="shared" ref="G39:O39" si="6">G32-G36</f>
        <v>20</v>
      </c>
      <c r="H39" s="103">
        <f t="shared" si="6"/>
        <v>-38</v>
      </c>
      <c r="I39" s="90">
        <f t="shared" si="6"/>
        <v>-76</v>
      </c>
      <c r="J39" s="90">
        <f t="shared" si="6"/>
        <v>1547</v>
      </c>
      <c r="K39" s="90">
        <v>1179</v>
      </c>
      <c r="L39" s="105">
        <f t="shared" ref="L39" si="7">L32-L36</f>
        <v>37</v>
      </c>
      <c r="M39" s="90">
        <f t="shared" si="6"/>
        <v>-53</v>
      </c>
      <c r="N39" s="90">
        <f t="shared" si="6"/>
        <v>292</v>
      </c>
      <c r="O39" s="90">
        <f t="shared" si="6"/>
        <v>437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114" t="s">
        <v>86</v>
      </c>
      <c r="B40" s="59" t="s">
        <v>71</v>
      </c>
      <c r="C40" s="53"/>
      <c r="D40" s="53"/>
      <c r="E40" s="91" t="s">
        <v>39</v>
      </c>
      <c r="F40" s="90">
        <v>9</v>
      </c>
      <c r="G40" s="90">
        <v>22</v>
      </c>
      <c r="H40" s="103">
        <v>36</v>
      </c>
      <c r="I40" s="90">
        <v>39</v>
      </c>
      <c r="J40" s="99">
        <v>1791</v>
      </c>
      <c r="K40" s="90">
        <v>1001</v>
      </c>
      <c r="L40" s="105">
        <v>260</v>
      </c>
      <c r="M40" s="90">
        <v>361</v>
      </c>
      <c r="N40" s="90">
        <v>0</v>
      </c>
      <c r="O40" s="90">
        <v>0</v>
      </c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115"/>
      <c r="B41" s="60"/>
      <c r="C41" s="53" t="s">
        <v>72</v>
      </c>
      <c r="D41" s="53"/>
      <c r="E41" s="91"/>
      <c r="F41" s="66">
        <v>0</v>
      </c>
      <c r="G41" s="66">
        <v>0</v>
      </c>
      <c r="H41" s="66">
        <v>0</v>
      </c>
      <c r="I41" s="66">
        <v>0</v>
      </c>
      <c r="J41" s="99">
        <v>1141</v>
      </c>
      <c r="K41" s="90">
        <v>771</v>
      </c>
      <c r="L41" s="105">
        <v>255</v>
      </c>
      <c r="M41" s="90">
        <v>274</v>
      </c>
      <c r="N41" s="90">
        <v>0</v>
      </c>
      <c r="O41" s="90">
        <v>0</v>
      </c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115"/>
      <c r="B42" s="59" t="s">
        <v>59</v>
      </c>
      <c r="C42" s="53"/>
      <c r="D42" s="53"/>
      <c r="E42" s="91" t="s">
        <v>40</v>
      </c>
      <c r="F42" s="90">
        <v>9</v>
      </c>
      <c r="G42" s="90">
        <v>22</v>
      </c>
      <c r="H42" s="103">
        <v>36</v>
      </c>
      <c r="I42" s="90">
        <v>39</v>
      </c>
      <c r="J42" s="99">
        <v>2780</v>
      </c>
      <c r="K42" s="90">
        <v>1585</v>
      </c>
      <c r="L42" s="105">
        <v>275</v>
      </c>
      <c r="M42" s="90">
        <v>282</v>
      </c>
      <c r="N42" s="90">
        <v>450</v>
      </c>
      <c r="O42" s="90">
        <v>437</v>
      </c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115"/>
      <c r="B43" s="60"/>
      <c r="C43" s="53" t="s">
        <v>73</v>
      </c>
      <c r="D43" s="53"/>
      <c r="E43" s="91"/>
      <c r="F43" s="90">
        <v>9</v>
      </c>
      <c r="G43" s="90">
        <v>21</v>
      </c>
      <c r="H43" s="103">
        <v>22</v>
      </c>
      <c r="I43" s="90">
        <v>22</v>
      </c>
      <c r="J43" s="66">
        <v>1601</v>
      </c>
      <c r="K43" s="66">
        <v>1313</v>
      </c>
      <c r="L43" s="105">
        <v>12</v>
      </c>
      <c r="M43" s="90">
        <v>30</v>
      </c>
      <c r="N43" s="90">
        <v>0</v>
      </c>
      <c r="O43" s="90">
        <v>0</v>
      </c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115"/>
      <c r="B44" s="53" t="s">
        <v>70</v>
      </c>
      <c r="C44" s="53"/>
      <c r="D44" s="53"/>
      <c r="E44" s="91" t="s">
        <v>98</v>
      </c>
      <c r="F44" s="66">
        <f t="shared" ref="F44" si="8">F40-F42</f>
        <v>0</v>
      </c>
      <c r="G44" s="66">
        <f t="shared" ref="G44:O44" si="9">G40-G42</f>
        <v>0</v>
      </c>
      <c r="H44" s="66">
        <v>0</v>
      </c>
      <c r="I44" s="66">
        <f t="shared" si="9"/>
        <v>0</v>
      </c>
      <c r="J44" s="66">
        <f t="shared" si="9"/>
        <v>-989</v>
      </c>
      <c r="K44" s="66">
        <v>-584</v>
      </c>
      <c r="L44" s="66">
        <f t="shared" ref="L44" si="10">L40-L42</f>
        <v>-15</v>
      </c>
      <c r="M44" s="66">
        <f t="shared" si="9"/>
        <v>79</v>
      </c>
      <c r="N44" s="66">
        <f t="shared" si="9"/>
        <v>-450</v>
      </c>
      <c r="O44" s="66">
        <f t="shared" si="9"/>
        <v>-437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114" t="s">
        <v>78</v>
      </c>
      <c r="B45" s="28" t="s">
        <v>74</v>
      </c>
      <c r="C45" s="28"/>
      <c r="D45" s="28"/>
      <c r="E45" s="91" t="s">
        <v>99</v>
      </c>
      <c r="F45" s="90">
        <f t="shared" ref="F45" si="11">F39+F44</f>
        <v>12</v>
      </c>
      <c r="G45" s="90">
        <f t="shared" ref="G45:O45" si="12">G39+G44</f>
        <v>20</v>
      </c>
      <c r="H45" s="103">
        <f t="shared" si="12"/>
        <v>-38</v>
      </c>
      <c r="I45" s="90">
        <f t="shared" si="12"/>
        <v>-76</v>
      </c>
      <c r="J45" s="90">
        <f t="shared" si="12"/>
        <v>558</v>
      </c>
      <c r="K45" s="90">
        <v>595</v>
      </c>
      <c r="L45" s="105">
        <f t="shared" ref="L45" si="13">L39+L44</f>
        <v>22</v>
      </c>
      <c r="M45" s="90">
        <f t="shared" si="12"/>
        <v>26</v>
      </c>
      <c r="N45" s="90">
        <f t="shared" si="12"/>
        <v>-158</v>
      </c>
      <c r="O45" s="90">
        <f t="shared" si="12"/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115"/>
      <c r="B46" s="53" t="s">
        <v>75</v>
      </c>
      <c r="C46" s="53"/>
      <c r="D46" s="53"/>
      <c r="E46" s="53"/>
      <c r="F46" s="66">
        <v>12</v>
      </c>
      <c r="G46" s="66">
        <v>12</v>
      </c>
      <c r="H46" s="66">
        <v>2</v>
      </c>
      <c r="I46" s="66">
        <v>0</v>
      </c>
      <c r="J46" s="66">
        <v>558</v>
      </c>
      <c r="K46" s="66">
        <v>595</v>
      </c>
      <c r="L46" s="105">
        <v>56</v>
      </c>
      <c r="M46" s="90">
        <v>45</v>
      </c>
      <c r="N46" s="66">
        <v>0</v>
      </c>
      <c r="O46" s="66">
        <v>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115"/>
      <c r="B47" s="53" t="s">
        <v>76</v>
      </c>
      <c r="C47" s="53"/>
      <c r="D47" s="53"/>
      <c r="E47" s="53"/>
      <c r="F47" s="90">
        <v>0</v>
      </c>
      <c r="G47" s="90">
        <v>0</v>
      </c>
      <c r="H47" s="103">
        <v>0.18</v>
      </c>
      <c r="I47" s="90">
        <v>-6</v>
      </c>
      <c r="J47" s="101">
        <v>0</v>
      </c>
      <c r="K47" s="90">
        <v>0</v>
      </c>
      <c r="L47" s="105">
        <v>0</v>
      </c>
      <c r="M47" s="90">
        <v>0</v>
      </c>
      <c r="N47" s="90">
        <v>0</v>
      </c>
      <c r="O47" s="90">
        <v>0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115"/>
      <c r="B48" s="53" t="s">
        <v>77</v>
      </c>
      <c r="C48" s="53"/>
      <c r="D48" s="53"/>
      <c r="E48" s="53"/>
      <c r="F48" s="90">
        <v>0</v>
      </c>
      <c r="G48" s="90">
        <v>0</v>
      </c>
      <c r="H48" s="103">
        <v>0.18</v>
      </c>
      <c r="I48" s="90">
        <v>-6</v>
      </c>
      <c r="J48" s="90">
        <v>0</v>
      </c>
      <c r="K48" s="90">
        <v>0</v>
      </c>
      <c r="L48" s="105">
        <v>0</v>
      </c>
      <c r="M48" s="90">
        <v>0</v>
      </c>
      <c r="N48" s="90">
        <v>0</v>
      </c>
      <c r="O48" s="90">
        <v>0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15.95" customHeight="1">
      <c r="A49" s="11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95" customHeight="1">
      <c r="A50" s="12"/>
      <c r="F50" s="18"/>
      <c r="G50" s="18"/>
      <c r="H50" s="18"/>
      <c r="I50" s="18"/>
      <c r="J50" s="19"/>
      <c r="K50" s="19"/>
      <c r="L50" s="18"/>
      <c r="M50" s="18"/>
      <c r="N50" s="18"/>
      <c r="O50" s="19" t="s">
        <v>100</v>
      </c>
      <c r="P50" s="18"/>
      <c r="Q50" s="18"/>
      <c r="R50" s="18"/>
      <c r="S50" s="18"/>
      <c r="T50" s="18"/>
      <c r="U50" s="18"/>
      <c r="V50" s="18"/>
      <c r="W50" s="18"/>
      <c r="X50" s="18"/>
      <c r="Y50" s="19"/>
    </row>
    <row r="51" spans="1:25" ht="15.95" customHeight="1">
      <c r="A51" s="116" t="s">
        <v>64</v>
      </c>
      <c r="B51" s="116"/>
      <c r="C51" s="116"/>
      <c r="D51" s="116"/>
      <c r="E51" s="116"/>
      <c r="F51" s="123" t="s">
        <v>266</v>
      </c>
      <c r="G51" s="122" t="s">
        <v>267</v>
      </c>
      <c r="H51" s="123" t="s">
        <v>268</v>
      </c>
      <c r="I51" s="122" t="s">
        <v>269</v>
      </c>
      <c r="J51" s="123" t="s">
        <v>270</v>
      </c>
      <c r="K51" s="122" t="s">
        <v>271</v>
      </c>
      <c r="L51" s="123" t="s">
        <v>272</v>
      </c>
      <c r="M51" s="122" t="s">
        <v>273</v>
      </c>
      <c r="N51" s="126" t="s">
        <v>274</v>
      </c>
      <c r="O51" s="127"/>
      <c r="P51" s="23"/>
      <c r="Q51" s="18"/>
      <c r="R51" s="23"/>
      <c r="S51" s="18"/>
      <c r="T51" s="23"/>
      <c r="U51" s="18"/>
      <c r="V51" s="23"/>
      <c r="W51" s="18"/>
      <c r="X51" s="23"/>
      <c r="Y51" s="18"/>
    </row>
    <row r="52" spans="1:25" ht="15.95" customHeight="1">
      <c r="A52" s="116"/>
      <c r="B52" s="116"/>
      <c r="C52" s="116"/>
      <c r="D52" s="116"/>
      <c r="E52" s="116"/>
      <c r="F52" s="51" t="s">
        <v>233</v>
      </c>
      <c r="G52" s="51" t="s">
        <v>230</v>
      </c>
      <c r="H52" s="51" t="s">
        <v>233</v>
      </c>
      <c r="I52" s="51" t="s">
        <v>230</v>
      </c>
      <c r="J52" s="51" t="s">
        <v>233</v>
      </c>
      <c r="K52" s="51" t="s">
        <v>230</v>
      </c>
      <c r="L52" s="51" t="s">
        <v>233</v>
      </c>
      <c r="M52" s="51" t="s">
        <v>230</v>
      </c>
      <c r="N52" s="51" t="s">
        <v>233</v>
      </c>
      <c r="O52" s="51" t="s">
        <v>230</v>
      </c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5.95" customHeight="1">
      <c r="A53" s="114" t="s">
        <v>85</v>
      </c>
      <c r="B53" s="59" t="s">
        <v>45</v>
      </c>
      <c r="C53" s="53"/>
      <c r="D53" s="53"/>
      <c r="E53" s="63" t="s">
        <v>36</v>
      </c>
      <c r="F53" s="64">
        <v>358</v>
      </c>
      <c r="G53" s="64">
        <v>348</v>
      </c>
      <c r="H53" s="103">
        <v>20</v>
      </c>
      <c r="I53" s="64">
        <v>17</v>
      </c>
      <c r="J53" s="64">
        <v>0</v>
      </c>
      <c r="K53" s="64">
        <v>0</v>
      </c>
      <c r="L53" s="64">
        <v>62</v>
      </c>
      <c r="M53" s="64">
        <v>62</v>
      </c>
      <c r="N53" s="64"/>
      <c r="O53" s="64">
        <v>125</v>
      </c>
      <c r="P53" s="20"/>
      <c r="Q53" s="20"/>
      <c r="R53" s="20"/>
      <c r="S53" s="20"/>
      <c r="T53" s="22"/>
      <c r="U53" s="22"/>
      <c r="V53" s="20"/>
      <c r="W53" s="20"/>
      <c r="X53" s="22"/>
      <c r="Y53" s="22"/>
    </row>
    <row r="54" spans="1:25" ht="15.95" customHeight="1">
      <c r="A54" s="120"/>
      <c r="B54" s="61"/>
      <c r="C54" s="59" t="s">
        <v>65</v>
      </c>
      <c r="D54" s="53"/>
      <c r="E54" s="63"/>
      <c r="F54" s="64">
        <v>358</v>
      </c>
      <c r="G54" s="64">
        <v>347</v>
      </c>
      <c r="H54" s="103">
        <v>2</v>
      </c>
      <c r="I54" s="64">
        <v>3</v>
      </c>
      <c r="J54" s="64">
        <v>0</v>
      </c>
      <c r="K54" s="64">
        <v>0</v>
      </c>
      <c r="L54" s="64">
        <v>62</v>
      </c>
      <c r="M54" s="64">
        <v>62</v>
      </c>
      <c r="N54" s="64"/>
      <c r="O54" s="64">
        <v>0</v>
      </c>
      <c r="P54" s="20"/>
      <c r="Q54" s="20"/>
      <c r="R54" s="20"/>
      <c r="S54" s="20"/>
      <c r="T54" s="22"/>
      <c r="U54" s="22"/>
      <c r="V54" s="20"/>
      <c r="W54" s="20"/>
      <c r="X54" s="22"/>
      <c r="Y54" s="22"/>
    </row>
    <row r="55" spans="1:25" ht="15.95" customHeight="1">
      <c r="A55" s="120"/>
      <c r="B55" s="61"/>
      <c r="C55" s="60"/>
      <c r="D55" s="53" t="s">
        <v>66</v>
      </c>
      <c r="E55" s="63"/>
      <c r="F55" s="64">
        <v>358</v>
      </c>
      <c r="G55" s="64">
        <v>347</v>
      </c>
      <c r="H55" s="103">
        <v>2</v>
      </c>
      <c r="I55" s="64">
        <v>3</v>
      </c>
      <c r="J55" s="64">
        <v>0</v>
      </c>
      <c r="K55" s="64">
        <v>0</v>
      </c>
      <c r="L55" s="64">
        <v>62</v>
      </c>
      <c r="M55" s="64">
        <v>62</v>
      </c>
      <c r="N55" s="64"/>
      <c r="O55" s="64">
        <v>0</v>
      </c>
      <c r="P55" s="20"/>
      <c r="Q55" s="20"/>
      <c r="R55" s="20"/>
      <c r="S55" s="20"/>
      <c r="T55" s="22"/>
      <c r="U55" s="22"/>
      <c r="V55" s="20"/>
      <c r="W55" s="20"/>
      <c r="X55" s="22"/>
      <c r="Y55" s="22"/>
    </row>
    <row r="56" spans="1:25" ht="15.95" customHeight="1">
      <c r="A56" s="120"/>
      <c r="B56" s="60"/>
      <c r="C56" s="53" t="s">
        <v>67</v>
      </c>
      <c r="D56" s="53"/>
      <c r="E56" s="63"/>
      <c r="F56" s="64">
        <v>1</v>
      </c>
      <c r="G56" s="64">
        <v>1</v>
      </c>
      <c r="H56" s="103">
        <v>17</v>
      </c>
      <c r="I56" s="64">
        <v>15</v>
      </c>
      <c r="J56" s="66">
        <v>0</v>
      </c>
      <c r="K56" s="66">
        <v>0</v>
      </c>
      <c r="L56" s="64">
        <v>0</v>
      </c>
      <c r="M56" s="64">
        <v>0</v>
      </c>
      <c r="N56" s="64"/>
      <c r="O56" s="64">
        <v>125</v>
      </c>
      <c r="P56" s="20"/>
      <c r="Q56" s="20"/>
      <c r="R56" s="20"/>
      <c r="S56" s="20"/>
      <c r="T56" s="22"/>
      <c r="U56" s="22"/>
      <c r="V56" s="20"/>
      <c r="W56" s="20"/>
      <c r="X56" s="22"/>
      <c r="Y56" s="22"/>
    </row>
    <row r="57" spans="1:25" ht="15.95" customHeight="1">
      <c r="A57" s="120"/>
      <c r="B57" s="59" t="s">
        <v>48</v>
      </c>
      <c r="C57" s="53"/>
      <c r="D57" s="53"/>
      <c r="E57" s="63" t="s">
        <v>37</v>
      </c>
      <c r="F57" s="64">
        <v>200</v>
      </c>
      <c r="G57" s="64">
        <v>195</v>
      </c>
      <c r="H57" s="103">
        <v>21</v>
      </c>
      <c r="I57" s="64">
        <v>18</v>
      </c>
      <c r="J57" s="64">
        <v>4</v>
      </c>
      <c r="K57" s="64">
        <v>4</v>
      </c>
      <c r="L57" s="64">
        <v>80</v>
      </c>
      <c r="M57" s="64">
        <v>87</v>
      </c>
      <c r="N57" s="64"/>
      <c r="O57" s="64">
        <v>0</v>
      </c>
      <c r="P57" s="20"/>
      <c r="Q57" s="20"/>
      <c r="R57" s="20"/>
      <c r="S57" s="20"/>
      <c r="T57" s="20"/>
      <c r="U57" s="20"/>
      <c r="V57" s="20"/>
      <c r="W57" s="20"/>
      <c r="X57" s="22"/>
      <c r="Y57" s="22"/>
    </row>
    <row r="58" spans="1:25" ht="15.95" customHeight="1">
      <c r="A58" s="120"/>
      <c r="B58" s="61"/>
      <c r="C58" s="53" t="s">
        <v>68</v>
      </c>
      <c r="D58" s="53"/>
      <c r="E58" s="63"/>
      <c r="F58" s="64">
        <v>184</v>
      </c>
      <c r="G58" s="64">
        <v>179</v>
      </c>
      <c r="H58" s="103">
        <v>20</v>
      </c>
      <c r="I58" s="64">
        <v>17</v>
      </c>
      <c r="J58" s="64">
        <v>4</v>
      </c>
      <c r="K58" s="64">
        <v>3</v>
      </c>
      <c r="L58" s="64">
        <v>26</v>
      </c>
      <c r="M58" s="64">
        <v>30</v>
      </c>
      <c r="N58" s="64"/>
      <c r="O58" s="64">
        <v>0</v>
      </c>
      <c r="P58" s="20"/>
      <c r="Q58" s="20"/>
      <c r="R58" s="20"/>
      <c r="S58" s="20"/>
      <c r="T58" s="20"/>
      <c r="U58" s="20"/>
      <c r="V58" s="20"/>
      <c r="W58" s="20"/>
      <c r="X58" s="22"/>
      <c r="Y58" s="22"/>
    </row>
    <row r="59" spans="1:25" ht="15.95" customHeight="1">
      <c r="A59" s="120"/>
      <c r="B59" s="60"/>
      <c r="C59" s="53" t="s">
        <v>69</v>
      </c>
      <c r="D59" s="53"/>
      <c r="E59" s="63"/>
      <c r="F59" s="64">
        <v>16</v>
      </c>
      <c r="G59" s="64">
        <v>16</v>
      </c>
      <c r="H59" s="103">
        <v>1</v>
      </c>
      <c r="I59" s="64">
        <v>1</v>
      </c>
      <c r="J59" s="64">
        <v>0</v>
      </c>
      <c r="K59" s="66">
        <v>1</v>
      </c>
      <c r="L59" s="64">
        <v>54</v>
      </c>
      <c r="M59" s="64">
        <v>57</v>
      </c>
      <c r="N59" s="64"/>
      <c r="O59" s="64">
        <v>0</v>
      </c>
      <c r="P59" s="20"/>
      <c r="Q59" s="20"/>
      <c r="R59" s="22"/>
      <c r="S59" s="22"/>
      <c r="T59" s="20"/>
      <c r="U59" s="20"/>
      <c r="V59" s="20"/>
      <c r="W59" s="20"/>
      <c r="X59" s="22"/>
      <c r="Y59" s="22"/>
    </row>
    <row r="60" spans="1:25" ht="15.95" customHeight="1">
      <c r="A60" s="120"/>
      <c r="B60" s="28" t="s">
        <v>70</v>
      </c>
      <c r="C60" s="28"/>
      <c r="D60" s="28"/>
      <c r="E60" s="63" t="s">
        <v>97</v>
      </c>
      <c r="F60" s="64">
        <v>158</v>
      </c>
      <c r="G60" s="64">
        <f t="shared" ref="G60:O60" si="14">G53-G57</f>
        <v>153</v>
      </c>
      <c r="H60" s="103">
        <f t="shared" si="14"/>
        <v>-1</v>
      </c>
      <c r="I60" s="64">
        <f t="shared" si="14"/>
        <v>-1</v>
      </c>
      <c r="J60" s="64">
        <f t="shared" si="14"/>
        <v>-4</v>
      </c>
      <c r="K60" s="64">
        <v>-4</v>
      </c>
      <c r="L60" s="64">
        <f t="shared" si="14"/>
        <v>-18</v>
      </c>
      <c r="M60" s="64">
        <v>-25</v>
      </c>
      <c r="N60" s="64">
        <f t="shared" si="14"/>
        <v>0</v>
      </c>
      <c r="O60" s="64">
        <f t="shared" si="14"/>
        <v>125</v>
      </c>
      <c r="P60" s="20"/>
      <c r="Q60" s="20"/>
      <c r="R60" s="20"/>
      <c r="S60" s="20"/>
      <c r="T60" s="20"/>
      <c r="U60" s="20"/>
      <c r="V60" s="20"/>
      <c r="W60" s="20"/>
      <c r="X60" s="22"/>
      <c r="Y60" s="22"/>
    </row>
    <row r="61" spans="1:25" ht="15.95" customHeight="1">
      <c r="A61" s="114" t="s">
        <v>86</v>
      </c>
      <c r="B61" s="59" t="s">
        <v>71</v>
      </c>
      <c r="C61" s="53"/>
      <c r="D61" s="53"/>
      <c r="E61" s="63" t="s">
        <v>39</v>
      </c>
      <c r="F61" s="64">
        <v>0</v>
      </c>
      <c r="G61" s="64">
        <v>0</v>
      </c>
      <c r="H61" s="103">
        <v>14</v>
      </c>
      <c r="I61" s="64">
        <v>14</v>
      </c>
      <c r="J61" s="64">
        <v>0</v>
      </c>
      <c r="K61" s="64">
        <v>0</v>
      </c>
      <c r="L61" s="64">
        <v>0</v>
      </c>
      <c r="M61" s="64">
        <v>0</v>
      </c>
      <c r="N61" s="98">
        <v>303</v>
      </c>
      <c r="O61" s="100">
        <v>127</v>
      </c>
      <c r="P61" s="20"/>
      <c r="Q61" s="20"/>
      <c r="R61" s="20"/>
      <c r="S61" s="20"/>
      <c r="T61" s="22"/>
      <c r="U61" s="22"/>
      <c r="V61" s="22"/>
      <c r="W61" s="22"/>
      <c r="X61" s="20"/>
      <c r="Y61" s="20"/>
    </row>
    <row r="62" spans="1:25" ht="15.95" customHeight="1">
      <c r="A62" s="115"/>
      <c r="B62" s="60"/>
      <c r="C62" s="53" t="s">
        <v>72</v>
      </c>
      <c r="D62" s="53"/>
      <c r="E62" s="63"/>
      <c r="F62" s="66">
        <v>0</v>
      </c>
      <c r="G62" s="66">
        <v>0</v>
      </c>
      <c r="H62" s="66">
        <v>0</v>
      </c>
      <c r="I62" s="66">
        <v>0</v>
      </c>
      <c r="J62" s="64">
        <v>0</v>
      </c>
      <c r="K62" s="64">
        <v>0</v>
      </c>
      <c r="L62" s="64">
        <v>0</v>
      </c>
      <c r="M62" s="64">
        <v>0</v>
      </c>
      <c r="N62" s="98">
        <v>300</v>
      </c>
      <c r="O62" s="100">
        <v>125</v>
      </c>
      <c r="P62" s="22"/>
      <c r="Q62" s="22"/>
      <c r="R62" s="22"/>
      <c r="S62" s="22"/>
      <c r="T62" s="22"/>
      <c r="U62" s="22"/>
      <c r="V62" s="22"/>
      <c r="W62" s="22"/>
      <c r="X62" s="20"/>
      <c r="Y62" s="20"/>
    </row>
    <row r="63" spans="1:25" ht="15.95" customHeight="1">
      <c r="A63" s="115"/>
      <c r="B63" s="59" t="s">
        <v>59</v>
      </c>
      <c r="C63" s="53"/>
      <c r="D63" s="53"/>
      <c r="E63" s="63" t="s">
        <v>40</v>
      </c>
      <c r="F63" s="64">
        <v>314</v>
      </c>
      <c r="G63" s="64">
        <v>153</v>
      </c>
      <c r="H63" s="103">
        <v>14</v>
      </c>
      <c r="I63" s="64">
        <v>14</v>
      </c>
      <c r="J63" s="64">
        <v>0</v>
      </c>
      <c r="K63" s="64">
        <v>0</v>
      </c>
      <c r="L63" s="64">
        <v>0</v>
      </c>
      <c r="M63" s="64">
        <v>0</v>
      </c>
      <c r="N63" s="98">
        <v>303</v>
      </c>
      <c r="O63" s="100">
        <v>127</v>
      </c>
      <c r="P63" s="20"/>
      <c r="Q63" s="20"/>
      <c r="R63" s="20"/>
      <c r="S63" s="20"/>
      <c r="T63" s="22"/>
      <c r="U63" s="22"/>
      <c r="V63" s="20"/>
      <c r="W63" s="20"/>
      <c r="X63" s="20"/>
      <c r="Y63" s="20"/>
    </row>
    <row r="64" spans="1:25" ht="15.95" customHeight="1">
      <c r="A64" s="115"/>
      <c r="B64" s="60"/>
      <c r="C64" s="53" t="s">
        <v>73</v>
      </c>
      <c r="D64" s="53"/>
      <c r="E64" s="63"/>
      <c r="F64" s="64">
        <v>0</v>
      </c>
      <c r="G64" s="64">
        <v>7</v>
      </c>
      <c r="H64" s="103">
        <v>14</v>
      </c>
      <c r="I64" s="64">
        <v>14</v>
      </c>
      <c r="J64" s="66">
        <v>0</v>
      </c>
      <c r="K64" s="66">
        <v>0</v>
      </c>
      <c r="L64" s="64">
        <v>0</v>
      </c>
      <c r="M64" s="64">
        <v>0</v>
      </c>
      <c r="N64" s="64"/>
      <c r="O64" s="64">
        <v>0</v>
      </c>
      <c r="P64" s="20"/>
      <c r="Q64" s="20"/>
      <c r="R64" s="22"/>
      <c r="S64" s="20"/>
      <c r="T64" s="22"/>
      <c r="U64" s="22"/>
      <c r="V64" s="20"/>
      <c r="W64" s="20"/>
      <c r="X64" s="22"/>
      <c r="Y64" s="22"/>
    </row>
    <row r="65" spans="1:25" ht="15.95" customHeight="1">
      <c r="A65" s="115"/>
      <c r="B65" s="53" t="s">
        <v>70</v>
      </c>
      <c r="C65" s="53"/>
      <c r="D65" s="53"/>
      <c r="E65" s="63" t="s">
        <v>98</v>
      </c>
      <c r="F65" s="66">
        <v>-314</v>
      </c>
      <c r="G65" s="66">
        <f t="shared" ref="G65:O65" si="15">G61-G63</f>
        <v>-153</v>
      </c>
      <c r="H65" s="66">
        <f t="shared" si="15"/>
        <v>0</v>
      </c>
      <c r="I65" s="66">
        <f>I61-I63</f>
        <v>0</v>
      </c>
      <c r="J65" s="66">
        <f t="shared" si="15"/>
        <v>0</v>
      </c>
      <c r="K65" s="66">
        <v>0</v>
      </c>
      <c r="L65" s="66">
        <f t="shared" si="15"/>
        <v>0</v>
      </c>
      <c r="M65" s="66">
        <v>0</v>
      </c>
      <c r="N65" s="66">
        <f t="shared" si="15"/>
        <v>0</v>
      </c>
      <c r="O65" s="66">
        <f t="shared" si="15"/>
        <v>0</v>
      </c>
      <c r="P65" s="22"/>
      <c r="Q65" s="22"/>
      <c r="R65" s="20"/>
      <c r="S65" s="20"/>
      <c r="T65" s="22"/>
      <c r="U65" s="22"/>
      <c r="V65" s="20"/>
      <c r="W65" s="20"/>
      <c r="X65" s="20"/>
      <c r="Y65" s="20"/>
    </row>
    <row r="66" spans="1:25" ht="15.95" customHeight="1">
      <c r="A66" s="114" t="s">
        <v>78</v>
      </c>
      <c r="B66" s="28" t="s">
        <v>74</v>
      </c>
      <c r="C66" s="28"/>
      <c r="D66" s="28"/>
      <c r="E66" s="63" t="s">
        <v>99</v>
      </c>
      <c r="F66" s="64">
        <v>-156</v>
      </c>
      <c r="G66" s="64">
        <f>G60+G65</f>
        <v>0</v>
      </c>
      <c r="H66" s="103">
        <f t="shared" ref="H66" si="16">H60+H65</f>
        <v>-1</v>
      </c>
      <c r="I66" s="64">
        <f>I60+I65</f>
        <v>-1</v>
      </c>
      <c r="J66" s="64">
        <f t="shared" ref="J66:O66" si="17">J60+J65</f>
        <v>-4</v>
      </c>
      <c r="K66" s="64">
        <v>-4</v>
      </c>
      <c r="L66" s="64">
        <f t="shared" si="17"/>
        <v>-18</v>
      </c>
      <c r="M66" s="64">
        <v>-25</v>
      </c>
      <c r="N66" s="64">
        <f t="shared" si="17"/>
        <v>0</v>
      </c>
      <c r="O66" s="64">
        <f t="shared" si="17"/>
        <v>125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ht="15.95" customHeight="1">
      <c r="A67" s="115"/>
      <c r="B67" s="53" t="s">
        <v>75</v>
      </c>
      <c r="C67" s="53"/>
      <c r="D67" s="53"/>
      <c r="E67" s="53"/>
      <c r="F67" s="66">
        <v>0</v>
      </c>
      <c r="G67" s="66">
        <v>0</v>
      </c>
      <c r="H67" s="66">
        <v>2</v>
      </c>
      <c r="I67" s="66">
        <v>2</v>
      </c>
      <c r="J67" s="66">
        <v>0</v>
      </c>
      <c r="K67" s="66">
        <v>0</v>
      </c>
      <c r="L67" s="64">
        <v>25</v>
      </c>
      <c r="M67" s="64">
        <v>25</v>
      </c>
      <c r="N67" s="66"/>
      <c r="O67" s="66">
        <v>0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5.95" customHeight="1">
      <c r="A68" s="115"/>
      <c r="B68" s="53" t="s">
        <v>76</v>
      </c>
      <c r="C68" s="53"/>
      <c r="D68" s="53"/>
      <c r="E68" s="53"/>
      <c r="F68" s="64">
        <v>0</v>
      </c>
      <c r="G68" s="64">
        <v>0</v>
      </c>
      <c r="H68" s="103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/>
      <c r="O68" s="64">
        <v>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ht="15.95" customHeight="1">
      <c r="A69" s="115"/>
      <c r="B69" s="53" t="s">
        <v>77</v>
      </c>
      <c r="C69" s="53"/>
      <c r="D69" s="53"/>
      <c r="E69" s="53"/>
      <c r="F69" s="64">
        <v>0</v>
      </c>
      <c r="G69" s="64">
        <v>0</v>
      </c>
      <c r="H69" s="103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/>
      <c r="O69" s="64">
        <v>0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ht="15.95" customHeight="1">
      <c r="A70" s="11" t="s">
        <v>82</v>
      </c>
    </row>
    <row r="71" spans="1:25" ht="15.95" customHeight="1">
      <c r="A71" s="11"/>
    </row>
  </sheetData>
  <mergeCells count="37">
    <mergeCell ref="J30:K30"/>
    <mergeCell ref="L30:M30"/>
    <mergeCell ref="N30:O30"/>
    <mergeCell ref="A32:A39"/>
    <mergeCell ref="A40:A44"/>
    <mergeCell ref="N6:O6"/>
    <mergeCell ref="F51:G51"/>
    <mergeCell ref="H51:I51"/>
    <mergeCell ref="J51:K51"/>
    <mergeCell ref="L51:M51"/>
    <mergeCell ref="N51:O51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66:A69"/>
    <mergeCell ref="A51:E52"/>
    <mergeCell ref="A6:E7"/>
    <mergeCell ref="A8:A18"/>
    <mergeCell ref="A19:A27"/>
    <mergeCell ref="E25:E26"/>
    <mergeCell ref="F25:F26"/>
    <mergeCell ref="A53:A60"/>
    <mergeCell ref="G25:G26"/>
    <mergeCell ref="H25:H26"/>
    <mergeCell ref="A61:A65"/>
    <mergeCell ref="A30:E31"/>
    <mergeCell ref="F30:G30"/>
    <mergeCell ref="H30:I30"/>
    <mergeCell ref="A45:A48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50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O13" sqref="O13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108" t="s">
        <v>0</v>
      </c>
      <c r="B1" s="108"/>
      <c r="C1" s="108"/>
      <c r="D1" s="108"/>
      <c r="E1" s="93" t="s">
        <v>245</v>
      </c>
      <c r="F1" s="2"/>
    </row>
    <row r="3" spans="1:24" ht="14.25">
      <c r="A3" s="10" t="s">
        <v>105</v>
      </c>
    </row>
    <row r="5" spans="1:24" ht="14.25">
      <c r="A5" s="9" t="s">
        <v>237</v>
      </c>
      <c r="E5" s="3"/>
    </row>
    <row r="6" spans="1:24" ht="14.25">
      <c r="A6" s="3"/>
      <c r="G6" s="110" t="s">
        <v>106</v>
      </c>
      <c r="H6" s="111"/>
      <c r="I6" s="11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27" customHeight="1">
      <c r="A7" s="8"/>
      <c r="B7" s="4"/>
      <c r="C7" s="4"/>
      <c r="D7" s="4"/>
      <c r="E7" s="57"/>
      <c r="F7" s="49" t="s">
        <v>238</v>
      </c>
      <c r="G7" s="49"/>
      <c r="H7" s="49" t="s">
        <v>240</v>
      </c>
      <c r="I7" s="67" t="s">
        <v>20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7.100000000000001" customHeight="1">
      <c r="A8" s="5"/>
      <c r="B8" s="6"/>
      <c r="C8" s="6"/>
      <c r="D8" s="6"/>
      <c r="E8" s="58"/>
      <c r="F8" s="51" t="s">
        <v>229</v>
      </c>
      <c r="G8" s="51" t="s">
        <v>1</v>
      </c>
      <c r="H8" s="51" t="s">
        <v>229</v>
      </c>
      <c r="I8" s="52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18" customHeight="1">
      <c r="A9" s="109" t="s">
        <v>79</v>
      </c>
      <c r="B9" s="109" t="s">
        <v>80</v>
      </c>
      <c r="C9" s="59" t="s">
        <v>2</v>
      </c>
      <c r="D9" s="53"/>
      <c r="E9" s="53"/>
      <c r="F9" s="54">
        <v>179670</v>
      </c>
      <c r="G9" s="55">
        <f t="shared" ref="G9:G22" si="0">F9/$F$22*100</f>
        <v>29.679369641706728</v>
      </c>
      <c r="H9" s="54">
        <v>174939</v>
      </c>
      <c r="I9" s="55">
        <f t="shared" ref="I9:I40" si="1">(F9/H9-1)*100</f>
        <v>2.7043712379743789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8" customHeight="1">
      <c r="A10" s="109"/>
      <c r="B10" s="109"/>
      <c r="C10" s="61"/>
      <c r="D10" s="59" t="s">
        <v>21</v>
      </c>
      <c r="E10" s="53"/>
      <c r="F10" s="54">
        <v>76349</v>
      </c>
      <c r="G10" s="55">
        <f t="shared" si="0"/>
        <v>12.611956324231462</v>
      </c>
      <c r="H10" s="54">
        <v>74259</v>
      </c>
      <c r="I10" s="55">
        <f t="shared" si="1"/>
        <v>2.8144736664916126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" customHeight="1">
      <c r="A11" s="109"/>
      <c r="B11" s="109"/>
      <c r="C11" s="48"/>
      <c r="D11" s="48"/>
      <c r="E11" s="28" t="s">
        <v>22</v>
      </c>
      <c r="F11" s="54">
        <v>63098</v>
      </c>
      <c r="G11" s="55">
        <f t="shared" si="0"/>
        <v>10.423047062127294</v>
      </c>
      <c r="H11" s="54">
        <v>61598</v>
      </c>
      <c r="I11" s="55">
        <f t="shared" si="1"/>
        <v>2.4351439981817657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customHeight="1">
      <c r="A12" s="109"/>
      <c r="B12" s="109"/>
      <c r="C12" s="48"/>
      <c r="D12" s="27"/>
      <c r="E12" s="28" t="s">
        <v>23</v>
      </c>
      <c r="F12" s="54">
        <v>8011</v>
      </c>
      <c r="G12" s="55">
        <f t="shared" si="0"/>
        <v>1.3233229264747179</v>
      </c>
      <c r="H12" s="54">
        <v>7496</v>
      </c>
      <c r="I12" s="55">
        <f t="shared" si="1"/>
        <v>6.8703308431163235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109"/>
      <c r="B13" s="109"/>
      <c r="C13" s="60"/>
      <c r="D13" s="53" t="s">
        <v>24</v>
      </c>
      <c r="E13" s="53"/>
      <c r="F13" s="54">
        <v>72335</v>
      </c>
      <c r="G13" s="55">
        <f t="shared" si="0"/>
        <v>11.948890761022184</v>
      </c>
      <c r="H13" s="54">
        <v>70670</v>
      </c>
      <c r="I13" s="55">
        <f t="shared" si="1"/>
        <v>2.3560209424083878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8" customHeight="1">
      <c r="A14" s="109"/>
      <c r="B14" s="109"/>
      <c r="C14" s="53" t="s">
        <v>3</v>
      </c>
      <c r="D14" s="53"/>
      <c r="E14" s="53"/>
      <c r="F14" s="54">
        <v>3067</v>
      </c>
      <c r="G14" s="55">
        <f t="shared" si="0"/>
        <v>0.50663230751441268</v>
      </c>
      <c r="H14" s="54">
        <v>3089</v>
      </c>
      <c r="I14" s="55">
        <f t="shared" si="1"/>
        <v>-0.7122045969569446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8" customHeight="1">
      <c r="A15" s="109"/>
      <c r="B15" s="109"/>
      <c r="C15" s="53" t="s">
        <v>4</v>
      </c>
      <c r="D15" s="53"/>
      <c r="E15" s="53"/>
      <c r="F15" s="54">
        <v>68977</v>
      </c>
      <c r="G15" s="55">
        <f t="shared" si="0"/>
        <v>11.39418867799858</v>
      </c>
      <c r="H15" s="54">
        <v>73509</v>
      </c>
      <c r="I15" s="55">
        <f t="shared" si="1"/>
        <v>-6.1652314682555831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8" customHeight="1">
      <c r="A16" s="109"/>
      <c r="B16" s="109"/>
      <c r="C16" s="53" t="s">
        <v>25</v>
      </c>
      <c r="D16" s="53"/>
      <c r="E16" s="53"/>
      <c r="F16" s="54">
        <v>14739</v>
      </c>
      <c r="G16" s="55">
        <f t="shared" si="0"/>
        <v>2.4347093513058131</v>
      </c>
      <c r="H16" s="54">
        <v>14646</v>
      </c>
      <c r="I16" s="55">
        <f t="shared" si="1"/>
        <v>0.63498566161408476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8" customHeight="1">
      <c r="A17" s="109"/>
      <c r="B17" s="109"/>
      <c r="C17" s="53" t="s">
        <v>5</v>
      </c>
      <c r="D17" s="53"/>
      <c r="E17" s="53"/>
      <c r="F17" s="54">
        <v>142893</v>
      </c>
      <c r="G17" s="55">
        <f t="shared" si="0"/>
        <v>23.604242033797512</v>
      </c>
      <c r="H17" s="54">
        <v>163108</v>
      </c>
      <c r="I17" s="55">
        <f t="shared" si="1"/>
        <v>-12.393628761311525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8" customHeight="1">
      <c r="A18" s="109"/>
      <c r="B18" s="109"/>
      <c r="C18" s="53" t="s">
        <v>26</v>
      </c>
      <c r="D18" s="53"/>
      <c r="E18" s="53"/>
      <c r="F18" s="54">
        <v>32259</v>
      </c>
      <c r="G18" s="55">
        <f t="shared" si="0"/>
        <v>5.3288071757767979</v>
      </c>
      <c r="H18" s="54">
        <v>32163</v>
      </c>
      <c r="I18" s="55">
        <f t="shared" si="1"/>
        <v>0.29847961943847423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8" customHeight="1">
      <c r="A19" s="109"/>
      <c r="B19" s="109"/>
      <c r="C19" s="53" t="s">
        <v>27</v>
      </c>
      <c r="D19" s="53"/>
      <c r="E19" s="53"/>
      <c r="F19" s="54">
        <v>3716</v>
      </c>
      <c r="G19" s="55">
        <f t="shared" si="0"/>
        <v>0.61383947007615181</v>
      </c>
      <c r="H19" s="54">
        <v>9986</v>
      </c>
      <c r="I19" s="55">
        <f t="shared" si="1"/>
        <v>-62.787903064290006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8" customHeight="1">
      <c r="A20" s="109"/>
      <c r="B20" s="109"/>
      <c r="C20" s="53" t="s">
        <v>6</v>
      </c>
      <c r="D20" s="53"/>
      <c r="E20" s="53"/>
      <c r="F20" s="54">
        <v>50660</v>
      </c>
      <c r="G20" s="55">
        <f t="shared" si="0"/>
        <v>8.3684358326312847</v>
      </c>
      <c r="H20" s="54">
        <v>62752</v>
      </c>
      <c r="I20" s="55">
        <f t="shared" si="1"/>
        <v>-19.26950535441101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8" customHeight="1">
      <c r="A21" s="109"/>
      <c r="B21" s="109"/>
      <c r="C21" s="53" t="s">
        <v>7</v>
      </c>
      <c r="D21" s="53"/>
      <c r="E21" s="53"/>
      <c r="F21" s="54">
        <v>109389</v>
      </c>
      <c r="G21" s="55">
        <f t="shared" si="0"/>
        <v>18.069775509192727</v>
      </c>
      <c r="H21" s="54">
        <v>117281</v>
      </c>
      <c r="I21" s="55">
        <f t="shared" si="1"/>
        <v>-6.7291377119908624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8" customHeight="1">
      <c r="A22" s="109"/>
      <c r="B22" s="109"/>
      <c r="C22" s="53" t="s">
        <v>8</v>
      </c>
      <c r="D22" s="53"/>
      <c r="E22" s="53"/>
      <c r="F22" s="54">
        <f>SUM(F9,F14:F21)</f>
        <v>605370</v>
      </c>
      <c r="G22" s="55">
        <f t="shared" si="0"/>
        <v>100</v>
      </c>
      <c r="H22" s="54">
        <f>SUM(H9,H14:H21)</f>
        <v>651473</v>
      </c>
      <c r="I22" s="55">
        <f t="shared" si="1"/>
        <v>-7.0767322667247949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8" customHeight="1">
      <c r="A23" s="109"/>
      <c r="B23" s="109" t="s">
        <v>81</v>
      </c>
      <c r="C23" s="62" t="s">
        <v>9</v>
      </c>
      <c r="D23" s="28"/>
      <c r="E23" s="28"/>
      <c r="F23" s="54">
        <v>338104</v>
      </c>
      <c r="G23" s="55">
        <f t="shared" ref="G23:G40" si="2">F23/$F$40*100</f>
        <v>56.210608566987254</v>
      </c>
      <c r="H23" s="54">
        <v>348743</v>
      </c>
      <c r="I23" s="55">
        <f t="shared" si="1"/>
        <v>-3.0506705510935039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18" customHeight="1">
      <c r="A24" s="109"/>
      <c r="B24" s="109"/>
      <c r="C24" s="61"/>
      <c r="D24" s="28" t="s">
        <v>10</v>
      </c>
      <c r="E24" s="28"/>
      <c r="F24" s="54">
        <v>109230</v>
      </c>
      <c r="G24" s="55">
        <f t="shared" si="2"/>
        <v>18.159751951387793</v>
      </c>
      <c r="H24" s="54">
        <v>107928</v>
      </c>
      <c r="I24" s="55">
        <f t="shared" si="1"/>
        <v>1.2063597954191652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8" customHeight="1">
      <c r="A25" s="109"/>
      <c r="B25" s="109"/>
      <c r="C25" s="61"/>
      <c r="D25" s="28" t="s">
        <v>28</v>
      </c>
      <c r="E25" s="28"/>
      <c r="F25" s="54">
        <v>160815</v>
      </c>
      <c r="G25" s="55">
        <f t="shared" si="2"/>
        <v>26.73588309129752</v>
      </c>
      <c r="H25" s="54">
        <v>171385</v>
      </c>
      <c r="I25" s="55">
        <f t="shared" si="1"/>
        <v>-6.1674008810572722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8" customHeight="1">
      <c r="A26" s="109"/>
      <c r="B26" s="109"/>
      <c r="C26" s="60"/>
      <c r="D26" s="28" t="s">
        <v>11</v>
      </c>
      <c r="E26" s="28"/>
      <c r="F26" s="54">
        <v>68059</v>
      </c>
      <c r="G26" s="55">
        <f t="shared" si="2"/>
        <v>11.314973524301948</v>
      </c>
      <c r="H26" s="54">
        <v>69430</v>
      </c>
      <c r="I26" s="55">
        <f t="shared" si="1"/>
        <v>-1.9746507273512903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18" customHeight="1">
      <c r="A27" s="109"/>
      <c r="B27" s="109"/>
      <c r="C27" s="62" t="s">
        <v>12</v>
      </c>
      <c r="D27" s="28"/>
      <c r="E27" s="28"/>
      <c r="F27" s="54">
        <v>208362</v>
      </c>
      <c r="G27" s="55">
        <f t="shared" si="2"/>
        <v>34.64068695500378</v>
      </c>
      <c r="H27" s="54">
        <v>226121</v>
      </c>
      <c r="I27" s="55">
        <f t="shared" si="1"/>
        <v>-7.8537597127201764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8" customHeight="1">
      <c r="A28" s="109"/>
      <c r="B28" s="109"/>
      <c r="C28" s="61"/>
      <c r="D28" s="28" t="s">
        <v>13</v>
      </c>
      <c r="E28" s="28"/>
      <c r="F28" s="54">
        <v>78022</v>
      </c>
      <c r="G28" s="55">
        <f t="shared" si="2"/>
        <v>12.971346395231881</v>
      </c>
      <c r="H28" s="54">
        <v>75133</v>
      </c>
      <c r="I28" s="55">
        <f t="shared" si="1"/>
        <v>3.8451812119840723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8" customHeight="1">
      <c r="A29" s="109"/>
      <c r="B29" s="109"/>
      <c r="C29" s="61"/>
      <c r="D29" s="28" t="s">
        <v>29</v>
      </c>
      <c r="E29" s="28"/>
      <c r="F29" s="54">
        <v>7624</v>
      </c>
      <c r="G29" s="55">
        <f t="shared" si="2"/>
        <v>1.2675084580919209</v>
      </c>
      <c r="H29" s="54">
        <v>7380</v>
      </c>
      <c r="I29" s="55">
        <f t="shared" si="1"/>
        <v>3.3062330623306213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8" customHeight="1">
      <c r="A30" s="109"/>
      <c r="B30" s="109"/>
      <c r="C30" s="61"/>
      <c r="D30" s="28" t="s">
        <v>30</v>
      </c>
      <c r="E30" s="28"/>
      <c r="F30" s="54">
        <v>30342</v>
      </c>
      <c r="G30" s="55">
        <f t="shared" si="2"/>
        <v>5.0444309595258483</v>
      </c>
      <c r="H30" s="54">
        <v>35668</v>
      </c>
      <c r="I30" s="55">
        <f t="shared" si="1"/>
        <v>-14.932152069081528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ht="18" customHeight="1">
      <c r="A31" s="109"/>
      <c r="B31" s="109"/>
      <c r="C31" s="61"/>
      <c r="D31" s="28" t="s">
        <v>31</v>
      </c>
      <c r="E31" s="28"/>
      <c r="F31" s="54">
        <v>46293</v>
      </c>
      <c r="G31" s="55">
        <f t="shared" si="2"/>
        <v>7.6963233277084599</v>
      </c>
      <c r="H31" s="54">
        <v>46322</v>
      </c>
      <c r="I31" s="55">
        <f t="shared" si="1"/>
        <v>-6.2605241569879677E-2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8" customHeight="1">
      <c r="A32" s="109"/>
      <c r="B32" s="109"/>
      <c r="C32" s="61"/>
      <c r="D32" s="28" t="s">
        <v>14</v>
      </c>
      <c r="E32" s="28"/>
      <c r="F32" s="54">
        <v>6425</v>
      </c>
      <c r="G32" s="55">
        <f t="shared" si="2"/>
        <v>1.068171805251914</v>
      </c>
      <c r="H32" s="54">
        <v>13245</v>
      </c>
      <c r="I32" s="55">
        <f t="shared" si="1"/>
        <v>-51.491128727821824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18" customHeight="1">
      <c r="A33" s="109"/>
      <c r="B33" s="109"/>
      <c r="C33" s="60"/>
      <c r="D33" s="28" t="s">
        <v>32</v>
      </c>
      <c r="E33" s="28"/>
      <c r="F33" s="54">
        <v>39656</v>
      </c>
      <c r="G33" s="55">
        <f t="shared" si="2"/>
        <v>6.5929060091937597</v>
      </c>
      <c r="H33" s="54">
        <v>48373</v>
      </c>
      <c r="I33" s="55">
        <f t="shared" si="1"/>
        <v>-18.020383271659814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ht="18" customHeight="1">
      <c r="A34" s="109"/>
      <c r="B34" s="109"/>
      <c r="C34" s="62" t="s">
        <v>15</v>
      </c>
      <c r="D34" s="28"/>
      <c r="E34" s="28"/>
      <c r="F34" s="54">
        <v>55029</v>
      </c>
      <c r="G34" s="55">
        <f t="shared" si="2"/>
        <v>9.1487044780089608</v>
      </c>
      <c r="H34" s="54">
        <v>68163</v>
      </c>
      <c r="I34" s="55">
        <f t="shared" si="1"/>
        <v>-19.268518110998635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8" customHeight="1">
      <c r="A35" s="109"/>
      <c r="B35" s="109"/>
      <c r="C35" s="61"/>
      <c r="D35" s="62" t="s">
        <v>16</v>
      </c>
      <c r="E35" s="28"/>
      <c r="F35" s="54">
        <v>54825</v>
      </c>
      <c r="G35" s="55">
        <f t="shared" si="2"/>
        <v>9.1147889841145808</v>
      </c>
      <c r="H35" s="54">
        <v>68128</v>
      </c>
      <c r="I35" s="55">
        <f t="shared" si="1"/>
        <v>-19.526479567872247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18" customHeight="1">
      <c r="A36" s="109"/>
      <c r="B36" s="109"/>
      <c r="C36" s="61"/>
      <c r="D36" s="61"/>
      <c r="E36" s="56" t="s">
        <v>102</v>
      </c>
      <c r="F36" s="54">
        <v>34332</v>
      </c>
      <c r="G36" s="55">
        <f t="shared" si="2"/>
        <v>5.7077781195188662</v>
      </c>
      <c r="H36" s="54">
        <v>43103</v>
      </c>
      <c r="I36" s="55">
        <f t="shared" si="1"/>
        <v>-20.348931628888945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ht="18" customHeight="1">
      <c r="A37" s="109"/>
      <c r="B37" s="109"/>
      <c r="C37" s="61"/>
      <c r="D37" s="60"/>
      <c r="E37" s="28" t="s">
        <v>33</v>
      </c>
      <c r="F37" s="54">
        <v>20493</v>
      </c>
      <c r="G37" s="55">
        <f t="shared" si="2"/>
        <v>3.4070108645957156</v>
      </c>
      <c r="H37" s="54">
        <v>25115</v>
      </c>
      <c r="I37" s="55">
        <f t="shared" si="1"/>
        <v>-18.403344614772045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ht="18" customHeight="1">
      <c r="A38" s="109"/>
      <c r="B38" s="109"/>
      <c r="C38" s="61"/>
      <c r="D38" s="53" t="s">
        <v>34</v>
      </c>
      <c r="E38" s="53"/>
      <c r="F38" s="54">
        <v>204</v>
      </c>
      <c r="G38" s="55">
        <f t="shared" si="2"/>
        <v>3.3915493894379832E-2</v>
      </c>
      <c r="H38" s="54">
        <v>35</v>
      </c>
      <c r="I38" s="55">
        <f t="shared" si="1"/>
        <v>482.85714285714283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ht="18" customHeight="1">
      <c r="A39" s="109"/>
      <c r="B39" s="109"/>
      <c r="C39" s="60"/>
      <c r="D39" s="53" t="s">
        <v>35</v>
      </c>
      <c r="E39" s="53"/>
      <c r="F39" s="54">
        <v>0</v>
      </c>
      <c r="G39" s="55">
        <f t="shared" si="2"/>
        <v>0</v>
      </c>
      <c r="H39" s="54">
        <v>0</v>
      </c>
      <c r="I39" s="55" t="e">
        <f t="shared" si="1"/>
        <v>#DIV/0!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18" customHeight="1">
      <c r="A40" s="109"/>
      <c r="B40" s="109"/>
      <c r="C40" s="28" t="s">
        <v>17</v>
      </c>
      <c r="D40" s="28"/>
      <c r="E40" s="28"/>
      <c r="F40" s="54">
        <f>SUM(F23,F27,F34)</f>
        <v>601495</v>
      </c>
      <c r="G40" s="55">
        <f t="shared" si="2"/>
        <v>100</v>
      </c>
      <c r="H40" s="54">
        <f>SUM(H23,H27,H34)</f>
        <v>643027</v>
      </c>
      <c r="I40" s="55">
        <f t="shared" si="1"/>
        <v>-6.4588267677718081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ht="18" customHeight="1">
      <c r="A41" s="24" t="s">
        <v>18</v>
      </c>
    </row>
    <row r="42" spans="1:24" ht="18" customHeight="1">
      <c r="A42" s="25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I34" sqref="I34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5" t="s">
        <v>0</v>
      </c>
      <c r="B1" s="35"/>
      <c r="C1" s="93" t="s">
        <v>245</v>
      </c>
      <c r="D1" s="36"/>
      <c r="E1" s="36"/>
    </row>
    <row r="4" spans="1:9">
      <c r="A4" s="9" t="s">
        <v>107</v>
      </c>
    </row>
    <row r="5" spans="1:9">
      <c r="I5" s="37" t="s">
        <v>108</v>
      </c>
    </row>
    <row r="6" spans="1:9" s="31" customFormat="1" ht="29.25" customHeight="1">
      <c r="A6" s="68" t="s">
        <v>109</v>
      </c>
      <c r="B6" s="49"/>
      <c r="C6" s="49"/>
      <c r="D6" s="49"/>
      <c r="E6" s="26" t="s">
        <v>225</v>
      </c>
      <c r="F6" s="26" t="s">
        <v>226</v>
      </c>
      <c r="G6" s="26" t="s">
        <v>227</v>
      </c>
      <c r="H6" s="26" t="s">
        <v>231</v>
      </c>
      <c r="I6" s="26" t="s">
        <v>241</v>
      </c>
    </row>
    <row r="7" spans="1:9" ht="27" customHeight="1">
      <c r="A7" s="109" t="s">
        <v>110</v>
      </c>
      <c r="B7" s="59" t="s">
        <v>111</v>
      </c>
      <c r="C7" s="53"/>
      <c r="D7" s="63" t="s">
        <v>112</v>
      </c>
      <c r="E7" s="30">
        <v>552839</v>
      </c>
      <c r="F7" s="26">
        <v>554598</v>
      </c>
      <c r="G7" s="26">
        <v>682339</v>
      </c>
      <c r="H7" s="26">
        <v>651473</v>
      </c>
      <c r="I7" s="26">
        <v>605370</v>
      </c>
    </row>
    <row r="8" spans="1:9" ht="27" customHeight="1">
      <c r="A8" s="109"/>
      <c r="B8" s="80"/>
      <c r="C8" s="53" t="s">
        <v>113</v>
      </c>
      <c r="D8" s="63" t="s">
        <v>37</v>
      </c>
      <c r="E8" s="69">
        <v>265769</v>
      </c>
      <c r="F8" s="69">
        <v>272274</v>
      </c>
      <c r="G8" s="69">
        <v>272065</v>
      </c>
      <c r="H8" s="69">
        <v>287514</v>
      </c>
      <c r="I8" s="70">
        <v>286494</v>
      </c>
    </row>
    <row r="9" spans="1:9" ht="27" customHeight="1">
      <c r="A9" s="109"/>
      <c r="B9" s="53" t="s">
        <v>114</v>
      </c>
      <c r="C9" s="53"/>
      <c r="D9" s="63"/>
      <c r="E9" s="69">
        <v>548551</v>
      </c>
      <c r="F9" s="69">
        <v>550111</v>
      </c>
      <c r="G9" s="69">
        <v>677137</v>
      </c>
      <c r="H9" s="69">
        <v>643027</v>
      </c>
      <c r="I9" s="71">
        <v>601495</v>
      </c>
    </row>
    <row r="10" spans="1:9" ht="27" customHeight="1">
      <c r="A10" s="109"/>
      <c r="B10" s="53" t="s">
        <v>115</v>
      </c>
      <c r="C10" s="53"/>
      <c r="D10" s="63"/>
      <c r="E10" s="69">
        <v>4288</v>
      </c>
      <c r="F10" s="69">
        <v>4487</v>
      </c>
      <c r="G10" s="69">
        <v>5202</v>
      </c>
      <c r="H10" s="69">
        <v>8446</v>
      </c>
      <c r="I10" s="71">
        <v>3875</v>
      </c>
    </row>
    <row r="11" spans="1:9" ht="27" customHeight="1">
      <c r="A11" s="109"/>
      <c r="B11" s="53" t="s">
        <v>116</v>
      </c>
      <c r="C11" s="53"/>
      <c r="D11" s="63"/>
      <c r="E11" s="69">
        <v>2390</v>
      </c>
      <c r="F11" s="69">
        <v>2364</v>
      </c>
      <c r="G11" s="69">
        <v>2271</v>
      </c>
      <c r="H11" s="69">
        <v>3350</v>
      </c>
      <c r="I11" s="71">
        <v>2127</v>
      </c>
    </row>
    <row r="12" spans="1:9" ht="27" customHeight="1">
      <c r="A12" s="109"/>
      <c r="B12" s="53" t="s">
        <v>117</v>
      </c>
      <c r="C12" s="53"/>
      <c r="D12" s="63"/>
      <c r="E12" s="69">
        <v>1899</v>
      </c>
      <c r="F12" s="69">
        <v>2123</v>
      </c>
      <c r="G12" s="69">
        <v>2931</v>
      </c>
      <c r="H12" s="69">
        <v>5096</v>
      </c>
      <c r="I12" s="71">
        <v>1748</v>
      </c>
    </row>
    <row r="13" spans="1:9" ht="27" customHeight="1">
      <c r="A13" s="109"/>
      <c r="B13" s="53" t="s">
        <v>118</v>
      </c>
      <c r="C13" s="53"/>
      <c r="D13" s="63"/>
      <c r="E13" s="69">
        <v>-216</v>
      </c>
      <c r="F13" s="69">
        <v>225</v>
      </c>
      <c r="G13" s="69">
        <v>808</v>
      </c>
      <c r="H13" s="69">
        <v>2165</v>
      </c>
      <c r="I13" s="71">
        <v>-3348</v>
      </c>
    </row>
    <row r="14" spans="1:9" ht="27" customHeight="1">
      <c r="A14" s="109"/>
      <c r="B14" s="53" t="s">
        <v>119</v>
      </c>
      <c r="C14" s="53"/>
      <c r="D14" s="63"/>
      <c r="E14" s="69">
        <v>0</v>
      </c>
      <c r="F14" s="69">
        <v>0</v>
      </c>
      <c r="G14" s="69">
        <v>0</v>
      </c>
      <c r="H14" s="69">
        <v>0</v>
      </c>
      <c r="I14" s="71">
        <v>0</v>
      </c>
    </row>
    <row r="15" spans="1:9" ht="27" customHeight="1">
      <c r="A15" s="109"/>
      <c r="B15" s="53" t="s">
        <v>120</v>
      </c>
      <c r="C15" s="53"/>
      <c r="D15" s="63"/>
      <c r="E15" s="69">
        <v>-1299</v>
      </c>
      <c r="F15" s="69">
        <v>-288</v>
      </c>
      <c r="G15" s="69">
        <v>710</v>
      </c>
      <c r="H15" s="69">
        <v>8757</v>
      </c>
      <c r="I15" s="71">
        <v>-2389</v>
      </c>
    </row>
    <row r="16" spans="1:9" ht="27" customHeight="1">
      <c r="A16" s="109"/>
      <c r="B16" s="53" t="s">
        <v>121</v>
      </c>
      <c r="C16" s="53"/>
      <c r="D16" s="63" t="s">
        <v>38</v>
      </c>
      <c r="E16" s="69">
        <v>38789</v>
      </c>
      <c r="F16" s="69">
        <v>36704</v>
      </c>
      <c r="G16" s="69">
        <v>35788</v>
      </c>
      <c r="H16" s="69">
        <v>43084</v>
      </c>
      <c r="I16" s="71">
        <v>45508</v>
      </c>
    </row>
    <row r="17" spans="1:9" ht="27" customHeight="1">
      <c r="A17" s="109"/>
      <c r="B17" s="53" t="s">
        <v>122</v>
      </c>
      <c r="C17" s="53"/>
      <c r="D17" s="63" t="s">
        <v>39</v>
      </c>
      <c r="E17" s="69">
        <v>47936</v>
      </c>
      <c r="F17" s="69">
        <v>94942</v>
      </c>
      <c r="G17" s="69">
        <v>103927</v>
      </c>
      <c r="H17" s="69">
        <v>93439</v>
      </c>
      <c r="I17" s="71">
        <v>103721</v>
      </c>
    </row>
    <row r="18" spans="1:9" ht="27" customHeight="1">
      <c r="A18" s="109"/>
      <c r="B18" s="53" t="s">
        <v>123</v>
      </c>
      <c r="C18" s="53"/>
      <c r="D18" s="63" t="s">
        <v>40</v>
      </c>
      <c r="E18" s="69">
        <v>1011130</v>
      </c>
      <c r="F18" s="69">
        <v>1017134</v>
      </c>
      <c r="G18" s="69">
        <v>1022320</v>
      </c>
      <c r="H18" s="69">
        <v>1023779</v>
      </c>
      <c r="I18" s="71">
        <v>1014124</v>
      </c>
    </row>
    <row r="19" spans="1:9" ht="27" customHeight="1">
      <c r="A19" s="109"/>
      <c r="B19" s="53" t="s">
        <v>124</v>
      </c>
      <c r="C19" s="53"/>
      <c r="D19" s="63" t="s">
        <v>125</v>
      </c>
      <c r="E19" s="69">
        <f>E17+E18-E16</f>
        <v>1020277</v>
      </c>
      <c r="F19" s="69">
        <f>F17+F18-F16</f>
        <v>1075372</v>
      </c>
      <c r="G19" s="69">
        <f>G17+G18-G16</f>
        <v>1090459</v>
      </c>
      <c r="H19" s="69">
        <f>H17+H18-H16</f>
        <v>1074134</v>
      </c>
      <c r="I19" s="69">
        <f>I17+I18-I16</f>
        <v>1072337</v>
      </c>
    </row>
    <row r="20" spans="1:9" ht="27" customHeight="1">
      <c r="A20" s="109"/>
      <c r="B20" s="53" t="s">
        <v>126</v>
      </c>
      <c r="C20" s="53"/>
      <c r="D20" s="63" t="s">
        <v>127</v>
      </c>
      <c r="E20" s="72">
        <f>E18/E8</f>
        <v>3.8045445480849911</v>
      </c>
      <c r="F20" s="72">
        <f>F18/F8</f>
        <v>3.7357000668444287</v>
      </c>
      <c r="G20" s="72">
        <f>G18/G8</f>
        <v>3.757631448367118</v>
      </c>
      <c r="H20" s="72">
        <f>H18/H8</f>
        <v>3.5607970394485138</v>
      </c>
      <c r="I20" s="72">
        <f>I18/I8</f>
        <v>3.5397739568716973</v>
      </c>
    </row>
    <row r="21" spans="1:9" ht="27" customHeight="1">
      <c r="A21" s="109"/>
      <c r="B21" s="53" t="s">
        <v>128</v>
      </c>
      <c r="C21" s="53"/>
      <c r="D21" s="63" t="s">
        <v>129</v>
      </c>
      <c r="E21" s="72">
        <f>E19/E8</f>
        <v>3.8389616546700331</v>
      </c>
      <c r="F21" s="72">
        <f>F19/F8</f>
        <v>3.9495948933794631</v>
      </c>
      <c r="G21" s="72">
        <f>G19/G8</f>
        <v>4.0080826273133257</v>
      </c>
      <c r="H21" s="72">
        <f>H19/H8</f>
        <v>3.735936337013154</v>
      </c>
      <c r="I21" s="72">
        <f>I19/I8</f>
        <v>3.74296494865512</v>
      </c>
    </row>
    <row r="22" spans="1:9" ht="27" customHeight="1">
      <c r="A22" s="109"/>
      <c r="B22" s="53" t="s">
        <v>130</v>
      </c>
      <c r="C22" s="53"/>
      <c r="D22" s="63" t="s">
        <v>131</v>
      </c>
      <c r="E22" s="69">
        <f>E18/E24*1000000</f>
        <v>1051851.3740967826</v>
      </c>
      <c r="F22" s="69">
        <f>F18/F24*1000000</f>
        <v>1058097.173994004</v>
      </c>
      <c r="G22" s="69">
        <f>G18/G24*1000000</f>
        <v>1088699.0710617031</v>
      </c>
      <c r="H22" s="69">
        <f>H18/H24*1000000</f>
        <v>1090252.8036940286</v>
      </c>
      <c r="I22" s="69">
        <f>I18/I24*1000000</f>
        <v>1079970.9061168504</v>
      </c>
    </row>
    <row r="23" spans="1:9" ht="27" customHeight="1">
      <c r="A23" s="109"/>
      <c r="B23" s="53" t="s">
        <v>132</v>
      </c>
      <c r="C23" s="53"/>
      <c r="D23" s="63" t="s">
        <v>133</v>
      </c>
      <c r="E23" s="69">
        <f>E19/E24*1000000</f>
        <v>1061366.7524545244</v>
      </c>
      <c r="F23" s="69">
        <f>F19/F24*1000000</f>
        <v>1118680.6007785404</v>
      </c>
      <c r="G23" s="69">
        <f>G19/G24*1000000</f>
        <v>1161262.3252317021</v>
      </c>
      <c r="H23" s="69">
        <f>H19/H24*1000000</f>
        <v>1143877.3456410824</v>
      </c>
      <c r="I23" s="69">
        <f>I19/I24*1000000</f>
        <v>1141963.6667238181</v>
      </c>
    </row>
    <row r="24" spans="1:9" ht="27" customHeight="1">
      <c r="A24" s="109"/>
      <c r="B24" s="73" t="s">
        <v>134</v>
      </c>
      <c r="C24" s="74"/>
      <c r="D24" s="63" t="s">
        <v>135</v>
      </c>
      <c r="E24" s="69">
        <v>961286</v>
      </c>
      <c r="F24" s="69">
        <v>961286</v>
      </c>
      <c r="G24" s="69">
        <v>939029</v>
      </c>
      <c r="H24" s="69">
        <v>939029</v>
      </c>
      <c r="I24" s="71">
        <v>939029</v>
      </c>
    </row>
    <row r="25" spans="1:9" ht="27" customHeight="1">
      <c r="A25" s="109"/>
      <c r="B25" s="28" t="s">
        <v>136</v>
      </c>
      <c r="C25" s="28"/>
      <c r="D25" s="28"/>
      <c r="E25" s="69">
        <v>279699</v>
      </c>
      <c r="F25" s="69">
        <v>279341</v>
      </c>
      <c r="G25" s="69">
        <v>283150</v>
      </c>
      <c r="H25" s="69">
        <v>292777</v>
      </c>
      <c r="I25" s="64">
        <v>283020</v>
      </c>
    </row>
    <row r="26" spans="1:9" ht="27" customHeight="1">
      <c r="A26" s="109"/>
      <c r="B26" s="28" t="s">
        <v>137</v>
      </c>
      <c r="C26" s="28"/>
      <c r="D26" s="28"/>
      <c r="E26" s="75">
        <v>0.72199999999999998</v>
      </c>
      <c r="F26" s="75">
        <v>0.71</v>
      </c>
      <c r="G26" s="75">
        <v>0.71199999999999997</v>
      </c>
      <c r="H26" s="75">
        <v>0.70099999999999996</v>
      </c>
      <c r="I26" s="76">
        <v>0.70099999999999996</v>
      </c>
    </row>
    <row r="27" spans="1:9" ht="27" customHeight="1">
      <c r="A27" s="109"/>
      <c r="B27" s="28" t="s">
        <v>138</v>
      </c>
      <c r="C27" s="28"/>
      <c r="D27" s="28"/>
      <c r="E27" s="77">
        <v>0.7</v>
      </c>
      <c r="F27" s="77">
        <v>0.8</v>
      </c>
      <c r="G27" s="77">
        <v>1</v>
      </c>
      <c r="H27" s="77">
        <v>1.7</v>
      </c>
      <c r="I27" s="78">
        <v>0.6</v>
      </c>
    </row>
    <row r="28" spans="1:9" ht="27" customHeight="1">
      <c r="A28" s="109"/>
      <c r="B28" s="28" t="s">
        <v>139</v>
      </c>
      <c r="C28" s="28"/>
      <c r="D28" s="28"/>
      <c r="E28" s="77">
        <v>99.8</v>
      </c>
      <c r="F28" s="77">
        <v>99.6</v>
      </c>
      <c r="G28" s="77">
        <v>99.4</v>
      </c>
      <c r="H28" s="77">
        <v>96.3</v>
      </c>
      <c r="I28" s="78">
        <v>99.3</v>
      </c>
    </row>
    <row r="29" spans="1:9" ht="27" customHeight="1">
      <c r="A29" s="109"/>
      <c r="B29" s="28" t="s">
        <v>140</v>
      </c>
      <c r="C29" s="28"/>
      <c r="D29" s="28"/>
      <c r="E29" s="77">
        <v>45.8</v>
      </c>
      <c r="F29" s="77">
        <v>46.4</v>
      </c>
      <c r="G29" s="77">
        <v>38</v>
      </c>
      <c r="H29" s="77">
        <v>43.1</v>
      </c>
      <c r="I29" s="78">
        <v>45.1</v>
      </c>
    </row>
    <row r="30" spans="1:9" ht="27" customHeight="1">
      <c r="A30" s="109"/>
      <c r="B30" s="109" t="s">
        <v>141</v>
      </c>
      <c r="C30" s="28" t="s">
        <v>142</v>
      </c>
      <c r="D30" s="28"/>
      <c r="E30" s="77">
        <v>0</v>
      </c>
      <c r="F30" s="77">
        <v>0</v>
      </c>
      <c r="G30" s="77">
        <v>0</v>
      </c>
      <c r="H30" s="77">
        <v>0</v>
      </c>
      <c r="I30" s="78">
        <v>0</v>
      </c>
    </row>
    <row r="31" spans="1:9" ht="27" customHeight="1">
      <c r="A31" s="109"/>
      <c r="B31" s="109"/>
      <c r="C31" s="28" t="s">
        <v>143</v>
      </c>
      <c r="D31" s="28"/>
      <c r="E31" s="77">
        <v>0</v>
      </c>
      <c r="F31" s="77">
        <v>0</v>
      </c>
      <c r="G31" s="77">
        <v>0</v>
      </c>
      <c r="H31" s="77">
        <v>0</v>
      </c>
      <c r="I31" s="78">
        <v>0</v>
      </c>
    </row>
    <row r="32" spans="1:9" ht="27" customHeight="1">
      <c r="A32" s="109"/>
      <c r="B32" s="109"/>
      <c r="C32" s="28" t="s">
        <v>144</v>
      </c>
      <c r="D32" s="28"/>
      <c r="E32" s="77">
        <v>11.2</v>
      </c>
      <c r="F32" s="77">
        <v>9.9</v>
      </c>
      <c r="G32" s="77">
        <v>10.6</v>
      </c>
      <c r="H32" s="77">
        <v>10.3</v>
      </c>
      <c r="I32" s="78">
        <v>10.4</v>
      </c>
    </row>
    <row r="33" spans="1:9" ht="27" customHeight="1">
      <c r="A33" s="109"/>
      <c r="B33" s="109"/>
      <c r="C33" s="28" t="s">
        <v>145</v>
      </c>
      <c r="D33" s="28"/>
      <c r="E33" s="77">
        <v>171.7</v>
      </c>
      <c r="F33" s="77">
        <v>170.8</v>
      </c>
      <c r="G33" s="77">
        <v>161.6</v>
      </c>
      <c r="H33" s="77">
        <v>150</v>
      </c>
      <c r="I33" s="79">
        <v>147.19999999999999</v>
      </c>
    </row>
    <row r="34" spans="1:9" ht="27" customHeight="1">
      <c r="A34" s="1" t="s">
        <v>242</v>
      </c>
      <c r="E34" s="38"/>
      <c r="F34" s="38"/>
      <c r="G34" s="38"/>
      <c r="H34" s="38"/>
      <c r="I34" s="39"/>
    </row>
    <row r="35" spans="1:9" ht="27" customHeight="1">
      <c r="A35" s="11" t="s">
        <v>146</v>
      </c>
    </row>
    <row r="36" spans="1:9">
      <c r="A36" s="40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1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Q57" sqref="Q57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93" t="s">
        <v>245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243</v>
      </c>
      <c r="B5" s="12"/>
      <c r="C5" s="12"/>
      <c r="D5" s="12"/>
      <c r="K5" s="16"/>
      <c r="O5" s="16" t="s">
        <v>43</v>
      </c>
    </row>
    <row r="6" spans="1:25" ht="15.95" customHeight="1">
      <c r="A6" s="117" t="s">
        <v>44</v>
      </c>
      <c r="B6" s="116"/>
      <c r="C6" s="116"/>
      <c r="D6" s="116"/>
      <c r="E6" s="116"/>
      <c r="F6" s="124" t="s">
        <v>247</v>
      </c>
      <c r="G6" s="125"/>
      <c r="H6" s="124" t="s">
        <v>249</v>
      </c>
      <c r="I6" s="125" t="s">
        <v>249</v>
      </c>
      <c r="J6" s="124" t="s">
        <v>251</v>
      </c>
      <c r="K6" s="125" t="s">
        <v>251</v>
      </c>
      <c r="L6" s="124" t="s">
        <v>253</v>
      </c>
      <c r="M6" s="125" t="s">
        <v>253</v>
      </c>
      <c r="N6" s="124" t="s">
        <v>255</v>
      </c>
      <c r="O6" s="125" t="s">
        <v>255</v>
      </c>
    </row>
    <row r="7" spans="1:25" ht="15.95" customHeight="1">
      <c r="A7" s="116"/>
      <c r="B7" s="116"/>
      <c r="C7" s="116"/>
      <c r="D7" s="116"/>
      <c r="E7" s="116"/>
      <c r="F7" s="51" t="s">
        <v>238</v>
      </c>
      <c r="G7" s="81" t="s">
        <v>239</v>
      </c>
      <c r="H7" s="51" t="s">
        <v>238</v>
      </c>
      <c r="I7" s="81" t="s">
        <v>239</v>
      </c>
      <c r="J7" s="51" t="s">
        <v>238</v>
      </c>
      <c r="K7" s="81" t="s">
        <v>239</v>
      </c>
      <c r="L7" s="51" t="s">
        <v>238</v>
      </c>
      <c r="M7" s="81" t="s">
        <v>239</v>
      </c>
      <c r="N7" s="51" t="s">
        <v>238</v>
      </c>
      <c r="O7" s="81" t="s">
        <v>239</v>
      </c>
    </row>
    <row r="8" spans="1:25" ht="15.95" customHeight="1">
      <c r="A8" s="114" t="s">
        <v>83</v>
      </c>
      <c r="B8" s="59" t="s">
        <v>45</v>
      </c>
      <c r="C8" s="53"/>
      <c r="D8" s="53"/>
      <c r="E8" s="63" t="s">
        <v>36</v>
      </c>
      <c r="F8" s="64">
        <v>18641</v>
      </c>
      <c r="G8" s="64">
        <v>18643</v>
      </c>
      <c r="H8" s="64">
        <v>1806</v>
      </c>
      <c r="I8" s="64">
        <v>1811</v>
      </c>
      <c r="J8" s="102">
        <v>1722</v>
      </c>
      <c r="K8" s="64">
        <v>1565</v>
      </c>
      <c r="L8" s="64">
        <v>251</v>
      </c>
      <c r="M8" s="64">
        <v>246</v>
      </c>
      <c r="N8" s="64">
        <v>25667</v>
      </c>
      <c r="O8" s="64">
        <v>25828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114"/>
      <c r="B9" s="61"/>
      <c r="C9" s="53" t="s">
        <v>46</v>
      </c>
      <c r="D9" s="53"/>
      <c r="E9" s="63" t="s">
        <v>37</v>
      </c>
      <c r="F9" s="64">
        <v>18635</v>
      </c>
      <c r="G9" s="64">
        <v>18622</v>
      </c>
      <c r="H9" s="64">
        <v>1806</v>
      </c>
      <c r="I9" s="64">
        <v>1811</v>
      </c>
      <c r="J9" s="102">
        <v>1722</v>
      </c>
      <c r="K9" s="64">
        <v>1565</v>
      </c>
      <c r="L9" s="64">
        <v>251</v>
      </c>
      <c r="M9" s="64">
        <v>246</v>
      </c>
      <c r="N9" s="64">
        <v>25659</v>
      </c>
      <c r="O9" s="64">
        <v>25826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114"/>
      <c r="B10" s="60"/>
      <c r="C10" s="53" t="s">
        <v>47</v>
      </c>
      <c r="D10" s="53"/>
      <c r="E10" s="63" t="s">
        <v>38</v>
      </c>
      <c r="F10" s="64">
        <v>6</v>
      </c>
      <c r="G10" s="64">
        <v>21</v>
      </c>
      <c r="H10" s="64">
        <v>0</v>
      </c>
      <c r="I10" s="64">
        <v>0</v>
      </c>
      <c r="J10" s="65">
        <v>0</v>
      </c>
      <c r="K10" s="65">
        <v>0</v>
      </c>
      <c r="L10" s="64">
        <v>0</v>
      </c>
      <c r="M10" s="64">
        <v>0</v>
      </c>
      <c r="N10" s="64">
        <v>8</v>
      </c>
      <c r="O10" s="64">
        <v>2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114"/>
      <c r="B11" s="59" t="s">
        <v>48</v>
      </c>
      <c r="C11" s="53"/>
      <c r="D11" s="53"/>
      <c r="E11" s="63" t="s">
        <v>39</v>
      </c>
      <c r="F11" s="64">
        <v>18922</v>
      </c>
      <c r="G11" s="64">
        <v>18098</v>
      </c>
      <c r="H11" s="64">
        <v>1560</v>
      </c>
      <c r="I11" s="64">
        <v>1371</v>
      </c>
      <c r="J11" s="102">
        <v>1940</v>
      </c>
      <c r="K11" s="64">
        <v>1809</v>
      </c>
      <c r="L11" s="64">
        <v>400</v>
      </c>
      <c r="M11" s="64">
        <v>406</v>
      </c>
      <c r="N11" s="64">
        <v>25708</v>
      </c>
      <c r="O11" s="64">
        <v>25825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114"/>
      <c r="B12" s="61"/>
      <c r="C12" s="53" t="s">
        <v>49</v>
      </c>
      <c r="D12" s="53"/>
      <c r="E12" s="63" t="s">
        <v>40</v>
      </c>
      <c r="F12" s="64">
        <v>18917</v>
      </c>
      <c r="G12" s="64">
        <v>18074</v>
      </c>
      <c r="H12" s="64">
        <v>1560</v>
      </c>
      <c r="I12" s="64">
        <v>1371</v>
      </c>
      <c r="J12" s="102">
        <v>1940</v>
      </c>
      <c r="K12" s="64">
        <v>1809</v>
      </c>
      <c r="L12" s="64">
        <v>400</v>
      </c>
      <c r="M12" s="64">
        <v>406</v>
      </c>
      <c r="N12" s="64">
        <v>25701</v>
      </c>
      <c r="O12" s="64">
        <v>25819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114"/>
      <c r="B13" s="60"/>
      <c r="C13" s="53" t="s">
        <v>50</v>
      </c>
      <c r="D13" s="53"/>
      <c r="E13" s="63" t="s">
        <v>41</v>
      </c>
      <c r="F13" s="64">
        <v>5</v>
      </c>
      <c r="G13" s="64">
        <v>24</v>
      </c>
      <c r="H13" s="65">
        <v>0</v>
      </c>
      <c r="I13" s="65">
        <v>0</v>
      </c>
      <c r="J13" s="65">
        <v>0</v>
      </c>
      <c r="K13" s="65">
        <v>0</v>
      </c>
      <c r="L13" s="64">
        <v>0</v>
      </c>
      <c r="M13" s="64">
        <v>0</v>
      </c>
      <c r="N13" s="64">
        <v>7</v>
      </c>
      <c r="O13" s="64">
        <v>6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114"/>
      <c r="B14" s="53" t="s">
        <v>51</v>
      </c>
      <c r="C14" s="53"/>
      <c r="D14" s="53"/>
      <c r="E14" s="63" t="s">
        <v>148</v>
      </c>
      <c r="F14" s="64">
        <f>F9-F12</f>
        <v>-282</v>
      </c>
      <c r="G14" s="64">
        <f>G9-G12</f>
        <v>548</v>
      </c>
      <c r="H14" s="64">
        <f t="shared" ref="F14:O15" si="0">H9-H12</f>
        <v>246</v>
      </c>
      <c r="I14" s="64">
        <f t="shared" si="0"/>
        <v>440</v>
      </c>
      <c r="J14" s="64">
        <f t="shared" si="0"/>
        <v>-218</v>
      </c>
      <c r="K14" s="64">
        <f t="shared" si="0"/>
        <v>-244</v>
      </c>
      <c r="L14" s="64">
        <f t="shared" si="0"/>
        <v>-149</v>
      </c>
      <c r="M14" s="64">
        <f t="shared" si="0"/>
        <v>-160</v>
      </c>
      <c r="N14" s="64">
        <f t="shared" si="0"/>
        <v>-42</v>
      </c>
      <c r="O14" s="64">
        <f>O9-O12</f>
        <v>7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114"/>
      <c r="B15" s="53" t="s">
        <v>52</v>
      </c>
      <c r="C15" s="53"/>
      <c r="D15" s="53"/>
      <c r="E15" s="63" t="s">
        <v>149</v>
      </c>
      <c r="F15" s="64">
        <f t="shared" si="0"/>
        <v>1</v>
      </c>
      <c r="G15" s="64">
        <f t="shared" si="0"/>
        <v>-3</v>
      </c>
      <c r="H15" s="64">
        <f t="shared" si="0"/>
        <v>0</v>
      </c>
      <c r="I15" s="64">
        <f t="shared" si="0"/>
        <v>0</v>
      </c>
      <c r="J15" s="64">
        <f>J10-J13</f>
        <v>0</v>
      </c>
      <c r="K15" s="64">
        <f t="shared" si="0"/>
        <v>0</v>
      </c>
      <c r="L15" s="64">
        <f t="shared" si="0"/>
        <v>0</v>
      </c>
      <c r="M15" s="64">
        <f t="shared" si="0"/>
        <v>0</v>
      </c>
      <c r="N15" s="64">
        <f t="shared" si="0"/>
        <v>1</v>
      </c>
      <c r="O15" s="64">
        <f t="shared" si="0"/>
        <v>-4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114"/>
      <c r="B16" s="53" t="s">
        <v>53</v>
      </c>
      <c r="C16" s="53"/>
      <c r="D16" s="53"/>
      <c r="E16" s="63" t="s">
        <v>150</v>
      </c>
      <c r="F16" s="64">
        <f t="shared" ref="F16:N16" si="1">F8-F11</f>
        <v>-281</v>
      </c>
      <c r="G16" s="64">
        <f t="shared" si="1"/>
        <v>545</v>
      </c>
      <c r="H16" s="64">
        <f t="shared" si="1"/>
        <v>246</v>
      </c>
      <c r="I16" s="64">
        <f t="shared" si="1"/>
        <v>440</v>
      </c>
      <c r="J16" s="64">
        <f t="shared" si="1"/>
        <v>-218</v>
      </c>
      <c r="K16" s="64">
        <f t="shared" si="1"/>
        <v>-244</v>
      </c>
      <c r="L16" s="64">
        <f t="shared" si="1"/>
        <v>-149</v>
      </c>
      <c r="M16" s="64">
        <f t="shared" si="1"/>
        <v>-160</v>
      </c>
      <c r="N16" s="64">
        <f t="shared" si="1"/>
        <v>-41</v>
      </c>
      <c r="O16" s="64">
        <f>O8-O11</f>
        <v>3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114"/>
      <c r="B17" s="53" t="s">
        <v>54</v>
      </c>
      <c r="C17" s="53"/>
      <c r="D17" s="53"/>
      <c r="E17" s="51"/>
      <c r="F17" s="65">
        <v>0</v>
      </c>
      <c r="G17" s="65">
        <v>0</v>
      </c>
      <c r="H17" s="65">
        <v>0</v>
      </c>
      <c r="I17" s="65">
        <v>0</v>
      </c>
      <c r="J17" s="102">
        <v>2558</v>
      </c>
      <c r="K17" s="64">
        <v>2340</v>
      </c>
      <c r="L17" s="64">
        <v>11980</v>
      </c>
      <c r="M17" s="64">
        <v>11831</v>
      </c>
      <c r="N17" s="65">
        <v>0</v>
      </c>
      <c r="O17" s="66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114"/>
      <c r="B18" s="53" t="s">
        <v>55</v>
      </c>
      <c r="C18" s="53"/>
      <c r="D18" s="53"/>
      <c r="E18" s="51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114" t="s">
        <v>84</v>
      </c>
      <c r="B19" s="59" t="s">
        <v>56</v>
      </c>
      <c r="C19" s="53"/>
      <c r="D19" s="53"/>
      <c r="E19" s="63"/>
      <c r="F19" s="64">
        <v>4223</v>
      </c>
      <c r="G19" s="64">
        <v>4670</v>
      </c>
      <c r="H19" s="64">
        <v>49</v>
      </c>
      <c r="I19" s="64">
        <v>65</v>
      </c>
      <c r="J19" s="102">
        <v>61</v>
      </c>
      <c r="K19" s="64">
        <v>401</v>
      </c>
      <c r="L19" s="64">
        <v>336</v>
      </c>
      <c r="M19" s="64">
        <v>315</v>
      </c>
      <c r="N19" s="64">
        <v>14488</v>
      </c>
      <c r="O19" s="64">
        <v>18089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114"/>
      <c r="B20" s="60"/>
      <c r="C20" s="53" t="s">
        <v>57</v>
      </c>
      <c r="D20" s="53"/>
      <c r="E20" s="63"/>
      <c r="F20" s="64">
        <v>3012</v>
      </c>
      <c r="G20" s="64">
        <v>3400</v>
      </c>
      <c r="H20" s="64">
        <v>18</v>
      </c>
      <c r="I20" s="64">
        <v>23</v>
      </c>
      <c r="J20" s="102">
        <v>60</v>
      </c>
      <c r="K20" s="65">
        <v>36</v>
      </c>
      <c r="L20" s="64">
        <v>12</v>
      </c>
      <c r="M20" s="64">
        <v>3</v>
      </c>
      <c r="N20" s="64">
        <v>7931</v>
      </c>
      <c r="O20" s="64">
        <v>10914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114"/>
      <c r="B21" s="53" t="s">
        <v>58</v>
      </c>
      <c r="C21" s="53"/>
      <c r="D21" s="53"/>
      <c r="E21" s="63" t="s">
        <v>151</v>
      </c>
      <c r="F21" s="64">
        <v>4223</v>
      </c>
      <c r="G21" s="64">
        <v>4670</v>
      </c>
      <c r="H21" s="64">
        <v>49</v>
      </c>
      <c r="I21" s="64">
        <v>65</v>
      </c>
      <c r="J21" s="102">
        <v>61</v>
      </c>
      <c r="K21" s="64">
        <v>401</v>
      </c>
      <c r="L21" s="64">
        <v>336</v>
      </c>
      <c r="M21" s="64">
        <v>315</v>
      </c>
      <c r="N21" s="64">
        <v>14488</v>
      </c>
      <c r="O21" s="64">
        <v>18089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114"/>
      <c r="B22" s="59" t="s">
        <v>59</v>
      </c>
      <c r="C22" s="53"/>
      <c r="D22" s="53"/>
      <c r="E22" s="63" t="s">
        <v>152</v>
      </c>
      <c r="F22" s="64">
        <v>12434</v>
      </c>
      <c r="G22" s="64">
        <v>12281</v>
      </c>
      <c r="H22" s="64">
        <v>976</v>
      </c>
      <c r="I22" s="64">
        <v>875</v>
      </c>
      <c r="J22" s="102">
        <v>142</v>
      </c>
      <c r="K22" s="64">
        <v>522</v>
      </c>
      <c r="L22" s="64">
        <v>336</v>
      </c>
      <c r="M22" s="64">
        <v>316</v>
      </c>
      <c r="N22" s="64">
        <v>27161</v>
      </c>
      <c r="O22" s="64">
        <v>28134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114"/>
      <c r="B23" s="60" t="s">
        <v>60</v>
      </c>
      <c r="C23" s="53" t="s">
        <v>61</v>
      </c>
      <c r="D23" s="53"/>
      <c r="E23" s="63"/>
      <c r="F23" s="64">
        <v>3534</v>
      </c>
      <c r="G23" s="64">
        <v>3574</v>
      </c>
      <c r="H23" s="64">
        <v>140</v>
      </c>
      <c r="I23" s="64">
        <v>160</v>
      </c>
      <c r="J23" s="102">
        <v>64</v>
      </c>
      <c r="K23" s="64">
        <v>71</v>
      </c>
      <c r="L23" s="64">
        <v>321</v>
      </c>
      <c r="M23" s="64">
        <v>312</v>
      </c>
      <c r="N23" s="64">
        <v>12047</v>
      </c>
      <c r="O23" s="64">
        <v>12863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114"/>
      <c r="B24" s="53" t="s">
        <v>153</v>
      </c>
      <c r="C24" s="53"/>
      <c r="D24" s="53"/>
      <c r="E24" s="63" t="s">
        <v>154</v>
      </c>
      <c r="F24" s="64">
        <f>F21-F22</f>
        <v>-8211</v>
      </c>
      <c r="G24" s="64">
        <f>G21-G22</f>
        <v>-7611</v>
      </c>
      <c r="H24" s="64">
        <f t="shared" ref="H24:O24" si="2">H21-H22</f>
        <v>-927</v>
      </c>
      <c r="I24" s="64">
        <f t="shared" si="2"/>
        <v>-810</v>
      </c>
      <c r="J24" s="64">
        <f t="shared" si="2"/>
        <v>-81</v>
      </c>
      <c r="K24" s="64">
        <f t="shared" si="2"/>
        <v>-121</v>
      </c>
      <c r="L24" s="64">
        <f t="shared" si="2"/>
        <v>0</v>
      </c>
      <c r="M24" s="64">
        <f t="shared" si="2"/>
        <v>-1</v>
      </c>
      <c r="N24" s="64">
        <f t="shared" si="2"/>
        <v>-12673</v>
      </c>
      <c r="O24" s="64">
        <f t="shared" si="2"/>
        <v>-10045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114"/>
      <c r="B25" s="59" t="s">
        <v>62</v>
      </c>
      <c r="C25" s="59"/>
      <c r="D25" s="59"/>
      <c r="E25" s="118" t="s">
        <v>155</v>
      </c>
      <c r="F25" s="112">
        <v>7403</v>
      </c>
      <c r="G25" s="112">
        <v>7544</v>
      </c>
      <c r="H25" s="112">
        <v>794</v>
      </c>
      <c r="I25" s="112">
        <v>713</v>
      </c>
      <c r="J25" s="112">
        <v>-216</v>
      </c>
      <c r="K25" s="112">
        <v>-160</v>
      </c>
      <c r="L25" s="112">
        <v>0</v>
      </c>
      <c r="M25" s="112">
        <v>1</v>
      </c>
      <c r="N25" s="112">
        <v>12673</v>
      </c>
      <c r="O25" s="112">
        <v>10045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114"/>
      <c r="B26" s="80" t="s">
        <v>63</v>
      </c>
      <c r="C26" s="80"/>
      <c r="D26" s="80"/>
      <c r="E26" s="119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114"/>
      <c r="B27" s="53" t="s">
        <v>156</v>
      </c>
      <c r="C27" s="53"/>
      <c r="D27" s="53"/>
      <c r="E27" s="63" t="s">
        <v>157</v>
      </c>
      <c r="F27" s="64">
        <f t="shared" ref="F27:O27" si="3">F24+F25</f>
        <v>-808</v>
      </c>
      <c r="G27" s="64">
        <f t="shared" si="3"/>
        <v>-67</v>
      </c>
      <c r="H27" s="64">
        <f t="shared" si="3"/>
        <v>-133</v>
      </c>
      <c r="I27" s="64">
        <f t="shared" si="3"/>
        <v>-97</v>
      </c>
      <c r="J27" s="64">
        <f t="shared" si="3"/>
        <v>-297</v>
      </c>
      <c r="K27" s="64">
        <f t="shared" si="3"/>
        <v>-281</v>
      </c>
      <c r="L27" s="64">
        <f t="shared" si="3"/>
        <v>0</v>
      </c>
      <c r="M27" s="64">
        <f t="shared" si="3"/>
        <v>0</v>
      </c>
      <c r="N27" s="64">
        <f t="shared" si="3"/>
        <v>0</v>
      </c>
      <c r="O27" s="64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16" t="s">
        <v>64</v>
      </c>
      <c r="B30" s="116"/>
      <c r="C30" s="116"/>
      <c r="D30" s="116"/>
      <c r="E30" s="116"/>
      <c r="F30" s="123" t="s">
        <v>257</v>
      </c>
      <c r="G30" s="122"/>
      <c r="H30" s="123" t="s">
        <v>259</v>
      </c>
      <c r="I30" s="122" t="s">
        <v>259</v>
      </c>
      <c r="J30" s="123" t="s">
        <v>261</v>
      </c>
      <c r="K30" s="122" t="s">
        <v>261</v>
      </c>
      <c r="L30" s="123" t="s">
        <v>263</v>
      </c>
      <c r="M30" s="122" t="s">
        <v>263</v>
      </c>
      <c r="N30" s="123" t="s">
        <v>265</v>
      </c>
      <c r="O30" s="122" t="s">
        <v>265</v>
      </c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116"/>
      <c r="B31" s="116"/>
      <c r="C31" s="116"/>
      <c r="D31" s="116"/>
      <c r="E31" s="116"/>
      <c r="F31" s="51" t="s">
        <v>238</v>
      </c>
      <c r="G31" s="89" t="s">
        <v>239</v>
      </c>
      <c r="H31" s="51" t="s">
        <v>238</v>
      </c>
      <c r="I31" s="89" t="s">
        <v>239</v>
      </c>
      <c r="J31" s="51" t="s">
        <v>238</v>
      </c>
      <c r="K31" s="89" t="s">
        <v>239</v>
      </c>
      <c r="L31" s="51" t="s">
        <v>238</v>
      </c>
      <c r="M31" s="89" t="s">
        <v>239</v>
      </c>
      <c r="N31" s="51" t="s">
        <v>238</v>
      </c>
      <c r="O31" s="89" t="s">
        <v>239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114" t="s">
        <v>85</v>
      </c>
      <c r="B32" s="59" t="s">
        <v>45</v>
      </c>
      <c r="C32" s="53"/>
      <c r="D32" s="53"/>
      <c r="E32" s="91" t="s">
        <v>36</v>
      </c>
      <c r="F32" s="90">
        <v>300</v>
      </c>
      <c r="G32" s="90">
        <v>261</v>
      </c>
      <c r="H32" s="90">
        <v>333</v>
      </c>
      <c r="I32" s="90">
        <v>439</v>
      </c>
      <c r="J32" s="90">
        <v>3279</v>
      </c>
      <c r="K32" s="90">
        <v>3133</v>
      </c>
      <c r="L32" s="90">
        <v>747</v>
      </c>
      <c r="M32" s="90">
        <v>628</v>
      </c>
      <c r="N32" s="104">
        <v>217</v>
      </c>
      <c r="O32" s="90">
        <v>143</v>
      </c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120"/>
      <c r="B33" s="61"/>
      <c r="C33" s="59" t="s">
        <v>65</v>
      </c>
      <c r="D33" s="53"/>
      <c r="E33" s="91"/>
      <c r="F33" s="90">
        <v>170</v>
      </c>
      <c r="G33" s="90">
        <v>160</v>
      </c>
      <c r="H33" s="90">
        <v>58</v>
      </c>
      <c r="I33" s="90">
        <v>55</v>
      </c>
      <c r="J33" s="90">
        <v>3184</v>
      </c>
      <c r="K33" s="90">
        <v>3090</v>
      </c>
      <c r="L33" s="90">
        <v>624</v>
      </c>
      <c r="M33" s="90">
        <v>569</v>
      </c>
      <c r="N33" s="104">
        <v>217</v>
      </c>
      <c r="O33" s="90">
        <v>143</v>
      </c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120"/>
      <c r="B34" s="61"/>
      <c r="C34" s="60"/>
      <c r="D34" s="53" t="s">
        <v>66</v>
      </c>
      <c r="E34" s="91"/>
      <c r="F34" s="90">
        <v>116</v>
      </c>
      <c r="G34" s="90">
        <v>108</v>
      </c>
      <c r="H34" s="90">
        <v>55</v>
      </c>
      <c r="I34" s="90">
        <v>52</v>
      </c>
      <c r="J34" s="90">
        <v>2950</v>
      </c>
      <c r="K34" s="90">
        <v>2843</v>
      </c>
      <c r="L34" s="90">
        <v>439</v>
      </c>
      <c r="M34" s="90">
        <v>440</v>
      </c>
      <c r="N34" s="104">
        <v>198</v>
      </c>
      <c r="O34" s="90">
        <v>123</v>
      </c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120"/>
      <c r="B35" s="60"/>
      <c r="C35" s="53" t="s">
        <v>67</v>
      </c>
      <c r="D35" s="53"/>
      <c r="E35" s="91"/>
      <c r="F35" s="90">
        <v>130</v>
      </c>
      <c r="G35" s="90">
        <v>101</v>
      </c>
      <c r="H35" s="90">
        <v>275</v>
      </c>
      <c r="I35" s="90">
        <v>384</v>
      </c>
      <c r="J35" s="66">
        <v>95</v>
      </c>
      <c r="K35" s="66">
        <v>43</v>
      </c>
      <c r="L35" s="90">
        <v>123</v>
      </c>
      <c r="M35" s="90">
        <v>59</v>
      </c>
      <c r="N35" s="104">
        <v>0</v>
      </c>
      <c r="O35" s="90">
        <v>0</v>
      </c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120"/>
      <c r="B36" s="59" t="s">
        <v>48</v>
      </c>
      <c r="C36" s="53"/>
      <c r="D36" s="53"/>
      <c r="E36" s="91" t="s">
        <v>37</v>
      </c>
      <c r="F36" s="90">
        <v>311</v>
      </c>
      <c r="G36" s="90">
        <v>271</v>
      </c>
      <c r="H36" s="90">
        <v>365</v>
      </c>
      <c r="I36" s="90">
        <v>375</v>
      </c>
      <c r="J36" s="90">
        <v>1428</v>
      </c>
      <c r="K36" s="90">
        <v>2033</v>
      </c>
      <c r="L36" s="90">
        <v>659</v>
      </c>
      <c r="M36" s="90">
        <v>584</v>
      </c>
      <c r="N36" s="104">
        <v>1</v>
      </c>
      <c r="O36" s="90">
        <v>2</v>
      </c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120"/>
      <c r="B37" s="61"/>
      <c r="C37" s="53" t="s">
        <v>68</v>
      </c>
      <c r="D37" s="53"/>
      <c r="E37" s="91"/>
      <c r="F37" s="90">
        <v>306</v>
      </c>
      <c r="G37" s="90">
        <v>267</v>
      </c>
      <c r="H37" s="90">
        <v>359</v>
      </c>
      <c r="I37" s="90">
        <v>368</v>
      </c>
      <c r="J37" s="90">
        <v>1315</v>
      </c>
      <c r="K37" s="90">
        <v>1951</v>
      </c>
      <c r="L37" s="90">
        <v>644</v>
      </c>
      <c r="M37" s="90">
        <v>556</v>
      </c>
      <c r="N37" s="104">
        <v>0</v>
      </c>
      <c r="O37" s="90">
        <v>0</v>
      </c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120"/>
      <c r="B38" s="60"/>
      <c r="C38" s="53" t="s">
        <v>69</v>
      </c>
      <c r="D38" s="53"/>
      <c r="E38" s="91"/>
      <c r="F38" s="90">
        <v>4</v>
      </c>
      <c r="G38" s="90">
        <v>4</v>
      </c>
      <c r="H38" s="90">
        <v>6</v>
      </c>
      <c r="I38" s="90">
        <v>8</v>
      </c>
      <c r="J38" s="90">
        <v>113</v>
      </c>
      <c r="K38" s="66">
        <v>82</v>
      </c>
      <c r="L38" s="90">
        <v>15</v>
      </c>
      <c r="M38" s="90">
        <v>28</v>
      </c>
      <c r="N38" s="104">
        <v>1</v>
      </c>
      <c r="O38" s="90">
        <v>2</v>
      </c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120"/>
      <c r="B39" s="28" t="s">
        <v>70</v>
      </c>
      <c r="C39" s="28"/>
      <c r="D39" s="28"/>
      <c r="E39" s="91" t="s">
        <v>97</v>
      </c>
      <c r="F39" s="90">
        <f t="shared" ref="F39" si="4">F32-F36</f>
        <v>-11</v>
      </c>
      <c r="G39" s="90">
        <f>G32-G36</f>
        <v>-10</v>
      </c>
      <c r="H39" s="90">
        <f t="shared" ref="H39" si="5">H32-H36</f>
        <v>-32</v>
      </c>
      <c r="I39" s="90">
        <f>I32-I36</f>
        <v>64</v>
      </c>
      <c r="J39" s="90">
        <f t="shared" ref="J39:O39" si="6">J32-J36</f>
        <v>1851</v>
      </c>
      <c r="K39" s="90">
        <f t="shared" si="6"/>
        <v>1100</v>
      </c>
      <c r="L39" s="90">
        <f>L32-L36</f>
        <v>88</v>
      </c>
      <c r="M39" s="90">
        <f>M32-M36</f>
        <v>44</v>
      </c>
      <c r="N39" s="104">
        <f>N32-N36</f>
        <v>216</v>
      </c>
      <c r="O39" s="90">
        <f t="shared" si="6"/>
        <v>141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114" t="s">
        <v>86</v>
      </c>
      <c r="B40" s="59" t="s">
        <v>71</v>
      </c>
      <c r="C40" s="53"/>
      <c r="D40" s="53"/>
      <c r="E40" s="91" t="s">
        <v>39</v>
      </c>
      <c r="F40" s="90">
        <v>38</v>
      </c>
      <c r="G40" s="90">
        <v>51</v>
      </c>
      <c r="H40" s="90">
        <v>36</v>
      </c>
      <c r="I40" s="90">
        <v>2</v>
      </c>
      <c r="J40" s="90">
        <v>2130</v>
      </c>
      <c r="K40" s="90">
        <v>1851</v>
      </c>
      <c r="L40" s="90">
        <v>272</v>
      </c>
      <c r="M40" s="90">
        <v>114</v>
      </c>
      <c r="N40" s="106">
        <v>0</v>
      </c>
      <c r="O40" s="90">
        <v>0</v>
      </c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115"/>
      <c r="B41" s="60"/>
      <c r="C41" s="53" t="s">
        <v>72</v>
      </c>
      <c r="D41" s="53"/>
      <c r="E41" s="91"/>
      <c r="F41" s="66">
        <v>6</v>
      </c>
      <c r="G41" s="66">
        <v>0</v>
      </c>
      <c r="H41" s="66">
        <v>0</v>
      </c>
      <c r="I41" s="66">
        <v>0</v>
      </c>
      <c r="J41" s="90">
        <v>1809</v>
      </c>
      <c r="K41" s="90">
        <v>1794</v>
      </c>
      <c r="L41" s="90">
        <v>134</v>
      </c>
      <c r="M41" s="90">
        <v>98</v>
      </c>
      <c r="N41" s="106">
        <v>0</v>
      </c>
      <c r="O41" s="90">
        <v>0</v>
      </c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115"/>
      <c r="B42" s="59" t="s">
        <v>59</v>
      </c>
      <c r="C42" s="53"/>
      <c r="D42" s="53"/>
      <c r="E42" s="91" t="s">
        <v>40</v>
      </c>
      <c r="F42" s="90">
        <v>38</v>
      </c>
      <c r="G42" s="90">
        <v>51</v>
      </c>
      <c r="H42" s="90">
        <v>36</v>
      </c>
      <c r="I42" s="90">
        <v>2</v>
      </c>
      <c r="J42" s="90">
        <v>2844</v>
      </c>
      <c r="K42" s="90">
        <v>1761</v>
      </c>
      <c r="L42" s="90">
        <v>305</v>
      </c>
      <c r="M42" s="90">
        <v>131</v>
      </c>
      <c r="N42" s="104">
        <v>138</v>
      </c>
      <c r="O42" s="90">
        <v>268</v>
      </c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115"/>
      <c r="B43" s="60"/>
      <c r="C43" s="53" t="s">
        <v>73</v>
      </c>
      <c r="D43" s="53"/>
      <c r="E43" s="91"/>
      <c r="F43" s="90">
        <v>30</v>
      </c>
      <c r="G43" s="90">
        <v>46</v>
      </c>
      <c r="H43" s="90">
        <v>22</v>
      </c>
      <c r="I43" s="90">
        <v>0.2</v>
      </c>
      <c r="J43" s="66">
        <v>1745</v>
      </c>
      <c r="K43" s="66">
        <v>1405</v>
      </c>
      <c r="L43" s="90">
        <v>163</v>
      </c>
      <c r="M43" s="90">
        <v>30</v>
      </c>
      <c r="N43" s="104">
        <v>90</v>
      </c>
      <c r="O43" s="90">
        <v>7</v>
      </c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115"/>
      <c r="B44" s="53" t="s">
        <v>70</v>
      </c>
      <c r="C44" s="53"/>
      <c r="D44" s="53"/>
      <c r="E44" s="91" t="s">
        <v>98</v>
      </c>
      <c r="F44" s="66">
        <f t="shared" ref="F44" si="7">F40-F42</f>
        <v>0</v>
      </c>
      <c r="G44" s="66">
        <f t="shared" ref="G44:O44" si="8">G40-G42</f>
        <v>0</v>
      </c>
      <c r="H44" s="66">
        <v>0</v>
      </c>
      <c r="I44" s="66">
        <f t="shared" si="8"/>
        <v>0</v>
      </c>
      <c r="J44" s="66">
        <f t="shared" si="8"/>
        <v>-714</v>
      </c>
      <c r="K44" s="66">
        <f t="shared" si="8"/>
        <v>90</v>
      </c>
      <c r="L44" s="66">
        <f t="shared" si="8"/>
        <v>-33</v>
      </c>
      <c r="M44" s="66">
        <f t="shared" si="8"/>
        <v>-17</v>
      </c>
      <c r="N44" s="66">
        <f t="shared" si="8"/>
        <v>-138</v>
      </c>
      <c r="O44" s="66">
        <f t="shared" si="8"/>
        <v>-268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114" t="s">
        <v>78</v>
      </c>
      <c r="B45" s="28" t="s">
        <v>74</v>
      </c>
      <c r="C45" s="28"/>
      <c r="D45" s="28"/>
      <c r="E45" s="91" t="s">
        <v>99</v>
      </c>
      <c r="F45" s="90">
        <f t="shared" ref="F45" si="9">F39+F44</f>
        <v>-11</v>
      </c>
      <c r="G45" s="90">
        <f t="shared" ref="G45:O45" si="10">G39+G44</f>
        <v>-10</v>
      </c>
      <c r="H45" s="90">
        <f t="shared" si="10"/>
        <v>-32</v>
      </c>
      <c r="I45" s="90">
        <f t="shared" si="10"/>
        <v>64</v>
      </c>
      <c r="J45" s="90">
        <f t="shared" si="10"/>
        <v>1137</v>
      </c>
      <c r="K45" s="90">
        <f t="shared" si="10"/>
        <v>1190</v>
      </c>
      <c r="L45" s="90">
        <f t="shared" si="10"/>
        <v>55</v>
      </c>
      <c r="M45" s="90">
        <f t="shared" si="10"/>
        <v>27</v>
      </c>
      <c r="N45" s="104">
        <f t="shared" si="10"/>
        <v>78</v>
      </c>
      <c r="O45" s="90">
        <f t="shared" si="10"/>
        <v>-127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115"/>
      <c r="B46" s="53" t="s">
        <v>75</v>
      </c>
      <c r="C46" s="53"/>
      <c r="D46" s="53"/>
      <c r="E46" s="53"/>
      <c r="F46" s="66">
        <v>12</v>
      </c>
      <c r="G46" s="66">
        <v>0</v>
      </c>
      <c r="H46" s="66">
        <v>0</v>
      </c>
      <c r="I46" s="66">
        <v>0</v>
      </c>
      <c r="J46" s="66">
        <v>535</v>
      </c>
      <c r="K46" s="66">
        <v>562</v>
      </c>
      <c r="L46" s="90">
        <v>35</v>
      </c>
      <c r="M46" s="90">
        <v>37</v>
      </c>
      <c r="N46" s="66">
        <v>0</v>
      </c>
      <c r="O46" s="66">
        <v>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115"/>
      <c r="B47" s="53" t="s">
        <v>76</v>
      </c>
      <c r="C47" s="53"/>
      <c r="D47" s="53"/>
      <c r="E47" s="53"/>
      <c r="F47" s="90">
        <v>10</v>
      </c>
      <c r="G47" s="90">
        <v>54</v>
      </c>
      <c r="H47" s="90">
        <v>148</v>
      </c>
      <c r="I47" s="90">
        <v>180</v>
      </c>
      <c r="J47" s="90">
        <v>3987</v>
      </c>
      <c r="K47" s="90">
        <v>3385</v>
      </c>
      <c r="L47" s="90">
        <v>142</v>
      </c>
      <c r="M47" s="90">
        <v>123</v>
      </c>
      <c r="N47" s="104">
        <v>731</v>
      </c>
      <c r="O47" s="90">
        <v>653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115"/>
      <c r="B48" s="53" t="s">
        <v>77</v>
      </c>
      <c r="C48" s="53"/>
      <c r="D48" s="53"/>
      <c r="E48" s="53"/>
      <c r="F48" s="90">
        <v>10</v>
      </c>
      <c r="G48" s="90">
        <v>54</v>
      </c>
      <c r="H48" s="90">
        <v>148</v>
      </c>
      <c r="I48" s="90">
        <v>180</v>
      </c>
      <c r="J48" s="90">
        <v>3912</v>
      </c>
      <c r="K48" s="90">
        <v>3385</v>
      </c>
      <c r="L48" s="90">
        <v>141</v>
      </c>
      <c r="M48" s="90">
        <v>123</v>
      </c>
      <c r="N48" s="104">
        <v>731</v>
      </c>
      <c r="O48" s="90">
        <v>622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15.95" customHeight="1">
      <c r="A49" s="11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95" customHeight="1">
      <c r="A50" s="12"/>
      <c r="F50" s="18"/>
      <c r="G50" s="18"/>
      <c r="H50" s="18"/>
      <c r="I50" s="18"/>
      <c r="J50" s="19"/>
      <c r="K50" s="19"/>
      <c r="L50" s="18"/>
      <c r="M50" s="18"/>
      <c r="N50" s="18"/>
      <c r="O50" s="19"/>
      <c r="P50" s="18"/>
      <c r="Q50" s="19" t="s">
        <v>100</v>
      </c>
      <c r="R50" s="18"/>
      <c r="S50" s="18"/>
      <c r="T50" s="18"/>
      <c r="U50" s="18"/>
      <c r="V50" s="18"/>
      <c r="W50" s="18"/>
      <c r="X50" s="18"/>
      <c r="Y50" s="19"/>
    </row>
    <row r="51" spans="1:25" ht="15.95" customHeight="1">
      <c r="A51" s="116" t="s">
        <v>64</v>
      </c>
      <c r="B51" s="116"/>
      <c r="C51" s="116"/>
      <c r="D51" s="116"/>
      <c r="E51" s="116"/>
      <c r="F51" s="123" t="s">
        <v>267</v>
      </c>
      <c r="G51" s="122"/>
      <c r="H51" s="123" t="s">
        <v>269</v>
      </c>
      <c r="I51" s="122" t="s">
        <v>269</v>
      </c>
      <c r="J51" s="123" t="s">
        <v>271</v>
      </c>
      <c r="K51" s="122" t="s">
        <v>271</v>
      </c>
      <c r="L51" s="123" t="s">
        <v>273</v>
      </c>
      <c r="M51" s="122" t="s">
        <v>273</v>
      </c>
      <c r="N51" s="123" t="s">
        <v>275</v>
      </c>
      <c r="O51" s="122" t="s">
        <v>275</v>
      </c>
      <c r="P51" s="126" t="s">
        <v>274</v>
      </c>
      <c r="Q51" s="127"/>
      <c r="R51" s="23"/>
      <c r="S51" s="18"/>
      <c r="T51" s="23"/>
      <c r="U51" s="18"/>
      <c r="V51" s="23"/>
      <c r="W51" s="18"/>
      <c r="X51" s="23"/>
      <c r="Y51" s="18"/>
    </row>
    <row r="52" spans="1:25" ht="15.95" customHeight="1">
      <c r="A52" s="116"/>
      <c r="B52" s="116"/>
      <c r="C52" s="116"/>
      <c r="D52" s="116"/>
      <c r="E52" s="116"/>
      <c r="F52" s="51" t="s">
        <v>238</v>
      </c>
      <c r="G52" s="81" t="s">
        <v>239</v>
      </c>
      <c r="H52" s="51" t="s">
        <v>238</v>
      </c>
      <c r="I52" s="81" t="s">
        <v>239</v>
      </c>
      <c r="J52" s="51" t="s">
        <v>238</v>
      </c>
      <c r="K52" s="81" t="s">
        <v>239</v>
      </c>
      <c r="L52" s="51" t="s">
        <v>238</v>
      </c>
      <c r="M52" s="81" t="s">
        <v>239</v>
      </c>
      <c r="N52" s="51" t="s">
        <v>238</v>
      </c>
      <c r="O52" s="81" t="s">
        <v>239</v>
      </c>
      <c r="P52" s="51" t="s">
        <v>238</v>
      </c>
      <c r="Q52" s="89" t="s">
        <v>239</v>
      </c>
      <c r="R52" s="21"/>
      <c r="S52" s="21"/>
      <c r="T52" s="21"/>
      <c r="U52" s="21"/>
      <c r="V52" s="21"/>
      <c r="W52" s="21"/>
      <c r="X52" s="21"/>
      <c r="Y52" s="21"/>
    </row>
    <row r="53" spans="1:25" ht="15.95" customHeight="1">
      <c r="A53" s="114" t="s">
        <v>85</v>
      </c>
      <c r="B53" s="59" t="s">
        <v>45</v>
      </c>
      <c r="C53" s="53"/>
      <c r="D53" s="53"/>
      <c r="E53" s="63" t="s">
        <v>36</v>
      </c>
      <c r="F53" s="64">
        <v>359</v>
      </c>
      <c r="G53" s="64">
        <v>328</v>
      </c>
      <c r="H53" s="64">
        <v>29</v>
      </c>
      <c r="I53" s="64">
        <v>20</v>
      </c>
      <c r="J53" s="64">
        <v>1</v>
      </c>
      <c r="K53" s="64">
        <v>1</v>
      </c>
      <c r="L53" s="64">
        <v>92</v>
      </c>
      <c r="M53" s="64">
        <v>80</v>
      </c>
      <c r="N53" s="64">
        <v>0</v>
      </c>
      <c r="O53" s="64">
        <v>0</v>
      </c>
      <c r="P53" s="90"/>
      <c r="Q53" s="90"/>
      <c r="R53" s="20"/>
      <c r="S53" s="20"/>
      <c r="T53" s="22"/>
      <c r="U53" s="22"/>
      <c r="V53" s="20"/>
      <c r="W53" s="20"/>
      <c r="X53" s="22"/>
      <c r="Y53" s="22"/>
    </row>
    <row r="54" spans="1:25" ht="15.95" customHeight="1">
      <c r="A54" s="120"/>
      <c r="B54" s="61"/>
      <c r="C54" s="59" t="s">
        <v>65</v>
      </c>
      <c r="D54" s="53"/>
      <c r="E54" s="63"/>
      <c r="F54" s="64">
        <v>358</v>
      </c>
      <c r="G54" s="64">
        <v>328</v>
      </c>
      <c r="H54" s="64">
        <v>2</v>
      </c>
      <c r="I54" s="64">
        <v>3</v>
      </c>
      <c r="J54" s="64">
        <v>1</v>
      </c>
      <c r="K54" s="64">
        <v>1</v>
      </c>
      <c r="L54" s="64">
        <v>92</v>
      </c>
      <c r="M54" s="64">
        <v>80</v>
      </c>
      <c r="N54" s="64">
        <v>0</v>
      </c>
      <c r="O54" s="64">
        <v>0</v>
      </c>
      <c r="P54" s="90"/>
      <c r="Q54" s="90"/>
      <c r="R54" s="20"/>
      <c r="S54" s="20"/>
      <c r="T54" s="22"/>
      <c r="U54" s="22"/>
      <c r="V54" s="20"/>
      <c r="W54" s="20"/>
      <c r="X54" s="22"/>
      <c r="Y54" s="22"/>
    </row>
    <row r="55" spans="1:25" ht="15.95" customHeight="1">
      <c r="A55" s="120"/>
      <c r="B55" s="61"/>
      <c r="C55" s="60"/>
      <c r="D55" s="53" t="s">
        <v>66</v>
      </c>
      <c r="E55" s="63"/>
      <c r="F55" s="64">
        <v>358</v>
      </c>
      <c r="G55" s="64">
        <v>328</v>
      </c>
      <c r="H55" s="64">
        <v>2</v>
      </c>
      <c r="I55" s="64">
        <v>3</v>
      </c>
      <c r="J55" s="64">
        <v>0</v>
      </c>
      <c r="K55" s="64">
        <v>0</v>
      </c>
      <c r="L55" s="64">
        <v>92</v>
      </c>
      <c r="M55" s="64">
        <v>80</v>
      </c>
      <c r="N55" s="64">
        <v>0</v>
      </c>
      <c r="O55" s="64">
        <v>0</v>
      </c>
      <c r="P55" s="90"/>
      <c r="Q55" s="90"/>
      <c r="R55" s="20"/>
      <c r="S55" s="20"/>
      <c r="T55" s="22"/>
      <c r="U55" s="22"/>
      <c r="V55" s="20"/>
      <c r="W55" s="20"/>
      <c r="X55" s="22"/>
      <c r="Y55" s="22"/>
    </row>
    <row r="56" spans="1:25" ht="15.95" customHeight="1">
      <c r="A56" s="120"/>
      <c r="B56" s="60"/>
      <c r="C56" s="53" t="s">
        <v>67</v>
      </c>
      <c r="D56" s="53"/>
      <c r="E56" s="63"/>
      <c r="F56" s="64">
        <v>1</v>
      </c>
      <c r="G56" s="64">
        <v>1</v>
      </c>
      <c r="H56" s="64">
        <v>26</v>
      </c>
      <c r="I56" s="64">
        <v>17</v>
      </c>
      <c r="J56" s="66">
        <v>0</v>
      </c>
      <c r="K56" s="66">
        <v>0</v>
      </c>
      <c r="L56" s="64">
        <v>0</v>
      </c>
      <c r="M56" s="64">
        <v>0</v>
      </c>
      <c r="N56" s="64">
        <v>0</v>
      </c>
      <c r="O56" s="64">
        <v>0</v>
      </c>
      <c r="P56" s="90"/>
      <c r="Q56" s="90"/>
      <c r="R56" s="20"/>
      <c r="S56" s="20"/>
      <c r="T56" s="22"/>
      <c r="U56" s="22"/>
      <c r="V56" s="20"/>
      <c r="W56" s="20"/>
      <c r="X56" s="22"/>
      <c r="Y56" s="22"/>
    </row>
    <row r="57" spans="1:25" ht="15.95" customHeight="1">
      <c r="A57" s="120"/>
      <c r="B57" s="59" t="s">
        <v>48</v>
      </c>
      <c r="C57" s="53"/>
      <c r="D57" s="53"/>
      <c r="E57" s="63" t="s">
        <v>37</v>
      </c>
      <c r="F57" s="64">
        <v>177</v>
      </c>
      <c r="G57" s="64">
        <v>167</v>
      </c>
      <c r="H57" s="64">
        <v>28</v>
      </c>
      <c r="I57" s="64">
        <v>18</v>
      </c>
      <c r="J57" s="64">
        <v>0</v>
      </c>
      <c r="K57" s="64">
        <v>3</v>
      </c>
      <c r="L57" s="64">
        <v>60</v>
      </c>
      <c r="M57" s="64">
        <v>42</v>
      </c>
      <c r="N57" s="64">
        <v>1</v>
      </c>
      <c r="O57" s="64">
        <v>1</v>
      </c>
      <c r="P57" s="90"/>
      <c r="Q57" s="90"/>
      <c r="R57" s="20"/>
      <c r="S57" s="20"/>
      <c r="T57" s="20"/>
      <c r="U57" s="20"/>
      <c r="V57" s="20"/>
      <c r="W57" s="20"/>
      <c r="X57" s="22"/>
      <c r="Y57" s="22"/>
    </row>
    <row r="58" spans="1:25" ht="15.95" customHeight="1">
      <c r="A58" s="120"/>
      <c r="B58" s="61"/>
      <c r="C58" s="53" t="s">
        <v>68</v>
      </c>
      <c r="D58" s="53"/>
      <c r="E58" s="63"/>
      <c r="F58" s="64">
        <v>162</v>
      </c>
      <c r="G58" s="64">
        <v>157</v>
      </c>
      <c r="H58" s="64">
        <v>27</v>
      </c>
      <c r="I58" s="64">
        <v>17</v>
      </c>
      <c r="J58" s="64">
        <v>0</v>
      </c>
      <c r="K58" s="64">
        <v>3</v>
      </c>
      <c r="L58" s="64">
        <v>17</v>
      </c>
      <c r="M58" s="64">
        <v>18</v>
      </c>
      <c r="N58" s="64">
        <v>0</v>
      </c>
      <c r="O58" s="64">
        <v>0</v>
      </c>
      <c r="P58" s="90"/>
      <c r="Q58" s="90"/>
      <c r="R58" s="20"/>
      <c r="S58" s="20"/>
      <c r="T58" s="20"/>
      <c r="U58" s="20"/>
      <c r="V58" s="20"/>
      <c r="W58" s="20"/>
      <c r="X58" s="22"/>
      <c r="Y58" s="22"/>
    </row>
    <row r="59" spans="1:25" ht="15.95" customHeight="1">
      <c r="A59" s="120"/>
      <c r="B59" s="60"/>
      <c r="C59" s="53" t="s">
        <v>69</v>
      </c>
      <c r="D59" s="53"/>
      <c r="E59" s="63"/>
      <c r="F59" s="64">
        <v>15</v>
      </c>
      <c r="G59" s="64">
        <v>10</v>
      </c>
      <c r="H59" s="64">
        <v>2</v>
      </c>
      <c r="I59" s="64">
        <v>2</v>
      </c>
      <c r="J59" s="64">
        <v>0</v>
      </c>
      <c r="K59" s="66">
        <v>0</v>
      </c>
      <c r="L59" s="64">
        <v>43</v>
      </c>
      <c r="M59" s="64">
        <v>23</v>
      </c>
      <c r="N59" s="64">
        <v>1</v>
      </c>
      <c r="O59" s="64">
        <v>1</v>
      </c>
      <c r="P59" s="90"/>
      <c r="Q59" s="90"/>
      <c r="R59" s="22"/>
      <c r="S59" s="22"/>
      <c r="T59" s="20"/>
      <c r="U59" s="20"/>
      <c r="V59" s="20"/>
      <c r="W59" s="20"/>
      <c r="X59" s="22"/>
      <c r="Y59" s="22"/>
    </row>
    <row r="60" spans="1:25" ht="15.95" customHeight="1">
      <c r="A60" s="120"/>
      <c r="B60" s="28" t="s">
        <v>70</v>
      </c>
      <c r="C60" s="28"/>
      <c r="D60" s="28"/>
      <c r="E60" s="63" t="s">
        <v>158</v>
      </c>
      <c r="F60" s="64">
        <v>182</v>
      </c>
      <c r="G60" s="64">
        <f t="shared" ref="G60:O60" si="11">G53-G57</f>
        <v>161</v>
      </c>
      <c r="H60" s="64">
        <f t="shared" si="11"/>
        <v>1</v>
      </c>
      <c r="I60" s="64">
        <f>I53-I57</f>
        <v>2</v>
      </c>
      <c r="J60" s="64">
        <f t="shared" si="11"/>
        <v>1</v>
      </c>
      <c r="K60" s="64">
        <f t="shared" si="11"/>
        <v>-2</v>
      </c>
      <c r="L60" s="64">
        <f t="shared" si="11"/>
        <v>32</v>
      </c>
      <c r="M60" s="64">
        <f t="shared" si="11"/>
        <v>38</v>
      </c>
      <c r="N60" s="64">
        <v>-1</v>
      </c>
      <c r="O60" s="64">
        <f t="shared" si="11"/>
        <v>-1</v>
      </c>
      <c r="P60" s="90">
        <f t="shared" ref="P60:Q60" si="12">P53-P57</f>
        <v>0</v>
      </c>
      <c r="Q60" s="90">
        <f t="shared" si="12"/>
        <v>0</v>
      </c>
      <c r="R60" s="20"/>
      <c r="S60" s="20"/>
      <c r="T60" s="20"/>
      <c r="U60" s="20"/>
      <c r="V60" s="20"/>
      <c r="W60" s="20"/>
      <c r="X60" s="22"/>
      <c r="Y60" s="22"/>
    </row>
    <row r="61" spans="1:25" ht="15.95" customHeight="1">
      <c r="A61" s="114" t="s">
        <v>86</v>
      </c>
      <c r="B61" s="59" t="s">
        <v>71</v>
      </c>
      <c r="C61" s="53"/>
      <c r="D61" s="53"/>
      <c r="E61" s="63" t="s">
        <v>39</v>
      </c>
      <c r="F61" s="64">
        <v>0</v>
      </c>
      <c r="G61" s="64">
        <v>0</v>
      </c>
      <c r="H61" s="64">
        <v>14</v>
      </c>
      <c r="I61" s="64">
        <v>14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97">
        <v>19</v>
      </c>
      <c r="Q61" s="90"/>
      <c r="R61" s="20"/>
      <c r="S61" s="20"/>
      <c r="T61" s="22"/>
      <c r="U61" s="22"/>
      <c r="V61" s="22"/>
      <c r="W61" s="22"/>
      <c r="X61" s="20"/>
      <c r="Y61" s="20"/>
    </row>
    <row r="62" spans="1:25" ht="15.95" customHeight="1">
      <c r="A62" s="115"/>
      <c r="B62" s="60"/>
      <c r="C62" s="53" t="s">
        <v>72</v>
      </c>
      <c r="D62" s="53"/>
      <c r="E62" s="63"/>
      <c r="F62" s="66">
        <v>0</v>
      </c>
      <c r="G62" s="66">
        <v>0</v>
      </c>
      <c r="H62" s="66">
        <v>0</v>
      </c>
      <c r="I62" s="66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97">
        <v>19</v>
      </c>
      <c r="Q62" s="90"/>
      <c r="R62" s="22"/>
      <c r="S62" s="22"/>
      <c r="T62" s="22"/>
      <c r="U62" s="22"/>
      <c r="V62" s="22"/>
      <c r="W62" s="22"/>
      <c r="X62" s="20"/>
      <c r="Y62" s="20"/>
    </row>
    <row r="63" spans="1:25" ht="15.95" customHeight="1">
      <c r="A63" s="115"/>
      <c r="B63" s="59" t="s">
        <v>59</v>
      </c>
      <c r="C63" s="53"/>
      <c r="D63" s="53"/>
      <c r="E63" s="63" t="s">
        <v>40</v>
      </c>
      <c r="F63" s="64">
        <v>107</v>
      </c>
      <c r="G63" s="64">
        <v>74</v>
      </c>
      <c r="H63" s="64">
        <v>14</v>
      </c>
      <c r="I63" s="64">
        <v>15</v>
      </c>
      <c r="J63" s="64">
        <v>0</v>
      </c>
      <c r="K63" s="64">
        <v>0</v>
      </c>
      <c r="L63" s="64">
        <v>0</v>
      </c>
      <c r="M63" s="64">
        <v>0</v>
      </c>
      <c r="N63" s="64">
        <v>11</v>
      </c>
      <c r="O63" s="64">
        <v>36</v>
      </c>
      <c r="P63" s="97">
        <v>19</v>
      </c>
      <c r="Q63" s="90"/>
      <c r="R63" s="20"/>
      <c r="S63" s="20"/>
      <c r="T63" s="22"/>
      <c r="U63" s="22"/>
      <c r="V63" s="20"/>
      <c r="W63" s="20"/>
      <c r="X63" s="20"/>
      <c r="Y63" s="20"/>
    </row>
    <row r="64" spans="1:25" ht="15.95" customHeight="1">
      <c r="A64" s="115"/>
      <c r="B64" s="60"/>
      <c r="C64" s="53" t="s">
        <v>73</v>
      </c>
      <c r="D64" s="53"/>
      <c r="E64" s="63"/>
      <c r="F64" s="64">
        <v>24</v>
      </c>
      <c r="G64" s="64">
        <v>46</v>
      </c>
      <c r="H64" s="64">
        <v>14</v>
      </c>
      <c r="I64" s="64">
        <v>14</v>
      </c>
      <c r="J64" s="66">
        <v>0</v>
      </c>
      <c r="K64" s="66">
        <v>0</v>
      </c>
      <c r="L64" s="64">
        <v>0</v>
      </c>
      <c r="M64" s="64">
        <v>0</v>
      </c>
      <c r="N64" s="64">
        <v>0</v>
      </c>
      <c r="O64" s="64">
        <v>0</v>
      </c>
      <c r="P64" s="90"/>
      <c r="Q64" s="90"/>
      <c r="R64" s="22"/>
      <c r="S64" s="20"/>
      <c r="T64" s="22"/>
      <c r="U64" s="22"/>
      <c r="V64" s="20"/>
      <c r="W64" s="20"/>
      <c r="X64" s="22"/>
      <c r="Y64" s="22"/>
    </row>
    <row r="65" spans="1:25" ht="15.95" customHeight="1">
      <c r="A65" s="115"/>
      <c r="B65" s="53" t="s">
        <v>70</v>
      </c>
      <c r="C65" s="53"/>
      <c r="D65" s="53"/>
      <c r="E65" s="63" t="s">
        <v>159</v>
      </c>
      <c r="F65" s="66">
        <v>-107</v>
      </c>
      <c r="G65" s="66">
        <f t="shared" ref="G65:O65" si="13">G61-G63</f>
        <v>-74</v>
      </c>
      <c r="H65" s="66">
        <f t="shared" si="13"/>
        <v>0</v>
      </c>
      <c r="I65" s="66">
        <f t="shared" si="13"/>
        <v>-1</v>
      </c>
      <c r="J65" s="66">
        <f t="shared" si="13"/>
        <v>0</v>
      </c>
      <c r="K65" s="66">
        <v>0</v>
      </c>
      <c r="L65" s="66">
        <f t="shared" si="13"/>
        <v>0</v>
      </c>
      <c r="M65" s="66">
        <f t="shared" si="13"/>
        <v>0</v>
      </c>
      <c r="N65" s="66">
        <v>-11</v>
      </c>
      <c r="O65" s="66">
        <f t="shared" si="13"/>
        <v>-36</v>
      </c>
      <c r="P65" s="66">
        <f t="shared" ref="P65:Q65" si="14">P61-P63</f>
        <v>0</v>
      </c>
      <c r="Q65" s="66">
        <f t="shared" si="14"/>
        <v>0</v>
      </c>
      <c r="R65" s="20"/>
      <c r="S65" s="20"/>
      <c r="T65" s="22"/>
      <c r="U65" s="22"/>
      <c r="V65" s="20"/>
      <c r="W65" s="20"/>
      <c r="X65" s="20"/>
      <c r="Y65" s="20"/>
    </row>
    <row r="66" spans="1:25" ht="15.95" customHeight="1">
      <c r="A66" s="114" t="s">
        <v>78</v>
      </c>
      <c r="B66" s="28" t="s">
        <v>74</v>
      </c>
      <c r="C66" s="28"/>
      <c r="D66" s="28"/>
      <c r="E66" s="63" t="s">
        <v>160</v>
      </c>
      <c r="F66" s="64">
        <v>75</v>
      </c>
      <c r="G66" s="64">
        <f t="shared" ref="G66:O66" si="15">G60+G65</f>
        <v>87</v>
      </c>
      <c r="H66" s="64">
        <f t="shared" si="15"/>
        <v>1</v>
      </c>
      <c r="I66" s="64">
        <f>I60+I65</f>
        <v>1</v>
      </c>
      <c r="J66" s="64">
        <f t="shared" si="15"/>
        <v>1</v>
      </c>
      <c r="K66" s="64">
        <f t="shared" si="15"/>
        <v>-2</v>
      </c>
      <c r="L66" s="64">
        <f t="shared" si="15"/>
        <v>32</v>
      </c>
      <c r="M66" s="64">
        <f t="shared" si="15"/>
        <v>38</v>
      </c>
      <c r="N66" s="64">
        <v>-12</v>
      </c>
      <c r="O66" s="64">
        <f t="shared" si="15"/>
        <v>-37</v>
      </c>
      <c r="P66" s="90">
        <f t="shared" ref="P66:Q66" si="16">P60+P65</f>
        <v>0</v>
      </c>
      <c r="Q66" s="90">
        <f t="shared" si="16"/>
        <v>0</v>
      </c>
      <c r="R66" s="20"/>
      <c r="S66" s="20"/>
      <c r="T66" s="20"/>
      <c r="U66" s="20"/>
      <c r="V66" s="20"/>
      <c r="W66" s="20"/>
      <c r="X66" s="20"/>
      <c r="Y66" s="20"/>
    </row>
    <row r="67" spans="1:25" ht="15.95" customHeight="1">
      <c r="A67" s="115"/>
      <c r="B67" s="53" t="s">
        <v>75</v>
      </c>
      <c r="C67" s="53"/>
      <c r="D67" s="53"/>
      <c r="E67" s="53"/>
      <c r="F67" s="66">
        <v>0</v>
      </c>
      <c r="G67" s="66">
        <v>0</v>
      </c>
      <c r="H67" s="66">
        <v>0</v>
      </c>
      <c r="I67" s="66">
        <v>2</v>
      </c>
      <c r="J67" s="66">
        <v>0</v>
      </c>
      <c r="K67" s="66">
        <v>0</v>
      </c>
      <c r="L67" s="64">
        <v>25</v>
      </c>
      <c r="M67" s="64">
        <v>25</v>
      </c>
      <c r="N67" s="66">
        <v>0</v>
      </c>
      <c r="O67" s="66">
        <v>0</v>
      </c>
      <c r="P67" s="66"/>
      <c r="Q67" s="66"/>
      <c r="R67" s="22"/>
      <c r="S67" s="22"/>
      <c r="T67" s="22"/>
      <c r="U67" s="22"/>
      <c r="V67" s="22"/>
      <c r="W67" s="22"/>
      <c r="X67" s="22"/>
      <c r="Y67" s="22"/>
    </row>
    <row r="68" spans="1:25" ht="15.95" customHeight="1">
      <c r="A68" s="115"/>
      <c r="B68" s="53" t="s">
        <v>76</v>
      </c>
      <c r="C68" s="53"/>
      <c r="D68" s="53"/>
      <c r="E68" s="53"/>
      <c r="F68" s="64">
        <v>436</v>
      </c>
      <c r="G68" s="64">
        <v>361</v>
      </c>
      <c r="H68" s="64">
        <v>10</v>
      </c>
      <c r="I68" s="64">
        <v>12</v>
      </c>
      <c r="J68" s="64">
        <v>23</v>
      </c>
      <c r="K68" s="64">
        <v>22</v>
      </c>
      <c r="L68" s="64">
        <v>209</v>
      </c>
      <c r="M68" s="64">
        <v>203</v>
      </c>
      <c r="N68" s="64">
        <v>332</v>
      </c>
      <c r="O68" s="64">
        <v>344</v>
      </c>
      <c r="P68" s="90"/>
      <c r="Q68" s="90"/>
      <c r="R68" s="20"/>
      <c r="S68" s="20"/>
      <c r="T68" s="20"/>
      <c r="U68" s="20"/>
      <c r="V68" s="20"/>
      <c r="W68" s="20"/>
      <c r="X68" s="20"/>
      <c r="Y68" s="20"/>
    </row>
    <row r="69" spans="1:25" ht="15.95" customHeight="1">
      <c r="A69" s="115"/>
      <c r="B69" s="53" t="s">
        <v>77</v>
      </c>
      <c r="C69" s="53"/>
      <c r="D69" s="53"/>
      <c r="E69" s="53"/>
      <c r="F69" s="64">
        <v>418</v>
      </c>
      <c r="G69" s="64">
        <v>348</v>
      </c>
      <c r="H69" s="64">
        <v>10</v>
      </c>
      <c r="I69" s="64">
        <v>12</v>
      </c>
      <c r="J69" s="64">
        <v>23</v>
      </c>
      <c r="K69" s="64">
        <v>22</v>
      </c>
      <c r="L69" s="64">
        <v>209</v>
      </c>
      <c r="M69" s="64">
        <v>203</v>
      </c>
      <c r="N69" s="64">
        <v>332</v>
      </c>
      <c r="O69" s="64">
        <v>344</v>
      </c>
      <c r="P69" s="90"/>
      <c r="Q69" s="90"/>
      <c r="R69" s="20"/>
      <c r="S69" s="20"/>
      <c r="T69" s="20"/>
      <c r="U69" s="20"/>
      <c r="V69" s="20"/>
      <c r="W69" s="20"/>
      <c r="X69" s="20"/>
      <c r="Y69" s="20"/>
    </row>
    <row r="70" spans="1:25" ht="15.95" customHeight="1">
      <c r="A70" s="11" t="s">
        <v>161</v>
      </c>
      <c r="O70" s="4"/>
    </row>
    <row r="71" spans="1:25" ht="15.95" customHeight="1">
      <c r="A71" s="11"/>
    </row>
  </sheetData>
  <mergeCells count="38">
    <mergeCell ref="P51:Q51"/>
    <mergeCell ref="O25:O26"/>
    <mergeCell ref="A51:E52"/>
    <mergeCell ref="F51:G51"/>
    <mergeCell ref="H51:I51"/>
    <mergeCell ref="J51:K51"/>
    <mergeCell ref="L51:M51"/>
    <mergeCell ref="N51:O51"/>
    <mergeCell ref="A30:E31"/>
    <mergeCell ref="F30:G30"/>
    <mergeCell ref="H30:I30"/>
    <mergeCell ref="J30:K30"/>
    <mergeCell ref="L30:M30"/>
    <mergeCell ref="N30:O30"/>
    <mergeCell ref="A32:A39"/>
    <mergeCell ref="A40:A44"/>
    <mergeCell ref="A45:A48"/>
    <mergeCell ref="F6:G6"/>
    <mergeCell ref="H6:I6"/>
    <mergeCell ref="A53:A60"/>
    <mergeCell ref="A61:A65"/>
    <mergeCell ref="A6:E7"/>
    <mergeCell ref="A66:A69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51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C4" sqref="C4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8" width="12.625" style="1" customWidth="1"/>
    <col min="19" max="16384" width="9" style="1"/>
  </cols>
  <sheetData>
    <row r="1" spans="1:18" ht="33.950000000000003" customHeight="1">
      <c r="A1" s="35" t="s">
        <v>0</v>
      </c>
      <c r="B1" s="35"/>
      <c r="C1" s="93" t="s">
        <v>245</v>
      </c>
      <c r="D1" s="41"/>
    </row>
    <row r="3" spans="1:18" ht="15" customHeight="1">
      <c r="A3" s="15" t="s">
        <v>162</v>
      </c>
      <c r="B3" s="15"/>
      <c r="C3" s="15"/>
      <c r="D3" s="15"/>
      <c r="E3" s="15"/>
      <c r="F3" s="15"/>
      <c r="I3" s="15"/>
      <c r="J3" s="15"/>
      <c r="M3" s="15"/>
      <c r="N3" s="15"/>
    </row>
    <row r="4" spans="1:18" ht="15" customHeight="1">
      <c r="A4" s="15"/>
      <c r="B4" s="15"/>
      <c r="C4" s="15"/>
      <c r="D4" s="15"/>
      <c r="E4" s="15"/>
      <c r="F4" s="15"/>
      <c r="I4" s="15"/>
      <c r="J4" s="15"/>
      <c r="M4" s="15"/>
      <c r="N4" s="15"/>
    </row>
    <row r="5" spans="1:18" ht="15" customHeight="1">
      <c r="A5" s="42"/>
      <c r="B5" s="42" t="s">
        <v>244</v>
      </c>
      <c r="C5" s="42"/>
      <c r="D5" s="42"/>
      <c r="H5" s="16"/>
      <c r="L5" s="16"/>
      <c r="P5" s="16"/>
      <c r="R5" s="16" t="s">
        <v>163</v>
      </c>
    </row>
    <row r="6" spans="1:18" ht="15" customHeight="1">
      <c r="A6" s="43"/>
      <c r="B6" s="44"/>
      <c r="C6" s="44"/>
      <c r="D6" s="87"/>
      <c r="E6" s="128" t="s">
        <v>276</v>
      </c>
      <c r="F6" s="129"/>
      <c r="G6" s="128" t="s">
        <v>277</v>
      </c>
      <c r="H6" s="129"/>
      <c r="I6" s="94" t="s">
        <v>278</v>
      </c>
      <c r="J6" s="95"/>
      <c r="K6" s="128" t="s">
        <v>279</v>
      </c>
      <c r="L6" s="129"/>
      <c r="M6" s="94" t="s">
        <v>280</v>
      </c>
      <c r="N6" s="95"/>
      <c r="O6" s="128" t="s">
        <v>281</v>
      </c>
      <c r="P6" s="129"/>
      <c r="Q6" s="128" t="s">
        <v>282</v>
      </c>
      <c r="R6" s="129"/>
    </row>
    <row r="7" spans="1:18" ht="15" customHeight="1">
      <c r="A7" s="45"/>
      <c r="B7" s="46"/>
      <c r="C7" s="46"/>
      <c r="D7" s="88"/>
      <c r="E7" s="26" t="s">
        <v>238</v>
      </c>
      <c r="F7" s="26" t="s">
        <v>239</v>
      </c>
      <c r="G7" s="92" t="s">
        <v>238</v>
      </c>
      <c r="H7" s="92" t="s">
        <v>239</v>
      </c>
      <c r="I7" s="92" t="s">
        <v>238</v>
      </c>
      <c r="J7" s="92" t="s">
        <v>239</v>
      </c>
      <c r="K7" s="26" t="s">
        <v>238</v>
      </c>
      <c r="L7" s="26" t="s">
        <v>239</v>
      </c>
      <c r="M7" s="26" t="s">
        <v>238</v>
      </c>
      <c r="N7" s="26" t="s">
        <v>239</v>
      </c>
      <c r="O7" s="26" t="s">
        <v>238</v>
      </c>
      <c r="P7" s="26" t="s">
        <v>239</v>
      </c>
      <c r="Q7" s="26" t="s">
        <v>238</v>
      </c>
      <c r="R7" s="26" t="s">
        <v>239</v>
      </c>
    </row>
    <row r="8" spans="1:18" ht="18" customHeight="1">
      <c r="A8" s="109" t="s">
        <v>164</v>
      </c>
      <c r="B8" s="82" t="s">
        <v>165</v>
      </c>
      <c r="C8" s="83"/>
      <c r="D8" s="83"/>
      <c r="E8" s="84">
        <v>4</v>
      </c>
      <c r="F8" s="84">
        <v>4</v>
      </c>
      <c r="G8" s="84">
        <v>1</v>
      </c>
      <c r="H8" s="84">
        <v>1</v>
      </c>
      <c r="I8" s="84">
        <v>1</v>
      </c>
      <c r="J8" s="96">
        <v>1</v>
      </c>
      <c r="K8" s="84">
        <v>1</v>
      </c>
      <c r="L8" s="84">
        <v>1</v>
      </c>
      <c r="M8" s="84">
        <v>3</v>
      </c>
      <c r="N8" s="84">
        <v>3</v>
      </c>
      <c r="O8" s="84">
        <v>0</v>
      </c>
      <c r="P8" s="84">
        <v>0</v>
      </c>
      <c r="Q8" s="84">
        <v>7</v>
      </c>
      <c r="R8" s="84">
        <v>7</v>
      </c>
    </row>
    <row r="9" spans="1:18" ht="18" customHeight="1">
      <c r="A9" s="109"/>
      <c r="B9" s="109" t="s">
        <v>166</v>
      </c>
      <c r="C9" s="53" t="s">
        <v>167</v>
      </c>
      <c r="D9" s="53"/>
      <c r="E9" s="84">
        <v>10</v>
      </c>
      <c r="F9" s="84">
        <v>10</v>
      </c>
      <c r="G9" s="84">
        <v>10</v>
      </c>
      <c r="H9" s="84">
        <v>10</v>
      </c>
      <c r="I9" s="84">
        <v>10</v>
      </c>
      <c r="J9" s="96">
        <v>10</v>
      </c>
      <c r="K9" s="84">
        <v>100</v>
      </c>
      <c r="L9" s="84">
        <v>100</v>
      </c>
      <c r="M9" s="84">
        <v>225057</v>
      </c>
      <c r="N9" s="84">
        <v>224733</v>
      </c>
      <c r="O9" s="84">
        <v>0</v>
      </c>
      <c r="P9" s="84">
        <v>0</v>
      </c>
      <c r="Q9" s="84">
        <v>100</v>
      </c>
      <c r="R9" s="84">
        <v>100</v>
      </c>
    </row>
    <row r="10" spans="1:18" ht="18" customHeight="1">
      <c r="A10" s="109"/>
      <c r="B10" s="109"/>
      <c r="C10" s="53" t="s">
        <v>168</v>
      </c>
      <c r="D10" s="53"/>
      <c r="E10" s="84">
        <v>5</v>
      </c>
      <c r="F10" s="84">
        <v>5</v>
      </c>
      <c r="G10" s="84">
        <v>10</v>
      </c>
      <c r="H10" s="84">
        <v>10</v>
      </c>
      <c r="I10" s="84">
        <v>10</v>
      </c>
      <c r="J10" s="96">
        <v>10</v>
      </c>
      <c r="K10" s="84">
        <v>100</v>
      </c>
      <c r="L10" s="84">
        <v>100</v>
      </c>
      <c r="M10" s="84">
        <v>28748</v>
      </c>
      <c r="N10" s="84">
        <v>28748</v>
      </c>
      <c r="O10" s="84">
        <v>0</v>
      </c>
      <c r="P10" s="84">
        <v>0</v>
      </c>
      <c r="Q10" s="84">
        <v>54</v>
      </c>
      <c r="R10" s="84">
        <v>54</v>
      </c>
    </row>
    <row r="11" spans="1:18" ht="18" customHeight="1">
      <c r="A11" s="109"/>
      <c r="B11" s="109"/>
      <c r="C11" s="53" t="s">
        <v>169</v>
      </c>
      <c r="D11" s="53"/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96">
        <v>0</v>
      </c>
      <c r="K11" s="84">
        <v>0</v>
      </c>
      <c r="L11" s="84">
        <v>0</v>
      </c>
      <c r="M11" s="84">
        <v>196309</v>
      </c>
      <c r="N11" s="84">
        <v>195985</v>
      </c>
      <c r="O11" s="84">
        <v>0</v>
      </c>
      <c r="P11" s="84">
        <v>0</v>
      </c>
      <c r="Q11" s="84">
        <v>0</v>
      </c>
      <c r="R11" s="84">
        <v>0</v>
      </c>
    </row>
    <row r="12" spans="1:18" ht="18" customHeight="1">
      <c r="A12" s="109"/>
      <c r="B12" s="109"/>
      <c r="C12" s="53" t="s">
        <v>170</v>
      </c>
      <c r="D12" s="53"/>
      <c r="E12" s="84">
        <v>5</v>
      </c>
      <c r="F12" s="84">
        <v>5</v>
      </c>
      <c r="G12" s="84">
        <v>0</v>
      </c>
      <c r="H12" s="84">
        <v>0</v>
      </c>
      <c r="I12" s="84">
        <v>0</v>
      </c>
      <c r="J12" s="96">
        <v>0</v>
      </c>
      <c r="K12" s="84">
        <v>0</v>
      </c>
      <c r="L12" s="84">
        <v>0</v>
      </c>
      <c r="M12" s="84"/>
      <c r="N12" s="84">
        <v>0</v>
      </c>
      <c r="O12" s="84">
        <v>0</v>
      </c>
      <c r="P12" s="84">
        <v>0</v>
      </c>
      <c r="Q12" s="84">
        <v>46</v>
      </c>
      <c r="R12" s="84">
        <v>46</v>
      </c>
    </row>
    <row r="13" spans="1:18" ht="18" customHeight="1">
      <c r="A13" s="109"/>
      <c r="B13" s="109"/>
      <c r="C13" s="53" t="s">
        <v>171</v>
      </c>
      <c r="D13" s="53"/>
      <c r="E13" s="84">
        <v>0</v>
      </c>
      <c r="F13" s="84">
        <v>0</v>
      </c>
      <c r="G13" s="84">
        <v>0</v>
      </c>
      <c r="H13" s="84">
        <v>0</v>
      </c>
      <c r="I13" s="84">
        <v>0</v>
      </c>
      <c r="J13" s="96">
        <v>0</v>
      </c>
      <c r="K13" s="84">
        <v>0</v>
      </c>
      <c r="L13" s="84">
        <v>0</v>
      </c>
      <c r="M13" s="84"/>
      <c r="N13" s="84">
        <v>0</v>
      </c>
      <c r="O13" s="84">
        <v>0</v>
      </c>
      <c r="P13" s="84">
        <v>0</v>
      </c>
      <c r="Q13" s="84">
        <v>0</v>
      </c>
      <c r="R13" s="84">
        <v>0</v>
      </c>
    </row>
    <row r="14" spans="1:18" ht="18" customHeight="1">
      <c r="A14" s="109"/>
      <c r="B14" s="109"/>
      <c r="C14" s="53" t="s">
        <v>78</v>
      </c>
      <c r="D14" s="53"/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96">
        <v>0</v>
      </c>
      <c r="K14" s="84">
        <v>0</v>
      </c>
      <c r="L14" s="84">
        <v>0</v>
      </c>
      <c r="M14" s="84"/>
      <c r="N14" s="84">
        <v>0</v>
      </c>
      <c r="O14" s="84">
        <v>0</v>
      </c>
      <c r="P14" s="84">
        <v>0</v>
      </c>
      <c r="Q14" s="84">
        <v>0</v>
      </c>
      <c r="R14" s="84">
        <v>0</v>
      </c>
    </row>
    <row r="15" spans="1:18" ht="18" customHeight="1">
      <c r="A15" s="109" t="s">
        <v>172</v>
      </c>
      <c r="B15" s="109" t="s">
        <v>173</v>
      </c>
      <c r="C15" s="53" t="s">
        <v>174</v>
      </c>
      <c r="D15" s="53"/>
      <c r="E15" s="64">
        <v>507</v>
      </c>
      <c r="F15" s="64">
        <v>519</v>
      </c>
      <c r="G15" s="90">
        <v>158</v>
      </c>
      <c r="H15" s="90">
        <v>137</v>
      </c>
      <c r="I15" s="107">
        <v>2091</v>
      </c>
      <c r="J15" s="85">
        <v>2093</v>
      </c>
      <c r="K15" s="64">
        <v>3771</v>
      </c>
      <c r="L15" s="64">
        <v>3417</v>
      </c>
      <c r="M15" s="64">
        <v>12827</v>
      </c>
      <c r="N15" s="64">
        <v>13029</v>
      </c>
      <c r="O15" s="107">
        <v>0</v>
      </c>
      <c r="P15" s="64">
        <v>0</v>
      </c>
      <c r="Q15" s="64">
        <v>751.9</v>
      </c>
      <c r="R15" s="64">
        <v>695</v>
      </c>
    </row>
    <row r="16" spans="1:18" ht="18" customHeight="1">
      <c r="A16" s="109"/>
      <c r="B16" s="109"/>
      <c r="C16" s="53" t="s">
        <v>175</v>
      </c>
      <c r="D16" s="53"/>
      <c r="E16" s="64">
        <v>69</v>
      </c>
      <c r="F16" s="64">
        <v>72</v>
      </c>
      <c r="G16" s="90">
        <v>22</v>
      </c>
      <c r="H16" s="90">
        <v>24</v>
      </c>
      <c r="I16" s="107">
        <v>14120</v>
      </c>
      <c r="J16" s="85">
        <v>14277</v>
      </c>
      <c r="K16" s="64">
        <v>2314</v>
      </c>
      <c r="L16" s="64">
        <v>2185</v>
      </c>
      <c r="M16" s="64">
        <v>1294656</v>
      </c>
      <c r="N16" s="64">
        <v>1287101</v>
      </c>
      <c r="O16" s="107">
        <v>0</v>
      </c>
      <c r="P16" s="64">
        <v>0</v>
      </c>
      <c r="Q16" s="64">
        <v>84.8</v>
      </c>
      <c r="R16" s="64">
        <v>72</v>
      </c>
    </row>
    <row r="17" spans="1:19" ht="18" customHeight="1">
      <c r="A17" s="109"/>
      <c r="B17" s="109"/>
      <c r="C17" s="53" t="s">
        <v>176</v>
      </c>
      <c r="D17" s="53"/>
      <c r="E17" s="64">
        <v>0</v>
      </c>
      <c r="F17" s="64">
        <v>0</v>
      </c>
      <c r="G17" s="90">
        <v>0</v>
      </c>
      <c r="H17" s="90">
        <v>0</v>
      </c>
      <c r="I17" s="107">
        <v>0</v>
      </c>
      <c r="J17" s="85">
        <v>0</v>
      </c>
      <c r="K17" s="64">
        <v>0</v>
      </c>
      <c r="L17" s="64">
        <v>0</v>
      </c>
      <c r="M17" s="64">
        <v>649</v>
      </c>
      <c r="N17" s="64">
        <v>735</v>
      </c>
      <c r="O17" s="107">
        <v>0</v>
      </c>
      <c r="P17" s="64">
        <v>0</v>
      </c>
      <c r="Q17" s="64">
        <v>0</v>
      </c>
      <c r="R17" s="64">
        <v>0</v>
      </c>
    </row>
    <row r="18" spans="1:19" ht="18" customHeight="1">
      <c r="A18" s="109"/>
      <c r="B18" s="109"/>
      <c r="C18" s="53" t="s">
        <v>177</v>
      </c>
      <c r="D18" s="53"/>
      <c r="E18" s="64">
        <v>576</v>
      </c>
      <c r="F18" s="64">
        <v>591</v>
      </c>
      <c r="G18" s="90">
        <v>180</v>
      </c>
      <c r="H18" s="90">
        <v>161</v>
      </c>
      <c r="I18" s="107">
        <v>16211</v>
      </c>
      <c r="J18" s="85">
        <v>16370</v>
      </c>
      <c r="K18" s="64">
        <v>6085</v>
      </c>
      <c r="L18" s="64">
        <v>5602</v>
      </c>
      <c r="M18" s="64">
        <v>1308132</v>
      </c>
      <c r="N18" s="64">
        <f>N15+N16+N17</f>
        <v>1300865</v>
      </c>
      <c r="O18" s="107">
        <v>0</v>
      </c>
      <c r="P18" s="64">
        <v>0</v>
      </c>
      <c r="Q18" s="64">
        <v>836.8</v>
      </c>
      <c r="R18" s="64">
        <v>767</v>
      </c>
    </row>
    <row r="19" spans="1:19" ht="18" customHeight="1">
      <c r="A19" s="109"/>
      <c r="B19" s="109" t="s">
        <v>178</v>
      </c>
      <c r="C19" s="53" t="s">
        <v>179</v>
      </c>
      <c r="D19" s="53"/>
      <c r="E19" s="64">
        <v>76</v>
      </c>
      <c r="F19" s="64">
        <v>109</v>
      </c>
      <c r="G19" s="90">
        <v>46</v>
      </c>
      <c r="H19" s="90">
        <v>33</v>
      </c>
      <c r="I19" s="107">
        <v>971</v>
      </c>
      <c r="J19" s="85">
        <v>1160</v>
      </c>
      <c r="K19" s="64">
        <v>743</v>
      </c>
      <c r="L19" s="64">
        <v>747</v>
      </c>
      <c r="M19" s="64">
        <v>36732</v>
      </c>
      <c r="N19" s="64">
        <v>44730</v>
      </c>
      <c r="O19" s="107">
        <v>0</v>
      </c>
      <c r="P19" s="64">
        <v>0</v>
      </c>
      <c r="Q19" s="64">
        <v>286.3</v>
      </c>
      <c r="R19" s="64">
        <v>350</v>
      </c>
    </row>
    <row r="20" spans="1:19" ht="18" customHeight="1">
      <c r="A20" s="109"/>
      <c r="B20" s="109"/>
      <c r="C20" s="53" t="s">
        <v>180</v>
      </c>
      <c r="D20" s="53"/>
      <c r="E20" s="64">
        <v>105</v>
      </c>
      <c r="F20" s="64">
        <v>97</v>
      </c>
      <c r="G20" s="90">
        <v>32</v>
      </c>
      <c r="H20" s="90">
        <v>37</v>
      </c>
      <c r="I20" s="107">
        <v>7452</v>
      </c>
      <c r="J20" s="85">
        <v>7606</v>
      </c>
      <c r="K20" s="64">
        <v>1749</v>
      </c>
      <c r="L20" s="64">
        <v>1941</v>
      </c>
      <c r="M20" s="64">
        <v>388246</v>
      </c>
      <c r="N20" s="64">
        <v>408184</v>
      </c>
      <c r="O20" s="107">
        <v>0</v>
      </c>
      <c r="P20" s="64">
        <v>0</v>
      </c>
      <c r="Q20" s="64">
        <v>7.3</v>
      </c>
      <c r="R20" s="64">
        <v>7</v>
      </c>
    </row>
    <row r="21" spans="1:19" ht="18" customHeight="1">
      <c r="A21" s="109"/>
      <c r="B21" s="109"/>
      <c r="C21" s="53" t="s">
        <v>181</v>
      </c>
      <c r="D21" s="53"/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656919</v>
      </c>
      <c r="N21" s="85">
        <v>622063</v>
      </c>
      <c r="O21" s="85">
        <v>0</v>
      </c>
      <c r="P21" s="85">
        <v>0</v>
      </c>
      <c r="Q21" s="85">
        <v>7.3</v>
      </c>
      <c r="R21" s="85">
        <v>7</v>
      </c>
    </row>
    <row r="22" spans="1:19" ht="18" customHeight="1">
      <c r="A22" s="109"/>
      <c r="B22" s="109"/>
      <c r="C22" s="28" t="s">
        <v>182</v>
      </c>
      <c r="D22" s="28"/>
      <c r="E22" s="64">
        <v>181</v>
      </c>
      <c r="F22" s="64">
        <v>206</v>
      </c>
      <c r="G22" s="90">
        <v>78</v>
      </c>
      <c r="H22" s="90">
        <v>70</v>
      </c>
      <c r="I22" s="107">
        <v>8423</v>
      </c>
      <c r="J22" s="85">
        <v>8766</v>
      </c>
      <c r="K22" s="64">
        <v>2492</v>
      </c>
      <c r="L22" s="64">
        <v>2688</v>
      </c>
      <c r="M22" s="64">
        <v>1081897</v>
      </c>
      <c r="N22" s="64">
        <f>N19+N20+N21</f>
        <v>1074977</v>
      </c>
      <c r="O22" s="107">
        <v>0</v>
      </c>
      <c r="P22" s="64">
        <v>0</v>
      </c>
      <c r="Q22" s="64">
        <v>293.60000000000002</v>
      </c>
      <c r="R22" s="64">
        <v>357</v>
      </c>
    </row>
    <row r="23" spans="1:19" ht="18" customHeight="1">
      <c r="A23" s="109"/>
      <c r="B23" s="109" t="s">
        <v>183</v>
      </c>
      <c r="C23" s="53" t="s">
        <v>184</v>
      </c>
      <c r="D23" s="53"/>
      <c r="E23" s="64">
        <v>10</v>
      </c>
      <c r="F23" s="64">
        <v>10</v>
      </c>
      <c r="G23" s="90">
        <v>10</v>
      </c>
      <c r="H23" s="90">
        <v>10</v>
      </c>
      <c r="I23" s="107">
        <v>10</v>
      </c>
      <c r="J23" s="85">
        <v>10</v>
      </c>
      <c r="K23" s="64">
        <v>100</v>
      </c>
      <c r="L23" s="64">
        <v>100</v>
      </c>
      <c r="M23" s="64">
        <v>225057</v>
      </c>
      <c r="N23" s="64">
        <v>224733</v>
      </c>
      <c r="O23" s="107">
        <v>0</v>
      </c>
      <c r="P23" s="64">
        <v>0</v>
      </c>
      <c r="Q23" s="64">
        <v>100</v>
      </c>
      <c r="R23" s="64">
        <v>100</v>
      </c>
    </row>
    <row r="24" spans="1:19" ht="18" customHeight="1">
      <c r="A24" s="109"/>
      <c r="B24" s="109"/>
      <c r="C24" s="53" t="s">
        <v>185</v>
      </c>
      <c r="D24" s="53"/>
      <c r="E24" s="64">
        <v>385</v>
      </c>
      <c r="F24" s="64">
        <v>376</v>
      </c>
      <c r="G24" s="90">
        <v>92</v>
      </c>
      <c r="H24" s="90">
        <v>81</v>
      </c>
      <c r="I24" s="107">
        <v>7778</v>
      </c>
      <c r="J24" s="85">
        <v>7594</v>
      </c>
      <c r="K24" s="64">
        <v>-6279</v>
      </c>
      <c r="L24" s="64">
        <v>-6957</v>
      </c>
      <c r="M24" s="64">
        <v>1178</v>
      </c>
      <c r="N24" s="64">
        <v>1155</v>
      </c>
      <c r="O24" s="107">
        <v>0</v>
      </c>
      <c r="P24" s="64">
        <v>0</v>
      </c>
      <c r="Q24" s="64">
        <v>443.1</v>
      </c>
      <c r="R24" s="64">
        <v>310</v>
      </c>
    </row>
    <row r="25" spans="1:19" ht="18" customHeight="1">
      <c r="A25" s="109"/>
      <c r="B25" s="109"/>
      <c r="C25" s="53" t="s">
        <v>186</v>
      </c>
      <c r="D25" s="53"/>
      <c r="E25" s="64">
        <v>0</v>
      </c>
      <c r="F25" s="64">
        <v>0</v>
      </c>
      <c r="G25" s="90">
        <v>0</v>
      </c>
      <c r="H25" s="90">
        <v>0</v>
      </c>
      <c r="I25" s="107">
        <v>0</v>
      </c>
      <c r="J25" s="85">
        <v>0</v>
      </c>
      <c r="K25" s="64">
        <v>9771</v>
      </c>
      <c r="L25" s="64">
        <v>9771</v>
      </c>
      <c r="M25" s="64">
        <v>0</v>
      </c>
      <c r="N25" s="64">
        <v>0</v>
      </c>
      <c r="O25" s="107">
        <v>0</v>
      </c>
      <c r="P25" s="64">
        <v>0</v>
      </c>
      <c r="Q25" s="64">
        <v>0</v>
      </c>
      <c r="R25" s="64">
        <v>0</v>
      </c>
    </row>
    <row r="26" spans="1:19" ht="18" customHeight="1">
      <c r="A26" s="109"/>
      <c r="B26" s="109"/>
      <c r="C26" s="53" t="s">
        <v>187</v>
      </c>
      <c r="D26" s="53"/>
      <c r="E26" s="64">
        <v>395</v>
      </c>
      <c r="F26" s="64">
        <v>385</v>
      </c>
      <c r="G26" s="90">
        <v>102</v>
      </c>
      <c r="H26" s="90">
        <v>91</v>
      </c>
      <c r="I26" s="107">
        <v>7788</v>
      </c>
      <c r="J26" s="85">
        <v>7604</v>
      </c>
      <c r="K26" s="64">
        <v>3592</v>
      </c>
      <c r="L26" s="64">
        <v>2914</v>
      </c>
      <c r="M26" s="64">
        <v>226235</v>
      </c>
      <c r="N26" s="64">
        <f>+N23+N24</f>
        <v>225888</v>
      </c>
      <c r="O26" s="107">
        <v>0</v>
      </c>
      <c r="P26" s="64">
        <v>0</v>
      </c>
      <c r="Q26" s="64">
        <v>543.1</v>
      </c>
      <c r="R26" s="64">
        <v>410</v>
      </c>
    </row>
    <row r="27" spans="1:19" ht="18" customHeight="1">
      <c r="A27" s="109"/>
      <c r="B27" s="53" t="s">
        <v>188</v>
      </c>
      <c r="C27" s="53"/>
      <c r="D27" s="53"/>
      <c r="E27" s="64">
        <v>576</v>
      </c>
      <c r="F27" s="64">
        <v>591</v>
      </c>
      <c r="G27" s="90">
        <v>180</v>
      </c>
      <c r="H27" s="90">
        <v>161</v>
      </c>
      <c r="I27" s="107">
        <v>16211</v>
      </c>
      <c r="J27" s="85">
        <v>16370</v>
      </c>
      <c r="K27" s="64">
        <v>6085</v>
      </c>
      <c r="L27" s="64">
        <v>5602</v>
      </c>
      <c r="M27" s="64">
        <v>1308132</v>
      </c>
      <c r="N27" s="64">
        <f>N22+N26</f>
        <v>1300865</v>
      </c>
      <c r="O27" s="107">
        <v>0</v>
      </c>
      <c r="P27" s="64">
        <v>0</v>
      </c>
      <c r="Q27" s="64">
        <v>836.8</v>
      </c>
      <c r="R27" s="64">
        <v>767</v>
      </c>
    </row>
    <row r="28" spans="1:19" ht="18" customHeight="1">
      <c r="A28" s="109" t="s">
        <v>189</v>
      </c>
      <c r="B28" s="109" t="s">
        <v>190</v>
      </c>
      <c r="C28" s="53" t="s">
        <v>191</v>
      </c>
      <c r="D28" s="86" t="s">
        <v>36</v>
      </c>
      <c r="E28" s="64">
        <v>599</v>
      </c>
      <c r="F28" s="64">
        <v>589</v>
      </c>
      <c r="G28" s="90">
        <v>190</v>
      </c>
      <c r="H28" s="90">
        <v>134</v>
      </c>
      <c r="I28" s="107">
        <v>4720</v>
      </c>
      <c r="J28" s="85">
        <v>5079</v>
      </c>
      <c r="K28" s="64">
        <v>2378</v>
      </c>
      <c r="L28" s="64">
        <v>2151</v>
      </c>
      <c r="M28" s="64">
        <v>59666</v>
      </c>
      <c r="N28" s="64">
        <v>55958</v>
      </c>
      <c r="O28" s="107">
        <v>0</v>
      </c>
      <c r="P28" s="64">
        <v>0</v>
      </c>
      <c r="Q28" s="64">
        <v>2019.7</v>
      </c>
      <c r="R28" s="64">
        <v>1945</v>
      </c>
    </row>
    <row r="29" spans="1:19" ht="18" customHeight="1">
      <c r="A29" s="109"/>
      <c r="B29" s="109"/>
      <c r="C29" s="53" t="s">
        <v>192</v>
      </c>
      <c r="D29" s="86" t="s">
        <v>37</v>
      </c>
      <c r="E29" s="64">
        <v>277</v>
      </c>
      <c r="F29" s="64">
        <v>276</v>
      </c>
      <c r="G29" s="90">
        <v>178</v>
      </c>
      <c r="H29" s="90">
        <v>145</v>
      </c>
      <c r="I29" s="107">
        <v>4410</v>
      </c>
      <c r="J29" s="85">
        <v>4764</v>
      </c>
      <c r="K29" s="64">
        <v>1843</v>
      </c>
      <c r="L29" s="64">
        <v>1749</v>
      </c>
      <c r="M29" s="64">
        <v>54946</v>
      </c>
      <c r="N29" s="64">
        <v>51060</v>
      </c>
      <c r="O29" s="107">
        <v>0</v>
      </c>
      <c r="P29" s="64">
        <v>0</v>
      </c>
      <c r="Q29" s="64">
        <v>1710.5</v>
      </c>
      <c r="R29" s="64">
        <v>1674</v>
      </c>
    </row>
    <row r="30" spans="1:19" ht="18" customHeight="1">
      <c r="A30" s="109"/>
      <c r="B30" s="109"/>
      <c r="C30" s="53" t="s">
        <v>193</v>
      </c>
      <c r="D30" s="86" t="s">
        <v>194</v>
      </c>
      <c r="E30" s="64">
        <v>309</v>
      </c>
      <c r="F30" s="64">
        <v>299</v>
      </c>
      <c r="G30" s="90">
        <v>0</v>
      </c>
      <c r="H30" s="90">
        <v>0</v>
      </c>
      <c r="I30" s="107">
        <v>148</v>
      </c>
      <c r="J30" s="85">
        <v>147</v>
      </c>
      <c r="K30" s="64">
        <v>0</v>
      </c>
      <c r="L30" s="64">
        <v>0</v>
      </c>
      <c r="M30" s="64">
        <v>1690</v>
      </c>
      <c r="N30" s="64">
        <v>1525</v>
      </c>
      <c r="O30" s="107">
        <v>0</v>
      </c>
      <c r="P30" s="64">
        <v>0</v>
      </c>
      <c r="Q30" s="64">
        <v>151.6</v>
      </c>
      <c r="R30" s="64">
        <v>157</v>
      </c>
    </row>
    <row r="31" spans="1:19" ht="18" customHeight="1">
      <c r="A31" s="109"/>
      <c r="B31" s="109"/>
      <c r="C31" s="28" t="s">
        <v>195</v>
      </c>
      <c r="D31" s="86" t="s">
        <v>196</v>
      </c>
      <c r="E31" s="64">
        <f t="shared" ref="E31:R31" si="0">E28-E29-E30</f>
        <v>13</v>
      </c>
      <c r="F31" s="64">
        <f t="shared" si="0"/>
        <v>14</v>
      </c>
      <c r="G31" s="90">
        <f t="shared" ref="G31:J31" si="1">G28-G29-G30</f>
        <v>12</v>
      </c>
      <c r="H31" s="90">
        <f t="shared" si="1"/>
        <v>-11</v>
      </c>
      <c r="I31" s="107">
        <v>163</v>
      </c>
      <c r="J31" s="85">
        <f t="shared" si="1"/>
        <v>168</v>
      </c>
      <c r="K31" s="64">
        <v>535</v>
      </c>
      <c r="L31" s="64">
        <v>402</v>
      </c>
      <c r="M31" s="64">
        <v>3030</v>
      </c>
      <c r="N31" s="64">
        <f t="shared" si="0"/>
        <v>3373</v>
      </c>
      <c r="O31" s="107">
        <f t="shared" ref="O31" si="2">O28-O29-O30</f>
        <v>0</v>
      </c>
      <c r="P31" s="64">
        <f t="shared" si="0"/>
        <v>0</v>
      </c>
      <c r="Q31" s="64">
        <f t="shared" si="0"/>
        <v>157.60000000000005</v>
      </c>
      <c r="R31" s="64">
        <f t="shared" si="0"/>
        <v>114</v>
      </c>
      <c r="S31" s="7"/>
    </row>
    <row r="32" spans="1:19" ht="18" customHeight="1">
      <c r="A32" s="109"/>
      <c r="B32" s="109"/>
      <c r="C32" s="53" t="s">
        <v>197</v>
      </c>
      <c r="D32" s="86" t="s">
        <v>198</v>
      </c>
      <c r="E32" s="64">
        <v>5</v>
      </c>
      <c r="F32" s="64">
        <v>0</v>
      </c>
      <c r="G32" s="90">
        <v>2</v>
      </c>
      <c r="H32" s="90">
        <v>13</v>
      </c>
      <c r="I32" s="107">
        <v>24</v>
      </c>
      <c r="J32" s="85">
        <v>4</v>
      </c>
      <c r="K32" s="64">
        <v>26</v>
      </c>
      <c r="L32" s="64">
        <v>38</v>
      </c>
      <c r="M32" s="64">
        <v>200</v>
      </c>
      <c r="N32" s="64">
        <v>47</v>
      </c>
      <c r="O32" s="107">
        <v>0</v>
      </c>
      <c r="P32" s="64">
        <v>0</v>
      </c>
      <c r="Q32" s="64">
        <v>40.4</v>
      </c>
      <c r="R32" s="64">
        <v>68</v>
      </c>
    </row>
    <row r="33" spans="1:18" ht="18" customHeight="1">
      <c r="A33" s="109"/>
      <c r="B33" s="109"/>
      <c r="C33" s="53" t="s">
        <v>199</v>
      </c>
      <c r="D33" s="86" t="s">
        <v>200</v>
      </c>
      <c r="E33" s="64">
        <v>0</v>
      </c>
      <c r="F33" s="64">
        <v>0</v>
      </c>
      <c r="G33" s="90">
        <v>0</v>
      </c>
      <c r="H33" s="90">
        <v>5</v>
      </c>
      <c r="I33" s="107">
        <v>4</v>
      </c>
      <c r="J33" s="85">
        <v>0</v>
      </c>
      <c r="K33" s="64">
        <v>9</v>
      </c>
      <c r="L33" s="64">
        <v>12</v>
      </c>
      <c r="M33" s="64">
        <v>3207</v>
      </c>
      <c r="N33" s="64">
        <v>3389</v>
      </c>
      <c r="O33" s="107">
        <v>0</v>
      </c>
      <c r="P33" s="64">
        <v>0</v>
      </c>
      <c r="Q33" s="64">
        <v>0</v>
      </c>
      <c r="R33" s="64">
        <v>0</v>
      </c>
    </row>
    <row r="34" spans="1:18" ht="18" customHeight="1">
      <c r="A34" s="109"/>
      <c r="B34" s="109"/>
      <c r="C34" s="28" t="s">
        <v>201</v>
      </c>
      <c r="D34" s="86" t="s">
        <v>202</v>
      </c>
      <c r="E34" s="64">
        <f t="shared" ref="E34:R34" si="3">E31+E32-E33</f>
        <v>18</v>
      </c>
      <c r="F34" s="64">
        <f t="shared" si="3"/>
        <v>14</v>
      </c>
      <c r="G34" s="90">
        <f t="shared" ref="G34:J34" si="4">G31+G32-G33</f>
        <v>14</v>
      </c>
      <c r="H34" s="90">
        <f t="shared" si="4"/>
        <v>-3</v>
      </c>
      <c r="I34" s="107">
        <v>183</v>
      </c>
      <c r="J34" s="85">
        <f t="shared" si="4"/>
        <v>172</v>
      </c>
      <c r="K34" s="64">
        <v>552</v>
      </c>
      <c r="L34" s="64">
        <v>428</v>
      </c>
      <c r="M34" s="64">
        <v>23</v>
      </c>
      <c r="N34" s="64">
        <f t="shared" si="3"/>
        <v>31</v>
      </c>
      <c r="O34" s="107">
        <f t="shared" ref="O34" si="5">O31+O32-O33</f>
        <v>0</v>
      </c>
      <c r="P34" s="64">
        <f t="shared" si="3"/>
        <v>0</v>
      </c>
      <c r="Q34" s="64">
        <f t="shared" si="3"/>
        <v>198.00000000000006</v>
      </c>
      <c r="R34" s="64">
        <f t="shared" si="3"/>
        <v>182</v>
      </c>
    </row>
    <row r="35" spans="1:18" ht="18" customHeight="1">
      <c r="A35" s="109"/>
      <c r="B35" s="109" t="s">
        <v>203</v>
      </c>
      <c r="C35" s="53" t="s">
        <v>204</v>
      </c>
      <c r="D35" s="86" t="s">
        <v>205</v>
      </c>
      <c r="E35" s="64">
        <v>0</v>
      </c>
      <c r="F35" s="64">
        <v>0</v>
      </c>
      <c r="G35" s="90">
        <v>0</v>
      </c>
      <c r="H35" s="90">
        <v>0</v>
      </c>
      <c r="I35" s="107">
        <v>0</v>
      </c>
      <c r="J35" s="85">
        <v>0</v>
      </c>
      <c r="K35" s="64">
        <v>132</v>
      </c>
      <c r="L35" s="64">
        <v>11</v>
      </c>
      <c r="M35" s="64">
        <v>0</v>
      </c>
      <c r="N35" s="64">
        <v>12000</v>
      </c>
      <c r="O35" s="107">
        <v>0</v>
      </c>
      <c r="P35" s="64">
        <v>0</v>
      </c>
      <c r="Q35" s="64">
        <v>0</v>
      </c>
      <c r="R35" s="64">
        <v>0</v>
      </c>
    </row>
    <row r="36" spans="1:18" ht="18" customHeight="1">
      <c r="A36" s="109"/>
      <c r="B36" s="109"/>
      <c r="C36" s="53" t="s">
        <v>206</v>
      </c>
      <c r="D36" s="86" t="s">
        <v>207</v>
      </c>
      <c r="E36" s="64">
        <v>0</v>
      </c>
      <c r="F36" s="64">
        <v>0</v>
      </c>
      <c r="G36" s="90">
        <v>0</v>
      </c>
      <c r="H36" s="90">
        <v>0</v>
      </c>
      <c r="I36" s="107">
        <v>0</v>
      </c>
      <c r="J36" s="85">
        <v>0</v>
      </c>
      <c r="K36" s="64">
        <v>1</v>
      </c>
      <c r="L36" s="64">
        <v>0.3</v>
      </c>
      <c r="M36" s="64">
        <v>0</v>
      </c>
      <c r="N36" s="64">
        <v>12000</v>
      </c>
      <c r="O36" s="107">
        <v>0</v>
      </c>
      <c r="P36" s="64">
        <v>0</v>
      </c>
      <c r="Q36" s="64">
        <v>0</v>
      </c>
      <c r="R36" s="64">
        <v>0</v>
      </c>
    </row>
    <row r="37" spans="1:18" ht="18" customHeight="1">
      <c r="A37" s="109"/>
      <c r="B37" s="109"/>
      <c r="C37" s="53" t="s">
        <v>208</v>
      </c>
      <c r="D37" s="86" t="s">
        <v>209</v>
      </c>
      <c r="E37" s="64">
        <f t="shared" ref="E37:R37" si="6">E34+E35-E36</f>
        <v>18</v>
      </c>
      <c r="F37" s="64">
        <f t="shared" si="6"/>
        <v>14</v>
      </c>
      <c r="G37" s="90">
        <f t="shared" ref="G37:J37" si="7">G34+G35-G36</f>
        <v>14</v>
      </c>
      <c r="H37" s="90">
        <f t="shared" si="7"/>
        <v>-3</v>
      </c>
      <c r="I37" s="107">
        <v>183</v>
      </c>
      <c r="J37" s="85">
        <f t="shared" si="7"/>
        <v>172</v>
      </c>
      <c r="K37" s="64">
        <v>683</v>
      </c>
      <c r="L37" s="64">
        <v>438.7</v>
      </c>
      <c r="M37" s="64">
        <v>23</v>
      </c>
      <c r="N37" s="64">
        <f t="shared" si="6"/>
        <v>31</v>
      </c>
      <c r="O37" s="107">
        <f t="shared" ref="O37" si="8">O34+O35-O36</f>
        <v>0</v>
      </c>
      <c r="P37" s="64">
        <f t="shared" si="6"/>
        <v>0</v>
      </c>
      <c r="Q37" s="64">
        <f t="shared" si="6"/>
        <v>198.00000000000006</v>
      </c>
      <c r="R37" s="64">
        <f t="shared" si="6"/>
        <v>182</v>
      </c>
    </row>
    <row r="38" spans="1:18" ht="18" customHeight="1">
      <c r="A38" s="109"/>
      <c r="B38" s="109"/>
      <c r="C38" s="53" t="s">
        <v>210</v>
      </c>
      <c r="D38" s="86" t="s">
        <v>211</v>
      </c>
      <c r="E38" s="64">
        <v>0</v>
      </c>
      <c r="F38" s="64">
        <v>0</v>
      </c>
      <c r="G38" s="90">
        <v>0</v>
      </c>
      <c r="H38" s="90">
        <v>0</v>
      </c>
      <c r="I38" s="107">
        <v>0</v>
      </c>
      <c r="J38" s="85">
        <v>0</v>
      </c>
      <c r="K38" s="64">
        <v>0</v>
      </c>
      <c r="L38" s="64">
        <v>0</v>
      </c>
      <c r="M38" s="64">
        <v>0</v>
      </c>
      <c r="N38" s="64">
        <v>0</v>
      </c>
      <c r="O38" s="107">
        <v>0</v>
      </c>
      <c r="P38" s="64">
        <v>0</v>
      </c>
      <c r="Q38" s="64">
        <v>0</v>
      </c>
      <c r="R38" s="64">
        <v>0</v>
      </c>
    </row>
    <row r="39" spans="1:18" ht="18" customHeight="1">
      <c r="A39" s="109"/>
      <c r="B39" s="109"/>
      <c r="C39" s="53" t="s">
        <v>212</v>
      </c>
      <c r="D39" s="86" t="s">
        <v>213</v>
      </c>
      <c r="E39" s="64">
        <v>0</v>
      </c>
      <c r="F39" s="64">
        <v>0</v>
      </c>
      <c r="G39" s="90">
        <v>0</v>
      </c>
      <c r="H39" s="90">
        <v>0</v>
      </c>
      <c r="I39" s="107">
        <v>0</v>
      </c>
      <c r="J39" s="85">
        <v>0</v>
      </c>
      <c r="K39" s="64">
        <v>0</v>
      </c>
      <c r="L39" s="64">
        <v>0</v>
      </c>
      <c r="M39" s="64">
        <v>0</v>
      </c>
      <c r="N39" s="64">
        <v>0</v>
      </c>
      <c r="O39" s="107">
        <v>0</v>
      </c>
      <c r="P39" s="64">
        <v>0</v>
      </c>
      <c r="Q39" s="64">
        <v>0</v>
      </c>
      <c r="R39" s="64">
        <v>0</v>
      </c>
    </row>
    <row r="40" spans="1:18" ht="18" customHeight="1">
      <c r="A40" s="109"/>
      <c r="B40" s="109"/>
      <c r="C40" s="53" t="s">
        <v>214</v>
      </c>
      <c r="D40" s="86" t="s">
        <v>215</v>
      </c>
      <c r="E40" s="64">
        <v>8</v>
      </c>
      <c r="F40" s="64">
        <v>7</v>
      </c>
      <c r="G40" s="90">
        <v>3</v>
      </c>
      <c r="H40" s="90">
        <v>0</v>
      </c>
      <c r="I40" s="107">
        <v>0</v>
      </c>
      <c r="J40" s="85">
        <v>0</v>
      </c>
      <c r="K40" s="64">
        <v>5</v>
      </c>
      <c r="L40" s="64">
        <v>5</v>
      </c>
      <c r="M40" s="64">
        <v>0</v>
      </c>
      <c r="N40" s="64">
        <v>0</v>
      </c>
      <c r="O40" s="107">
        <v>0</v>
      </c>
      <c r="P40" s="64">
        <v>0</v>
      </c>
      <c r="Q40" s="64">
        <v>65</v>
      </c>
      <c r="R40" s="64">
        <v>65</v>
      </c>
    </row>
    <row r="41" spans="1:18" ht="18" customHeight="1">
      <c r="A41" s="109"/>
      <c r="B41" s="109"/>
      <c r="C41" s="28" t="s">
        <v>216</v>
      </c>
      <c r="D41" s="86" t="s">
        <v>217</v>
      </c>
      <c r="E41" s="64">
        <f t="shared" ref="E41:R41" si="9">E34+E35-E36-E40</f>
        <v>10</v>
      </c>
      <c r="F41" s="64">
        <f t="shared" si="9"/>
        <v>7</v>
      </c>
      <c r="G41" s="90">
        <f t="shared" ref="G41:J41" si="10">G34+G35-G36-G40</f>
        <v>11</v>
      </c>
      <c r="H41" s="90">
        <f t="shared" si="10"/>
        <v>-3</v>
      </c>
      <c r="I41" s="107">
        <v>183</v>
      </c>
      <c r="J41" s="85">
        <f t="shared" si="10"/>
        <v>172</v>
      </c>
      <c r="K41" s="64">
        <v>678</v>
      </c>
      <c r="L41" s="64">
        <v>433.7</v>
      </c>
      <c r="M41" s="64">
        <v>23</v>
      </c>
      <c r="N41" s="64">
        <f t="shared" si="9"/>
        <v>31</v>
      </c>
      <c r="O41" s="107">
        <f t="shared" ref="O41" si="11">O34+O35-O36-O40</f>
        <v>0</v>
      </c>
      <c r="P41" s="64">
        <f t="shared" si="9"/>
        <v>0</v>
      </c>
      <c r="Q41" s="64">
        <f t="shared" si="9"/>
        <v>133.00000000000006</v>
      </c>
      <c r="R41" s="64">
        <f t="shared" si="9"/>
        <v>117</v>
      </c>
    </row>
    <row r="42" spans="1:18" ht="18" customHeight="1">
      <c r="A42" s="109"/>
      <c r="B42" s="109"/>
      <c r="C42" s="130" t="s">
        <v>218</v>
      </c>
      <c r="D42" s="130"/>
      <c r="E42" s="64">
        <f t="shared" ref="E42:R42" si="12">E37+E38-E39-E40</f>
        <v>10</v>
      </c>
      <c r="F42" s="64">
        <f t="shared" si="12"/>
        <v>7</v>
      </c>
      <c r="G42" s="90">
        <f t="shared" ref="G42:J42" si="13">G37+G38-G39-G40</f>
        <v>11</v>
      </c>
      <c r="H42" s="90">
        <f t="shared" si="13"/>
        <v>-3</v>
      </c>
      <c r="I42" s="107">
        <v>183</v>
      </c>
      <c r="J42" s="85">
        <f t="shared" si="13"/>
        <v>172</v>
      </c>
      <c r="K42" s="64">
        <v>678</v>
      </c>
      <c r="L42" s="64">
        <v>433.7</v>
      </c>
      <c r="M42" s="64">
        <v>23</v>
      </c>
      <c r="N42" s="64">
        <f t="shared" si="12"/>
        <v>31</v>
      </c>
      <c r="O42" s="107">
        <f t="shared" ref="O42" si="14">O37+O38-O39-O40</f>
        <v>0</v>
      </c>
      <c r="P42" s="64">
        <f t="shared" si="12"/>
        <v>0</v>
      </c>
      <c r="Q42" s="64">
        <f t="shared" si="12"/>
        <v>133.00000000000006</v>
      </c>
      <c r="R42" s="64">
        <f t="shared" si="12"/>
        <v>117</v>
      </c>
    </row>
    <row r="43" spans="1:18" ht="18" customHeight="1">
      <c r="A43" s="109"/>
      <c r="B43" s="109"/>
      <c r="C43" s="53" t="s">
        <v>219</v>
      </c>
      <c r="D43" s="86" t="s">
        <v>220</v>
      </c>
      <c r="E43" s="64">
        <v>373</v>
      </c>
      <c r="F43" s="64">
        <v>366</v>
      </c>
      <c r="G43" s="90">
        <v>92</v>
      </c>
      <c r="H43" s="90">
        <v>95</v>
      </c>
      <c r="I43" s="107">
        <v>7594</v>
      </c>
      <c r="J43" s="85">
        <v>7422</v>
      </c>
      <c r="K43" s="64">
        <v>-6957</v>
      </c>
      <c r="L43" s="64">
        <v>-7391</v>
      </c>
      <c r="M43" s="64">
        <v>1155</v>
      </c>
      <c r="N43" s="64">
        <v>1124</v>
      </c>
      <c r="O43" s="107">
        <v>0</v>
      </c>
      <c r="P43" s="64">
        <v>0</v>
      </c>
      <c r="Q43" s="64">
        <v>310</v>
      </c>
      <c r="R43" s="64">
        <v>194</v>
      </c>
    </row>
    <row r="44" spans="1:18" ht="18" customHeight="1">
      <c r="A44" s="109"/>
      <c r="B44" s="109"/>
      <c r="C44" s="28" t="s">
        <v>221</v>
      </c>
      <c r="D44" s="63" t="s">
        <v>222</v>
      </c>
      <c r="E44" s="64">
        <f t="shared" ref="E44:P44" si="15">E41+E43</f>
        <v>383</v>
      </c>
      <c r="F44" s="64">
        <f t="shared" si="15"/>
        <v>373</v>
      </c>
      <c r="G44" s="90">
        <f t="shared" ref="G44:H44" si="16">G41+G43</f>
        <v>103</v>
      </c>
      <c r="H44" s="90">
        <f t="shared" si="16"/>
        <v>92</v>
      </c>
      <c r="I44" s="107">
        <v>7777</v>
      </c>
      <c r="J44" s="85">
        <f>J41+J43</f>
        <v>7594</v>
      </c>
      <c r="K44" s="64">
        <v>-6279</v>
      </c>
      <c r="L44" s="64">
        <v>-6957.3</v>
      </c>
      <c r="M44" s="64">
        <v>1178</v>
      </c>
      <c r="N44" s="64">
        <v>1155</v>
      </c>
      <c r="O44" s="107">
        <f t="shared" ref="O44" si="17">O41+O43</f>
        <v>0</v>
      </c>
      <c r="P44" s="64">
        <f t="shared" si="15"/>
        <v>0</v>
      </c>
      <c r="Q44" s="64">
        <v>442.6</v>
      </c>
      <c r="R44" s="64">
        <v>311</v>
      </c>
    </row>
    <row r="45" spans="1:18" ht="14.1" customHeight="1">
      <c r="A45" s="11" t="s">
        <v>223</v>
      </c>
    </row>
    <row r="46" spans="1:18" ht="14.1" customHeight="1">
      <c r="A46" s="11" t="s">
        <v>224</v>
      </c>
    </row>
    <row r="47" spans="1:18">
      <c r="A47" s="47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K6:L6"/>
    <mergeCell ref="O6:P6"/>
    <mergeCell ref="Q6:R6"/>
    <mergeCell ref="A8:A14"/>
    <mergeCell ref="B9:B14"/>
    <mergeCell ref="G6:H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63" firstPageNumber="5" orientation="landscape" useFirstPageNumber="1" horizontalDpi="4294967292" r:id="rId1"/>
  <headerFooter alignWithMargins="0">
    <oddHeader>&amp;R&amp;"明朝,斜体"&amp;9指定都市－5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財政課</cp:lastModifiedBy>
  <cp:lastPrinted>2024-09-02T06:25:27Z</cp:lastPrinted>
  <dcterms:created xsi:type="dcterms:W3CDTF">1999-07-06T05:17:05Z</dcterms:created>
  <dcterms:modified xsi:type="dcterms:W3CDTF">2024-09-02T06:44:22Z</dcterms:modified>
</cp:coreProperties>
</file>