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92.2.62\d\04.括弧書き局担当資料\02.対外\R6n\06　その他の照会\09　【 回答〆：830（金）】 都道府県及び指定都市の財政状況について（地方債協会）\05回答\"/>
    </mc:Choice>
  </mc:AlternateContent>
  <bookViews>
    <workbookView xWindow="-120" yWindow="-120" windowWidth="29040" windowHeight="15840"/>
  </bookViews>
  <sheets>
    <sheet name="1.普通会計予算（R5-6年度）" sheetId="2" r:id="rId1"/>
    <sheet name="2.公営企業会計予算（R5-6年度）" sheetId="6" r:id="rId2"/>
    <sheet name="2.公営企業会計予算（R5-6年度） (2)" sheetId="11" r:id="rId3"/>
    <sheet name="3.(1)普通会計決算（R3-4年度）" sheetId="7" r:id="rId4"/>
    <sheet name="3.(2)財政指標等（H30‐R4年度）" sheetId="8" r:id="rId5"/>
    <sheet name="4.公営企業会計決算（R3-4年度）" sheetId="9" r:id="rId6"/>
    <sheet name="4.公営企業会計決算（R3-4年度） (2)" sheetId="12" r:id="rId7"/>
    <sheet name="5.三セク決算（R3-4年度）" sheetId="10" r:id="rId8"/>
  </sheets>
  <definedNames>
    <definedName name="_xlnm.Print_Area" localSheetId="0">'1.普通会計予算（R5-6年度）'!$A$1:$I$42</definedName>
    <definedName name="_xlnm.Print_Area" localSheetId="1">'2.公営企業会計予算（R5-6年度）'!$A$1:$O$50</definedName>
    <definedName name="_xlnm.Print_Area" localSheetId="2">'2.公営企業会計予算（R5-6年度） (2)'!$A$1:$O$50</definedName>
    <definedName name="_xlnm.Print_Area" localSheetId="3">'3.(1)普通会計決算（R3-4年度）'!$A$1:$I$42</definedName>
    <definedName name="_xlnm.Print_Area" localSheetId="4">'3.(2)財政指標等（H30‐R4年度）'!$A$1:$I$35</definedName>
    <definedName name="_xlnm.Print_Area" localSheetId="5">'4.公営企業会計決算（R3-4年度）'!$A$1:$O$49</definedName>
    <definedName name="_xlnm.Print_Area" localSheetId="6">'4.公営企業会計決算（R3-4年度） (2)'!$A$1:$O$49</definedName>
    <definedName name="_xlnm.Print_Area" localSheetId="7">'5.三セク決算（R3-4年度）'!$A$1:$N$46</definedName>
    <definedName name="_xlnm.Print_Titles" localSheetId="1">'2.公営企業会計予算（R5-6年度）'!$1:$4</definedName>
    <definedName name="_xlnm.Print_Titles" localSheetId="2">'2.公営企業会計予算（R5-6年度） (2)'!$1:$4</definedName>
    <definedName name="_xlnm.Print_Titles" localSheetId="5">'4.公営企業会計決算（R3-4年度）'!$1:$4</definedName>
    <definedName name="_xlnm.Print_Titles" localSheetId="6">'4.公営企業会計決算（R3-4年度） (2)'!$1:$4</definedName>
  </definedNames>
  <calcPr calcId="162913"/>
</workbook>
</file>

<file path=xl/calcChain.xml><?xml version="1.0" encoding="utf-8"?>
<calcChain xmlns="http://schemas.openxmlformats.org/spreadsheetml/2006/main">
  <c r="N34" i="10" l="1"/>
  <c r="N41" i="10" s="1"/>
  <c r="N44" i="10" s="1"/>
  <c r="M34" i="10"/>
  <c r="M41" i="10" s="1"/>
  <c r="M44" i="10" s="1"/>
  <c r="N31" i="10"/>
  <c r="M31" i="10"/>
  <c r="L31" i="10"/>
  <c r="L34" i="10" s="1"/>
  <c r="K31" i="10"/>
  <c r="K34" i="10" s="1"/>
  <c r="J31" i="10"/>
  <c r="J34" i="10" s="1"/>
  <c r="I31" i="10"/>
  <c r="I34" i="10" s="1"/>
  <c r="H31" i="10"/>
  <c r="H34" i="10" s="1"/>
  <c r="G31" i="10"/>
  <c r="G34" i="10" s="1"/>
  <c r="G27" i="10"/>
  <c r="G26" i="10"/>
  <c r="G22" i="10"/>
  <c r="G18" i="10"/>
  <c r="F31" i="10"/>
  <c r="F34" i="10" s="1"/>
  <c r="E31" i="10"/>
  <c r="E34" i="10" s="1"/>
  <c r="E27" i="10"/>
  <c r="F26" i="10"/>
  <c r="F27" i="10" s="1"/>
  <c r="E26" i="10"/>
  <c r="F22" i="10"/>
  <c r="E22" i="10"/>
  <c r="F18" i="10"/>
  <c r="E18" i="10"/>
  <c r="K44" i="12"/>
  <c r="J44" i="12"/>
  <c r="K39" i="12"/>
  <c r="K45" i="12" s="1"/>
  <c r="J39" i="12"/>
  <c r="J45" i="12" s="1"/>
  <c r="I45" i="12"/>
  <c r="I44" i="12"/>
  <c r="H44" i="12"/>
  <c r="I39" i="12"/>
  <c r="H39" i="12"/>
  <c r="H45" i="12" s="1"/>
  <c r="G45" i="12"/>
  <c r="F45" i="12"/>
  <c r="G44" i="12"/>
  <c r="F44" i="12"/>
  <c r="G39" i="12"/>
  <c r="F39" i="12"/>
  <c r="O45" i="9"/>
  <c r="O44" i="9"/>
  <c r="N44" i="9"/>
  <c r="O39" i="9"/>
  <c r="N39" i="9"/>
  <c r="N45" i="9" s="1"/>
  <c r="M44" i="9"/>
  <c r="L44" i="9"/>
  <c r="L45" i="9" s="1"/>
  <c r="M39" i="9"/>
  <c r="M45" i="9" s="1"/>
  <c r="L39" i="9"/>
  <c r="K44" i="9"/>
  <c r="J44" i="9"/>
  <c r="I44" i="9"/>
  <c r="H44" i="9"/>
  <c r="K39" i="9"/>
  <c r="K45" i="9" s="1"/>
  <c r="J39" i="9"/>
  <c r="J45" i="9" s="1"/>
  <c r="I39" i="9"/>
  <c r="I45" i="9" s="1"/>
  <c r="H39" i="9"/>
  <c r="H45" i="9" s="1"/>
  <c r="G44" i="9"/>
  <c r="F44" i="9"/>
  <c r="G39" i="9"/>
  <c r="G45" i="9" s="1"/>
  <c r="F39" i="9"/>
  <c r="F45" i="9" s="1"/>
  <c r="K41" i="10" l="1"/>
  <c r="K44" i="10" s="1"/>
  <c r="K37" i="10"/>
  <c r="K42" i="10" s="1"/>
  <c r="L41" i="10"/>
  <c r="L44" i="10" s="1"/>
  <c r="L37" i="10"/>
  <c r="L42" i="10" s="1"/>
  <c r="N37" i="10"/>
  <c r="N42" i="10" s="1"/>
  <c r="M37" i="10"/>
  <c r="M42" i="10" s="1"/>
  <c r="I41" i="10"/>
  <c r="I44" i="10" s="1"/>
  <c r="I37" i="10"/>
  <c r="I42" i="10" s="1"/>
  <c r="J41" i="10"/>
  <c r="J44" i="10" s="1"/>
  <c r="J37" i="10"/>
  <c r="J42" i="10" s="1"/>
  <c r="H41" i="10"/>
  <c r="H44" i="10" s="1"/>
  <c r="H37" i="10"/>
  <c r="H42" i="10" s="1"/>
  <c r="G41" i="10"/>
  <c r="G44" i="10" s="1"/>
  <c r="G37" i="10"/>
  <c r="G42" i="10" s="1"/>
  <c r="E41" i="10"/>
  <c r="E44" i="10" s="1"/>
  <c r="E37" i="10"/>
  <c r="E42" i="10" s="1"/>
  <c r="F41" i="10"/>
  <c r="F44" i="10" s="1"/>
  <c r="F37" i="10"/>
  <c r="F42" i="10" s="1"/>
  <c r="M27" i="9"/>
  <c r="M24" i="9"/>
  <c r="L24" i="9"/>
  <c r="L27" i="9" s="1"/>
  <c r="M16" i="9"/>
  <c r="L16" i="9"/>
  <c r="M15" i="9"/>
  <c r="L15" i="9"/>
  <c r="M14" i="9"/>
  <c r="L14" i="9"/>
  <c r="K27" i="9"/>
  <c r="J27" i="9"/>
  <c r="I27" i="9"/>
  <c r="K24" i="9"/>
  <c r="J24" i="9"/>
  <c r="I24" i="9"/>
  <c r="H24" i="9"/>
  <c r="H27" i="9" s="1"/>
  <c r="K16" i="9"/>
  <c r="J16" i="9"/>
  <c r="I16" i="9"/>
  <c r="H16" i="9"/>
  <c r="K15" i="9"/>
  <c r="J15" i="9"/>
  <c r="I15" i="9"/>
  <c r="H15" i="9"/>
  <c r="K14" i="9"/>
  <c r="J14" i="9"/>
  <c r="I14" i="9"/>
  <c r="H14" i="9"/>
  <c r="G24" i="9"/>
  <c r="G27" i="9" s="1"/>
  <c r="F24" i="9"/>
  <c r="F27" i="9" s="1"/>
  <c r="G16" i="9"/>
  <c r="F16" i="9"/>
  <c r="G15" i="9"/>
  <c r="F15" i="9"/>
  <c r="G14" i="9"/>
  <c r="F14" i="9"/>
  <c r="O45" i="12"/>
  <c r="O44" i="12"/>
  <c r="N44" i="12"/>
  <c r="M44" i="12"/>
  <c r="L44" i="12"/>
  <c r="O39" i="12"/>
  <c r="N39" i="12"/>
  <c r="N45" i="12" s="1"/>
  <c r="M39" i="12"/>
  <c r="M45" i="12" s="1"/>
  <c r="L39" i="12"/>
  <c r="L45" i="12" s="1"/>
  <c r="O27" i="12"/>
  <c r="N27" i="12"/>
  <c r="M27" i="12"/>
  <c r="L27" i="12"/>
  <c r="K27" i="12"/>
  <c r="J27" i="12"/>
  <c r="I27" i="12"/>
  <c r="O24" i="12"/>
  <c r="N24" i="12"/>
  <c r="M24" i="12"/>
  <c r="L24" i="12"/>
  <c r="K24" i="12"/>
  <c r="J24" i="12"/>
  <c r="I24" i="12"/>
  <c r="H24" i="12"/>
  <c r="H27" i="12" s="1"/>
  <c r="G24" i="12"/>
  <c r="G27" i="12" s="1"/>
  <c r="F24" i="12"/>
  <c r="F27" i="12" s="1"/>
  <c r="O16" i="12"/>
  <c r="N16" i="12"/>
  <c r="M16" i="12"/>
  <c r="L16" i="12"/>
  <c r="K16" i="12"/>
  <c r="J16" i="12"/>
  <c r="I16" i="12"/>
  <c r="H16" i="12"/>
  <c r="G16" i="12"/>
  <c r="F16" i="12"/>
  <c r="O15" i="12"/>
  <c r="N15" i="12"/>
  <c r="M15" i="12"/>
  <c r="L15" i="12"/>
  <c r="K15" i="12"/>
  <c r="J15" i="12"/>
  <c r="I15" i="12"/>
  <c r="H15" i="12"/>
  <c r="G15" i="12"/>
  <c r="F15" i="12"/>
  <c r="O14" i="12"/>
  <c r="N14" i="12"/>
  <c r="M14" i="12"/>
  <c r="L14" i="12"/>
  <c r="K14" i="12"/>
  <c r="J14" i="12"/>
  <c r="I14" i="12"/>
  <c r="H14" i="12"/>
  <c r="G14" i="12"/>
  <c r="F14" i="12"/>
  <c r="H40" i="7" l="1"/>
  <c r="H22" i="7"/>
  <c r="F45" i="11"/>
  <c r="I44" i="11"/>
  <c r="I45" i="11" s="1"/>
  <c r="H44" i="11"/>
  <c r="H45" i="11" s="1"/>
  <c r="G44" i="11"/>
  <c r="G45" i="11" s="1"/>
  <c r="F44" i="11"/>
  <c r="I39" i="11"/>
  <c r="H39" i="11"/>
  <c r="G39" i="11"/>
  <c r="F39" i="11"/>
  <c r="G24" i="11"/>
  <c r="G27" i="11" s="1"/>
  <c r="F24" i="11"/>
  <c r="F27" i="11" s="1"/>
  <c r="G16" i="11"/>
  <c r="F16" i="11"/>
  <c r="G15" i="11"/>
  <c r="F15" i="11"/>
  <c r="G14" i="11"/>
  <c r="F14" i="11"/>
  <c r="O45" i="6"/>
  <c r="N45" i="6"/>
  <c r="M45" i="6"/>
  <c r="L45" i="6"/>
  <c r="K45" i="6"/>
  <c r="J45" i="6"/>
  <c r="I45" i="6"/>
  <c r="O44" i="6"/>
  <c r="N44" i="6"/>
  <c r="M44" i="6"/>
  <c r="L44" i="6"/>
  <c r="K44" i="6"/>
  <c r="J44" i="6"/>
  <c r="I44" i="6"/>
  <c r="H44" i="6"/>
  <c r="G44" i="6"/>
  <c r="F44" i="6"/>
  <c r="O39" i="6"/>
  <c r="N39" i="6"/>
  <c r="M39" i="6"/>
  <c r="L39" i="6"/>
  <c r="K39" i="6"/>
  <c r="J39" i="6"/>
  <c r="I39" i="6"/>
  <c r="H39" i="6"/>
  <c r="H45" i="6" s="1"/>
  <c r="G39" i="6"/>
  <c r="G45" i="6" s="1"/>
  <c r="F39" i="6"/>
  <c r="F45" i="6" s="1"/>
  <c r="O27" i="6"/>
  <c r="N27" i="6"/>
  <c r="M27" i="6"/>
  <c r="L27" i="6"/>
  <c r="K27" i="6"/>
  <c r="J27" i="6"/>
  <c r="I27" i="6"/>
  <c r="H27" i="6"/>
  <c r="O24" i="6"/>
  <c r="N24" i="6"/>
  <c r="M24" i="6"/>
  <c r="L24" i="6"/>
  <c r="K24" i="6"/>
  <c r="J24" i="6"/>
  <c r="I24" i="6"/>
  <c r="H24" i="6"/>
  <c r="G24" i="6"/>
  <c r="G27" i="6" s="1"/>
  <c r="F24" i="6"/>
  <c r="F27" i="6" s="1"/>
  <c r="O16" i="6"/>
  <c r="N16" i="6"/>
  <c r="M16" i="6"/>
  <c r="L16" i="6"/>
  <c r="K16" i="6"/>
  <c r="J16" i="6"/>
  <c r="I16" i="6"/>
  <c r="H16" i="6"/>
  <c r="G16" i="6"/>
  <c r="F16" i="6"/>
  <c r="O15" i="6"/>
  <c r="N15" i="6"/>
  <c r="M15" i="6"/>
  <c r="L15" i="6"/>
  <c r="K15" i="6"/>
  <c r="J15" i="6"/>
  <c r="I15" i="6"/>
  <c r="H15" i="6"/>
  <c r="G15" i="6"/>
  <c r="F15" i="6"/>
  <c r="O14" i="6"/>
  <c r="N14" i="6"/>
  <c r="M14" i="6"/>
  <c r="L14" i="6"/>
  <c r="K14" i="6"/>
  <c r="J14" i="6"/>
  <c r="I14" i="6"/>
  <c r="H14" i="6"/>
  <c r="G14" i="6"/>
  <c r="F14" i="6"/>
  <c r="I40" i="2"/>
  <c r="H40" i="2"/>
  <c r="F40" i="2"/>
  <c r="G35" i="2" s="1"/>
  <c r="I39" i="2"/>
  <c r="I38" i="2"/>
  <c r="G38" i="2"/>
  <c r="I37" i="2"/>
  <c r="G37" i="2"/>
  <c r="I36" i="2"/>
  <c r="G36" i="2"/>
  <c r="I35" i="2"/>
  <c r="I34" i="2"/>
  <c r="G34" i="2"/>
  <c r="I33" i="2"/>
  <c r="G33" i="2"/>
  <c r="I32" i="2"/>
  <c r="G32" i="2"/>
  <c r="I31" i="2"/>
  <c r="G31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H22" i="2"/>
  <c r="F22" i="2"/>
  <c r="G18" i="2" s="1"/>
  <c r="I21" i="2"/>
  <c r="I20" i="2"/>
  <c r="G20" i="2"/>
  <c r="I19" i="2"/>
  <c r="G19" i="2"/>
  <c r="I18" i="2"/>
  <c r="I17" i="2"/>
  <c r="I16" i="2"/>
  <c r="G16" i="2"/>
  <c r="I15" i="2"/>
  <c r="G15" i="2"/>
  <c r="I14" i="2"/>
  <c r="G14" i="2"/>
  <c r="I13" i="2"/>
  <c r="G13" i="2"/>
  <c r="I12" i="2"/>
  <c r="I11" i="2"/>
  <c r="G11" i="2"/>
  <c r="I10" i="2"/>
  <c r="G10" i="2"/>
  <c r="I9" i="2"/>
  <c r="G9" i="2"/>
  <c r="L45" i="11"/>
  <c r="K45" i="11"/>
  <c r="O44" i="11"/>
  <c r="N44" i="11"/>
  <c r="M44" i="11"/>
  <c r="L44" i="11"/>
  <c r="K44" i="11"/>
  <c r="J44" i="11"/>
  <c r="O39" i="11"/>
  <c r="O45" i="11" s="1"/>
  <c r="N39" i="11"/>
  <c r="N45" i="11" s="1"/>
  <c r="M39" i="11"/>
  <c r="M45" i="11" s="1"/>
  <c r="L39" i="11"/>
  <c r="K39" i="11"/>
  <c r="J39" i="11"/>
  <c r="J45" i="11" s="1"/>
  <c r="J27" i="11"/>
  <c r="I27" i="11"/>
  <c r="O24" i="11"/>
  <c r="O27" i="11" s="1"/>
  <c r="N24" i="11"/>
  <c r="N27" i="11" s="1"/>
  <c r="M24" i="11"/>
  <c r="M27" i="11" s="1"/>
  <c r="L24" i="11"/>
  <c r="L27" i="11" s="1"/>
  <c r="K24" i="11"/>
  <c r="K27" i="11" s="1"/>
  <c r="J24" i="11"/>
  <c r="I24" i="11"/>
  <c r="H24" i="11"/>
  <c r="H27" i="11" s="1"/>
  <c r="O16" i="11"/>
  <c r="N16" i="11"/>
  <c r="M16" i="11"/>
  <c r="L16" i="11"/>
  <c r="K16" i="11"/>
  <c r="J16" i="11"/>
  <c r="I16" i="11"/>
  <c r="H16" i="11"/>
  <c r="O15" i="11"/>
  <c r="N15" i="11"/>
  <c r="M15" i="11"/>
  <c r="L15" i="11"/>
  <c r="K15" i="11"/>
  <c r="J15" i="11"/>
  <c r="I15" i="11"/>
  <c r="H15" i="11"/>
  <c r="O14" i="11"/>
  <c r="N14" i="11"/>
  <c r="M14" i="11"/>
  <c r="L14" i="11"/>
  <c r="K14" i="11"/>
  <c r="J14" i="11"/>
  <c r="I14" i="11"/>
  <c r="H14" i="11"/>
  <c r="G21" i="2" l="1"/>
  <c r="G39" i="2"/>
  <c r="G22" i="2"/>
  <c r="G17" i="2"/>
  <c r="I22" i="2"/>
  <c r="G40" i="2"/>
  <c r="G12" i="2"/>
  <c r="I22" i="8"/>
  <c r="I20" i="8"/>
  <c r="F24" i="8"/>
  <c r="F22" i="8" s="1"/>
  <c r="F40" i="7"/>
  <c r="F22" i="7"/>
  <c r="I22" i="7" s="1"/>
  <c r="O24" i="9"/>
  <c r="O27" i="9" s="1"/>
  <c r="N24" i="9"/>
  <c r="N27" i="9" s="1"/>
  <c r="O16" i="9"/>
  <c r="N16" i="9"/>
  <c r="O15" i="9"/>
  <c r="N15" i="9"/>
  <c r="O14" i="9"/>
  <c r="N14" i="9"/>
  <c r="E22" i="8"/>
  <c r="H20" i="8"/>
  <c r="G20" i="8"/>
  <c r="F20" i="8"/>
  <c r="E20" i="8"/>
  <c r="I19" i="8"/>
  <c r="H19" i="8"/>
  <c r="H21" i="8" s="1"/>
  <c r="G19" i="8"/>
  <c r="F19" i="8"/>
  <c r="F21" i="8" s="1"/>
  <c r="E19" i="8"/>
  <c r="E21" i="8" s="1"/>
  <c r="I33" i="7" l="1"/>
  <c r="I32" i="7"/>
  <c r="I31" i="7"/>
  <c r="I30" i="7"/>
  <c r="I29" i="7"/>
  <c r="I28" i="7"/>
  <c r="I39" i="7"/>
  <c r="I27" i="7"/>
  <c r="I38" i="7"/>
  <c r="I26" i="7"/>
  <c r="I37" i="7"/>
  <c r="I25" i="7"/>
  <c r="I36" i="7"/>
  <c r="I24" i="7"/>
  <c r="I35" i="7"/>
  <c r="I23" i="7"/>
  <c r="I34" i="7"/>
  <c r="I40" i="7"/>
  <c r="G9" i="7"/>
  <c r="I10" i="7"/>
  <c r="I21" i="7"/>
  <c r="I9" i="7"/>
  <c r="I20" i="7"/>
  <c r="I19" i="7"/>
  <c r="I18" i="7"/>
  <c r="I17" i="7"/>
  <c r="I16" i="7"/>
  <c r="I15" i="7"/>
  <c r="I14" i="7"/>
  <c r="I13" i="7"/>
  <c r="I12" i="7"/>
  <c r="I11" i="7"/>
  <c r="I23" i="8"/>
  <c r="I21" i="8"/>
  <c r="F23" i="8"/>
  <c r="E23" i="8"/>
  <c r="H24" i="8"/>
  <c r="G31" i="7"/>
  <c r="G39" i="7"/>
  <c r="G20" i="7"/>
  <c r="G10" i="7"/>
  <c r="G24" i="7"/>
  <c r="G28" i="7"/>
  <c r="G32" i="7"/>
  <c r="G36" i="7"/>
  <c r="G40" i="7"/>
  <c r="G21" i="7"/>
  <c r="G25" i="7"/>
  <c r="G29" i="7"/>
  <c r="G33" i="7"/>
  <c r="G37" i="7"/>
  <c r="G26" i="7"/>
  <c r="G30" i="7"/>
  <c r="G34" i="7"/>
  <c r="G38" i="7"/>
  <c r="G17" i="7"/>
  <c r="G19" i="7"/>
  <c r="G23" i="7"/>
  <c r="G14" i="7"/>
  <c r="G12" i="7"/>
  <c r="G27" i="7"/>
  <c r="G35" i="7"/>
  <c r="G11" i="7"/>
  <c r="G16" i="7"/>
  <c r="G18" i="7"/>
  <c r="G21" i="8"/>
  <c r="G13" i="7"/>
  <c r="G15" i="7"/>
  <c r="G22" i="7"/>
  <c r="G23" i="8" l="1"/>
  <c r="G22" i="8"/>
  <c r="H23" i="8" l="1"/>
  <c r="H22" i="8"/>
</calcChain>
</file>

<file path=xl/sharedStrings.xml><?xml version="1.0" encoding="utf-8"?>
<sst xmlns="http://schemas.openxmlformats.org/spreadsheetml/2006/main" count="629" uniqueCount="271">
  <si>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</si>
  <si>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</si>
  <si>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</si>
  <si>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</si>
  <si>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</si>
  <si>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</si>
  <si>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</si>
  <si>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</si>
  <si>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</si>
  <si>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</si>
  <si>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</si>
  <si>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</si>
  <si>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</si>
  <si>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</si>
  <si>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</si>
  <si>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</si>
  <si>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</si>
  <si>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</si>
  <si>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</si>
  <si>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</si>
  <si>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</si>
  <si>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</si>
  <si>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</si>
  <si>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</si>
  <si>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</si>
  <si>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</si>
  <si>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</si>
  <si>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</si>
  <si>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</si>
  <si>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</si>
  <si>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</si>
  <si>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</si>
  <si>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</si>
  <si>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</si>
  <si>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</si>
  <si>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</si>
  <si>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</si>
  <si>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</si>
  <si>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</si>
  <si>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</si>
  <si>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</si>
  <si>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</si>
  <si>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</si>
  <si>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</si>
  <si>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</si>
  <si>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</si>
  <si>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</si>
  <si>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</si>
  <si>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</si>
  <si>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</si>
  <si>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</si>
  <si>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</si>
  <si>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</si>
  <si>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</si>
  <si>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</si>
  <si>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</si>
  <si>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</si>
  <si>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</si>
  <si>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</si>
  <si>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</si>
  <si>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</si>
  <si>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</si>
  <si>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</si>
  <si>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</si>
  <si>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</si>
  <si>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</si>
  <si>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</si>
  <si>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</si>
  <si>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</si>
  <si>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</si>
  <si>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</si>
  <si>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</si>
  <si>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</si>
  <si>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</si>
  <si>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</si>
  <si>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</si>
  <si>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</si>
  <si>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</si>
  <si>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</si>
  <si>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</si>
  <si>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</si>
  <si>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</si>
  <si>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</si>
  <si>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</si>
  <si>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</si>
  <si>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</si>
  <si>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</si>
  <si>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</si>
  <si>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</si>
  <si>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</si>
  <si>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</si>
  <si>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</si>
  <si>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</si>
  <si>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</si>
  <si>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</si>
  <si>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</si>
  <si>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</si>
  <si>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</si>
  <si>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</si>
  <si>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</si>
  <si>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</si>
  <si>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</si>
  <si>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</si>
  <si>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</si>
  <si>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</si>
  <si>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</si>
  <si>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</si>
  <si>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</si>
  <si>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</si>
  <si>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</si>
  <si>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</si>
  <si>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</si>
  <si>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</si>
  <si>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</si>
  <si>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</si>
  <si>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</si>
  <si>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</si>
  <si>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</si>
  <si>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</si>
  <si>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</si>
  <si>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</si>
  <si>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</si>
  <si>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</si>
  <si>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</si>
  <si>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</si>
  <si>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</si>
  <si>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</si>
  <si>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</si>
  <si>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</si>
  <si>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</si>
  <si>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</si>
  <si>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</si>
  <si>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</si>
  <si>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</si>
  <si>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</si>
  <si>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</si>
  <si>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</si>
  <si>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</si>
  <si>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</si>
  <si>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</si>
  <si>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</si>
  <si>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</si>
  <si>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</si>
  <si>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</si>
  <si>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</si>
  <si>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</si>
  <si>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</si>
  <si>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</si>
  <si>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</si>
  <si>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</si>
  <si>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</si>
  <si>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</si>
  <si>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</si>
  <si>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</si>
  <si>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</si>
  <si>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</si>
  <si>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</si>
  <si>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</si>
  <si>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</si>
  <si>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</si>
  <si>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</si>
  <si>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</si>
  <si>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</si>
  <si>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</si>
  <si>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</si>
  <si>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</si>
  <si>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</si>
  <si>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</si>
  <si>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</si>
  <si>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</si>
  <si>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</si>
  <si>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</si>
  <si>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</si>
  <si>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</si>
  <si>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</si>
  <si>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</si>
  <si>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</si>
  <si>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</si>
  <si>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</si>
  <si>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</si>
  <si>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</si>
  <si>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</si>
  <si>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</si>
  <si>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</si>
  <si>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</si>
  <si>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</si>
  <si>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</si>
  <si>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</si>
  <si>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</si>
  <si>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</si>
  <si>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</si>
  <si>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</si>
  <si>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</si>
  <si>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</si>
  <si>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</si>
  <si>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</si>
  <si>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</si>
  <si>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</si>
  <si>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</si>
  <si>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</si>
  <si>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</si>
  <si>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</si>
  <si>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</si>
  <si>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</si>
  <si>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</si>
  <si>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</si>
  <si>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</si>
  <si>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</si>
  <si>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</si>
  <si>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</si>
  <si>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</si>
  <si>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</si>
  <si>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</si>
  <si>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</si>
  <si>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</si>
  <si>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</si>
  <si>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</si>
  <si>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</si>
  <si>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</si>
  <si>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</si>
  <si>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</si>
  <si>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</si>
  <si>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</si>
  <si>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</si>
  <si>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</si>
  <si>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</si>
  <si>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</si>
  <si>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</si>
  <si>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</si>
  <si>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</si>
  <si>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</si>
  <si>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令和５年度</t>
    <rPh sb="3" eb="5">
      <t>ネンド</t>
    </rPh>
    <phoneticPr fontId="7"/>
  </si>
  <si>
    <t>３年度</t>
    <rPh sb="1" eb="3">
      <t>ネンド</t>
    </rPh>
    <phoneticPr fontId="7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</si>
  <si>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7"/>
  </si>
  <si>
    <t>令和６年度</t>
  </si>
  <si>
    <t>令和６年度</t>
    <rPh sb="3" eb="5">
      <t>ネンド</t>
    </rPh>
    <phoneticPr fontId="7"/>
  </si>
  <si>
    <t>(令和６年度予算ﾍﾞｰｽ）</t>
    <rPh sb="6" eb="8">
      <t>ヨサン</t>
    </rPh>
    <phoneticPr fontId="7"/>
  </si>
  <si>
    <t>令和６年度</t>
    <phoneticPr fontId="7"/>
  </si>
  <si>
    <t>（1）令和４年度普通会計決算の状況</t>
    <phoneticPr fontId="7"/>
  </si>
  <si>
    <t>令和４年度</t>
    <rPh sb="3" eb="5">
      <t>ネンド</t>
    </rPh>
    <phoneticPr fontId="15"/>
  </si>
  <si>
    <t>令和３年度</t>
  </si>
  <si>
    <t>令和３年度</t>
    <phoneticPr fontId="15"/>
  </si>
  <si>
    <t>４年度</t>
    <rPh sb="1" eb="3">
      <t>ネンド</t>
    </rPh>
    <phoneticPr fontId="7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</si>
  <si>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</si>
  <si>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rPh sb="4" eb="6">
      <t>ネンド</t>
    </rPh>
    <phoneticPr fontId="15"/>
  </si>
  <si>
    <t>(令和４年度決算額）</t>
    <rPh sb="4" eb="6">
      <t>ネンド</t>
    </rPh>
    <phoneticPr fontId="15"/>
  </si>
  <si>
    <t>下水道</t>
    <rPh sb="0" eb="3">
      <t>ゲスイドウ</t>
    </rPh>
    <phoneticPr fontId="7"/>
  </si>
  <si>
    <t>水道</t>
    <rPh sb="0" eb="2">
      <t>スイドウ</t>
    </rPh>
    <phoneticPr fontId="19"/>
  </si>
  <si>
    <t>工業用水道</t>
    <rPh sb="0" eb="5">
      <t>コウギョウヨウスイドウ</t>
    </rPh>
    <phoneticPr fontId="19"/>
  </si>
  <si>
    <t>高速鉄道</t>
    <rPh sb="0" eb="4">
      <t>コウソクテツドウ</t>
    </rPh>
    <phoneticPr fontId="7"/>
  </si>
  <si>
    <t>集落排水(農業)</t>
    <rPh sb="0" eb="4">
      <t>シュウラクハイスイ</t>
    </rPh>
    <rPh sb="5" eb="7">
      <t>ノウギョウ</t>
    </rPh>
    <phoneticPr fontId="7"/>
  </si>
  <si>
    <t>市場</t>
    <rPh sb="0" eb="2">
      <t>シジョウ</t>
    </rPh>
    <phoneticPr fontId="7"/>
  </si>
  <si>
    <t>港湾整備</t>
    <phoneticPr fontId="7"/>
  </si>
  <si>
    <t>宅地造成（臨海）</t>
    <phoneticPr fontId="7"/>
  </si>
  <si>
    <t>宅地造成（貝塚）</t>
    <rPh sb="0" eb="4">
      <t>タクチゾウセイ</t>
    </rPh>
    <rPh sb="5" eb="7">
      <t>カイヅカ</t>
    </rPh>
    <phoneticPr fontId="7"/>
  </si>
  <si>
    <t>集落排水(漁業)</t>
    <rPh sb="0" eb="4">
      <t>シュウラクハイスイ</t>
    </rPh>
    <rPh sb="5" eb="7">
      <t>ギョギョウ</t>
    </rPh>
    <phoneticPr fontId="7"/>
  </si>
  <si>
    <t>交通（船舶運航）</t>
    <phoneticPr fontId="7"/>
  </si>
  <si>
    <t>福岡市</t>
    <rPh sb="0" eb="3">
      <t>フクオカシ</t>
    </rPh>
    <phoneticPr fontId="7"/>
  </si>
  <si>
    <t>福岡市</t>
    <rPh sb="0" eb="3">
      <t>フクオカシ</t>
    </rPh>
    <phoneticPr fontId="7"/>
  </si>
  <si>
    <t>福岡市</t>
    <rPh sb="0" eb="3">
      <t>フクオカシ</t>
    </rPh>
    <phoneticPr fontId="19"/>
  </si>
  <si>
    <t>福岡市</t>
    <rPh sb="0" eb="3">
      <t>フクオカシ</t>
    </rPh>
    <phoneticPr fontId="15"/>
  </si>
  <si>
    <t>福岡市</t>
    <rPh sb="0" eb="3">
      <t>フクオカシ</t>
    </rPh>
    <phoneticPr fontId="15"/>
  </si>
  <si>
    <t>令和４年度</t>
    <rPh sb="3" eb="5">
      <t>ネンド</t>
    </rPh>
    <phoneticPr fontId="7"/>
  </si>
  <si>
    <t>水道</t>
    <rPh sb="0" eb="2">
      <t>スイドウ</t>
    </rPh>
    <phoneticPr fontId="7"/>
  </si>
  <si>
    <t>工業用水道</t>
    <rPh sb="0" eb="5">
      <t>コウギョウヨウスイドウ</t>
    </rPh>
    <phoneticPr fontId="7"/>
  </si>
  <si>
    <t>駐車場整備</t>
    <rPh sb="0" eb="3">
      <t>チュウシャジョウ</t>
    </rPh>
    <rPh sb="3" eb="5">
      <t>セイビ</t>
    </rPh>
    <phoneticPr fontId="7"/>
  </si>
  <si>
    <t>福岡北九州高速道路公社</t>
    <rPh sb="0" eb="2">
      <t>フクオカ</t>
    </rPh>
    <rPh sb="2" eb="5">
      <t>キタキュウシュウ</t>
    </rPh>
    <rPh sb="5" eb="7">
      <t>コウソク</t>
    </rPh>
    <rPh sb="7" eb="9">
      <t>ドウロ</t>
    </rPh>
    <rPh sb="9" eb="11">
      <t>コウシャ</t>
    </rPh>
    <phoneticPr fontId="7"/>
  </si>
  <si>
    <t>福岡市住宅供給公社</t>
    <rPh sb="0" eb="3">
      <t>フクオカシ</t>
    </rPh>
    <rPh sb="3" eb="9">
      <t>ジュウタクキョウキュウコウシャ</t>
    </rPh>
    <phoneticPr fontId="7"/>
  </si>
  <si>
    <t>（株）福岡クリーンエナジー</t>
    <phoneticPr fontId="7"/>
  </si>
  <si>
    <t>博多港開発（株）</t>
    <phoneticPr fontId="7"/>
  </si>
  <si>
    <t>博多ふ頭（株）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</si>
</sst>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1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6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39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4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177" fontId="2" fillId="0" borderId="8" xfId="1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177" fontId="0" fillId="0" borderId="8" xfId="1" applyNumberFormat="1" applyFont="1" applyBorder="1" applyAlignment="1">
      <alignment horizontal="right" vertical="center"/>
    </xf>
    <xf numFmtId="177" fontId="2" fillId="0" borderId="8" xfId="1" applyNumberFormat="1" applyFont="1" applyBorder="1" applyAlignment="1">
      <alignment vertical="center"/>
    </xf>
    <xf numFmtId="177" fontId="0" fillId="0" borderId="8" xfId="0" quotePrefix="1" applyNumberFormat="1" applyFill="1" applyBorder="1" applyAlignment="1">
      <alignment horizontal="right" vertical="center"/>
    </xf>
    <xf numFmtId="177" fontId="2" fillId="0" borderId="8" xfId="0" quotePrefix="1" applyNumberFormat="1" applyFont="1" applyBorder="1" applyAlignment="1">
      <alignment horizontal="right"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177" fontId="2" fillId="0" borderId="8" xfId="1" applyNumberFormat="1" applyFill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177" fontId="20" fillId="0" borderId="8" xfId="1" applyNumberFormat="1" applyFont="1" applyBorder="1" applyAlignment="1">
      <alignment vertical="center"/>
    </xf>
    <xf numFmtId="177" fontId="20" fillId="0" borderId="8" xfId="1" quotePrefix="1" applyNumberFormat="1" applyFont="1" applyBorder="1" applyAlignment="1">
      <alignment horizontal="right" vertical="center"/>
    </xf>
    <xf numFmtId="177" fontId="0" fillId="0" borderId="8" xfId="0" quotePrefix="1" applyNumberFormat="1" applyFont="1" applyBorder="1" applyAlignment="1">
      <alignment horizontal="right" vertical="center"/>
    </xf>
    <xf numFmtId="180" fontId="2" fillId="0" borderId="8" xfId="1" applyNumberFormat="1" applyFont="1" applyBorder="1" applyAlignment="1">
      <alignment vertical="center"/>
    </xf>
    <xf numFmtId="177" fontId="2" fillId="0" borderId="8" xfId="1" applyNumberFormat="1" applyFill="1" applyBorder="1" applyAlignment="1">
      <alignment horizontal="center" vertical="center"/>
    </xf>
    <xf numFmtId="177" fontId="20" fillId="0" borderId="8" xfId="1" applyNumberFormat="1" applyFont="1" applyBorder="1" applyAlignment="1">
      <alignment horizontal="center" vertical="center"/>
    </xf>
    <xf numFmtId="177" fontId="0" fillId="0" borderId="8" xfId="1" applyNumberFormat="1" applyFont="1" applyBorder="1" applyAlignment="1">
      <alignment horizontal="center" vertical="center"/>
    </xf>
    <xf numFmtId="177" fontId="20" fillId="0" borderId="8" xfId="1" applyNumberFormat="1" applyFont="1" applyFill="1" applyBorder="1" applyAlignment="1">
      <alignment vertical="center"/>
    </xf>
    <xf numFmtId="177" fontId="0" fillId="0" borderId="8" xfId="1" applyNumberFormat="1" applyFont="1" applyFill="1" applyBorder="1" applyAlignment="1">
      <alignment horizontal="right"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176" fontId="0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0" borderId="8" xfId="1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8" xfId="1" applyNumberForma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41" fontId="0" fillId="0" borderId="8" xfId="0" applyNumberForma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/>
    <cellStyle name="標準_地方債公営企業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E2" sqref="E2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2" width="9" style="1"/>
    <col min="13" max="13" width="9.875" style="1" customWidth="1"/>
    <col min="14" max="16384" width="9" style="1"/>
  </cols>
  <sheetData>
    <row r="1" spans="1:9" ht="33.950000000000003" customHeight="1">
      <c r="A1" s="114" t="s">
        <v>0</v>
      </c>
      <c r="B1" s="114"/>
      <c r="C1" s="114"/>
      <c r="D1" s="114"/>
      <c r="E1" s="20" t="s">
        <v>257</v>
      </c>
      <c r="F1" s="2"/>
    </row>
    <row r="3" spans="1:9" ht="14.25">
      <c r="A3" s="10" t="s">
        <v>103</v>
      </c>
    </row>
    <row r="5" spans="1:9">
      <c r="A5" s="9" t="s">
        <v>233</v>
      </c>
    </row>
    <row r="6" spans="1:9" ht="14.25">
      <c r="A6" s="3"/>
      <c r="G6" s="116" t="s">
        <v>104</v>
      </c>
      <c r="H6" s="117"/>
      <c r="I6" s="117"/>
    </row>
    <row r="7" spans="1:9" ht="27" customHeight="1">
      <c r="A7" s="8"/>
      <c r="B7" s="4"/>
      <c r="C7" s="4"/>
      <c r="D7" s="4"/>
      <c r="E7" s="59"/>
      <c r="F7" s="51" t="s">
        <v>235</v>
      </c>
      <c r="G7" s="51"/>
      <c r="H7" s="51" t="s">
        <v>231</v>
      </c>
      <c r="I7" s="52" t="s">
        <v>20</v>
      </c>
    </row>
    <row r="8" spans="1:9" ht="17.100000000000001" customHeight="1">
      <c r="A8" s="5"/>
      <c r="B8" s="6"/>
      <c r="C8" s="6"/>
      <c r="D8" s="6"/>
      <c r="E8" s="60"/>
      <c r="F8" s="53" t="s">
        <v>101</v>
      </c>
      <c r="G8" s="53" t="s">
        <v>1</v>
      </c>
      <c r="H8" s="53" t="s">
        <v>229</v>
      </c>
      <c r="I8" s="54"/>
    </row>
    <row r="9" spans="1:9" ht="18" customHeight="1">
      <c r="A9" s="115" t="s">
        <v>79</v>
      </c>
      <c r="B9" s="115" t="s">
        <v>80</v>
      </c>
      <c r="C9" s="61" t="s">
        <v>2</v>
      </c>
      <c r="D9" s="55"/>
      <c r="E9" s="55"/>
      <c r="F9" s="56">
        <v>370553</v>
      </c>
      <c r="G9" s="57">
        <f t="shared" ref="G9:G22" si="0">F9/$F$22*100</f>
        <v>34.101465186969861</v>
      </c>
      <c r="H9" s="56">
        <v>365571</v>
      </c>
      <c r="I9" s="57">
        <f t="shared" ref="I9:I40" si="1">(F9/H9-1)*100</f>
        <v>1.3627995656110503</v>
      </c>
    </row>
    <row r="10" spans="1:9" ht="18" customHeight="1">
      <c r="A10" s="115"/>
      <c r="B10" s="115"/>
      <c r="C10" s="63"/>
      <c r="D10" s="61" t="s">
        <v>21</v>
      </c>
      <c r="E10" s="55"/>
      <c r="F10" s="56">
        <v>170140</v>
      </c>
      <c r="G10" s="57">
        <f t="shared" si="0"/>
        <v>15.657742042058901</v>
      </c>
      <c r="H10" s="56">
        <v>176744</v>
      </c>
      <c r="I10" s="57">
        <f t="shared" si="1"/>
        <v>-3.7364776173448577</v>
      </c>
    </row>
    <row r="11" spans="1:9" ht="18" customHeight="1">
      <c r="A11" s="115"/>
      <c r="B11" s="115"/>
      <c r="C11" s="50"/>
      <c r="D11" s="50"/>
      <c r="E11" s="30" t="s">
        <v>22</v>
      </c>
      <c r="F11" s="56">
        <v>128697</v>
      </c>
      <c r="G11" s="57">
        <f t="shared" si="0"/>
        <v>11.84380173731547</v>
      </c>
      <c r="H11" s="56">
        <v>135444</v>
      </c>
      <c r="I11" s="57">
        <f t="shared" si="1"/>
        <v>-4.9813945246744096</v>
      </c>
    </row>
    <row r="12" spans="1:9" ht="18" customHeight="1">
      <c r="A12" s="115"/>
      <c r="B12" s="115"/>
      <c r="C12" s="50"/>
      <c r="D12" s="29"/>
      <c r="E12" s="30" t="s">
        <v>23</v>
      </c>
      <c r="F12" s="56">
        <v>27365</v>
      </c>
      <c r="G12" s="57">
        <f>F12/$F$22*100</f>
        <v>2.5183620017687893</v>
      </c>
      <c r="H12" s="56">
        <v>27080</v>
      </c>
      <c r="I12" s="57">
        <f t="shared" si="1"/>
        <v>1.0524372230428458</v>
      </c>
    </row>
    <row r="13" spans="1:9" ht="18" customHeight="1">
      <c r="A13" s="115"/>
      <c r="B13" s="115"/>
      <c r="C13" s="62"/>
      <c r="D13" s="55" t="s">
        <v>24</v>
      </c>
      <c r="E13" s="55"/>
      <c r="F13" s="56">
        <v>144147</v>
      </c>
      <c r="G13" s="57">
        <f t="shared" si="0"/>
        <v>13.265643247541226</v>
      </c>
      <c r="H13" s="56">
        <v>136129</v>
      </c>
      <c r="I13" s="57">
        <f t="shared" si="1"/>
        <v>5.8900013957349229</v>
      </c>
    </row>
    <row r="14" spans="1:9" ht="18" customHeight="1">
      <c r="A14" s="115"/>
      <c r="B14" s="115"/>
      <c r="C14" s="55" t="s">
        <v>3</v>
      </c>
      <c r="D14" s="55"/>
      <c r="E14" s="55"/>
      <c r="F14" s="56">
        <v>6726</v>
      </c>
      <c r="G14" s="57">
        <f t="shared" si="0"/>
        <v>0.61898420697595025</v>
      </c>
      <c r="H14" s="56">
        <v>6668</v>
      </c>
      <c r="I14" s="57">
        <f t="shared" si="1"/>
        <v>0.86982603479304199</v>
      </c>
    </row>
    <row r="15" spans="1:9" ht="18" customHeight="1">
      <c r="A15" s="115"/>
      <c r="B15" s="115"/>
      <c r="C15" s="55" t="s">
        <v>4</v>
      </c>
      <c r="D15" s="55"/>
      <c r="E15" s="55"/>
      <c r="F15" s="56">
        <v>43000</v>
      </c>
      <c r="G15" s="57">
        <f t="shared" si="0"/>
        <v>3.9572287986865682</v>
      </c>
      <c r="H15" s="56">
        <v>36500</v>
      </c>
      <c r="I15" s="57">
        <f t="shared" si="1"/>
        <v>17.808219178082197</v>
      </c>
    </row>
    <row r="16" spans="1:9" ht="18" customHeight="1">
      <c r="A16" s="115"/>
      <c r="B16" s="115"/>
      <c r="C16" s="55" t="s">
        <v>25</v>
      </c>
      <c r="D16" s="55"/>
      <c r="E16" s="55"/>
      <c r="F16" s="56">
        <v>27768</v>
      </c>
      <c r="G16" s="57">
        <f t="shared" si="0"/>
        <v>2.5554495181843868</v>
      </c>
      <c r="H16" s="56">
        <v>26364</v>
      </c>
      <c r="I16" s="57">
        <f>(F16/H16-1)*100</f>
        <v>5.3254437869822535</v>
      </c>
    </row>
    <row r="17" spans="1:9" ht="18" customHeight="1">
      <c r="A17" s="115"/>
      <c r="B17" s="115"/>
      <c r="C17" s="55" t="s">
        <v>5</v>
      </c>
      <c r="D17" s="55"/>
      <c r="E17" s="55"/>
      <c r="F17" s="56">
        <v>211034</v>
      </c>
      <c r="G17" s="57">
        <f t="shared" si="0"/>
        <v>19.421158658186542</v>
      </c>
      <c r="H17" s="56">
        <v>184180</v>
      </c>
      <c r="I17" s="57">
        <f t="shared" si="1"/>
        <v>14.580301878597023</v>
      </c>
    </row>
    <row r="18" spans="1:9" ht="18" customHeight="1">
      <c r="A18" s="115"/>
      <c r="B18" s="115"/>
      <c r="C18" s="55" t="s">
        <v>26</v>
      </c>
      <c r="D18" s="55"/>
      <c r="E18" s="55"/>
      <c r="F18" s="56">
        <v>50850</v>
      </c>
      <c r="G18" s="57">
        <f t="shared" si="0"/>
        <v>4.6796531258886516</v>
      </c>
      <c r="H18" s="56">
        <v>48781</v>
      </c>
      <c r="I18" s="57">
        <f t="shared" si="1"/>
        <v>4.2414054652426092</v>
      </c>
    </row>
    <row r="19" spans="1:9" ht="18" customHeight="1">
      <c r="A19" s="115"/>
      <c r="B19" s="115"/>
      <c r="C19" s="55" t="s">
        <v>27</v>
      </c>
      <c r="D19" s="55"/>
      <c r="E19" s="55"/>
      <c r="F19" s="56">
        <v>8022</v>
      </c>
      <c r="G19" s="57">
        <f t="shared" si="0"/>
        <v>0.7382532423968291</v>
      </c>
      <c r="H19" s="56">
        <v>7150</v>
      </c>
      <c r="I19" s="57">
        <f t="shared" si="1"/>
        <v>12.195804195804193</v>
      </c>
    </row>
    <row r="20" spans="1:9" ht="18" customHeight="1">
      <c r="A20" s="115"/>
      <c r="B20" s="115"/>
      <c r="C20" s="55" t="s">
        <v>6</v>
      </c>
      <c r="D20" s="55"/>
      <c r="E20" s="55"/>
      <c r="F20" s="56">
        <v>60001</v>
      </c>
      <c r="G20" s="57">
        <f t="shared" si="0"/>
        <v>5.5218066313951804</v>
      </c>
      <c r="H20" s="56">
        <v>66424</v>
      </c>
      <c r="I20" s="57">
        <f t="shared" si="1"/>
        <v>-9.6696976996266457</v>
      </c>
    </row>
    <row r="21" spans="1:9" ht="18" customHeight="1">
      <c r="A21" s="115"/>
      <c r="B21" s="115"/>
      <c r="C21" s="55" t="s">
        <v>7</v>
      </c>
      <c r="D21" s="55"/>
      <c r="E21" s="55"/>
      <c r="F21" s="56">
        <v>308665</v>
      </c>
      <c r="G21" s="57">
        <f t="shared" si="0"/>
        <v>28.406000631316036</v>
      </c>
      <c r="H21" s="56">
        <v>313945</v>
      </c>
      <c r="I21" s="57">
        <f t="shared" si="1"/>
        <v>-1.6818232492952556</v>
      </c>
    </row>
    <row r="22" spans="1:9" ht="18" customHeight="1">
      <c r="A22" s="115"/>
      <c r="B22" s="115"/>
      <c r="C22" s="55" t="s">
        <v>8</v>
      </c>
      <c r="D22" s="55"/>
      <c r="E22" s="55"/>
      <c r="F22" s="56">
        <f>SUM(F9,F14:F21)</f>
        <v>1086619</v>
      </c>
      <c r="G22" s="57">
        <f t="shared" si="0"/>
        <v>100</v>
      </c>
      <c r="H22" s="56">
        <f>SUM(H9,H14:H21)</f>
        <v>1055583</v>
      </c>
      <c r="I22" s="57">
        <f t="shared" si="1"/>
        <v>2.9401761869980891</v>
      </c>
    </row>
    <row r="23" spans="1:9" ht="18" customHeight="1">
      <c r="A23" s="115"/>
      <c r="B23" s="115" t="s">
        <v>81</v>
      </c>
      <c r="C23" s="64" t="s">
        <v>9</v>
      </c>
      <c r="D23" s="30"/>
      <c r="E23" s="30"/>
      <c r="F23" s="56">
        <v>537541</v>
      </c>
      <c r="G23" s="57">
        <f t="shared" ref="G23:G37" si="2">F23/$F$40*100</f>
        <v>49.469133155227361</v>
      </c>
      <c r="H23" s="56">
        <v>497755</v>
      </c>
      <c r="I23" s="57">
        <f t="shared" si="1"/>
        <v>7.9930889694729279</v>
      </c>
    </row>
    <row r="24" spans="1:9" ht="18" customHeight="1">
      <c r="A24" s="115"/>
      <c r="B24" s="115"/>
      <c r="C24" s="63"/>
      <c r="D24" s="30" t="s">
        <v>10</v>
      </c>
      <c r="E24" s="30"/>
      <c r="F24" s="56">
        <v>157591</v>
      </c>
      <c r="G24" s="57">
        <f t="shared" si="2"/>
        <v>14.502875432879417</v>
      </c>
      <c r="H24" s="56">
        <v>147555</v>
      </c>
      <c r="I24" s="57">
        <f t="shared" si="1"/>
        <v>6.801531632272706</v>
      </c>
    </row>
    <row r="25" spans="1:9" ht="18" customHeight="1">
      <c r="A25" s="115"/>
      <c r="B25" s="115"/>
      <c r="C25" s="63"/>
      <c r="D25" s="30" t="s">
        <v>28</v>
      </c>
      <c r="E25" s="30"/>
      <c r="F25" s="56">
        <v>283114</v>
      </c>
      <c r="G25" s="57">
        <f t="shared" si="2"/>
        <v>26.054578467705792</v>
      </c>
      <c r="H25" s="56">
        <v>250746</v>
      </c>
      <c r="I25" s="57">
        <f t="shared" si="1"/>
        <v>12.908680497395775</v>
      </c>
    </row>
    <row r="26" spans="1:9" ht="18" customHeight="1">
      <c r="A26" s="115"/>
      <c r="B26" s="115"/>
      <c r="C26" s="62"/>
      <c r="D26" s="30" t="s">
        <v>11</v>
      </c>
      <c r="E26" s="30"/>
      <c r="F26" s="56">
        <v>96836</v>
      </c>
      <c r="G26" s="57">
        <f t="shared" si="2"/>
        <v>8.9116792546421522</v>
      </c>
      <c r="H26" s="56">
        <v>99454</v>
      </c>
      <c r="I26" s="57">
        <f t="shared" si="1"/>
        <v>-2.6323727552436282</v>
      </c>
    </row>
    <row r="27" spans="1:9" ht="18" customHeight="1">
      <c r="A27" s="115"/>
      <c r="B27" s="115"/>
      <c r="C27" s="64" t="s">
        <v>12</v>
      </c>
      <c r="D27" s="30"/>
      <c r="E27" s="30"/>
      <c r="F27" s="56">
        <v>444990</v>
      </c>
      <c r="G27" s="57">
        <f t="shared" si="2"/>
        <v>40.951796351803161</v>
      </c>
      <c r="H27" s="56">
        <v>463726</v>
      </c>
      <c r="I27" s="57">
        <f t="shared" si="1"/>
        <v>-4.0403169112795068</v>
      </c>
    </row>
    <row r="28" spans="1:9" ht="18" customHeight="1">
      <c r="A28" s="115"/>
      <c r="B28" s="115"/>
      <c r="C28" s="63"/>
      <c r="D28" s="30" t="s">
        <v>13</v>
      </c>
      <c r="E28" s="30"/>
      <c r="F28" s="56">
        <v>123690</v>
      </c>
      <c r="G28" s="57">
        <f t="shared" si="2"/>
        <v>11.383014653710271</v>
      </c>
      <c r="H28" s="56">
        <v>116042</v>
      </c>
      <c r="I28" s="57">
        <f t="shared" si="1"/>
        <v>6.5907171541338405</v>
      </c>
    </row>
    <row r="29" spans="1:9" ht="18" customHeight="1">
      <c r="A29" s="115"/>
      <c r="B29" s="115"/>
      <c r="C29" s="63"/>
      <c r="D29" s="30" t="s">
        <v>29</v>
      </c>
      <c r="E29" s="30"/>
      <c r="F29" s="56">
        <v>13292</v>
      </c>
      <c r="G29" s="57">
        <f t="shared" si="2"/>
        <v>1.2232438416777176</v>
      </c>
      <c r="H29" s="56">
        <v>13079</v>
      </c>
      <c r="I29" s="57">
        <f t="shared" si="1"/>
        <v>1.6285648749904347</v>
      </c>
    </row>
    <row r="30" spans="1:9" ht="18" customHeight="1">
      <c r="A30" s="115"/>
      <c r="B30" s="115"/>
      <c r="C30" s="63"/>
      <c r="D30" s="30" t="s">
        <v>30</v>
      </c>
      <c r="E30" s="30"/>
      <c r="F30" s="56">
        <v>51052</v>
      </c>
      <c r="G30" s="57">
        <f t="shared" si="2"/>
        <v>4.6982428983848061</v>
      </c>
      <c r="H30" s="56">
        <v>58075</v>
      </c>
      <c r="I30" s="57">
        <f t="shared" si="1"/>
        <v>-12.092983211364617</v>
      </c>
    </row>
    <row r="31" spans="1:9" ht="18" customHeight="1">
      <c r="A31" s="115"/>
      <c r="B31" s="115"/>
      <c r="C31" s="63"/>
      <c r="D31" s="30" t="s">
        <v>31</v>
      </c>
      <c r="E31" s="30"/>
      <c r="F31" s="56">
        <v>66763</v>
      </c>
      <c r="G31" s="57">
        <f t="shared" si="2"/>
        <v>6.1441038671328219</v>
      </c>
      <c r="H31" s="56">
        <v>63868</v>
      </c>
      <c r="I31" s="57">
        <f t="shared" si="1"/>
        <v>4.532786371892028</v>
      </c>
    </row>
    <row r="32" spans="1:9" ht="18" customHeight="1">
      <c r="A32" s="115"/>
      <c r="B32" s="115"/>
      <c r="C32" s="63"/>
      <c r="D32" s="30" t="s">
        <v>14</v>
      </c>
      <c r="E32" s="30"/>
      <c r="F32" s="56">
        <v>6991</v>
      </c>
      <c r="G32" s="57">
        <f t="shared" si="2"/>
        <v>0.6433717798050651</v>
      </c>
      <c r="H32" s="56">
        <v>9421</v>
      </c>
      <c r="I32" s="57">
        <f t="shared" si="1"/>
        <v>-25.793440186816685</v>
      </c>
    </row>
    <row r="33" spans="1:9" ht="18" customHeight="1">
      <c r="A33" s="115"/>
      <c r="B33" s="115"/>
      <c r="C33" s="62"/>
      <c r="D33" s="30" t="s">
        <v>32</v>
      </c>
      <c r="E33" s="30"/>
      <c r="F33" s="56">
        <v>182902</v>
      </c>
      <c r="G33" s="57">
        <f t="shared" si="2"/>
        <v>16.832210738078388</v>
      </c>
      <c r="H33" s="56">
        <v>200941</v>
      </c>
      <c r="I33" s="57">
        <f t="shared" si="1"/>
        <v>-8.97726198237293</v>
      </c>
    </row>
    <row r="34" spans="1:9" ht="18" customHeight="1">
      <c r="A34" s="115"/>
      <c r="B34" s="115"/>
      <c r="C34" s="64" t="s">
        <v>15</v>
      </c>
      <c r="D34" s="30"/>
      <c r="E34" s="30"/>
      <c r="F34" s="56">
        <v>104088</v>
      </c>
      <c r="G34" s="57">
        <f t="shared" si="2"/>
        <v>9.5790704929694765</v>
      </c>
      <c r="H34" s="56">
        <v>94102</v>
      </c>
      <c r="I34" s="57">
        <f t="shared" si="1"/>
        <v>10.611889226583916</v>
      </c>
    </row>
    <row r="35" spans="1:9" ht="18" customHeight="1">
      <c r="A35" s="115"/>
      <c r="B35" s="115"/>
      <c r="C35" s="63"/>
      <c r="D35" s="64" t="s">
        <v>16</v>
      </c>
      <c r="E35" s="30"/>
      <c r="F35" s="56">
        <v>104083</v>
      </c>
      <c r="G35" s="57">
        <f t="shared" si="2"/>
        <v>9.5786103500859081</v>
      </c>
      <c r="H35" s="56">
        <v>94097</v>
      </c>
      <c r="I35" s="57">
        <f t="shared" si="1"/>
        <v>10.612453106900333</v>
      </c>
    </row>
    <row r="36" spans="1:9" ht="18" customHeight="1">
      <c r="A36" s="115"/>
      <c r="B36" s="115"/>
      <c r="C36" s="63"/>
      <c r="D36" s="63"/>
      <c r="E36" s="58" t="s">
        <v>102</v>
      </c>
      <c r="F36" s="56">
        <v>31528</v>
      </c>
      <c r="G36" s="57">
        <f t="shared" si="2"/>
        <v>2.9014769666276772</v>
      </c>
      <c r="H36" s="56">
        <v>40433</v>
      </c>
      <c r="I36" s="57">
        <f>(F36/H36-1)*100</f>
        <v>-22.024089234041501</v>
      </c>
    </row>
    <row r="37" spans="1:9" ht="18" customHeight="1">
      <c r="A37" s="115"/>
      <c r="B37" s="115"/>
      <c r="C37" s="63"/>
      <c r="D37" s="62"/>
      <c r="E37" s="30" t="s">
        <v>33</v>
      </c>
      <c r="F37" s="56">
        <v>72555</v>
      </c>
      <c r="G37" s="57">
        <f t="shared" si="2"/>
        <v>6.6771333834582309</v>
      </c>
      <c r="H37" s="56">
        <v>53664</v>
      </c>
      <c r="I37" s="57">
        <f t="shared" si="1"/>
        <v>35.202370304114481</v>
      </c>
    </row>
    <row r="38" spans="1:9" ht="18" customHeight="1">
      <c r="A38" s="115"/>
      <c r="B38" s="115"/>
      <c r="C38" s="63"/>
      <c r="D38" s="55" t="s">
        <v>34</v>
      </c>
      <c r="E38" s="55"/>
      <c r="F38" s="56">
        <v>5</v>
      </c>
      <c r="G38" s="57">
        <f>F38/$F$40*100</f>
        <v>4.6014288356820555E-4</v>
      </c>
      <c r="H38" s="56">
        <v>5</v>
      </c>
      <c r="I38" s="57">
        <f t="shared" si="1"/>
        <v>0</v>
      </c>
    </row>
    <row r="39" spans="1:9" ht="18" customHeight="1">
      <c r="A39" s="115"/>
      <c r="B39" s="115"/>
      <c r="C39" s="62"/>
      <c r="D39" s="55" t="s">
        <v>35</v>
      </c>
      <c r="E39" s="55"/>
      <c r="F39" s="98">
        <v>0</v>
      </c>
      <c r="G39" s="57">
        <f>F39/$F$40*100</f>
        <v>0</v>
      </c>
      <c r="H39" s="56">
        <v>0</v>
      </c>
      <c r="I39" s="57" t="e">
        <f t="shared" si="1"/>
        <v>#DIV/0!</v>
      </c>
    </row>
    <row r="40" spans="1:9" ht="18" customHeight="1">
      <c r="A40" s="115"/>
      <c r="B40" s="115"/>
      <c r="C40" s="30" t="s">
        <v>17</v>
      </c>
      <c r="D40" s="30"/>
      <c r="E40" s="30"/>
      <c r="F40" s="56">
        <f>SUM(F23,F27,F34)</f>
        <v>1086619</v>
      </c>
      <c r="G40" s="57">
        <f>F40/$F$40*100</f>
        <v>100</v>
      </c>
      <c r="H40" s="56">
        <f>SUM(H23,H27,H34)</f>
        <v>1055583</v>
      </c>
      <c r="I40" s="57">
        <f t="shared" si="1"/>
        <v>2.9401761869980891</v>
      </c>
    </row>
    <row r="41" spans="1:9" ht="18" customHeight="1">
      <c r="A41" s="26" t="s">
        <v>18</v>
      </c>
      <c r="B41" s="26"/>
    </row>
    <row r="42" spans="1:9" ht="18" customHeight="1">
      <c r="A42" s="27" t="s">
        <v>19</v>
      </c>
      <c r="B42" s="26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="94" zoomScaleNormal="100" zoomScaleSheetLayoutView="94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D2" sqref="D2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258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236</v>
      </c>
      <c r="B5" s="12"/>
      <c r="C5" s="12"/>
      <c r="D5" s="12"/>
      <c r="K5" s="16"/>
      <c r="O5" s="16" t="s">
        <v>43</v>
      </c>
    </row>
    <row r="6" spans="1:25" ht="15.95" customHeight="1">
      <c r="A6" s="123" t="s">
        <v>44</v>
      </c>
      <c r="B6" s="122"/>
      <c r="C6" s="122"/>
      <c r="D6" s="122"/>
      <c r="E6" s="122"/>
      <c r="F6" s="131" t="s">
        <v>246</v>
      </c>
      <c r="G6" s="132"/>
      <c r="H6" s="131" t="s">
        <v>247</v>
      </c>
      <c r="I6" s="132"/>
      <c r="J6" s="131" t="s">
        <v>248</v>
      </c>
      <c r="K6" s="132"/>
      <c r="L6" s="131" t="s">
        <v>249</v>
      </c>
      <c r="M6" s="132"/>
      <c r="N6" s="127" t="s">
        <v>250</v>
      </c>
      <c r="O6" s="128"/>
    </row>
    <row r="7" spans="1:25" ht="15.95" customHeight="1">
      <c r="A7" s="122"/>
      <c r="B7" s="122"/>
      <c r="C7" s="122"/>
      <c r="D7" s="122"/>
      <c r="E7" s="122"/>
      <c r="F7" s="53" t="s">
        <v>237</v>
      </c>
      <c r="G7" s="53" t="s">
        <v>231</v>
      </c>
      <c r="H7" s="53" t="s">
        <v>234</v>
      </c>
      <c r="I7" s="53" t="s">
        <v>231</v>
      </c>
      <c r="J7" s="53" t="s">
        <v>234</v>
      </c>
      <c r="K7" s="53" t="s">
        <v>231</v>
      </c>
      <c r="L7" s="53" t="s">
        <v>234</v>
      </c>
      <c r="M7" s="53" t="s">
        <v>231</v>
      </c>
      <c r="N7" s="53" t="s">
        <v>234</v>
      </c>
      <c r="O7" s="53" t="s">
        <v>231</v>
      </c>
    </row>
    <row r="8" spans="1:25" ht="15.95" customHeight="1">
      <c r="A8" s="120" t="s">
        <v>83</v>
      </c>
      <c r="B8" s="61" t="s">
        <v>45</v>
      </c>
      <c r="C8" s="55"/>
      <c r="D8" s="55"/>
      <c r="E8" s="65" t="s">
        <v>36</v>
      </c>
      <c r="F8" s="91">
        <v>54967</v>
      </c>
      <c r="G8" s="91">
        <v>53921</v>
      </c>
      <c r="H8" s="91">
        <v>36872</v>
      </c>
      <c r="I8" s="87">
        <v>36388</v>
      </c>
      <c r="J8" s="91">
        <v>223</v>
      </c>
      <c r="K8" s="91">
        <v>210</v>
      </c>
      <c r="L8" s="91">
        <v>38693</v>
      </c>
      <c r="M8" s="91">
        <v>33113</v>
      </c>
      <c r="N8" s="99">
        <v>241</v>
      </c>
      <c r="O8" s="99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20"/>
      <c r="B9" s="63"/>
      <c r="C9" s="55" t="s">
        <v>46</v>
      </c>
      <c r="D9" s="55"/>
      <c r="E9" s="65" t="s">
        <v>37</v>
      </c>
      <c r="F9" s="91">
        <v>54941</v>
      </c>
      <c r="G9" s="91">
        <v>53896</v>
      </c>
      <c r="H9" s="91">
        <v>36859</v>
      </c>
      <c r="I9" s="87">
        <v>36376</v>
      </c>
      <c r="J9" s="91">
        <v>223</v>
      </c>
      <c r="K9" s="91">
        <v>210</v>
      </c>
      <c r="L9" s="91">
        <v>38392</v>
      </c>
      <c r="M9" s="91">
        <v>33051</v>
      </c>
      <c r="N9" s="99">
        <v>241</v>
      </c>
      <c r="O9" s="99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20"/>
      <c r="B10" s="62"/>
      <c r="C10" s="55" t="s">
        <v>47</v>
      </c>
      <c r="D10" s="55"/>
      <c r="E10" s="65" t="s">
        <v>38</v>
      </c>
      <c r="F10" s="91">
        <v>27</v>
      </c>
      <c r="G10" s="91">
        <v>25</v>
      </c>
      <c r="H10" s="91">
        <v>13</v>
      </c>
      <c r="I10" s="87">
        <v>12</v>
      </c>
      <c r="J10" s="67">
        <v>0</v>
      </c>
      <c r="K10" s="67">
        <v>0</v>
      </c>
      <c r="L10" s="91">
        <v>301</v>
      </c>
      <c r="M10" s="91">
        <v>62</v>
      </c>
      <c r="N10" s="99">
        <v>0</v>
      </c>
      <c r="O10" s="99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20"/>
      <c r="B11" s="61" t="s">
        <v>48</v>
      </c>
      <c r="C11" s="55"/>
      <c r="D11" s="55"/>
      <c r="E11" s="65" t="s">
        <v>39</v>
      </c>
      <c r="F11" s="91">
        <v>49723</v>
      </c>
      <c r="G11" s="91">
        <v>49321</v>
      </c>
      <c r="H11" s="91">
        <v>32080</v>
      </c>
      <c r="I11" s="87">
        <v>32006</v>
      </c>
      <c r="J11" s="91">
        <v>279</v>
      </c>
      <c r="K11" s="91">
        <v>333</v>
      </c>
      <c r="L11" s="91">
        <v>32779</v>
      </c>
      <c r="M11" s="91">
        <v>31813</v>
      </c>
      <c r="N11" s="99">
        <v>241</v>
      </c>
      <c r="O11" s="99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20"/>
      <c r="B12" s="63"/>
      <c r="C12" s="55" t="s">
        <v>49</v>
      </c>
      <c r="D12" s="55"/>
      <c r="E12" s="65" t="s">
        <v>40</v>
      </c>
      <c r="F12" s="91">
        <v>49688</v>
      </c>
      <c r="G12" s="91">
        <v>49289</v>
      </c>
      <c r="H12" s="91">
        <v>32048</v>
      </c>
      <c r="I12" s="87">
        <v>31980</v>
      </c>
      <c r="J12" s="91">
        <v>279</v>
      </c>
      <c r="K12" s="91">
        <v>333</v>
      </c>
      <c r="L12" s="91">
        <v>32777</v>
      </c>
      <c r="M12" s="91">
        <v>31806</v>
      </c>
      <c r="N12" s="99">
        <v>205</v>
      </c>
      <c r="O12" s="99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20"/>
      <c r="B13" s="62"/>
      <c r="C13" s="55" t="s">
        <v>50</v>
      </c>
      <c r="D13" s="55"/>
      <c r="E13" s="65" t="s">
        <v>41</v>
      </c>
      <c r="F13" s="91">
        <v>35</v>
      </c>
      <c r="G13" s="91">
        <v>33</v>
      </c>
      <c r="H13" s="67">
        <v>32</v>
      </c>
      <c r="I13" s="100">
        <v>26</v>
      </c>
      <c r="J13" s="67">
        <v>0</v>
      </c>
      <c r="K13" s="67">
        <v>0</v>
      </c>
      <c r="L13" s="91">
        <v>2</v>
      </c>
      <c r="M13" s="91">
        <v>7</v>
      </c>
      <c r="N13" s="101">
        <v>36</v>
      </c>
      <c r="O13" s="101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20"/>
      <c r="B14" s="55" t="s">
        <v>51</v>
      </c>
      <c r="C14" s="55"/>
      <c r="D14" s="55"/>
      <c r="E14" s="65" t="s">
        <v>87</v>
      </c>
      <c r="F14" s="91">
        <f>F9-F12</f>
        <v>5253</v>
      </c>
      <c r="G14" s="91">
        <f>G9-G12</f>
        <v>4607</v>
      </c>
      <c r="H14" s="91">
        <f t="shared" ref="H14:K15" si="0">H9-H12</f>
        <v>4811</v>
      </c>
      <c r="I14" s="87">
        <f t="shared" si="0"/>
        <v>4396</v>
      </c>
      <c r="J14" s="91">
        <f t="shared" si="0"/>
        <v>-56</v>
      </c>
      <c r="K14" s="91">
        <f t="shared" si="0"/>
        <v>-123</v>
      </c>
      <c r="L14" s="91">
        <f>L9-L12</f>
        <v>5615</v>
      </c>
      <c r="M14" s="91">
        <f t="shared" ref="M14:O15" si="1">M9-M12</f>
        <v>1245</v>
      </c>
      <c r="N14" s="99">
        <f t="shared" si="1"/>
        <v>36</v>
      </c>
      <c r="O14" s="99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20"/>
      <c r="B15" s="55" t="s">
        <v>52</v>
      </c>
      <c r="C15" s="55"/>
      <c r="D15" s="55"/>
      <c r="E15" s="65" t="s">
        <v>88</v>
      </c>
      <c r="F15" s="91">
        <f>F10-F13</f>
        <v>-8</v>
      </c>
      <c r="G15" s="91">
        <f t="shared" ref="G15" si="2">G10-G13</f>
        <v>-8</v>
      </c>
      <c r="H15" s="91">
        <f t="shared" si="0"/>
        <v>-19</v>
      </c>
      <c r="I15" s="87">
        <f t="shared" si="0"/>
        <v>-14</v>
      </c>
      <c r="J15" s="91">
        <f t="shared" si="0"/>
        <v>0</v>
      </c>
      <c r="K15" s="91">
        <f t="shared" si="0"/>
        <v>0</v>
      </c>
      <c r="L15" s="91">
        <f>L10-L13</f>
        <v>299</v>
      </c>
      <c r="M15" s="91">
        <f t="shared" si="1"/>
        <v>55</v>
      </c>
      <c r="N15" s="99">
        <f>N10-N13</f>
        <v>-36</v>
      </c>
      <c r="O15" s="99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20"/>
      <c r="B16" s="55" t="s">
        <v>53</v>
      </c>
      <c r="C16" s="55"/>
      <c r="D16" s="55"/>
      <c r="E16" s="65" t="s">
        <v>89</v>
      </c>
      <c r="F16" s="91">
        <f>F8-F11</f>
        <v>5244</v>
      </c>
      <c r="G16" s="91">
        <f t="shared" ref="G16:O16" si="3">G8-G11</f>
        <v>4600</v>
      </c>
      <c r="H16" s="91">
        <f t="shared" si="3"/>
        <v>4792</v>
      </c>
      <c r="I16" s="87">
        <f t="shared" si="3"/>
        <v>4382</v>
      </c>
      <c r="J16" s="91">
        <f t="shared" si="3"/>
        <v>-56</v>
      </c>
      <c r="K16" s="91">
        <f t="shared" si="3"/>
        <v>-123</v>
      </c>
      <c r="L16" s="91">
        <f t="shared" si="3"/>
        <v>5914</v>
      </c>
      <c r="M16" s="91">
        <f t="shared" si="3"/>
        <v>1300</v>
      </c>
      <c r="N16" s="99">
        <f t="shared" si="3"/>
        <v>0</v>
      </c>
      <c r="O16" s="99">
        <f t="shared" si="3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20"/>
      <c r="B17" s="55" t="s">
        <v>54</v>
      </c>
      <c r="C17" s="55"/>
      <c r="D17" s="55"/>
      <c r="E17" s="53"/>
      <c r="F17" s="91">
        <v>0</v>
      </c>
      <c r="G17" s="91">
        <v>0</v>
      </c>
      <c r="H17" s="67">
        <v>0</v>
      </c>
      <c r="I17" s="100">
        <v>0</v>
      </c>
      <c r="J17" s="91">
        <v>0</v>
      </c>
      <c r="K17" s="91">
        <v>0</v>
      </c>
      <c r="L17" s="91">
        <v>-97213</v>
      </c>
      <c r="M17" s="91">
        <v>-109032</v>
      </c>
      <c r="N17" s="101">
        <v>0</v>
      </c>
      <c r="O17" s="101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20"/>
      <c r="B18" s="55" t="s">
        <v>55</v>
      </c>
      <c r="C18" s="55"/>
      <c r="D18" s="55"/>
      <c r="E18" s="53"/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102">
        <v>0</v>
      </c>
      <c r="M18" s="68">
        <v>2095</v>
      </c>
      <c r="N18" s="68">
        <v>0</v>
      </c>
      <c r="O18" s="6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20" t="s">
        <v>84</v>
      </c>
      <c r="B19" s="61" t="s">
        <v>56</v>
      </c>
      <c r="C19" s="55"/>
      <c r="D19" s="55"/>
      <c r="E19" s="65"/>
      <c r="F19" s="91">
        <v>32297</v>
      </c>
      <c r="G19" s="91">
        <v>35043</v>
      </c>
      <c r="H19" s="91">
        <v>12354</v>
      </c>
      <c r="I19" s="91">
        <v>13283</v>
      </c>
      <c r="J19" s="91">
        <v>106</v>
      </c>
      <c r="K19" s="91">
        <v>522</v>
      </c>
      <c r="L19" s="91">
        <v>25014</v>
      </c>
      <c r="M19" s="91">
        <v>13223</v>
      </c>
      <c r="N19" s="99">
        <v>58</v>
      </c>
      <c r="O19" s="99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20"/>
      <c r="B20" s="62"/>
      <c r="C20" s="55" t="s">
        <v>57</v>
      </c>
      <c r="D20" s="55"/>
      <c r="E20" s="65"/>
      <c r="F20" s="91">
        <v>17649</v>
      </c>
      <c r="G20" s="91">
        <v>18571</v>
      </c>
      <c r="H20" s="91">
        <v>7420</v>
      </c>
      <c r="I20" s="91">
        <v>7650</v>
      </c>
      <c r="J20" s="91">
        <v>106</v>
      </c>
      <c r="K20" s="91">
        <v>522</v>
      </c>
      <c r="L20" s="91">
        <v>19221</v>
      </c>
      <c r="M20" s="91">
        <v>7971</v>
      </c>
      <c r="N20" s="99">
        <v>14</v>
      </c>
      <c r="O20" s="99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20"/>
      <c r="B21" s="55" t="s">
        <v>58</v>
      </c>
      <c r="C21" s="55"/>
      <c r="D21" s="55"/>
      <c r="E21" s="65" t="s">
        <v>90</v>
      </c>
      <c r="F21" s="91">
        <v>32297</v>
      </c>
      <c r="G21" s="91">
        <v>35043</v>
      </c>
      <c r="H21" s="91">
        <v>12354</v>
      </c>
      <c r="I21" s="91">
        <v>13283</v>
      </c>
      <c r="J21" s="91">
        <v>106</v>
      </c>
      <c r="K21" s="91">
        <v>522</v>
      </c>
      <c r="L21" s="91">
        <v>25014</v>
      </c>
      <c r="M21" s="91">
        <v>13223</v>
      </c>
      <c r="N21" s="99">
        <v>58</v>
      </c>
      <c r="O21" s="99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20"/>
      <c r="B22" s="61" t="s">
        <v>59</v>
      </c>
      <c r="C22" s="55"/>
      <c r="D22" s="55"/>
      <c r="E22" s="65" t="s">
        <v>91</v>
      </c>
      <c r="F22" s="91">
        <v>57546</v>
      </c>
      <c r="G22" s="91">
        <v>60279</v>
      </c>
      <c r="H22" s="91">
        <v>28759</v>
      </c>
      <c r="I22" s="91">
        <v>27642</v>
      </c>
      <c r="J22" s="91">
        <v>149</v>
      </c>
      <c r="K22" s="91">
        <v>571</v>
      </c>
      <c r="L22" s="91">
        <v>38484</v>
      </c>
      <c r="M22" s="91">
        <v>23630</v>
      </c>
      <c r="N22" s="99">
        <v>130</v>
      </c>
      <c r="O22" s="99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20"/>
      <c r="B23" s="62" t="s">
        <v>60</v>
      </c>
      <c r="C23" s="55" t="s">
        <v>61</v>
      </c>
      <c r="D23" s="55"/>
      <c r="E23" s="65"/>
      <c r="F23" s="91">
        <v>23910</v>
      </c>
      <c r="G23" s="91">
        <v>27101</v>
      </c>
      <c r="H23" s="91">
        <v>7427</v>
      </c>
      <c r="I23" s="91">
        <v>7654</v>
      </c>
      <c r="J23" s="91">
        <v>37</v>
      </c>
      <c r="K23" s="91">
        <v>119</v>
      </c>
      <c r="L23" s="91">
        <v>29242</v>
      </c>
      <c r="M23" s="91">
        <v>18543</v>
      </c>
      <c r="N23" s="99">
        <v>116</v>
      </c>
      <c r="O23" s="99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20"/>
      <c r="B24" s="55" t="s">
        <v>92</v>
      </c>
      <c r="C24" s="55"/>
      <c r="D24" s="55"/>
      <c r="E24" s="65" t="s">
        <v>93</v>
      </c>
      <c r="F24" s="91">
        <f t="shared" ref="F24:O24" si="4">F21-F22</f>
        <v>-25249</v>
      </c>
      <c r="G24" s="91">
        <f t="shared" si="4"/>
        <v>-25236</v>
      </c>
      <c r="H24" s="91">
        <f t="shared" si="4"/>
        <v>-16405</v>
      </c>
      <c r="I24" s="91">
        <f t="shared" si="4"/>
        <v>-14359</v>
      </c>
      <c r="J24" s="91">
        <f t="shared" si="4"/>
        <v>-43</v>
      </c>
      <c r="K24" s="91">
        <f t="shared" si="4"/>
        <v>-49</v>
      </c>
      <c r="L24" s="91">
        <f t="shared" si="4"/>
        <v>-13470</v>
      </c>
      <c r="M24" s="91">
        <f t="shared" si="4"/>
        <v>-10407</v>
      </c>
      <c r="N24" s="99">
        <f t="shared" si="4"/>
        <v>-72</v>
      </c>
      <c r="O24" s="99">
        <f t="shared" si="4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20"/>
      <c r="B25" s="61" t="s">
        <v>62</v>
      </c>
      <c r="C25" s="61"/>
      <c r="D25" s="61"/>
      <c r="E25" s="124" t="s">
        <v>94</v>
      </c>
      <c r="F25" s="118">
        <v>25249</v>
      </c>
      <c r="G25" s="118">
        <v>25236</v>
      </c>
      <c r="H25" s="118">
        <v>16405</v>
      </c>
      <c r="I25" s="118">
        <v>14359</v>
      </c>
      <c r="J25" s="118">
        <v>43</v>
      </c>
      <c r="K25" s="118">
        <v>49</v>
      </c>
      <c r="L25" s="135">
        <v>13470</v>
      </c>
      <c r="M25" s="118">
        <v>10407</v>
      </c>
      <c r="N25" s="133">
        <v>72</v>
      </c>
      <c r="O25" s="133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20"/>
      <c r="B26" s="82" t="s">
        <v>63</v>
      </c>
      <c r="C26" s="82"/>
      <c r="D26" s="82"/>
      <c r="E26" s="125"/>
      <c r="F26" s="119"/>
      <c r="G26" s="119"/>
      <c r="H26" s="119"/>
      <c r="I26" s="119">
        <v>0</v>
      </c>
      <c r="J26" s="119"/>
      <c r="K26" s="119">
        <v>0</v>
      </c>
      <c r="L26" s="136"/>
      <c r="M26" s="119"/>
      <c r="N26" s="134"/>
      <c r="O26" s="134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20"/>
      <c r="B27" s="55" t="s">
        <v>95</v>
      </c>
      <c r="C27" s="55"/>
      <c r="D27" s="55"/>
      <c r="E27" s="65" t="s">
        <v>96</v>
      </c>
      <c r="F27" s="91">
        <f t="shared" ref="F27:I27" si="5">F24+F25</f>
        <v>0</v>
      </c>
      <c r="G27" s="91">
        <f t="shared" si="5"/>
        <v>0</v>
      </c>
      <c r="H27" s="91">
        <f t="shared" si="5"/>
        <v>0</v>
      </c>
      <c r="I27" s="91">
        <f t="shared" si="5"/>
        <v>0</v>
      </c>
      <c r="J27" s="91">
        <f>J24+J25</f>
        <v>0</v>
      </c>
      <c r="K27" s="91">
        <f t="shared" ref="K27:M27" si="6">K24+K25</f>
        <v>0</v>
      </c>
      <c r="L27" s="91">
        <f t="shared" si="6"/>
        <v>0</v>
      </c>
      <c r="M27" s="91">
        <f t="shared" si="6"/>
        <v>0</v>
      </c>
      <c r="N27" s="99">
        <f>N24+N25</f>
        <v>0</v>
      </c>
      <c r="O27" s="99">
        <f t="shared" ref="O27" si="7">O24+O25</f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22" t="s">
        <v>64</v>
      </c>
      <c r="B30" s="122"/>
      <c r="C30" s="122"/>
      <c r="D30" s="122"/>
      <c r="E30" s="122"/>
      <c r="F30" s="127" t="s">
        <v>251</v>
      </c>
      <c r="G30" s="128"/>
      <c r="H30" s="129" t="s">
        <v>252</v>
      </c>
      <c r="I30" s="130"/>
      <c r="J30" s="129" t="s">
        <v>253</v>
      </c>
      <c r="K30" s="130"/>
      <c r="L30" s="128" t="s">
        <v>254</v>
      </c>
      <c r="M30" s="128"/>
      <c r="N30" s="127" t="s">
        <v>250</v>
      </c>
      <c r="O30" s="128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22"/>
      <c r="B31" s="122"/>
      <c r="C31" s="122"/>
      <c r="D31" s="122"/>
      <c r="E31" s="122"/>
      <c r="F31" s="53" t="s">
        <v>234</v>
      </c>
      <c r="G31" s="53" t="s">
        <v>231</v>
      </c>
      <c r="H31" s="53" t="s">
        <v>234</v>
      </c>
      <c r="I31" s="53" t="s">
        <v>231</v>
      </c>
      <c r="J31" s="53" t="s">
        <v>234</v>
      </c>
      <c r="K31" s="53" t="s">
        <v>231</v>
      </c>
      <c r="L31" s="53" t="s">
        <v>234</v>
      </c>
      <c r="M31" s="53" t="s">
        <v>231</v>
      </c>
      <c r="N31" s="53" t="s">
        <v>234</v>
      </c>
      <c r="O31" s="53" t="s">
        <v>231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20" t="s">
        <v>85</v>
      </c>
      <c r="B32" s="61" t="s">
        <v>45</v>
      </c>
      <c r="C32" s="55"/>
      <c r="D32" s="55"/>
      <c r="E32" s="65" t="s">
        <v>36</v>
      </c>
      <c r="F32" s="91">
        <v>3769</v>
      </c>
      <c r="G32" s="91">
        <v>3782</v>
      </c>
      <c r="H32" s="91">
        <v>3390.6860000000001</v>
      </c>
      <c r="I32" s="91">
        <v>3535.2379999999998</v>
      </c>
      <c r="J32" s="91">
        <v>15938.334000000001</v>
      </c>
      <c r="K32" s="91">
        <v>6055.3850000000002</v>
      </c>
      <c r="L32" s="87">
        <v>0</v>
      </c>
      <c r="M32" s="91">
        <v>0</v>
      </c>
      <c r="N32" s="91"/>
      <c r="O32" s="91">
        <v>75</v>
      </c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26"/>
      <c r="B33" s="63"/>
      <c r="C33" s="61" t="s">
        <v>65</v>
      </c>
      <c r="D33" s="55"/>
      <c r="E33" s="65"/>
      <c r="F33" s="91">
        <v>2498</v>
      </c>
      <c r="G33" s="91">
        <v>2442</v>
      </c>
      <c r="H33" s="91">
        <v>3043.5970000000002</v>
      </c>
      <c r="I33" s="91">
        <v>3172.4949999999999</v>
      </c>
      <c r="J33" s="91">
        <v>13301.96</v>
      </c>
      <c r="K33" s="91">
        <v>3452.7240000000002</v>
      </c>
      <c r="L33" s="87">
        <v>0</v>
      </c>
      <c r="M33" s="91">
        <v>0</v>
      </c>
      <c r="N33" s="91"/>
      <c r="O33" s="91">
        <v>16</v>
      </c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26"/>
      <c r="B34" s="63"/>
      <c r="C34" s="62"/>
      <c r="D34" s="55" t="s">
        <v>66</v>
      </c>
      <c r="E34" s="65"/>
      <c r="F34" s="91">
        <v>1714</v>
      </c>
      <c r="G34" s="91">
        <v>1658</v>
      </c>
      <c r="H34" s="91">
        <v>3043.5970000000002</v>
      </c>
      <c r="I34" s="91">
        <v>3172.4949999999999</v>
      </c>
      <c r="J34" s="91">
        <v>13301.96</v>
      </c>
      <c r="K34" s="91">
        <v>3452.7240000000002</v>
      </c>
      <c r="L34" s="87">
        <v>0</v>
      </c>
      <c r="M34" s="91">
        <v>0</v>
      </c>
      <c r="N34" s="91"/>
      <c r="O34" s="91">
        <v>16</v>
      </c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26"/>
      <c r="B35" s="62"/>
      <c r="C35" s="55" t="s">
        <v>67</v>
      </c>
      <c r="D35" s="55"/>
      <c r="E35" s="65"/>
      <c r="F35" s="91">
        <v>1271</v>
      </c>
      <c r="G35" s="91">
        <v>1340</v>
      </c>
      <c r="H35" s="91">
        <v>347.089</v>
      </c>
      <c r="I35" s="91">
        <v>362.74299999999999</v>
      </c>
      <c r="J35" s="91">
        <v>2636.3739999999998</v>
      </c>
      <c r="K35" s="91">
        <v>2602.6610000000001</v>
      </c>
      <c r="L35" s="87">
        <v>0</v>
      </c>
      <c r="M35" s="91">
        <v>0</v>
      </c>
      <c r="N35" s="91"/>
      <c r="O35" s="91">
        <v>59</v>
      </c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26"/>
      <c r="B36" s="61" t="s">
        <v>48</v>
      </c>
      <c r="C36" s="55"/>
      <c r="D36" s="55"/>
      <c r="E36" s="65" t="s">
        <v>37</v>
      </c>
      <c r="F36" s="91">
        <v>3220</v>
      </c>
      <c r="G36" s="91">
        <v>3429</v>
      </c>
      <c r="H36" s="91">
        <v>2922.884</v>
      </c>
      <c r="I36" s="91">
        <v>1935.6420000000001</v>
      </c>
      <c r="J36" s="91">
        <v>758.51400000000001</v>
      </c>
      <c r="K36" s="91">
        <v>63.341000000000001</v>
      </c>
      <c r="L36" s="87">
        <v>0</v>
      </c>
      <c r="M36" s="91">
        <v>0</v>
      </c>
      <c r="N36" s="91"/>
      <c r="O36" s="91">
        <v>75</v>
      </c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26"/>
      <c r="B37" s="63"/>
      <c r="C37" s="55" t="s">
        <v>68</v>
      </c>
      <c r="D37" s="55"/>
      <c r="E37" s="65"/>
      <c r="F37" s="91">
        <v>2778</v>
      </c>
      <c r="G37" s="91">
        <v>2974</v>
      </c>
      <c r="H37" s="91">
        <v>2796.59</v>
      </c>
      <c r="I37" s="91">
        <v>1795.9659999999999</v>
      </c>
      <c r="J37" s="91">
        <v>40.235999999999997</v>
      </c>
      <c r="K37" s="91">
        <v>44.555</v>
      </c>
      <c r="L37" s="87">
        <v>0</v>
      </c>
      <c r="M37" s="91">
        <v>0</v>
      </c>
      <c r="N37" s="91"/>
      <c r="O37" s="91">
        <v>67</v>
      </c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26"/>
      <c r="B38" s="62"/>
      <c r="C38" s="55" t="s">
        <v>69</v>
      </c>
      <c r="D38" s="55"/>
      <c r="E38" s="65"/>
      <c r="F38" s="91">
        <v>442</v>
      </c>
      <c r="G38" s="91">
        <v>454</v>
      </c>
      <c r="H38" s="91">
        <v>126.294</v>
      </c>
      <c r="I38" s="91">
        <v>139.67599999999999</v>
      </c>
      <c r="J38" s="91">
        <v>718.27800000000002</v>
      </c>
      <c r="K38" s="91">
        <v>18.786000000000001</v>
      </c>
      <c r="L38" s="87">
        <v>0</v>
      </c>
      <c r="M38" s="91">
        <v>0</v>
      </c>
      <c r="N38" s="91"/>
      <c r="O38" s="91">
        <v>8</v>
      </c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26"/>
      <c r="B39" s="30" t="s">
        <v>70</v>
      </c>
      <c r="C39" s="30"/>
      <c r="D39" s="30"/>
      <c r="E39" s="65" t="s">
        <v>97</v>
      </c>
      <c r="F39" s="91">
        <f t="shared" ref="F39:O39" si="8">F32-F36</f>
        <v>549</v>
      </c>
      <c r="G39" s="91">
        <f t="shared" si="8"/>
        <v>353</v>
      </c>
      <c r="H39" s="91">
        <f t="shared" si="8"/>
        <v>467.80200000000013</v>
      </c>
      <c r="I39" s="91">
        <f t="shared" si="8"/>
        <v>1599.5959999999998</v>
      </c>
      <c r="J39" s="91">
        <f t="shared" si="8"/>
        <v>15179.820000000002</v>
      </c>
      <c r="K39" s="91">
        <f t="shared" si="8"/>
        <v>5992.0439999999999</v>
      </c>
      <c r="L39" s="87">
        <f t="shared" si="8"/>
        <v>0</v>
      </c>
      <c r="M39" s="91">
        <f t="shared" si="8"/>
        <v>0</v>
      </c>
      <c r="N39" s="91">
        <f t="shared" si="8"/>
        <v>0</v>
      </c>
      <c r="O39" s="91">
        <f t="shared" si="8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20" t="s">
        <v>86</v>
      </c>
      <c r="B40" s="61" t="s">
        <v>71</v>
      </c>
      <c r="C40" s="55"/>
      <c r="D40" s="55"/>
      <c r="E40" s="65" t="s">
        <v>39</v>
      </c>
      <c r="F40" s="91">
        <v>1631</v>
      </c>
      <c r="G40" s="91">
        <v>1946</v>
      </c>
      <c r="H40" s="91">
        <v>2151.06</v>
      </c>
      <c r="I40" s="91">
        <v>1533.9059999999999</v>
      </c>
      <c r="J40" s="91">
        <v>7904.5640000000003</v>
      </c>
      <c r="K40" s="91">
        <v>4810.5</v>
      </c>
      <c r="L40" s="87">
        <v>858</v>
      </c>
      <c r="M40" s="91">
        <v>352</v>
      </c>
      <c r="N40" s="91"/>
      <c r="O40" s="91">
        <v>167</v>
      </c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21"/>
      <c r="B41" s="62"/>
      <c r="C41" s="55" t="s">
        <v>72</v>
      </c>
      <c r="D41" s="55"/>
      <c r="E41" s="65"/>
      <c r="F41" s="68">
        <v>1489</v>
      </c>
      <c r="G41" s="68">
        <v>631</v>
      </c>
      <c r="H41" s="68">
        <v>749</v>
      </c>
      <c r="I41" s="68">
        <v>306</v>
      </c>
      <c r="J41" s="68">
        <v>5163</v>
      </c>
      <c r="K41" s="68">
        <v>4767</v>
      </c>
      <c r="L41" s="102">
        <v>603</v>
      </c>
      <c r="M41" s="68">
        <v>349</v>
      </c>
      <c r="N41" s="68"/>
      <c r="O41" s="68">
        <v>22</v>
      </c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21"/>
      <c r="B42" s="61" t="s">
        <v>59</v>
      </c>
      <c r="C42" s="55"/>
      <c r="D42" s="55"/>
      <c r="E42" s="65" t="s">
        <v>40</v>
      </c>
      <c r="F42" s="91">
        <v>2137</v>
      </c>
      <c r="G42" s="91">
        <v>2253</v>
      </c>
      <c r="H42" s="91">
        <v>2618.8620000000001</v>
      </c>
      <c r="I42" s="91">
        <v>3133.502</v>
      </c>
      <c r="J42" s="91">
        <v>22818.821</v>
      </c>
      <c r="K42" s="91">
        <v>7858.9650000000001</v>
      </c>
      <c r="L42" s="87">
        <v>858</v>
      </c>
      <c r="M42" s="91">
        <v>352</v>
      </c>
      <c r="N42" s="91"/>
      <c r="O42" s="91">
        <v>167</v>
      </c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21"/>
      <c r="B43" s="62"/>
      <c r="C43" s="55" t="s">
        <v>73</v>
      </c>
      <c r="D43" s="55"/>
      <c r="E43" s="65"/>
      <c r="F43" s="91">
        <v>1638</v>
      </c>
      <c r="G43" s="91">
        <v>1833</v>
      </c>
      <c r="H43" s="91">
        <v>1666.5260000000001</v>
      </c>
      <c r="I43" s="91">
        <v>2030.09</v>
      </c>
      <c r="J43" s="91">
        <v>17194</v>
      </c>
      <c r="K43" s="91">
        <v>2776</v>
      </c>
      <c r="L43" s="87">
        <v>0</v>
      </c>
      <c r="M43" s="91">
        <v>0</v>
      </c>
      <c r="N43" s="91"/>
      <c r="O43" s="91">
        <v>142</v>
      </c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21"/>
      <c r="B44" s="55" t="s">
        <v>70</v>
      </c>
      <c r="C44" s="55"/>
      <c r="D44" s="55"/>
      <c r="E44" s="65" t="s">
        <v>98</v>
      </c>
      <c r="F44" s="68">
        <f t="shared" ref="F44:O44" si="9">F40-F42</f>
        <v>-506</v>
      </c>
      <c r="G44" s="68">
        <f t="shared" si="9"/>
        <v>-307</v>
      </c>
      <c r="H44" s="68">
        <f t="shared" si="9"/>
        <v>-467.80200000000013</v>
      </c>
      <c r="I44" s="68">
        <f t="shared" si="9"/>
        <v>-1599.596</v>
      </c>
      <c r="J44" s="68">
        <f t="shared" si="9"/>
        <v>-14914.257</v>
      </c>
      <c r="K44" s="68">
        <f t="shared" si="9"/>
        <v>-3048.4650000000001</v>
      </c>
      <c r="L44" s="102">
        <f t="shared" si="9"/>
        <v>0</v>
      </c>
      <c r="M44" s="68">
        <f t="shared" si="9"/>
        <v>0</v>
      </c>
      <c r="N44" s="68">
        <f t="shared" si="9"/>
        <v>0</v>
      </c>
      <c r="O44" s="68">
        <f t="shared" si="9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20" t="s">
        <v>78</v>
      </c>
      <c r="B45" s="30" t="s">
        <v>74</v>
      </c>
      <c r="C45" s="30"/>
      <c r="D45" s="30"/>
      <c r="E45" s="65" t="s">
        <v>99</v>
      </c>
      <c r="F45" s="91">
        <f t="shared" ref="F45:O45" si="10">F39+F44</f>
        <v>43</v>
      </c>
      <c r="G45" s="91">
        <f t="shared" si="10"/>
        <v>46</v>
      </c>
      <c r="H45" s="91">
        <f t="shared" si="10"/>
        <v>0</v>
      </c>
      <c r="I45" s="91">
        <f t="shared" si="10"/>
        <v>0</v>
      </c>
      <c r="J45" s="91">
        <f t="shared" si="10"/>
        <v>265.56300000000192</v>
      </c>
      <c r="K45" s="91">
        <f t="shared" si="10"/>
        <v>2943.5789999999997</v>
      </c>
      <c r="L45" s="87">
        <f t="shared" si="10"/>
        <v>0</v>
      </c>
      <c r="M45" s="91">
        <f t="shared" si="10"/>
        <v>0</v>
      </c>
      <c r="N45" s="91">
        <f t="shared" si="10"/>
        <v>0</v>
      </c>
      <c r="O45" s="91">
        <f t="shared" si="10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21"/>
      <c r="B46" s="55" t="s">
        <v>75</v>
      </c>
      <c r="C46" s="55"/>
      <c r="D46" s="55"/>
      <c r="E46" s="55"/>
      <c r="F46" s="68">
        <v>44</v>
      </c>
      <c r="G46" s="68">
        <v>46</v>
      </c>
      <c r="H46" s="68">
        <v>0</v>
      </c>
      <c r="I46" s="68">
        <v>0</v>
      </c>
      <c r="J46" s="68">
        <v>265.56400000000002</v>
      </c>
      <c r="K46" s="68">
        <v>1797.009</v>
      </c>
      <c r="L46" s="102">
        <v>0</v>
      </c>
      <c r="M46" s="68">
        <v>0</v>
      </c>
      <c r="N46" s="68"/>
      <c r="O46" s="68">
        <v>0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21"/>
      <c r="B47" s="55" t="s">
        <v>76</v>
      </c>
      <c r="C47" s="55"/>
      <c r="D47" s="55"/>
      <c r="E47" s="55"/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1146.5709999999999</v>
      </c>
      <c r="L47" s="87">
        <v>0</v>
      </c>
      <c r="M47" s="91">
        <v>0</v>
      </c>
      <c r="N47" s="91"/>
      <c r="O47" s="91">
        <v>0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21"/>
      <c r="B48" s="55" t="s">
        <v>77</v>
      </c>
      <c r="C48" s="55"/>
      <c r="D48" s="55"/>
      <c r="E48" s="55"/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1146.5709999999999</v>
      </c>
      <c r="L48" s="87">
        <v>0</v>
      </c>
      <c r="M48" s="91">
        <v>0</v>
      </c>
      <c r="N48" s="91"/>
      <c r="O48" s="91">
        <v>0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" ht="15.95" customHeight="1">
      <c r="A49" s="11" t="s">
        <v>82</v>
      </c>
    </row>
    <row r="50" spans="1:1" ht="15.95" customHeight="1">
      <c r="A50" s="11"/>
    </row>
  </sheetData>
  <mergeCells count="28"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75" firstPageNumber="3" orientation="landscape" useFirstPageNumber="1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="94" zoomScaleNormal="100" zoomScaleSheetLayoutView="94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D2" sqref="D2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259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236</v>
      </c>
      <c r="B5" s="12"/>
      <c r="C5" s="12"/>
      <c r="D5" s="12"/>
      <c r="K5" s="16"/>
      <c r="O5" s="16" t="s">
        <v>43</v>
      </c>
    </row>
    <row r="6" spans="1:25" ht="15.95" customHeight="1">
      <c r="A6" s="123" t="s">
        <v>44</v>
      </c>
      <c r="B6" s="122"/>
      <c r="C6" s="122"/>
      <c r="D6" s="122"/>
      <c r="E6" s="122"/>
      <c r="F6" s="127" t="s">
        <v>255</v>
      </c>
      <c r="G6" s="128"/>
      <c r="H6" s="132"/>
      <c r="I6" s="132"/>
      <c r="J6" s="132"/>
      <c r="K6" s="132"/>
      <c r="L6" s="132"/>
      <c r="M6" s="132"/>
      <c r="N6" s="132"/>
      <c r="O6" s="132"/>
    </row>
    <row r="7" spans="1:25" ht="15.95" customHeight="1">
      <c r="A7" s="122"/>
      <c r="B7" s="122"/>
      <c r="C7" s="122"/>
      <c r="D7" s="122"/>
      <c r="E7" s="122"/>
      <c r="F7" s="53" t="s">
        <v>234</v>
      </c>
      <c r="G7" s="53" t="s">
        <v>231</v>
      </c>
      <c r="H7" s="53" t="s">
        <v>234</v>
      </c>
      <c r="I7" s="53" t="s">
        <v>231</v>
      </c>
      <c r="J7" s="53" t="s">
        <v>234</v>
      </c>
      <c r="K7" s="53" t="s">
        <v>231</v>
      </c>
      <c r="L7" s="53" t="s">
        <v>234</v>
      </c>
      <c r="M7" s="53" t="s">
        <v>231</v>
      </c>
      <c r="N7" s="53" t="s">
        <v>234</v>
      </c>
      <c r="O7" s="53" t="s">
        <v>231</v>
      </c>
    </row>
    <row r="8" spans="1:25" ht="15.95" customHeight="1">
      <c r="A8" s="120" t="s">
        <v>83</v>
      </c>
      <c r="B8" s="61" t="s">
        <v>45</v>
      </c>
      <c r="C8" s="55"/>
      <c r="D8" s="55"/>
      <c r="E8" s="92" t="s">
        <v>36</v>
      </c>
      <c r="F8" s="99">
        <v>256</v>
      </c>
      <c r="G8" s="91"/>
      <c r="H8" s="91"/>
      <c r="I8" s="91"/>
      <c r="J8" s="91"/>
      <c r="K8" s="91"/>
      <c r="L8" s="91"/>
      <c r="M8" s="91"/>
      <c r="N8" s="91"/>
      <c r="O8" s="91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20"/>
      <c r="B9" s="63"/>
      <c r="C9" s="55" t="s">
        <v>46</v>
      </c>
      <c r="D9" s="55"/>
      <c r="E9" s="92" t="s">
        <v>37</v>
      </c>
      <c r="F9" s="99">
        <v>256</v>
      </c>
      <c r="G9" s="91"/>
      <c r="H9" s="91"/>
      <c r="I9" s="91"/>
      <c r="J9" s="91"/>
      <c r="K9" s="91"/>
      <c r="L9" s="91"/>
      <c r="M9" s="91"/>
      <c r="N9" s="91"/>
      <c r="O9" s="91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20"/>
      <c r="B10" s="62"/>
      <c r="C10" s="55" t="s">
        <v>47</v>
      </c>
      <c r="D10" s="55"/>
      <c r="E10" s="92" t="s">
        <v>38</v>
      </c>
      <c r="F10" s="101">
        <v>0</v>
      </c>
      <c r="G10" s="67"/>
      <c r="H10" s="91"/>
      <c r="I10" s="91"/>
      <c r="J10" s="67"/>
      <c r="K10" s="67"/>
      <c r="L10" s="91"/>
      <c r="M10" s="91"/>
      <c r="N10" s="91"/>
      <c r="O10" s="91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20"/>
      <c r="B11" s="61" t="s">
        <v>48</v>
      </c>
      <c r="C11" s="55"/>
      <c r="D11" s="55"/>
      <c r="E11" s="92" t="s">
        <v>39</v>
      </c>
      <c r="F11" s="99">
        <v>256</v>
      </c>
      <c r="G11" s="91"/>
      <c r="H11" s="91"/>
      <c r="I11" s="91"/>
      <c r="J11" s="91"/>
      <c r="K11" s="91"/>
      <c r="L11" s="91"/>
      <c r="M11" s="91"/>
      <c r="N11" s="91"/>
      <c r="O11" s="91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20"/>
      <c r="B12" s="63"/>
      <c r="C12" s="55" t="s">
        <v>49</v>
      </c>
      <c r="D12" s="55"/>
      <c r="E12" s="92" t="s">
        <v>40</v>
      </c>
      <c r="F12" s="99">
        <v>220</v>
      </c>
      <c r="G12" s="91"/>
      <c r="H12" s="91"/>
      <c r="I12" s="91"/>
      <c r="J12" s="91"/>
      <c r="K12" s="91"/>
      <c r="L12" s="91"/>
      <c r="M12" s="91"/>
      <c r="N12" s="91"/>
      <c r="O12" s="91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20"/>
      <c r="B13" s="62"/>
      <c r="C13" s="55" t="s">
        <v>50</v>
      </c>
      <c r="D13" s="55"/>
      <c r="E13" s="92" t="s">
        <v>41</v>
      </c>
      <c r="F13" s="101">
        <v>36</v>
      </c>
      <c r="G13" s="67"/>
      <c r="H13" s="67"/>
      <c r="I13" s="67"/>
      <c r="J13" s="67"/>
      <c r="K13" s="67"/>
      <c r="L13" s="91"/>
      <c r="M13" s="91"/>
      <c r="N13" s="91"/>
      <c r="O13" s="91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20"/>
      <c r="B14" s="55" t="s">
        <v>51</v>
      </c>
      <c r="C14" s="55"/>
      <c r="D14" s="55"/>
      <c r="E14" s="92" t="s">
        <v>87</v>
      </c>
      <c r="F14" s="99">
        <f t="shared" ref="F14:G15" si="0">F9-F12</f>
        <v>36</v>
      </c>
      <c r="G14" s="91">
        <f t="shared" si="0"/>
        <v>0</v>
      </c>
      <c r="H14" s="91">
        <f t="shared" ref="H14:O15" si="1">H9-H12</f>
        <v>0</v>
      </c>
      <c r="I14" s="91">
        <f t="shared" si="1"/>
        <v>0</v>
      </c>
      <c r="J14" s="91">
        <f t="shared" si="1"/>
        <v>0</v>
      </c>
      <c r="K14" s="91">
        <f t="shared" si="1"/>
        <v>0</v>
      </c>
      <c r="L14" s="91">
        <f t="shared" si="1"/>
        <v>0</v>
      </c>
      <c r="M14" s="91">
        <f t="shared" si="1"/>
        <v>0</v>
      </c>
      <c r="N14" s="91">
        <f t="shared" si="1"/>
        <v>0</v>
      </c>
      <c r="O14" s="91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20"/>
      <c r="B15" s="55" t="s">
        <v>52</v>
      </c>
      <c r="C15" s="55"/>
      <c r="D15" s="55"/>
      <c r="E15" s="92" t="s">
        <v>88</v>
      </c>
      <c r="F15" s="99">
        <f t="shared" si="0"/>
        <v>-36</v>
      </c>
      <c r="G15" s="91">
        <f t="shared" si="0"/>
        <v>0</v>
      </c>
      <c r="H15" s="91">
        <f t="shared" si="1"/>
        <v>0</v>
      </c>
      <c r="I15" s="91">
        <f t="shared" si="1"/>
        <v>0</v>
      </c>
      <c r="J15" s="91">
        <f t="shared" si="1"/>
        <v>0</v>
      </c>
      <c r="K15" s="91">
        <f t="shared" si="1"/>
        <v>0</v>
      </c>
      <c r="L15" s="91">
        <f t="shared" si="1"/>
        <v>0</v>
      </c>
      <c r="M15" s="91">
        <f t="shared" si="1"/>
        <v>0</v>
      </c>
      <c r="N15" s="91">
        <f t="shared" si="1"/>
        <v>0</v>
      </c>
      <c r="O15" s="91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20"/>
      <c r="B16" s="55" t="s">
        <v>53</v>
      </c>
      <c r="C16" s="55"/>
      <c r="D16" s="55"/>
      <c r="E16" s="92" t="s">
        <v>89</v>
      </c>
      <c r="F16" s="99">
        <f t="shared" ref="F16:G16" si="2">F8-F11</f>
        <v>0</v>
      </c>
      <c r="G16" s="91">
        <f t="shared" si="2"/>
        <v>0</v>
      </c>
      <c r="H16" s="91">
        <f t="shared" ref="H16:O16" si="3">H8-H11</f>
        <v>0</v>
      </c>
      <c r="I16" s="91">
        <f t="shared" si="3"/>
        <v>0</v>
      </c>
      <c r="J16" s="91">
        <f t="shared" si="3"/>
        <v>0</v>
      </c>
      <c r="K16" s="91">
        <f t="shared" si="3"/>
        <v>0</v>
      </c>
      <c r="L16" s="91">
        <f t="shared" si="3"/>
        <v>0</v>
      </c>
      <c r="M16" s="91">
        <f t="shared" si="3"/>
        <v>0</v>
      </c>
      <c r="N16" s="91">
        <f t="shared" si="3"/>
        <v>0</v>
      </c>
      <c r="O16" s="91">
        <f t="shared" si="3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20"/>
      <c r="B17" s="55" t="s">
        <v>54</v>
      </c>
      <c r="C17" s="55"/>
      <c r="D17" s="55"/>
      <c r="E17" s="53"/>
      <c r="F17" s="99">
        <v>0</v>
      </c>
      <c r="G17" s="91"/>
      <c r="H17" s="67"/>
      <c r="I17" s="67"/>
      <c r="J17" s="91"/>
      <c r="K17" s="91"/>
      <c r="L17" s="91"/>
      <c r="M17" s="91"/>
      <c r="N17" s="67"/>
      <c r="O17" s="6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20"/>
      <c r="B18" s="55" t="s">
        <v>55</v>
      </c>
      <c r="C18" s="55"/>
      <c r="D18" s="55"/>
      <c r="E18" s="53"/>
      <c r="F18" s="68">
        <v>0</v>
      </c>
      <c r="G18" s="68"/>
      <c r="H18" s="68"/>
      <c r="I18" s="68"/>
      <c r="J18" s="68"/>
      <c r="K18" s="68"/>
      <c r="L18" s="68"/>
      <c r="M18" s="68"/>
      <c r="N18" s="68"/>
      <c r="O18" s="6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20" t="s">
        <v>84</v>
      </c>
      <c r="B19" s="61" t="s">
        <v>56</v>
      </c>
      <c r="C19" s="55"/>
      <c r="D19" s="55"/>
      <c r="E19" s="92"/>
      <c r="F19" s="99">
        <v>67</v>
      </c>
      <c r="G19" s="91"/>
      <c r="H19" s="91"/>
      <c r="I19" s="91"/>
      <c r="J19" s="91"/>
      <c r="K19" s="91"/>
      <c r="L19" s="91"/>
      <c r="M19" s="91"/>
      <c r="N19" s="91"/>
      <c r="O19" s="91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20"/>
      <c r="B20" s="62"/>
      <c r="C20" s="55" t="s">
        <v>57</v>
      </c>
      <c r="D20" s="55"/>
      <c r="E20" s="92"/>
      <c r="F20" s="99">
        <v>18</v>
      </c>
      <c r="G20" s="67"/>
      <c r="H20" s="91"/>
      <c r="I20" s="91"/>
      <c r="J20" s="91"/>
      <c r="K20" s="67"/>
      <c r="L20" s="91"/>
      <c r="M20" s="91"/>
      <c r="N20" s="91"/>
      <c r="O20" s="91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20"/>
      <c r="B21" s="55" t="s">
        <v>58</v>
      </c>
      <c r="C21" s="55"/>
      <c r="D21" s="55"/>
      <c r="E21" s="92" t="s">
        <v>90</v>
      </c>
      <c r="F21" s="99">
        <v>67</v>
      </c>
      <c r="G21" s="91"/>
      <c r="H21" s="91"/>
      <c r="I21" s="91"/>
      <c r="J21" s="91"/>
      <c r="K21" s="91"/>
      <c r="L21" s="91"/>
      <c r="M21" s="91"/>
      <c r="N21" s="91"/>
      <c r="O21" s="91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20"/>
      <c r="B22" s="61" t="s">
        <v>59</v>
      </c>
      <c r="C22" s="55"/>
      <c r="D22" s="55"/>
      <c r="E22" s="92" t="s">
        <v>91</v>
      </c>
      <c r="F22" s="99">
        <v>98</v>
      </c>
      <c r="G22" s="91"/>
      <c r="H22" s="91"/>
      <c r="I22" s="91"/>
      <c r="J22" s="91"/>
      <c r="K22" s="91"/>
      <c r="L22" s="91"/>
      <c r="M22" s="91"/>
      <c r="N22" s="91"/>
      <c r="O22" s="91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20"/>
      <c r="B23" s="62" t="s">
        <v>60</v>
      </c>
      <c r="C23" s="55" t="s">
        <v>61</v>
      </c>
      <c r="D23" s="55"/>
      <c r="E23" s="92"/>
      <c r="F23" s="99">
        <v>75</v>
      </c>
      <c r="G23" s="91"/>
      <c r="H23" s="91"/>
      <c r="I23" s="91"/>
      <c r="J23" s="91"/>
      <c r="K23" s="91"/>
      <c r="L23" s="91"/>
      <c r="M23" s="91"/>
      <c r="N23" s="91"/>
      <c r="O23" s="91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20"/>
      <c r="B24" s="55" t="s">
        <v>92</v>
      </c>
      <c r="C24" s="55"/>
      <c r="D24" s="55"/>
      <c r="E24" s="92" t="s">
        <v>93</v>
      </c>
      <c r="F24" s="99">
        <f t="shared" ref="F24:G24" si="4">F21-F22</f>
        <v>-31</v>
      </c>
      <c r="G24" s="91">
        <f t="shared" si="4"/>
        <v>0</v>
      </c>
      <c r="H24" s="91">
        <f t="shared" ref="H24:O24" si="5">H21-H22</f>
        <v>0</v>
      </c>
      <c r="I24" s="91">
        <f t="shared" si="5"/>
        <v>0</v>
      </c>
      <c r="J24" s="91">
        <f t="shared" si="5"/>
        <v>0</v>
      </c>
      <c r="K24" s="91">
        <f t="shared" si="5"/>
        <v>0</v>
      </c>
      <c r="L24" s="91">
        <f t="shared" si="5"/>
        <v>0</v>
      </c>
      <c r="M24" s="91">
        <f t="shared" si="5"/>
        <v>0</v>
      </c>
      <c r="N24" s="91">
        <f t="shared" si="5"/>
        <v>0</v>
      </c>
      <c r="O24" s="91">
        <f t="shared" si="5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20"/>
      <c r="B25" s="61" t="s">
        <v>62</v>
      </c>
      <c r="C25" s="61"/>
      <c r="D25" s="61"/>
      <c r="E25" s="124" t="s">
        <v>94</v>
      </c>
      <c r="F25" s="133">
        <v>31</v>
      </c>
      <c r="G25" s="118"/>
      <c r="H25" s="118"/>
      <c r="I25" s="118"/>
      <c r="J25" s="118"/>
      <c r="K25" s="118"/>
      <c r="L25" s="118"/>
      <c r="M25" s="118"/>
      <c r="N25" s="118"/>
      <c r="O25" s="1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20"/>
      <c r="B26" s="82" t="s">
        <v>63</v>
      </c>
      <c r="C26" s="82"/>
      <c r="D26" s="82"/>
      <c r="E26" s="125"/>
      <c r="F26" s="134"/>
      <c r="G26" s="119"/>
      <c r="H26" s="119"/>
      <c r="I26" s="119"/>
      <c r="J26" s="119"/>
      <c r="K26" s="119"/>
      <c r="L26" s="119"/>
      <c r="M26" s="119"/>
      <c r="N26" s="119"/>
      <c r="O26" s="119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20"/>
      <c r="B27" s="55" t="s">
        <v>95</v>
      </c>
      <c r="C27" s="55"/>
      <c r="D27" s="55"/>
      <c r="E27" s="92" t="s">
        <v>96</v>
      </c>
      <c r="F27" s="99">
        <f t="shared" ref="F27:G27" si="6">F24+F25</f>
        <v>0</v>
      </c>
      <c r="G27" s="91">
        <f t="shared" si="6"/>
        <v>0</v>
      </c>
      <c r="H27" s="91">
        <f t="shared" ref="H27:O27" si="7">H24+H25</f>
        <v>0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0</v>
      </c>
      <c r="M27" s="91">
        <f t="shared" si="7"/>
        <v>0</v>
      </c>
      <c r="N27" s="91">
        <f t="shared" si="7"/>
        <v>0</v>
      </c>
      <c r="O27" s="91">
        <f t="shared" si="7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22" t="s">
        <v>64</v>
      </c>
      <c r="B30" s="122"/>
      <c r="C30" s="122"/>
      <c r="D30" s="122"/>
      <c r="E30" s="122"/>
      <c r="F30" s="127" t="s">
        <v>255</v>
      </c>
      <c r="G30" s="128"/>
      <c r="H30" s="129" t="s">
        <v>256</v>
      </c>
      <c r="I30" s="130"/>
      <c r="J30" s="128"/>
      <c r="K30" s="128"/>
      <c r="L30" s="128"/>
      <c r="M30" s="128"/>
      <c r="N30" s="128"/>
      <c r="O30" s="128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22"/>
      <c r="B31" s="122"/>
      <c r="C31" s="122"/>
      <c r="D31" s="122"/>
      <c r="E31" s="122"/>
      <c r="F31" s="53" t="s">
        <v>234</v>
      </c>
      <c r="G31" s="53" t="s">
        <v>231</v>
      </c>
      <c r="H31" s="53" t="s">
        <v>234</v>
      </c>
      <c r="I31" s="53" t="s">
        <v>231</v>
      </c>
      <c r="J31" s="53" t="s">
        <v>234</v>
      </c>
      <c r="K31" s="53" t="s">
        <v>231</v>
      </c>
      <c r="L31" s="53" t="s">
        <v>234</v>
      </c>
      <c r="M31" s="53" t="s">
        <v>231</v>
      </c>
      <c r="N31" s="53" t="s">
        <v>234</v>
      </c>
      <c r="O31" s="53" t="s">
        <v>231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20" t="s">
        <v>85</v>
      </c>
      <c r="B32" s="61" t="s">
        <v>45</v>
      </c>
      <c r="C32" s="55"/>
      <c r="D32" s="55"/>
      <c r="E32" s="92" t="s">
        <v>36</v>
      </c>
      <c r="F32" s="91"/>
      <c r="G32" s="91">
        <v>138</v>
      </c>
      <c r="H32" s="105">
        <v>1363</v>
      </c>
      <c r="I32" s="91">
        <v>1211</v>
      </c>
      <c r="J32" s="91"/>
      <c r="K32" s="91"/>
      <c r="L32" s="91"/>
      <c r="M32" s="91"/>
      <c r="N32" s="91"/>
      <c r="O32" s="91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26"/>
      <c r="B33" s="63"/>
      <c r="C33" s="61" t="s">
        <v>65</v>
      </c>
      <c r="D33" s="55"/>
      <c r="E33" s="92"/>
      <c r="F33" s="91"/>
      <c r="G33" s="91">
        <v>21</v>
      </c>
      <c r="H33" s="105">
        <v>380</v>
      </c>
      <c r="I33" s="91">
        <v>380</v>
      </c>
      <c r="J33" s="91"/>
      <c r="K33" s="91"/>
      <c r="L33" s="91"/>
      <c r="M33" s="91"/>
      <c r="N33" s="91"/>
      <c r="O33" s="91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26"/>
      <c r="B34" s="63"/>
      <c r="C34" s="62"/>
      <c r="D34" s="55" t="s">
        <v>66</v>
      </c>
      <c r="E34" s="92"/>
      <c r="F34" s="91"/>
      <c r="G34" s="91">
        <v>21</v>
      </c>
      <c r="H34" s="105">
        <v>380</v>
      </c>
      <c r="I34" s="91">
        <v>379</v>
      </c>
      <c r="J34" s="91"/>
      <c r="K34" s="91"/>
      <c r="L34" s="91"/>
      <c r="M34" s="91"/>
      <c r="N34" s="91"/>
      <c r="O34" s="91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26"/>
      <c r="B35" s="62"/>
      <c r="C35" s="55" t="s">
        <v>67</v>
      </c>
      <c r="D35" s="55"/>
      <c r="E35" s="92"/>
      <c r="F35" s="68"/>
      <c r="G35" s="68">
        <v>116</v>
      </c>
      <c r="H35" s="106">
        <v>982</v>
      </c>
      <c r="I35" s="68">
        <v>831</v>
      </c>
      <c r="J35" s="68"/>
      <c r="K35" s="68"/>
      <c r="L35" s="91"/>
      <c r="M35" s="91"/>
      <c r="N35" s="91"/>
      <c r="O35" s="91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26"/>
      <c r="B36" s="61" t="s">
        <v>48</v>
      </c>
      <c r="C36" s="55"/>
      <c r="D36" s="55"/>
      <c r="E36" s="92" t="s">
        <v>37</v>
      </c>
      <c r="F36" s="91"/>
      <c r="G36" s="91">
        <v>138</v>
      </c>
      <c r="H36" s="105">
        <v>1363</v>
      </c>
      <c r="I36" s="91">
        <v>1211</v>
      </c>
      <c r="J36" s="91"/>
      <c r="K36" s="91"/>
      <c r="L36" s="91"/>
      <c r="M36" s="91"/>
      <c r="N36" s="91"/>
      <c r="O36" s="91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26"/>
      <c r="B37" s="63"/>
      <c r="C37" s="55" t="s">
        <v>68</v>
      </c>
      <c r="D37" s="55"/>
      <c r="E37" s="92"/>
      <c r="F37" s="91"/>
      <c r="G37" s="91">
        <v>132</v>
      </c>
      <c r="H37" s="105">
        <v>1343</v>
      </c>
      <c r="I37" s="91">
        <v>1188</v>
      </c>
      <c r="J37" s="91"/>
      <c r="K37" s="91"/>
      <c r="L37" s="91"/>
      <c r="M37" s="91"/>
      <c r="N37" s="91"/>
      <c r="O37" s="91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26"/>
      <c r="B38" s="62"/>
      <c r="C38" s="55" t="s">
        <v>69</v>
      </c>
      <c r="D38" s="55"/>
      <c r="E38" s="92"/>
      <c r="F38" s="91"/>
      <c r="G38" s="68">
        <v>6</v>
      </c>
      <c r="H38" s="105">
        <v>20</v>
      </c>
      <c r="I38" s="91">
        <v>23</v>
      </c>
      <c r="J38" s="91"/>
      <c r="K38" s="68"/>
      <c r="L38" s="91"/>
      <c r="M38" s="91"/>
      <c r="N38" s="91"/>
      <c r="O38" s="91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26"/>
      <c r="B39" s="30" t="s">
        <v>70</v>
      </c>
      <c r="C39" s="30"/>
      <c r="D39" s="30"/>
      <c r="E39" s="92" t="s">
        <v>97</v>
      </c>
      <c r="F39" s="91">
        <f t="shared" ref="F39:I39" si="8">F32-F36</f>
        <v>0</v>
      </c>
      <c r="G39" s="91">
        <f t="shared" si="8"/>
        <v>0</v>
      </c>
      <c r="H39" s="105">
        <f t="shared" si="8"/>
        <v>0</v>
      </c>
      <c r="I39" s="91">
        <f t="shared" si="8"/>
        <v>0</v>
      </c>
      <c r="J39" s="91">
        <f t="shared" ref="J39:O39" si="9">J32-J36</f>
        <v>0</v>
      </c>
      <c r="K39" s="91">
        <f t="shared" si="9"/>
        <v>0</v>
      </c>
      <c r="L39" s="91">
        <f t="shared" si="9"/>
        <v>0</v>
      </c>
      <c r="M39" s="91">
        <f t="shared" si="9"/>
        <v>0</v>
      </c>
      <c r="N39" s="91">
        <f t="shared" si="9"/>
        <v>0</v>
      </c>
      <c r="O39" s="91">
        <f t="shared" si="9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20" t="s">
        <v>86</v>
      </c>
      <c r="B40" s="61" t="s">
        <v>71</v>
      </c>
      <c r="C40" s="55"/>
      <c r="D40" s="55"/>
      <c r="E40" s="92" t="s">
        <v>39</v>
      </c>
      <c r="F40" s="91"/>
      <c r="G40" s="91">
        <v>140</v>
      </c>
      <c r="H40" s="105">
        <v>191</v>
      </c>
      <c r="I40" s="91">
        <v>165</v>
      </c>
      <c r="J40" s="91"/>
      <c r="K40" s="91"/>
      <c r="L40" s="91"/>
      <c r="M40" s="91"/>
      <c r="N40" s="91"/>
      <c r="O40" s="91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21"/>
      <c r="B41" s="62"/>
      <c r="C41" s="55" t="s">
        <v>72</v>
      </c>
      <c r="D41" s="55"/>
      <c r="E41" s="92"/>
      <c r="F41" s="91"/>
      <c r="G41" s="91">
        <v>25</v>
      </c>
      <c r="H41" s="105">
        <v>8</v>
      </c>
      <c r="I41" s="91">
        <v>0</v>
      </c>
      <c r="J41" s="91"/>
      <c r="K41" s="91"/>
      <c r="L41" s="91"/>
      <c r="M41" s="91"/>
      <c r="N41" s="91"/>
      <c r="O41" s="91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21"/>
      <c r="B42" s="61" t="s">
        <v>59</v>
      </c>
      <c r="C42" s="55"/>
      <c r="D42" s="55"/>
      <c r="E42" s="92" t="s">
        <v>40</v>
      </c>
      <c r="F42" s="91"/>
      <c r="G42" s="91">
        <v>140</v>
      </c>
      <c r="H42" s="105">
        <v>191</v>
      </c>
      <c r="I42" s="91">
        <v>165</v>
      </c>
      <c r="J42" s="91"/>
      <c r="K42" s="91"/>
      <c r="L42" s="91"/>
      <c r="M42" s="91"/>
      <c r="N42" s="91"/>
      <c r="O42" s="91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21"/>
      <c r="B43" s="62"/>
      <c r="C43" s="55" t="s">
        <v>73</v>
      </c>
      <c r="D43" s="55"/>
      <c r="E43" s="92"/>
      <c r="F43" s="68"/>
      <c r="G43" s="68">
        <v>107</v>
      </c>
      <c r="H43" s="106">
        <v>126</v>
      </c>
      <c r="I43" s="68">
        <v>126</v>
      </c>
      <c r="J43" s="68"/>
      <c r="K43" s="68"/>
      <c r="L43" s="91"/>
      <c r="M43" s="91"/>
      <c r="N43" s="91"/>
      <c r="O43" s="91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21"/>
      <c r="B44" s="55" t="s">
        <v>70</v>
      </c>
      <c r="C44" s="55"/>
      <c r="D44" s="55"/>
      <c r="E44" s="92" t="s">
        <v>98</v>
      </c>
      <c r="F44" s="68">
        <f t="shared" ref="F44:I44" si="10">F40-F42</f>
        <v>0</v>
      </c>
      <c r="G44" s="68">
        <f t="shared" si="10"/>
        <v>0</v>
      </c>
      <c r="H44" s="106">
        <f t="shared" si="10"/>
        <v>0</v>
      </c>
      <c r="I44" s="68">
        <f t="shared" si="10"/>
        <v>0</v>
      </c>
      <c r="J44" s="68">
        <f t="shared" ref="J44:O44" si="11">J40-J42</f>
        <v>0</v>
      </c>
      <c r="K44" s="68">
        <f t="shared" si="11"/>
        <v>0</v>
      </c>
      <c r="L44" s="68">
        <f t="shared" si="11"/>
        <v>0</v>
      </c>
      <c r="M44" s="68">
        <f t="shared" si="11"/>
        <v>0</v>
      </c>
      <c r="N44" s="68">
        <f t="shared" si="11"/>
        <v>0</v>
      </c>
      <c r="O44" s="68">
        <f t="shared" si="11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20" t="s">
        <v>78</v>
      </c>
      <c r="B45" s="30" t="s">
        <v>74</v>
      </c>
      <c r="C45" s="30"/>
      <c r="D45" s="30"/>
      <c r="E45" s="92" t="s">
        <v>99</v>
      </c>
      <c r="F45" s="91">
        <f t="shared" ref="F45:I45" si="12">F39+F44</f>
        <v>0</v>
      </c>
      <c r="G45" s="91">
        <f t="shared" si="12"/>
        <v>0</v>
      </c>
      <c r="H45" s="105">
        <f t="shared" si="12"/>
        <v>0</v>
      </c>
      <c r="I45" s="91">
        <f t="shared" si="12"/>
        <v>0</v>
      </c>
      <c r="J45" s="91">
        <f t="shared" ref="J45:O45" si="13">J39+J44</f>
        <v>0</v>
      </c>
      <c r="K45" s="91">
        <f t="shared" si="13"/>
        <v>0</v>
      </c>
      <c r="L45" s="91">
        <f t="shared" si="13"/>
        <v>0</v>
      </c>
      <c r="M45" s="91">
        <f t="shared" si="13"/>
        <v>0</v>
      </c>
      <c r="N45" s="91">
        <f t="shared" si="13"/>
        <v>0</v>
      </c>
      <c r="O45" s="91">
        <f t="shared" si="13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21"/>
      <c r="B46" s="55" t="s">
        <v>75</v>
      </c>
      <c r="C46" s="55"/>
      <c r="D46" s="55"/>
      <c r="E46" s="55"/>
      <c r="F46" s="68"/>
      <c r="G46" s="68">
        <v>0</v>
      </c>
      <c r="H46" s="106">
        <v>0</v>
      </c>
      <c r="I46" s="68">
        <v>0</v>
      </c>
      <c r="J46" s="68"/>
      <c r="K46" s="68"/>
      <c r="L46" s="91"/>
      <c r="M46" s="91"/>
      <c r="N46" s="68"/>
      <c r="O46" s="68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21"/>
      <c r="B47" s="55" t="s">
        <v>76</v>
      </c>
      <c r="C47" s="55"/>
      <c r="D47" s="55"/>
      <c r="E47" s="55"/>
      <c r="F47" s="91"/>
      <c r="G47" s="91">
        <v>0</v>
      </c>
      <c r="H47" s="105">
        <v>0</v>
      </c>
      <c r="I47" s="91">
        <v>0</v>
      </c>
      <c r="J47" s="91"/>
      <c r="K47" s="91"/>
      <c r="L47" s="91"/>
      <c r="M47" s="91"/>
      <c r="N47" s="91"/>
      <c r="O47" s="91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21"/>
      <c r="B48" s="55" t="s">
        <v>77</v>
      </c>
      <c r="C48" s="55"/>
      <c r="D48" s="55"/>
      <c r="E48" s="55"/>
      <c r="F48" s="91"/>
      <c r="G48" s="91">
        <v>0</v>
      </c>
      <c r="H48" s="105">
        <v>0</v>
      </c>
      <c r="I48" s="91">
        <v>0</v>
      </c>
      <c r="J48" s="91"/>
      <c r="K48" s="91"/>
      <c r="L48" s="91"/>
      <c r="M48" s="91"/>
      <c r="N48" s="91"/>
      <c r="O48" s="91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" ht="15.95" customHeight="1">
      <c r="A49" s="11" t="s">
        <v>82</v>
      </c>
    </row>
    <row r="50" spans="1:1" ht="15.95" customHeight="1">
      <c r="A50" s="11"/>
    </row>
  </sheetData>
  <mergeCells count="28"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</mergeCells>
  <phoneticPr fontId="19"/>
  <printOptions horizontalCentered="1" gridLinesSet="0"/>
  <pageMargins left="0.78740157480314965" right="0.36" top="0.28000000000000003" bottom="0.23" header="0.19685039370078741" footer="0.19685039370078741"/>
  <pageSetup paperSize="9" scale="75" firstPageNumber="3" orientation="landscape" useFirstPageNumber="1" r:id="rId1"/>
  <headerFooter alignWithMargins="0">
    <oddHeader>&amp;R&amp;"明朝,斜体"&amp;9指定都市－2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G46" sqref="G46"/>
      <selection pane="topRight" activeCell="G46" sqref="G46"/>
      <selection pane="bottomLeft" activeCell="G46" sqref="G46"/>
      <selection pane="bottomRight" activeCell="F35" sqref="F35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24" width="10.625" style="1" customWidth="1"/>
    <col min="25" max="16384" width="9" style="1"/>
  </cols>
  <sheetData>
    <row r="1" spans="1:24" ht="33.950000000000003" customHeight="1">
      <c r="A1" s="114" t="s">
        <v>0</v>
      </c>
      <c r="B1" s="114"/>
      <c r="C1" s="114"/>
      <c r="D1" s="114"/>
      <c r="E1" s="20" t="s">
        <v>260</v>
      </c>
      <c r="F1" s="2"/>
    </row>
    <row r="3" spans="1:24" ht="14.25">
      <c r="A3" s="10" t="s">
        <v>105</v>
      </c>
    </row>
    <row r="5" spans="1:24" ht="14.25">
      <c r="A5" s="9" t="s">
        <v>238</v>
      </c>
      <c r="E5" s="3"/>
    </row>
    <row r="6" spans="1:24" ht="14.25">
      <c r="A6" s="3"/>
      <c r="G6" s="116" t="s">
        <v>106</v>
      </c>
      <c r="H6" s="117"/>
      <c r="I6" s="117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27" customHeight="1">
      <c r="A7" s="8"/>
      <c r="B7" s="4"/>
      <c r="C7" s="4"/>
      <c r="D7" s="4"/>
      <c r="E7" s="59"/>
      <c r="F7" s="51" t="s">
        <v>239</v>
      </c>
      <c r="G7" s="51"/>
      <c r="H7" s="51" t="s">
        <v>241</v>
      </c>
      <c r="I7" s="69" t="s">
        <v>20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17.100000000000001" customHeight="1">
      <c r="A8" s="5"/>
      <c r="B8" s="6"/>
      <c r="C8" s="6"/>
      <c r="D8" s="6"/>
      <c r="E8" s="60"/>
      <c r="F8" s="53" t="s">
        <v>230</v>
      </c>
      <c r="G8" s="53" t="s">
        <v>1</v>
      </c>
      <c r="H8" s="53" t="s">
        <v>230</v>
      </c>
      <c r="I8" s="54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8" customHeight="1">
      <c r="A9" s="115" t="s">
        <v>79</v>
      </c>
      <c r="B9" s="115" t="s">
        <v>80</v>
      </c>
      <c r="C9" s="61" t="s">
        <v>2</v>
      </c>
      <c r="D9" s="55"/>
      <c r="E9" s="55"/>
      <c r="F9" s="56">
        <v>385266</v>
      </c>
      <c r="G9" s="57">
        <f t="shared" ref="G9:G22" si="0">F9/$F$22*100</f>
        <v>32.932968271973564</v>
      </c>
      <c r="H9" s="56">
        <v>343164</v>
      </c>
      <c r="I9" s="57">
        <f t="shared" ref="I9:I22" si="1">H9/$F$22*100</f>
        <v>29.3340422567357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18" customHeight="1">
      <c r="A10" s="115"/>
      <c r="B10" s="115"/>
      <c r="C10" s="63"/>
      <c r="D10" s="61" t="s">
        <v>21</v>
      </c>
      <c r="E10" s="55"/>
      <c r="F10" s="56">
        <v>174590</v>
      </c>
      <c r="G10" s="57">
        <f t="shared" si="0"/>
        <v>14.924148330254589</v>
      </c>
      <c r="H10" s="56">
        <v>167901</v>
      </c>
      <c r="I10" s="57">
        <f t="shared" si="1"/>
        <v>14.352365134303657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8" customHeight="1">
      <c r="A11" s="115"/>
      <c r="B11" s="115"/>
      <c r="C11" s="50"/>
      <c r="D11" s="50"/>
      <c r="E11" s="30" t="s">
        <v>22</v>
      </c>
      <c r="F11" s="56">
        <v>134814</v>
      </c>
      <c r="G11" s="57">
        <f t="shared" si="0"/>
        <v>11.524051394667174</v>
      </c>
      <c r="H11" s="56">
        <v>129916</v>
      </c>
      <c r="I11" s="57">
        <f t="shared" si="1"/>
        <v>11.105364880424737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" customHeight="1">
      <c r="A12" s="115"/>
      <c r="B12" s="115"/>
      <c r="C12" s="50"/>
      <c r="D12" s="29"/>
      <c r="E12" s="30" t="s">
        <v>23</v>
      </c>
      <c r="F12" s="56">
        <v>27640</v>
      </c>
      <c r="G12" s="57">
        <f t="shared" si="0"/>
        <v>2.3626980918050107</v>
      </c>
      <c r="H12" s="56">
        <v>26213</v>
      </c>
      <c r="I12" s="57">
        <f t="shared" si="1"/>
        <v>2.2407165369205768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8" customHeight="1">
      <c r="A13" s="115"/>
      <c r="B13" s="115"/>
      <c r="C13" s="62"/>
      <c r="D13" s="55" t="s">
        <v>24</v>
      </c>
      <c r="E13" s="55"/>
      <c r="F13" s="56">
        <v>129642</v>
      </c>
      <c r="G13" s="57">
        <f t="shared" si="0"/>
        <v>11.081943054189045</v>
      </c>
      <c r="H13" s="56">
        <v>122231</v>
      </c>
      <c r="I13" s="57">
        <f t="shared" si="1"/>
        <v>10.448442491295886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18" customHeight="1">
      <c r="A14" s="115"/>
      <c r="B14" s="115"/>
      <c r="C14" s="55" t="s">
        <v>3</v>
      </c>
      <c r="D14" s="55"/>
      <c r="E14" s="55"/>
      <c r="F14" s="56">
        <v>6565</v>
      </c>
      <c r="G14" s="57">
        <f t="shared" si="0"/>
        <v>0.56118353736251425</v>
      </c>
      <c r="H14" s="56">
        <v>6722</v>
      </c>
      <c r="I14" s="57">
        <f t="shared" si="1"/>
        <v>0.57460407283333148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18" customHeight="1">
      <c r="A15" s="115"/>
      <c r="B15" s="115"/>
      <c r="C15" s="55" t="s">
        <v>4</v>
      </c>
      <c r="D15" s="55"/>
      <c r="E15" s="55"/>
      <c r="F15" s="56">
        <v>43846</v>
      </c>
      <c r="G15" s="57">
        <f t="shared" si="0"/>
        <v>3.748005084416878</v>
      </c>
      <c r="H15" s="56">
        <v>52229</v>
      </c>
      <c r="I15" s="57">
        <f t="shared" si="1"/>
        <v>4.4645932936643966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8" customHeight="1">
      <c r="A16" s="115"/>
      <c r="B16" s="115"/>
      <c r="C16" s="55" t="s">
        <v>25</v>
      </c>
      <c r="D16" s="55"/>
      <c r="E16" s="55"/>
      <c r="F16" s="56">
        <v>25193</v>
      </c>
      <c r="G16" s="57">
        <f t="shared" si="0"/>
        <v>2.1535257969190895</v>
      </c>
      <c r="H16" s="56">
        <v>23851</v>
      </c>
      <c r="I16" s="57">
        <f t="shared" si="1"/>
        <v>2.0388101370347798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8" customHeight="1">
      <c r="A17" s="115"/>
      <c r="B17" s="115"/>
      <c r="C17" s="55" t="s">
        <v>5</v>
      </c>
      <c r="D17" s="55"/>
      <c r="E17" s="55"/>
      <c r="F17" s="56">
        <v>239282</v>
      </c>
      <c r="G17" s="57">
        <f t="shared" si="0"/>
        <v>20.45409279317245</v>
      </c>
      <c r="H17" s="56">
        <v>235331</v>
      </c>
      <c r="I17" s="57">
        <f t="shared" si="1"/>
        <v>20.116356897343159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8" customHeight="1">
      <c r="A18" s="115"/>
      <c r="B18" s="115"/>
      <c r="C18" s="55" t="s">
        <v>26</v>
      </c>
      <c r="D18" s="55"/>
      <c r="E18" s="55"/>
      <c r="F18" s="56">
        <v>49149</v>
      </c>
      <c r="G18" s="57">
        <f t="shared" si="0"/>
        <v>4.2013114513069629</v>
      </c>
      <c r="H18" s="56">
        <v>46505</v>
      </c>
      <c r="I18" s="57">
        <f t="shared" si="1"/>
        <v>3.9752993762442843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8" customHeight="1">
      <c r="A19" s="115"/>
      <c r="B19" s="115"/>
      <c r="C19" s="55" t="s">
        <v>27</v>
      </c>
      <c r="D19" s="55"/>
      <c r="E19" s="55"/>
      <c r="F19" s="56">
        <v>11934</v>
      </c>
      <c r="G19" s="57">
        <f t="shared" si="0"/>
        <v>1.0201316580174022</v>
      </c>
      <c r="H19" s="56">
        <v>13272</v>
      </c>
      <c r="I19" s="57">
        <f t="shared" si="1"/>
        <v>1.134505393431118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8" customHeight="1">
      <c r="A20" s="115"/>
      <c r="B20" s="115"/>
      <c r="C20" s="55" t="s">
        <v>6</v>
      </c>
      <c r="D20" s="55"/>
      <c r="E20" s="55"/>
      <c r="F20" s="56">
        <v>67023</v>
      </c>
      <c r="G20" s="57">
        <f t="shared" si="0"/>
        <v>5.7292009481565573</v>
      </c>
      <c r="H20" s="56">
        <v>75546</v>
      </c>
      <c r="I20" s="57">
        <f t="shared" si="1"/>
        <v>6.4577565138748678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8" customHeight="1">
      <c r="A21" s="115"/>
      <c r="B21" s="115"/>
      <c r="C21" s="55" t="s">
        <v>7</v>
      </c>
      <c r="D21" s="55"/>
      <c r="E21" s="55"/>
      <c r="F21" s="56">
        <v>341591</v>
      </c>
      <c r="G21" s="57">
        <f t="shared" si="0"/>
        <v>29.199580458674578</v>
      </c>
      <c r="H21" s="56">
        <v>381318</v>
      </c>
      <c r="I21" s="57">
        <f t="shared" si="1"/>
        <v>32.595488819497213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8" customHeight="1">
      <c r="A22" s="115"/>
      <c r="B22" s="115"/>
      <c r="C22" s="55" t="s">
        <v>8</v>
      </c>
      <c r="D22" s="55"/>
      <c r="E22" s="55"/>
      <c r="F22" s="56">
        <f>SUM(F9,F14:F21)</f>
        <v>1169849</v>
      </c>
      <c r="G22" s="57">
        <f t="shared" si="0"/>
        <v>100</v>
      </c>
      <c r="H22" s="56">
        <f>SUM(H9,H14:H21)</f>
        <v>1177938</v>
      </c>
      <c r="I22" s="57">
        <f t="shared" si="1"/>
        <v>100.69145676065885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18" customHeight="1">
      <c r="A23" s="115"/>
      <c r="B23" s="115" t="s">
        <v>81</v>
      </c>
      <c r="C23" s="64" t="s">
        <v>9</v>
      </c>
      <c r="D23" s="30"/>
      <c r="E23" s="30"/>
      <c r="F23" s="56">
        <v>524854</v>
      </c>
      <c r="G23" s="57">
        <f t="shared" ref="G23:G40" si="2">F23/$F$40*100</f>
        <v>46.674101029072268</v>
      </c>
      <c r="H23" s="56">
        <v>513854</v>
      </c>
      <c r="I23" s="57">
        <f t="shared" ref="I23:I40" si="3">H23/$F$40*100</f>
        <v>45.695895449387642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8" customHeight="1">
      <c r="A24" s="115"/>
      <c r="B24" s="115"/>
      <c r="C24" s="63"/>
      <c r="D24" s="30" t="s">
        <v>10</v>
      </c>
      <c r="E24" s="30"/>
      <c r="F24" s="56">
        <v>145758</v>
      </c>
      <c r="G24" s="57">
        <f t="shared" si="2"/>
        <v>12.961935353061072</v>
      </c>
      <c r="H24" s="56">
        <v>144269</v>
      </c>
      <c r="I24" s="57">
        <f t="shared" si="3"/>
        <v>12.829521888683763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8" customHeight="1">
      <c r="A25" s="115"/>
      <c r="B25" s="115"/>
      <c r="C25" s="63"/>
      <c r="D25" s="30" t="s">
        <v>28</v>
      </c>
      <c r="E25" s="30"/>
      <c r="F25" s="56">
        <v>275326</v>
      </c>
      <c r="G25" s="57">
        <f t="shared" si="2"/>
        <v>24.484129948386315</v>
      </c>
      <c r="H25" s="56">
        <v>269637</v>
      </c>
      <c r="I25" s="57">
        <f>H25/$F$40*100</f>
        <v>23.978219808129424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8" customHeight="1">
      <c r="A26" s="115"/>
      <c r="B26" s="115"/>
      <c r="C26" s="62"/>
      <c r="D26" s="30" t="s">
        <v>11</v>
      </c>
      <c r="E26" s="30"/>
      <c r="F26" s="56">
        <v>103770</v>
      </c>
      <c r="G26" s="57">
        <f t="shared" si="2"/>
        <v>9.2280357276248814</v>
      </c>
      <c r="H26" s="56">
        <v>99948</v>
      </c>
      <c r="I26" s="57">
        <f t="shared" si="3"/>
        <v>8.8881537525744605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8" customHeight="1">
      <c r="A27" s="115"/>
      <c r="B27" s="115"/>
      <c r="C27" s="64" t="s">
        <v>12</v>
      </c>
      <c r="D27" s="30"/>
      <c r="E27" s="30"/>
      <c r="F27" s="56">
        <v>511242</v>
      </c>
      <c r="G27" s="57">
        <f t="shared" si="2"/>
        <v>45.463616088102533</v>
      </c>
      <c r="H27" s="56">
        <v>549774</v>
      </c>
      <c r="I27" s="57">
        <f t="shared" si="3"/>
        <v>48.89018130595781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8" customHeight="1">
      <c r="A28" s="115"/>
      <c r="B28" s="115"/>
      <c r="C28" s="63"/>
      <c r="D28" s="30" t="s">
        <v>13</v>
      </c>
      <c r="E28" s="30"/>
      <c r="F28" s="56">
        <v>119440</v>
      </c>
      <c r="G28" s="57">
        <f t="shared" si="2"/>
        <v>10.621534039775618</v>
      </c>
      <c r="H28" s="56">
        <v>114062</v>
      </c>
      <c r="I28" s="57">
        <f t="shared" si="3"/>
        <v>10.143280439089807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8" customHeight="1">
      <c r="A29" s="115"/>
      <c r="B29" s="115"/>
      <c r="C29" s="63"/>
      <c r="D29" s="30" t="s">
        <v>29</v>
      </c>
      <c r="E29" s="30"/>
      <c r="F29" s="56">
        <v>10900</v>
      </c>
      <c r="G29" s="57">
        <f t="shared" si="2"/>
        <v>0.96931280168749356</v>
      </c>
      <c r="H29" s="56">
        <v>9526</v>
      </c>
      <c r="I29" s="57">
        <f t="shared" si="3"/>
        <v>0.84712603200688652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8" customHeight="1">
      <c r="A30" s="115"/>
      <c r="B30" s="115"/>
      <c r="C30" s="63"/>
      <c r="D30" s="30" t="s">
        <v>30</v>
      </c>
      <c r="E30" s="30"/>
      <c r="F30" s="56">
        <v>68700</v>
      </c>
      <c r="G30" s="57">
        <f t="shared" si="2"/>
        <v>6.1093384840303493</v>
      </c>
      <c r="H30" s="56">
        <v>71133</v>
      </c>
      <c r="I30" s="57">
        <f t="shared" si="3"/>
        <v>6.3256997727005952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8" customHeight="1">
      <c r="A31" s="115"/>
      <c r="B31" s="115"/>
      <c r="C31" s="63"/>
      <c r="D31" s="30" t="s">
        <v>31</v>
      </c>
      <c r="E31" s="30"/>
      <c r="F31" s="56">
        <v>61375</v>
      </c>
      <c r="G31" s="57">
        <f t="shared" si="2"/>
        <v>5.4579424957403599</v>
      </c>
      <c r="H31" s="56">
        <v>60070</v>
      </c>
      <c r="I31" s="57">
        <f t="shared" si="3"/>
        <v>5.3418917428777739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18" customHeight="1">
      <c r="A32" s="115"/>
      <c r="B32" s="115"/>
      <c r="C32" s="63"/>
      <c r="D32" s="30" t="s">
        <v>14</v>
      </c>
      <c r="E32" s="30"/>
      <c r="F32" s="56">
        <v>33812</v>
      </c>
      <c r="G32" s="57">
        <f t="shared" si="2"/>
        <v>3.0068260963905993</v>
      </c>
      <c r="H32" s="56">
        <v>35878</v>
      </c>
      <c r="I32" s="57">
        <f t="shared" si="3"/>
        <v>3.1905508898113668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8" customHeight="1">
      <c r="A33" s="115"/>
      <c r="B33" s="115"/>
      <c r="C33" s="62"/>
      <c r="D33" s="30" t="s">
        <v>32</v>
      </c>
      <c r="E33" s="30"/>
      <c r="F33" s="56">
        <v>217015</v>
      </c>
      <c r="G33" s="57">
        <f t="shared" si="2"/>
        <v>19.298662170478114</v>
      </c>
      <c r="H33" s="56">
        <v>259105</v>
      </c>
      <c r="I33" s="57">
        <f t="shared" si="3"/>
        <v>23.041632429471377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8" customHeight="1">
      <c r="A34" s="115"/>
      <c r="B34" s="115"/>
      <c r="C34" s="64" t="s">
        <v>15</v>
      </c>
      <c r="D34" s="30"/>
      <c r="E34" s="30"/>
      <c r="F34" s="56">
        <v>88412</v>
      </c>
      <c r="G34" s="57">
        <f t="shared" si="2"/>
        <v>7.8622828828252</v>
      </c>
      <c r="H34" s="56">
        <v>97400</v>
      </c>
      <c r="I34" s="57">
        <f t="shared" si="3"/>
        <v>8.6615657692075114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8" customHeight="1">
      <c r="A35" s="115"/>
      <c r="B35" s="115"/>
      <c r="C35" s="63"/>
      <c r="D35" s="64" t="s">
        <v>16</v>
      </c>
      <c r="E35" s="30"/>
      <c r="F35" s="56">
        <v>87666</v>
      </c>
      <c r="G35" s="57">
        <f t="shared" si="2"/>
        <v>7.7959427589665884</v>
      </c>
      <c r="H35" s="56">
        <v>96751</v>
      </c>
      <c r="I35" s="57">
        <f t="shared" si="3"/>
        <v>8.603851640006118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8" customHeight="1">
      <c r="A36" s="115"/>
      <c r="B36" s="115"/>
      <c r="C36" s="63"/>
      <c r="D36" s="63"/>
      <c r="E36" s="58" t="s">
        <v>102</v>
      </c>
      <c r="F36" s="56">
        <v>45441</v>
      </c>
      <c r="G36" s="57">
        <f t="shared" si="2"/>
        <v>4.040967249677192</v>
      </c>
      <c r="H36" s="56">
        <v>42840</v>
      </c>
      <c r="I36" s="57">
        <f t="shared" si="3"/>
        <v>3.8096660939717633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8" customHeight="1">
      <c r="A37" s="115"/>
      <c r="B37" s="115"/>
      <c r="C37" s="63"/>
      <c r="D37" s="62"/>
      <c r="E37" s="30" t="s">
        <v>33</v>
      </c>
      <c r="F37" s="56">
        <v>42225</v>
      </c>
      <c r="G37" s="57">
        <f t="shared" si="2"/>
        <v>3.7549755092893959</v>
      </c>
      <c r="H37" s="56">
        <v>53911</v>
      </c>
      <c r="I37" s="57">
        <f t="shared" si="3"/>
        <v>4.7941855460343543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8" customHeight="1">
      <c r="A38" s="115"/>
      <c r="B38" s="115"/>
      <c r="C38" s="63"/>
      <c r="D38" s="55" t="s">
        <v>34</v>
      </c>
      <c r="E38" s="55"/>
      <c r="F38" s="56">
        <v>746</v>
      </c>
      <c r="G38" s="57">
        <f t="shared" si="2"/>
        <v>6.6340123858611946E-2</v>
      </c>
      <c r="H38" s="56">
        <v>649</v>
      </c>
      <c r="I38" s="57">
        <f t="shared" si="3"/>
        <v>5.7714129201392961E-2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8" customHeight="1">
      <c r="A39" s="115"/>
      <c r="B39" s="115"/>
      <c r="C39" s="62"/>
      <c r="D39" s="55" t="s">
        <v>35</v>
      </c>
      <c r="E39" s="55"/>
      <c r="F39" s="56">
        <v>0</v>
      </c>
      <c r="G39" s="57">
        <f t="shared" si="2"/>
        <v>0</v>
      </c>
      <c r="H39" s="56">
        <v>0</v>
      </c>
      <c r="I39" s="57">
        <f t="shared" si="3"/>
        <v>0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8" customHeight="1">
      <c r="A40" s="115"/>
      <c r="B40" s="115"/>
      <c r="C40" s="30" t="s">
        <v>17</v>
      </c>
      <c r="D40" s="30"/>
      <c r="E40" s="30"/>
      <c r="F40" s="56">
        <f>SUM(F23,F27,F34)</f>
        <v>1124508</v>
      </c>
      <c r="G40" s="57">
        <f t="shared" si="2"/>
        <v>100</v>
      </c>
      <c r="H40" s="56">
        <f>SUM(H23,H27,H34)</f>
        <v>1161028</v>
      </c>
      <c r="I40" s="57">
        <f t="shared" si="3"/>
        <v>103.24764252455296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8" customHeight="1">
      <c r="A41" s="26" t="s">
        <v>18</v>
      </c>
    </row>
    <row r="42" spans="1:24" ht="18" customHeight="1">
      <c r="A42" s="27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r:id="rId1"/>
  <headerFooter alignWithMargins="0">
    <oddHeader>&amp;R&amp;"明朝,斜体"&amp;9指定都市－3-1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 activeCell="M26" sqref="M26"/>
    </sheetView>
  </sheetViews>
  <sheetFormatPr defaultRowHeight="13.5"/>
  <cols>
    <col min="1" max="1" width="5.375" style="1" customWidth="1"/>
    <col min="2" max="2" width="3.125" style="1" customWidth="1"/>
    <col min="3" max="3" width="34.75" style="1" customWidth="1"/>
    <col min="4" max="9" width="11.875" style="1" customWidth="1"/>
    <col min="10" max="16384" width="9" style="1"/>
  </cols>
  <sheetData>
    <row r="1" spans="1:9" ht="33.950000000000003" customHeight="1">
      <c r="A1" s="36" t="s">
        <v>0</v>
      </c>
      <c r="B1" s="36"/>
      <c r="C1" s="20" t="s">
        <v>261</v>
      </c>
      <c r="D1" s="37"/>
      <c r="E1" s="37"/>
    </row>
    <row r="4" spans="1:9">
      <c r="A4" s="9" t="s">
        <v>107</v>
      </c>
    </row>
    <row r="5" spans="1:9">
      <c r="I5" s="38" t="s">
        <v>108</v>
      </c>
    </row>
    <row r="6" spans="1:9" s="32" customFormat="1" ht="29.25" customHeight="1">
      <c r="A6" s="70" t="s">
        <v>109</v>
      </c>
      <c r="B6" s="51"/>
      <c r="C6" s="51"/>
      <c r="D6" s="51"/>
      <c r="E6" s="28" t="s">
        <v>226</v>
      </c>
      <c r="F6" s="28" t="s">
        <v>227</v>
      </c>
      <c r="G6" s="28" t="s">
        <v>228</v>
      </c>
      <c r="H6" s="28" t="s">
        <v>232</v>
      </c>
      <c r="I6" s="28" t="s">
        <v>242</v>
      </c>
    </row>
    <row r="7" spans="1:9" ht="27" customHeight="1">
      <c r="A7" s="115" t="s">
        <v>110</v>
      </c>
      <c r="B7" s="61" t="s">
        <v>111</v>
      </c>
      <c r="C7" s="55"/>
      <c r="D7" s="65" t="s">
        <v>112</v>
      </c>
      <c r="E7" s="97">
        <v>858142</v>
      </c>
      <c r="F7" s="97">
        <v>882411</v>
      </c>
      <c r="G7" s="97">
        <v>1265070</v>
      </c>
      <c r="H7" s="97">
        <v>1177938</v>
      </c>
      <c r="I7" s="28">
        <v>1142879</v>
      </c>
    </row>
    <row r="8" spans="1:9" ht="27" customHeight="1">
      <c r="A8" s="115"/>
      <c r="B8" s="82"/>
      <c r="C8" s="55" t="s">
        <v>113</v>
      </c>
      <c r="D8" s="65" t="s">
        <v>37</v>
      </c>
      <c r="E8" s="94">
        <v>487798</v>
      </c>
      <c r="F8" s="94">
        <v>426390</v>
      </c>
      <c r="G8" s="94">
        <v>427622</v>
      </c>
      <c r="H8" s="72">
        <v>460927</v>
      </c>
      <c r="I8" s="72">
        <v>465664</v>
      </c>
    </row>
    <row r="9" spans="1:9" ht="27" customHeight="1">
      <c r="A9" s="115"/>
      <c r="B9" s="55" t="s">
        <v>114</v>
      </c>
      <c r="C9" s="55"/>
      <c r="D9" s="65"/>
      <c r="E9" s="94">
        <v>844135</v>
      </c>
      <c r="F9" s="94">
        <v>868661</v>
      </c>
      <c r="G9" s="94">
        <v>1247829</v>
      </c>
      <c r="H9" s="73">
        <v>1161028</v>
      </c>
      <c r="I9" s="73">
        <v>1124508</v>
      </c>
    </row>
    <row r="10" spans="1:9" ht="27" customHeight="1">
      <c r="A10" s="115"/>
      <c r="B10" s="55" t="s">
        <v>115</v>
      </c>
      <c r="C10" s="55"/>
      <c r="D10" s="65"/>
      <c r="E10" s="94">
        <v>14008</v>
      </c>
      <c r="F10" s="94">
        <v>13750</v>
      </c>
      <c r="G10" s="94">
        <v>17240</v>
      </c>
      <c r="H10" s="73">
        <v>16910</v>
      </c>
      <c r="I10" s="73">
        <v>18371</v>
      </c>
    </row>
    <row r="11" spans="1:9" ht="27" customHeight="1">
      <c r="A11" s="115"/>
      <c r="B11" s="55" t="s">
        <v>116</v>
      </c>
      <c r="C11" s="55"/>
      <c r="D11" s="65"/>
      <c r="E11" s="94">
        <v>4037</v>
      </c>
      <c r="F11" s="94">
        <v>4406</v>
      </c>
      <c r="G11" s="94">
        <v>8608</v>
      </c>
      <c r="H11" s="73">
        <v>6003</v>
      </c>
      <c r="I11" s="73">
        <v>8504</v>
      </c>
    </row>
    <row r="12" spans="1:9" ht="27" customHeight="1">
      <c r="A12" s="115"/>
      <c r="B12" s="55" t="s">
        <v>117</v>
      </c>
      <c r="C12" s="55"/>
      <c r="D12" s="65"/>
      <c r="E12" s="94">
        <v>9971</v>
      </c>
      <c r="F12" s="94">
        <v>9344</v>
      </c>
      <c r="G12" s="94">
        <v>8632</v>
      </c>
      <c r="H12" s="73">
        <v>10907</v>
      </c>
      <c r="I12" s="73">
        <v>9868</v>
      </c>
    </row>
    <row r="13" spans="1:9" ht="27" customHeight="1">
      <c r="A13" s="115"/>
      <c r="B13" s="55" t="s">
        <v>118</v>
      </c>
      <c r="C13" s="55"/>
      <c r="D13" s="65"/>
      <c r="E13" s="94">
        <v>916</v>
      </c>
      <c r="F13" s="94">
        <v>-627</v>
      </c>
      <c r="G13" s="94">
        <v>-712</v>
      </c>
      <c r="H13" s="73">
        <v>2275</v>
      </c>
      <c r="I13" s="73">
        <v>-1039</v>
      </c>
    </row>
    <row r="14" spans="1:9" ht="27" customHeight="1">
      <c r="A14" s="115"/>
      <c r="B14" s="55" t="s">
        <v>119</v>
      </c>
      <c r="C14" s="55"/>
      <c r="D14" s="65"/>
      <c r="E14" s="94">
        <v>0</v>
      </c>
      <c r="F14" s="94">
        <v>0</v>
      </c>
      <c r="G14" s="94">
        <v>0</v>
      </c>
      <c r="H14" s="73">
        <v>0</v>
      </c>
      <c r="I14" s="73">
        <v>0</v>
      </c>
    </row>
    <row r="15" spans="1:9" ht="27" customHeight="1">
      <c r="A15" s="115"/>
      <c r="B15" s="55" t="s">
        <v>120</v>
      </c>
      <c r="C15" s="55"/>
      <c r="D15" s="65"/>
      <c r="E15" s="94">
        <v>4897</v>
      </c>
      <c r="F15" s="94">
        <v>1651</v>
      </c>
      <c r="G15" s="94">
        <v>2092</v>
      </c>
      <c r="H15" s="73">
        <v>1002</v>
      </c>
      <c r="I15" s="73">
        <v>196</v>
      </c>
    </row>
    <row r="16" spans="1:9" ht="27" customHeight="1">
      <c r="A16" s="115"/>
      <c r="B16" s="55" t="s">
        <v>121</v>
      </c>
      <c r="C16" s="55"/>
      <c r="D16" s="65" t="s">
        <v>38</v>
      </c>
      <c r="E16" s="94">
        <v>68528</v>
      </c>
      <c r="F16" s="94">
        <v>64774</v>
      </c>
      <c r="G16" s="94">
        <v>68834</v>
      </c>
      <c r="H16" s="73">
        <v>75858</v>
      </c>
      <c r="I16" s="73">
        <v>99109</v>
      </c>
    </row>
    <row r="17" spans="1:9" ht="27" customHeight="1">
      <c r="A17" s="115"/>
      <c r="B17" s="55" t="s">
        <v>122</v>
      </c>
      <c r="C17" s="55"/>
      <c r="D17" s="65" t="s">
        <v>39</v>
      </c>
      <c r="E17" s="94">
        <v>198652</v>
      </c>
      <c r="F17" s="94">
        <v>180301</v>
      </c>
      <c r="G17" s="94">
        <v>162451</v>
      </c>
      <c r="H17" s="73">
        <v>174390</v>
      </c>
      <c r="I17" s="73">
        <v>171795</v>
      </c>
    </row>
    <row r="18" spans="1:9" ht="27" customHeight="1">
      <c r="A18" s="115"/>
      <c r="B18" s="55" t="s">
        <v>123</v>
      </c>
      <c r="C18" s="55"/>
      <c r="D18" s="65" t="s">
        <v>40</v>
      </c>
      <c r="E18" s="94">
        <v>1211030</v>
      </c>
      <c r="F18" s="94">
        <v>1190651</v>
      </c>
      <c r="G18" s="94">
        <v>1176640</v>
      </c>
      <c r="H18" s="73">
        <v>1162081</v>
      </c>
      <c r="I18" s="73">
        <v>1134566</v>
      </c>
    </row>
    <row r="19" spans="1:9" ht="27" customHeight="1">
      <c r="A19" s="115"/>
      <c r="B19" s="55" t="s">
        <v>124</v>
      </c>
      <c r="C19" s="55"/>
      <c r="D19" s="65" t="s">
        <v>125</v>
      </c>
      <c r="E19" s="71">
        <f>E17+E18-E16</f>
        <v>1341154</v>
      </c>
      <c r="F19" s="71">
        <f>F17+F18-F16</f>
        <v>1306178</v>
      </c>
      <c r="G19" s="71">
        <f>G17+G18-G16</f>
        <v>1270257</v>
      </c>
      <c r="H19" s="71">
        <f>H17+H18-H16</f>
        <v>1260613</v>
      </c>
      <c r="I19" s="71">
        <f>I17+I18-I16</f>
        <v>1207252</v>
      </c>
    </row>
    <row r="20" spans="1:9" ht="27" customHeight="1">
      <c r="A20" s="115"/>
      <c r="B20" s="55" t="s">
        <v>126</v>
      </c>
      <c r="C20" s="55"/>
      <c r="D20" s="65" t="s">
        <v>127</v>
      </c>
      <c r="E20" s="74">
        <f>E18/E8</f>
        <v>2.4826465053157252</v>
      </c>
      <c r="F20" s="74">
        <f>F18/F8</f>
        <v>2.7923989774619478</v>
      </c>
      <c r="G20" s="74">
        <f>G18/G8</f>
        <v>2.7515890202094373</v>
      </c>
      <c r="H20" s="74">
        <f>H18/H8</f>
        <v>2.5211823130343851</v>
      </c>
      <c r="I20" s="74">
        <f>I18/I8</f>
        <v>2.4364477391423858</v>
      </c>
    </row>
    <row r="21" spans="1:9" ht="27" customHeight="1">
      <c r="A21" s="115"/>
      <c r="B21" s="55" t="s">
        <v>128</v>
      </c>
      <c r="C21" s="55"/>
      <c r="D21" s="65" t="s">
        <v>129</v>
      </c>
      <c r="E21" s="74">
        <f>E19/E8</f>
        <v>2.7494044666029791</v>
      </c>
      <c r="F21" s="74">
        <f>F19/F8</f>
        <v>3.0633410727268462</v>
      </c>
      <c r="G21" s="74">
        <f>G19/G8</f>
        <v>2.9705136779679249</v>
      </c>
      <c r="H21" s="74">
        <f>H19/H8</f>
        <v>2.7349515216075431</v>
      </c>
      <c r="I21" s="74">
        <f>I19/I8</f>
        <v>2.592538826278175</v>
      </c>
    </row>
    <row r="22" spans="1:9" ht="27" customHeight="1">
      <c r="A22" s="115"/>
      <c r="B22" s="55" t="s">
        <v>130</v>
      </c>
      <c r="C22" s="55"/>
      <c r="D22" s="65" t="s">
        <v>131</v>
      </c>
      <c r="E22" s="71">
        <f>E18/E24*1000000</f>
        <v>787057.22628667019</v>
      </c>
      <c r="F22" s="71">
        <f>F18/F24*1000000</f>
        <v>773812.76560898591</v>
      </c>
      <c r="G22" s="71">
        <f>G18/G24*1000000</f>
        <v>729748.10095807968</v>
      </c>
      <c r="H22" s="71">
        <f>H18/H24*1000000</f>
        <v>720718.65898615227</v>
      </c>
      <c r="I22" s="71">
        <f>I18/I24*1000000</f>
        <v>703653.95015604154</v>
      </c>
    </row>
    <row r="23" spans="1:9" ht="27" customHeight="1">
      <c r="A23" s="115"/>
      <c r="B23" s="55" t="s">
        <v>132</v>
      </c>
      <c r="C23" s="55"/>
      <c r="D23" s="65" t="s">
        <v>133</v>
      </c>
      <c r="E23" s="71">
        <f>E19/E24*1000000</f>
        <v>871625.76258496731</v>
      </c>
      <c r="F23" s="71">
        <f>F19/F24*1000000</f>
        <v>848894.60518457042</v>
      </c>
      <c r="G23" s="71">
        <f>G19/G24*1000000</f>
        <v>787809.04395457183</v>
      </c>
      <c r="H23" s="71">
        <f>H19/H24*1000000</f>
        <v>781827.86816109228</v>
      </c>
      <c r="I23" s="71">
        <f>I19/I24*1000000</f>
        <v>748733.55858873029</v>
      </c>
    </row>
    <row r="24" spans="1:9" ht="27" customHeight="1">
      <c r="A24" s="115"/>
      <c r="B24" s="75" t="s">
        <v>134</v>
      </c>
      <c r="C24" s="76"/>
      <c r="D24" s="65" t="s">
        <v>135</v>
      </c>
      <c r="E24" s="71">
        <v>1538681</v>
      </c>
      <c r="F24" s="71">
        <f>E24</f>
        <v>1538681</v>
      </c>
      <c r="G24" s="71">
        <v>1612392</v>
      </c>
      <c r="H24" s="71">
        <f>G24</f>
        <v>1612392</v>
      </c>
      <c r="I24" s="73">
        <v>1612392</v>
      </c>
    </row>
    <row r="25" spans="1:9" ht="27" customHeight="1">
      <c r="A25" s="115"/>
      <c r="B25" s="30" t="s">
        <v>136</v>
      </c>
      <c r="C25" s="30"/>
      <c r="D25" s="30"/>
      <c r="E25" s="94">
        <v>419058</v>
      </c>
      <c r="F25" s="94">
        <v>421511</v>
      </c>
      <c r="G25" s="94">
        <v>427492</v>
      </c>
      <c r="H25" s="93">
        <v>451518</v>
      </c>
      <c r="I25" s="66">
        <v>442104</v>
      </c>
    </row>
    <row r="26" spans="1:9" ht="27" customHeight="1">
      <c r="A26" s="115"/>
      <c r="B26" s="30" t="s">
        <v>137</v>
      </c>
      <c r="C26" s="30"/>
      <c r="D26" s="30"/>
      <c r="E26" s="77">
        <v>0.89</v>
      </c>
      <c r="F26" s="77">
        <v>0.89</v>
      </c>
      <c r="G26" s="77">
        <v>0.89</v>
      </c>
      <c r="H26" s="78">
        <v>0.88</v>
      </c>
      <c r="I26" s="78">
        <v>0.88</v>
      </c>
    </row>
    <row r="27" spans="1:9" ht="27" customHeight="1">
      <c r="A27" s="115"/>
      <c r="B27" s="30" t="s">
        <v>138</v>
      </c>
      <c r="C27" s="30"/>
      <c r="D27" s="30"/>
      <c r="E27" s="79">
        <v>2.4</v>
      </c>
      <c r="F27" s="79">
        <v>2.2000000000000002</v>
      </c>
      <c r="G27" s="79">
        <v>2</v>
      </c>
      <c r="H27" s="80">
        <v>2.4</v>
      </c>
      <c r="I27" s="80">
        <v>2.2000000000000002</v>
      </c>
    </row>
    <row r="28" spans="1:9" ht="27" customHeight="1">
      <c r="A28" s="115"/>
      <c r="B28" s="30" t="s">
        <v>139</v>
      </c>
      <c r="C28" s="30"/>
      <c r="D28" s="30"/>
      <c r="E28" s="79">
        <v>91.9</v>
      </c>
      <c r="F28" s="79">
        <v>92.9</v>
      </c>
      <c r="G28" s="79">
        <v>93.8</v>
      </c>
      <c r="H28" s="80">
        <v>90.3</v>
      </c>
      <c r="I28" s="80">
        <v>93.6</v>
      </c>
    </row>
    <row r="29" spans="1:9" ht="27" customHeight="1">
      <c r="A29" s="115"/>
      <c r="B29" s="30" t="s">
        <v>140</v>
      </c>
      <c r="C29" s="30"/>
      <c r="D29" s="30"/>
      <c r="E29" s="79">
        <v>58.3</v>
      </c>
      <c r="F29" s="79">
        <v>58.8</v>
      </c>
      <c r="G29" s="79">
        <v>55.6</v>
      </c>
      <c r="H29" s="80">
        <v>59.7</v>
      </c>
      <c r="I29" s="80">
        <v>59.5</v>
      </c>
    </row>
    <row r="30" spans="1:9" ht="27" customHeight="1">
      <c r="A30" s="115"/>
      <c r="B30" s="115" t="s">
        <v>141</v>
      </c>
      <c r="C30" s="30" t="s">
        <v>142</v>
      </c>
      <c r="D30" s="30"/>
      <c r="E30" s="79">
        <v>0</v>
      </c>
      <c r="F30" s="79">
        <v>0</v>
      </c>
      <c r="G30" s="79">
        <v>0</v>
      </c>
      <c r="H30" s="80">
        <v>0</v>
      </c>
      <c r="I30" s="80">
        <v>0</v>
      </c>
    </row>
    <row r="31" spans="1:9" ht="27" customHeight="1">
      <c r="A31" s="115"/>
      <c r="B31" s="115"/>
      <c r="C31" s="30" t="s">
        <v>143</v>
      </c>
      <c r="D31" s="30"/>
      <c r="E31" s="79">
        <v>0</v>
      </c>
      <c r="F31" s="79">
        <v>0</v>
      </c>
      <c r="G31" s="79">
        <v>0</v>
      </c>
      <c r="H31" s="80">
        <v>0</v>
      </c>
      <c r="I31" s="80">
        <v>0</v>
      </c>
    </row>
    <row r="32" spans="1:9" ht="27" customHeight="1">
      <c r="A32" s="115"/>
      <c r="B32" s="115"/>
      <c r="C32" s="30" t="s">
        <v>144</v>
      </c>
      <c r="D32" s="30"/>
      <c r="E32" s="79">
        <v>11.7</v>
      </c>
      <c r="F32" s="79">
        <v>11</v>
      </c>
      <c r="G32" s="79">
        <v>9.6999999999999993</v>
      </c>
      <c r="H32" s="80">
        <v>8.8000000000000007</v>
      </c>
      <c r="I32" s="80">
        <v>8.4</v>
      </c>
    </row>
    <row r="33" spans="1:9" ht="27" customHeight="1">
      <c r="A33" s="115"/>
      <c r="B33" s="115"/>
      <c r="C33" s="30" t="s">
        <v>145</v>
      </c>
      <c r="D33" s="30"/>
      <c r="E33" s="79">
        <v>135.5</v>
      </c>
      <c r="F33" s="79">
        <v>123.2</v>
      </c>
      <c r="G33" s="79">
        <v>107.1</v>
      </c>
      <c r="H33" s="81">
        <v>82.9</v>
      </c>
      <c r="I33" s="81">
        <v>74.3</v>
      </c>
    </row>
    <row r="34" spans="1:9" ht="27" customHeight="1">
      <c r="A34" s="1" t="s">
        <v>243</v>
      </c>
      <c r="E34" s="39"/>
      <c r="F34" s="39"/>
      <c r="G34" s="39"/>
      <c r="H34" s="39"/>
      <c r="I34" s="40"/>
    </row>
    <row r="35" spans="1:9" ht="27" customHeight="1">
      <c r="A35" s="11" t="s">
        <v>146</v>
      </c>
    </row>
    <row r="36" spans="1:9">
      <c r="A36" s="41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r:id="rId1"/>
  <headerFooter alignWithMargins="0">
    <oddHeader>&amp;R&amp;"明朝,斜体"&amp;9指定都市－3-2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N30" sqref="N30:O48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261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244</v>
      </c>
      <c r="B5" s="12"/>
      <c r="C5" s="12"/>
      <c r="D5" s="12"/>
      <c r="K5" s="16"/>
      <c r="O5" s="16" t="s">
        <v>43</v>
      </c>
    </row>
    <row r="6" spans="1:25" ht="15.95" customHeight="1">
      <c r="A6" s="123" t="s">
        <v>44</v>
      </c>
      <c r="B6" s="122"/>
      <c r="C6" s="122"/>
      <c r="D6" s="122"/>
      <c r="E6" s="122"/>
      <c r="F6" s="131" t="s">
        <v>246</v>
      </c>
      <c r="G6" s="132"/>
      <c r="H6" s="131" t="s">
        <v>263</v>
      </c>
      <c r="I6" s="132"/>
      <c r="J6" s="131" t="s">
        <v>264</v>
      </c>
      <c r="K6" s="132"/>
      <c r="L6" s="131" t="s">
        <v>249</v>
      </c>
      <c r="M6" s="132"/>
      <c r="N6" s="132"/>
      <c r="O6" s="132"/>
    </row>
    <row r="7" spans="1:25" ht="15.95" customHeight="1">
      <c r="A7" s="122"/>
      <c r="B7" s="122"/>
      <c r="C7" s="122"/>
      <c r="D7" s="122"/>
      <c r="E7" s="122"/>
      <c r="F7" s="53" t="s">
        <v>262</v>
      </c>
      <c r="G7" s="96" t="s">
        <v>240</v>
      </c>
      <c r="H7" s="53" t="s">
        <v>262</v>
      </c>
      <c r="I7" s="96" t="s">
        <v>240</v>
      </c>
      <c r="J7" s="53" t="s">
        <v>262</v>
      </c>
      <c r="K7" s="96" t="s">
        <v>240</v>
      </c>
      <c r="L7" s="53" t="s">
        <v>262</v>
      </c>
      <c r="M7" s="96" t="s">
        <v>240</v>
      </c>
      <c r="N7" s="53" t="s">
        <v>239</v>
      </c>
      <c r="O7" s="83" t="s">
        <v>240</v>
      </c>
    </row>
    <row r="8" spans="1:25" ht="15.95" customHeight="1">
      <c r="A8" s="120" t="s">
        <v>83</v>
      </c>
      <c r="B8" s="61" t="s">
        <v>45</v>
      </c>
      <c r="C8" s="55"/>
      <c r="D8" s="55"/>
      <c r="E8" s="65" t="s">
        <v>36</v>
      </c>
      <c r="F8" s="93">
        <v>53557</v>
      </c>
      <c r="G8" s="93">
        <v>52806</v>
      </c>
      <c r="H8" s="93">
        <v>36209</v>
      </c>
      <c r="I8" s="93">
        <v>35395</v>
      </c>
      <c r="J8" s="93">
        <v>215</v>
      </c>
      <c r="K8" s="93">
        <v>214</v>
      </c>
      <c r="L8" s="93">
        <v>32109</v>
      </c>
      <c r="M8" s="93">
        <v>28045</v>
      </c>
      <c r="N8" s="66"/>
      <c r="O8" s="66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20"/>
      <c r="B9" s="63"/>
      <c r="C9" s="55" t="s">
        <v>46</v>
      </c>
      <c r="D9" s="55"/>
      <c r="E9" s="65" t="s">
        <v>37</v>
      </c>
      <c r="F9" s="93">
        <v>53467</v>
      </c>
      <c r="G9" s="93">
        <v>52629</v>
      </c>
      <c r="H9" s="93">
        <v>36198</v>
      </c>
      <c r="I9" s="93">
        <v>35379</v>
      </c>
      <c r="J9" s="93">
        <v>215</v>
      </c>
      <c r="K9" s="93">
        <v>214</v>
      </c>
      <c r="L9" s="93">
        <v>31957</v>
      </c>
      <c r="M9" s="93">
        <v>27722</v>
      </c>
      <c r="N9" s="66"/>
      <c r="O9" s="66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20"/>
      <c r="B10" s="62"/>
      <c r="C10" s="55" t="s">
        <v>47</v>
      </c>
      <c r="D10" s="55"/>
      <c r="E10" s="65" t="s">
        <v>38</v>
      </c>
      <c r="F10" s="93">
        <v>89</v>
      </c>
      <c r="G10" s="93">
        <v>177</v>
      </c>
      <c r="H10" s="93">
        <v>12</v>
      </c>
      <c r="I10" s="93">
        <v>16</v>
      </c>
      <c r="J10" s="67">
        <v>0</v>
      </c>
      <c r="K10" s="67">
        <v>0</v>
      </c>
      <c r="L10" s="93">
        <v>152</v>
      </c>
      <c r="M10" s="93">
        <v>323</v>
      </c>
      <c r="N10" s="66"/>
      <c r="O10" s="66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20"/>
      <c r="B11" s="61" t="s">
        <v>48</v>
      </c>
      <c r="C11" s="55"/>
      <c r="D11" s="55"/>
      <c r="E11" s="65" t="s">
        <v>39</v>
      </c>
      <c r="F11" s="93">
        <v>48091</v>
      </c>
      <c r="G11" s="93">
        <v>48484</v>
      </c>
      <c r="H11" s="93">
        <v>30640</v>
      </c>
      <c r="I11" s="93">
        <v>29984</v>
      </c>
      <c r="J11" s="93">
        <v>213</v>
      </c>
      <c r="K11" s="93">
        <v>170</v>
      </c>
      <c r="L11" s="93">
        <v>28400</v>
      </c>
      <c r="M11" s="93">
        <v>27879</v>
      </c>
      <c r="N11" s="66"/>
      <c r="O11" s="66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20"/>
      <c r="B12" s="63"/>
      <c r="C12" s="55" t="s">
        <v>49</v>
      </c>
      <c r="D12" s="55"/>
      <c r="E12" s="65" t="s">
        <v>40</v>
      </c>
      <c r="F12" s="93">
        <v>48073</v>
      </c>
      <c r="G12" s="93">
        <v>47089</v>
      </c>
      <c r="H12" s="93">
        <v>30627</v>
      </c>
      <c r="I12" s="93">
        <v>29967</v>
      </c>
      <c r="J12" s="93">
        <v>213</v>
      </c>
      <c r="K12" s="93">
        <v>170</v>
      </c>
      <c r="L12" s="93">
        <v>28400</v>
      </c>
      <c r="M12" s="93">
        <v>27661</v>
      </c>
      <c r="N12" s="66"/>
      <c r="O12" s="66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20"/>
      <c r="B13" s="62"/>
      <c r="C13" s="55" t="s">
        <v>50</v>
      </c>
      <c r="D13" s="55"/>
      <c r="E13" s="65" t="s">
        <v>41</v>
      </c>
      <c r="F13" s="93">
        <v>17</v>
      </c>
      <c r="G13" s="93">
        <v>1394</v>
      </c>
      <c r="H13" s="67">
        <v>14</v>
      </c>
      <c r="I13" s="107">
        <v>17</v>
      </c>
      <c r="J13" s="67">
        <v>0</v>
      </c>
      <c r="K13" s="67">
        <v>0</v>
      </c>
      <c r="L13" s="93">
        <v>0</v>
      </c>
      <c r="M13" s="93">
        <v>218</v>
      </c>
      <c r="N13" s="66"/>
      <c r="O13" s="66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20"/>
      <c r="B14" s="55" t="s">
        <v>51</v>
      </c>
      <c r="C14" s="55"/>
      <c r="D14" s="55"/>
      <c r="E14" s="65" t="s">
        <v>148</v>
      </c>
      <c r="F14" s="93">
        <f>F9-F12</f>
        <v>5394</v>
      </c>
      <c r="G14" s="93">
        <f>G9-G12</f>
        <v>5540</v>
      </c>
      <c r="H14" s="93">
        <f t="shared" ref="H14:M15" si="0">H9-H12</f>
        <v>5571</v>
      </c>
      <c r="I14" s="93">
        <f t="shared" si="0"/>
        <v>5412</v>
      </c>
      <c r="J14" s="93">
        <f t="shared" si="0"/>
        <v>2</v>
      </c>
      <c r="K14" s="93">
        <f t="shared" si="0"/>
        <v>44</v>
      </c>
      <c r="L14" s="93">
        <f t="shared" si="0"/>
        <v>3557</v>
      </c>
      <c r="M14" s="93">
        <f t="shared" si="0"/>
        <v>61</v>
      </c>
      <c r="N14" s="66">
        <f t="shared" ref="N14:O15" si="1">N9-N12</f>
        <v>0</v>
      </c>
      <c r="O14" s="66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20"/>
      <c r="B15" s="55" t="s">
        <v>52</v>
      </c>
      <c r="C15" s="55"/>
      <c r="D15" s="55"/>
      <c r="E15" s="65" t="s">
        <v>149</v>
      </c>
      <c r="F15" s="93">
        <f>F10-F13</f>
        <v>72</v>
      </c>
      <c r="G15" s="93">
        <f>G10-G13</f>
        <v>-1217</v>
      </c>
      <c r="H15" s="93">
        <f t="shared" si="0"/>
        <v>-2</v>
      </c>
      <c r="I15" s="93">
        <f>I10-I13</f>
        <v>-1</v>
      </c>
      <c r="J15" s="93">
        <f t="shared" si="0"/>
        <v>0</v>
      </c>
      <c r="K15" s="93">
        <f t="shared" si="0"/>
        <v>0</v>
      </c>
      <c r="L15" s="93">
        <f t="shared" si="0"/>
        <v>152</v>
      </c>
      <c r="M15" s="93">
        <f t="shared" si="0"/>
        <v>105</v>
      </c>
      <c r="N15" s="66">
        <f t="shared" si="1"/>
        <v>0</v>
      </c>
      <c r="O15" s="66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20"/>
      <c r="B16" s="55" t="s">
        <v>53</v>
      </c>
      <c r="C16" s="55"/>
      <c r="D16" s="55"/>
      <c r="E16" s="65" t="s">
        <v>150</v>
      </c>
      <c r="F16" s="93">
        <f>F8-F11</f>
        <v>5466</v>
      </c>
      <c r="G16" s="93">
        <f t="shared" ref="G16:M16" si="2">G8-G11</f>
        <v>4322</v>
      </c>
      <c r="H16" s="93">
        <f t="shared" si="2"/>
        <v>5569</v>
      </c>
      <c r="I16" s="93">
        <f>I8-I11</f>
        <v>5411</v>
      </c>
      <c r="J16" s="93">
        <f t="shared" si="2"/>
        <v>2</v>
      </c>
      <c r="K16" s="93">
        <f t="shared" si="2"/>
        <v>44</v>
      </c>
      <c r="L16" s="93">
        <f t="shared" si="2"/>
        <v>3709</v>
      </c>
      <c r="M16" s="93">
        <f t="shared" si="2"/>
        <v>166</v>
      </c>
      <c r="N16" s="66">
        <f t="shared" ref="N16:O16" si="3">N8-N11</f>
        <v>0</v>
      </c>
      <c r="O16" s="66">
        <f t="shared" si="3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20"/>
      <c r="B17" s="55" t="s">
        <v>54</v>
      </c>
      <c r="C17" s="55"/>
      <c r="D17" s="55"/>
      <c r="E17" s="53"/>
      <c r="F17" s="67"/>
      <c r="G17" s="67"/>
      <c r="H17" s="67">
        <v>0</v>
      </c>
      <c r="I17" s="67">
        <v>0</v>
      </c>
      <c r="J17" s="93">
        <v>0</v>
      </c>
      <c r="K17" s="93">
        <v>0</v>
      </c>
      <c r="L17" s="93">
        <v>-108890</v>
      </c>
      <c r="M17" s="93">
        <v>-112599</v>
      </c>
      <c r="N17" s="67"/>
      <c r="O17" s="6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20"/>
      <c r="B18" s="55" t="s">
        <v>55</v>
      </c>
      <c r="C18" s="55"/>
      <c r="D18" s="55"/>
      <c r="E18" s="53"/>
      <c r="F18" s="68"/>
      <c r="G18" s="68"/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-4914</v>
      </c>
      <c r="N18" s="68"/>
      <c r="O18" s="6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20" t="s">
        <v>84</v>
      </c>
      <c r="B19" s="61" t="s">
        <v>56</v>
      </c>
      <c r="C19" s="55"/>
      <c r="D19" s="55"/>
      <c r="E19" s="65"/>
      <c r="F19" s="93">
        <v>30721</v>
      </c>
      <c r="G19" s="93">
        <v>32266</v>
      </c>
      <c r="H19" s="93">
        <v>12379</v>
      </c>
      <c r="I19" s="93">
        <v>11916</v>
      </c>
      <c r="J19" s="93">
        <v>788</v>
      </c>
      <c r="K19" s="93">
        <v>318</v>
      </c>
      <c r="L19" s="93">
        <v>31712</v>
      </c>
      <c r="M19" s="93">
        <v>31910</v>
      </c>
      <c r="N19" s="66"/>
      <c r="O19" s="66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20"/>
      <c r="B20" s="62"/>
      <c r="C20" s="55" t="s">
        <v>57</v>
      </c>
      <c r="D20" s="55"/>
      <c r="E20" s="65"/>
      <c r="F20" s="93">
        <v>16285</v>
      </c>
      <c r="G20" s="93">
        <v>16146</v>
      </c>
      <c r="H20" s="93">
        <v>7635</v>
      </c>
      <c r="I20" s="93">
        <v>7797</v>
      </c>
      <c r="J20" s="93">
        <v>718</v>
      </c>
      <c r="K20" s="93">
        <v>278</v>
      </c>
      <c r="L20" s="93">
        <v>16646</v>
      </c>
      <c r="M20" s="93">
        <v>19804</v>
      </c>
      <c r="N20" s="66"/>
      <c r="O20" s="66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20"/>
      <c r="B21" s="55" t="s">
        <v>58</v>
      </c>
      <c r="C21" s="55"/>
      <c r="D21" s="55"/>
      <c r="E21" s="65" t="s">
        <v>151</v>
      </c>
      <c r="F21" s="93">
        <v>30476</v>
      </c>
      <c r="G21" s="93">
        <v>31469</v>
      </c>
      <c r="H21" s="93">
        <v>12379</v>
      </c>
      <c r="I21" s="93">
        <v>11916</v>
      </c>
      <c r="J21" s="93">
        <v>788</v>
      </c>
      <c r="K21" s="93">
        <v>318</v>
      </c>
      <c r="L21" s="93">
        <v>31712</v>
      </c>
      <c r="M21" s="93">
        <v>31910</v>
      </c>
      <c r="N21" s="66"/>
      <c r="O21" s="66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20"/>
      <c r="B22" s="61" t="s">
        <v>59</v>
      </c>
      <c r="C22" s="55"/>
      <c r="D22" s="55"/>
      <c r="E22" s="65" t="s">
        <v>152</v>
      </c>
      <c r="F22" s="93">
        <v>57951</v>
      </c>
      <c r="G22" s="93">
        <v>59350</v>
      </c>
      <c r="H22" s="93">
        <v>27047</v>
      </c>
      <c r="I22" s="93">
        <v>28047</v>
      </c>
      <c r="J22" s="93">
        <v>840</v>
      </c>
      <c r="K22" s="56">
        <v>374</v>
      </c>
      <c r="L22" s="93">
        <v>43044</v>
      </c>
      <c r="M22" s="93">
        <v>47275</v>
      </c>
      <c r="N22" s="66"/>
      <c r="O22" s="66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20"/>
      <c r="B23" s="62" t="s">
        <v>60</v>
      </c>
      <c r="C23" s="55" t="s">
        <v>61</v>
      </c>
      <c r="D23" s="55"/>
      <c r="E23" s="65"/>
      <c r="F23" s="93">
        <v>30348</v>
      </c>
      <c r="G23" s="93">
        <v>33388</v>
      </c>
      <c r="H23" s="93">
        <v>7771</v>
      </c>
      <c r="I23" s="93">
        <v>8936</v>
      </c>
      <c r="J23" s="93">
        <v>41</v>
      </c>
      <c r="K23" s="93">
        <v>44</v>
      </c>
      <c r="L23" s="93">
        <v>20619</v>
      </c>
      <c r="M23" s="93">
        <v>28929</v>
      </c>
      <c r="N23" s="66"/>
      <c r="O23" s="66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20"/>
      <c r="B24" s="55" t="s">
        <v>153</v>
      </c>
      <c r="C24" s="55"/>
      <c r="D24" s="55"/>
      <c r="E24" s="65" t="s">
        <v>154</v>
      </c>
      <c r="F24" s="93">
        <f>F21-F22</f>
        <v>-27475</v>
      </c>
      <c r="G24" s="93">
        <f t="shared" ref="G24:J24" si="4">G21-G22</f>
        <v>-27881</v>
      </c>
      <c r="H24" s="93">
        <f t="shared" si="4"/>
        <v>-14668</v>
      </c>
      <c r="I24" s="93">
        <f t="shared" si="4"/>
        <v>-16131</v>
      </c>
      <c r="J24" s="93">
        <f t="shared" si="4"/>
        <v>-52</v>
      </c>
      <c r="K24" s="93">
        <f>K21-K22</f>
        <v>-56</v>
      </c>
      <c r="L24" s="93">
        <f>L21-L22</f>
        <v>-11332</v>
      </c>
      <c r="M24" s="93">
        <f t="shared" ref="M24" si="5">M21-M22</f>
        <v>-15365</v>
      </c>
      <c r="N24" s="66">
        <f t="shared" ref="N24:O24" si="6">N21-N22</f>
        <v>0</v>
      </c>
      <c r="O24" s="66">
        <f t="shared" si="6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20"/>
      <c r="B25" s="61" t="s">
        <v>62</v>
      </c>
      <c r="C25" s="61"/>
      <c r="D25" s="61"/>
      <c r="E25" s="124" t="s">
        <v>155</v>
      </c>
      <c r="F25" s="118">
        <v>27475</v>
      </c>
      <c r="G25" s="118">
        <v>27881</v>
      </c>
      <c r="H25" s="118">
        <v>14668</v>
      </c>
      <c r="I25" s="118">
        <v>16131</v>
      </c>
      <c r="J25" s="118">
        <v>52</v>
      </c>
      <c r="K25" s="118">
        <v>56</v>
      </c>
      <c r="L25" s="118">
        <v>11332</v>
      </c>
      <c r="M25" s="118">
        <v>9179</v>
      </c>
      <c r="N25" s="118"/>
      <c r="O25" s="1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20"/>
      <c r="B26" s="82" t="s">
        <v>63</v>
      </c>
      <c r="C26" s="82"/>
      <c r="D26" s="82"/>
      <c r="E26" s="125"/>
      <c r="F26" s="119"/>
      <c r="G26" s="119"/>
      <c r="H26" s="119"/>
      <c r="I26" s="119">
        <v>0</v>
      </c>
      <c r="J26" s="119"/>
      <c r="K26" s="119">
        <v>0</v>
      </c>
      <c r="L26" s="119"/>
      <c r="M26" s="119"/>
      <c r="N26" s="119"/>
      <c r="O26" s="119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20"/>
      <c r="B27" s="55" t="s">
        <v>156</v>
      </c>
      <c r="C27" s="55"/>
      <c r="D27" s="55"/>
      <c r="E27" s="65" t="s">
        <v>157</v>
      </c>
      <c r="F27" s="93">
        <f t="shared" ref="F27:M27" si="7">F24+F25</f>
        <v>0</v>
      </c>
      <c r="G27" s="93">
        <f t="shared" si="7"/>
        <v>0</v>
      </c>
      <c r="H27" s="93">
        <f t="shared" si="7"/>
        <v>0</v>
      </c>
      <c r="I27" s="93">
        <f t="shared" si="7"/>
        <v>0</v>
      </c>
      <c r="J27" s="93">
        <f t="shared" si="7"/>
        <v>0</v>
      </c>
      <c r="K27" s="93">
        <f t="shared" si="7"/>
        <v>0</v>
      </c>
      <c r="L27" s="93">
        <f t="shared" si="7"/>
        <v>0</v>
      </c>
      <c r="M27" s="93">
        <f t="shared" si="7"/>
        <v>-6186</v>
      </c>
      <c r="N27" s="66">
        <f t="shared" ref="N27:O27" si="8">N24+N25</f>
        <v>0</v>
      </c>
      <c r="O27" s="66">
        <f t="shared" si="8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22" t="s">
        <v>64</v>
      </c>
      <c r="B30" s="122"/>
      <c r="C30" s="122"/>
      <c r="D30" s="122"/>
      <c r="E30" s="122"/>
      <c r="F30" s="127" t="s">
        <v>251</v>
      </c>
      <c r="G30" s="128"/>
      <c r="H30" s="129" t="s">
        <v>252</v>
      </c>
      <c r="I30" s="130"/>
      <c r="J30" s="129" t="s">
        <v>253</v>
      </c>
      <c r="K30" s="130"/>
      <c r="L30" s="128" t="s">
        <v>254</v>
      </c>
      <c r="M30" s="128"/>
      <c r="N30" s="127" t="s">
        <v>250</v>
      </c>
      <c r="O30" s="128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22"/>
      <c r="B31" s="122"/>
      <c r="C31" s="122"/>
      <c r="D31" s="122"/>
      <c r="E31" s="122"/>
      <c r="F31" s="53" t="s">
        <v>262</v>
      </c>
      <c r="G31" s="96" t="s">
        <v>240</v>
      </c>
      <c r="H31" s="53" t="s">
        <v>262</v>
      </c>
      <c r="I31" s="96" t="s">
        <v>240</v>
      </c>
      <c r="J31" s="53" t="s">
        <v>262</v>
      </c>
      <c r="K31" s="96" t="s">
        <v>240</v>
      </c>
      <c r="L31" s="53" t="s">
        <v>262</v>
      </c>
      <c r="M31" s="96" t="s">
        <v>240</v>
      </c>
      <c r="N31" s="53" t="s">
        <v>262</v>
      </c>
      <c r="O31" s="96" t="s">
        <v>240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20" t="s">
        <v>85</v>
      </c>
      <c r="B32" s="61" t="s">
        <v>45</v>
      </c>
      <c r="C32" s="55"/>
      <c r="D32" s="55"/>
      <c r="E32" s="65" t="s">
        <v>36</v>
      </c>
      <c r="F32" s="93">
        <v>3549</v>
      </c>
      <c r="G32" s="93">
        <v>3169</v>
      </c>
      <c r="H32" s="93">
        <v>3572.0970000000002</v>
      </c>
      <c r="I32" s="93">
        <v>3546.2179999999998</v>
      </c>
      <c r="J32" s="93">
        <v>27133.684000000001</v>
      </c>
      <c r="K32" s="93">
        <v>6995.3890000000001</v>
      </c>
      <c r="L32" s="93">
        <v>0</v>
      </c>
      <c r="M32" s="93">
        <v>0</v>
      </c>
      <c r="N32" s="93">
        <v>76</v>
      </c>
      <c r="O32" s="93">
        <v>75</v>
      </c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26"/>
      <c r="B33" s="63"/>
      <c r="C33" s="61" t="s">
        <v>65</v>
      </c>
      <c r="D33" s="55"/>
      <c r="E33" s="65"/>
      <c r="F33" s="93">
        <v>2480</v>
      </c>
      <c r="G33" s="93">
        <v>2249</v>
      </c>
      <c r="H33" s="93">
        <v>3041.4409999999998</v>
      </c>
      <c r="I33" s="93">
        <v>3007.8519999999999</v>
      </c>
      <c r="J33" s="93">
        <v>24433.785</v>
      </c>
      <c r="K33" s="93">
        <v>6511.3919999999998</v>
      </c>
      <c r="L33" s="93">
        <v>0</v>
      </c>
      <c r="M33" s="93">
        <v>0</v>
      </c>
      <c r="N33" s="93">
        <v>13</v>
      </c>
      <c r="O33" s="93">
        <v>16</v>
      </c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26"/>
      <c r="B34" s="63"/>
      <c r="C34" s="62"/>
      <c r="D34" s="55" t="s">
        <v>66</v>
      </c>
      <c r="E34" s="65"/>
      <c r="F34" s="93">
        <v>1678</v>
      </c>
      <c r="G34" s="93">
        <v>1612</v>
      </c>
      <c r="H34" s="93">
        <v>3041.4409999999998</v>
      </c>
      <c r="I34" s="93">
        <v>3007.8519999999999</v>
      </c>
      <c r="J34" s="93">
        <v>24433.785</v>
      </c>
      <c r="K34" s="93">
        <v>6511.3919999999998</v>
      </c>
      <c r="L34" s="93">
        <v>0</v>
      </c>
      <c r="M34" s="93">
        <v>0</v>
      </c>
      <c r="N34" s="93">
        <v>13</v>
      </c>
      <c r="O34" s="93">
        <v>16</v>
      </c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26"/>
      <c r="B35" s="62"/>
      <c r="C35" s="55" t="s">
        <v>67</v>
      </c>
      <c r="D35" s="55"/>
      <c r="E35" s="65"/>
      <c r="F35" s="93">
        <v>1069</v>
      </c>
      <c r="G35" s="93">
        <v>920</v>
      </c>
      <c r="H35" s="93">
        <v>530.65599999999995</v>
      </c>
      <c r="I35" s="93">
        <v>538.36599999999999</v>
      </c>
      <c r="J35" s="93">
        <v>2699.8989999999999</v>
      </c>
      <c r="K35" s="93">
        <v>483.99700000000001</v>
      </c>
      <c r="L35" s="93">
        <v>0</v>
      </c>
      <c r="M35" s="93">
        <v>0</v>
      </c>
      <c r="N35" s="93">
        <v>63</v>
      </c>
      <c r="O35" s="93">
        <v>59</v>
      </c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26"/>
      <c r="B36" s="61" t="s">
        <v>48</v>
      </c>
      <c r="C36" s="55"/>
      <c r="D36" s="55"/>
      <c r="E36" s="65" t="s">
        <v>37</v>
      </c>
      <c r="F36" s="93">
        <v>2718</v>
      </c>
      <c r="G36" s="93">
        <v>2336</v>
      </c>
      <c r="H36" s="93">
        <v>1573.347</v>
      </c>
      <c r="I36" s="93">
        <v>1299.8</v>
      </c>
      <c r="J36" s="93">
        <v>10068.048000000001</v>
      </c>
      <c r="K36" s="93">
        <v>2666.4780000000001</v>
      </c>
      <c r="L36" s="93">
        <v>0</v>
      </c>
      <c r="M36" s="93">
        <v>0</v>
      </c>
      <c r="N36" s="93">
        <v>76</v>
      </c>
      <c r="O36" s="93">
        <v>75</v>
      </c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26"/>
      <c r="B37" s="63"/>
      <c r="C37" s="55" t="s">
        <v>68</v>
      </c>
      <c r="D37" s="55"/>
      <c r="E37" s="65"/>
      <c r="F37" s="93">
        <v>2378</v>
      </c>
      <c r="G37" s="93">
        <v>1970</v>
      </c>
      <c r="H37" s="93">
        <v>1433.366</v>
      </c>
      <c r="I37" s="93">
        <v>1149.1369999999999</v>
      </c>
      <c r="J37" s="93">
        <v>56.246000000000002</v>
      </c>
      <c r="K37" s="93">
        <v>65.31</v>
      </c>
      <c r="L37" s="93">
        <v>0</v>
      </c>
      <c r="M37" s="93">
        <v>0</v>
      </c>
      <c r="N37" s="93">
        <v>66</v>
      </c>
      <c r="O37" s="93">
        <v>63</v>
      </c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26"/>
      <c r="B38" s="62"/>
      <c r="C38" s="55" t="s">
        <v>69</v>
      </c>
      <c r="D38" s="55"/>
      <c r="E38" s="65"/>
      <c r="F38" s="93">
        <v>340</v>
      </c>
      <c r="G38" s="93">
        <v>366</v>
      </c>
      <c r="H38" s="93">
        <v>139.87299999999999</v>
      </c>
      <c r="I38" s="93">
        <v>150.66300000000001</v>
      </c>
      <c r="J38" s="93">
        <v>10011.802</v>
      </c>
      <c r="K38" s="93">
        <v>2601.1680000000001</v>
      </c>
      <c r="L38" s="93">
        <v>0</v>
      </c>
      <c r="M38" s="93">
        <v>0</v>
      </c>
      <c r="N38" s="93">
        <v>10</v>
      </c>
      <c r="O38" s="93">
        <v>12</v>
      </c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26"/>
      <c r="B39" s="30" t="s">
        <v>70</v>
      </c>
      <c r="C39" s="30"/>
      <c r="D39" s="30"/>
      <c r="E39" s="65" t="s">
        <v>159</v>
      </c>
      <c r="F39" s="93">
        <f t="shared" ref="F39:O39" si="9">F32-F36</f>
        <v>831</v>
      </c>
      <c r="G39" s="93">
        <f t="shared" si="9"/>
        <v>833</v>
      </c>
      <c r="H39" s="93">
        <f t="shared" si="9"/>
        <v>1998.7500000000002</v>
      </c>
      <c r="I39" s="93">
        <f t="shared" si="9"/>
        <v>2246.4179999999997</v>
      </c>
      <c r="J39" s="93">
        <f t="shared" si="9"/>
        <v>17065.635999999999</v>
      </c>
      <c r="K39" s="93">
        <f t="shared" si="9"/>
        <v>4328.9110000000001</v>
      </c>
      <c r="L39" s="93">
        <f t="shared" si="9"/>
        <v>0</v>
      </c>
      <c r="M39" s="93">
        <f t="shared" si="9"/>
        <v>0</v>
      </c>
      <c r="N39" s="93">
        <f t="shared" si="9"/>
        <v>0</v>
      </c>
      <c r="O39" s="93">
        <f t="shared" si="9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20" t="s">
        <v>86</v>
      </c>
      <c r="B40" s="61" t="s">
        <v>71</v>
      </c>
      <c r="C40" s="55"/>
      <c r="D40" s="55"/>
      <c r="E40" s="65" t="s">
        <v>39</v>
      </c>
      <c r="F40" s="93">
        <v>2428</v>
      </c>
      <c r="G40" s="93">
        <v>2562</v>
      </c>
      <c r="H40" s="93">
        <v>1530.9860000000001</v>
      </c>
      <c r="I40" s="93">
        <v>3743.4369999999999</v>
      </c>
      <c r="J40" s="93">
        <v>2964.857</v>
      </c>
      <c r="K40" s="93">
        <v>8245.2880000000005</v>
      </c>
      <c r="L40" s="93">
        <v>31</v>
      </c>
      <c r="M40" s="93">
        <v>17</v>
      </c>
      <c r="N40" s="93">
        <v>146</v>
      </c>
      <c r="O40" s="93">
        <v>163</v>
      </c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21"/>
      <c r="B41" s="62"/>
      <c r="C41" s="55" t="s">
        <v>72</v>
      </c>
      <c r="D41" s="55"/>
      <c r="E41" s="65"/>
      <c r="F41" s="68">
        <v>1472</v>
      </c>
      <c r="G41" s="68">
        <v>1216</v>
      </c>
      <c r="H41" s="68">
        <v>802</v>
      </c>
      <c r="I41" s="68">
        <v>3642</v>
      </c>
      <c r="J41" s="68">
        <v>2896</v>
      </c>
      <c r="K41" s="68">
        <v>2225</v>
      </c>
      <c r="L41" s="68">
        <v>8</v>
      </c>
      <c r="M41" s="68">
        <v>0</v>
      </c>
      <c r="N41" s="68">
        <v>7</v>
      </c>
      <c r="O41" s="68">
        <v>7</v>
      </c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21"/>
      <c r="B42" s="61" t="s">
        <v>59</v>
      </c>
      <c r="C42" s="55"/>
      <c r="D42" s="55"/>
      <c r="E42" s="65" t="s">
        <v>40</v>
      </c>
      <c r="F42" s="93">
        <v>3214</v>
      </c>
      <c r="G42" s="93">
        <v>3376</v>
      </c>
      <c r="H42" s="93">
        <v>3529.7359999999999</v>
      </c>
      <c r="I42" s="93">
        <v>6074.8549999999996</v>
      </c>
      <c r="J42" s="93">
        <v>9849.6589999999997</v>
      </c>
      <c r="K42" s="93">
        <v>12466.218999999999</v>
      </c>
      <c r="L42" s="93">
        <v>31</v>
      </c>
      <c r="M42" s="93">
        <v>17</v>
      </c>
      <c r="N42" s="93">
        <v>146</v>
      </c>
      <c r="O42" s="93">
        <v>163</v>
      </c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21"/>
      <c r="B43" s="62"/>
      <c r="C43" s="55" t="s">
        <v>73</v>
      </c>
      <c r="D43" s="55"/>
      <c r="E43" s="65"/>
      <c r="F43" s="93">
        <v>1912</v>
      </c>
      <c r="G43" s="93">
        <v>2172</v>
      </c>
      <c r="H43" s="93">
        <v>2631.1930000000002</v>
      </c>
      <c r="I43" s="93">
        <v>1831.15</v>
      </c>
      <c r="J43" s="93">
        <v>6598</v>
      </c>
      <c r="K43" s="93">
        <v>9917</v>
      </c>
      <c r="L43" s="93">
        <v>0</v>
      </c>
      <c r="M43" s="93">
        <v>0</v>
      </c>
      <c r="N43" s="93">
        <v>138</v>
      </c>
      <c r="O43" s="93">
        <v>127</v>
      </c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21"/>
      <c r="B44" s="55" t="s">
        <v>70</v>
      </c>
      <c r="C44" s="55"/>
      <c r="D44" s="55"/>
      <c r="E44" s="65" t="s">
        <v>160</v>
      </c>
      <c r="F44" s="68">
        <f t="shared" ref="F44:O44" si="10">F40-F42</f>
        <v>-786</v>
      </c>
      <c r="G44" s="68">
        <f t="shared" si="10"/>
        <v>-814</v>
      </c>
      <c r="H44" s="68">
        <f t="shared" si="10"/>
        <v>-1998.7499999999998</v>
      </c>
      <c r="I44" s="68">
        <f t="shared" si="10"/>
        <v>-2331.4179999999997</v>
      </c>
      <c r="J44" s="68">
        <f t="shared" si="10"/>
        <v>-6884.8019999999997</v>
      </c>
      <c r="K44" s="68">
        <f t="shared" si="10"/>
        <v>-4220.9309999999987</v>
      </c>
      <c r="L44" s="68">
        <f t="shared" si="10"/>
        <v>0</v>
      </c>
      <c r="M44" s="68">
        <f t="shared" si="10"/>
        <v>0</v>
      </c>
      <c r="N44" s="68">
        <f t="shared" si="10"/>
        <v>0</v>
      </c>
      <c r="O44" s="68">
        <f t="shared" si="10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20" t="s">
        <v>78</v>
      </c>
      <c r="B45" s="30" t="s">
        <v>74</v>
      </c>
      <c r="C45" s="30"/>
      <c r="D45" s="30"/>
      <c r="E45" s="65" t="s">
        <v>161</v>
      </c>
      <c r="F45" s="93">
        <f t="shared" ref="F45:O45" si="11">F39+F44</f>
        <v>45</v>
      </c>
      <c r="G45" s="93">
        <f t="shared" si="11"/>
        <v>19</v>
      </c>
      <c r="H45" s="93">
        <f t="shared" si="11"/>
        <v>0</v>
      </c>
      <c r="I45" s="93">
        <f t="shared" si="11"/>
        <v>-85</v>
      </c>
      <c r="J45" s="93">
        <f t="shared" si="11"/>
        <v>10180.833999999999</v>
      </c>
      <c r="K45" s="93">
        <f t="shared" si="11"/>
        <v>107.98000000000138</v>
      </c>
      <c r="L45" s="93">
        <f t="shared" si="11"/>
        <v>0</v>
      </c>
      <c r="M45" s="93">
        <f t="shared" si="11"/>
        <v>0</v>
      </c>
      <c r="N45" s="93">
        <f t="shared" si="11"/>
        <v>0</v>
      </c>
      <c r="O45" s="93">
        <f t="shared" si="11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21"/>
      <c r="B46" s="55" t="s">
        <v>75</v>
      </c>
      <c r="C46" s="55"/>
      <c r="D46" s="55"/>
      <c r="E46" s="55"/>
      <c r="F46" s="68">
        <v>0</v>
      </c>
      <c r="G46" s="68">
        <v>20</v>
      </c>
      <c r="H46" s="68">
        <v>0</v>
      </c>
      <c r="I46" s="68">
        <v>0</v>
      </c>
      <c r="J46" s="68">
        <v>9364.1579999999994</v>
      </c>
      <c r="K46" s="68">
        <v>103.425</v>
      </c>
      <c r="L46" s="68">
        <v>0</v>
      </c>
      <c r="M46" s="68">
        <v>0</v>
      </c>
      <c r="N46" s="68">
        <v>0</v>
      </c>
      <c r="O46" s="68">
        <v>0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21"/>
      <c r="B47" s="55" t="s">
        <v>76</v>
      </c>
      <c r="C47" s="55"/>
      <c r="D47" s="55"/>
      <c r="E47" s="55"/>
      <c r="F47" s="93">
        <v>1</v>
      </c>
      <c r="G47" s="93">
        <v>0</v>
      </c>
      <c r="H47" s="93">
        <v>0</v>
      </c>
      <c r="I47" s="93">
        <v>0</v>
      </c>
      <c r="J47" s="93">
        <v>824.66899999999998</v>
      </c>
      <c r="K47" s="93">
        <v>7.9930000000000003</v>
      </c>
      <c r="L47" s="93">
        <v>0</v>
      </c>
      <c r="M47" s="93">
        <v>0</v>
      </c>
      <c r="N47" s="93">
        <v>0</v>
      </c>
      <c r="O47" s="93">
        <v>0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21"/>
      <c r="B48" s="55" t="s">
        <v>77</v>
      </c>
      <c r="C48" s="55"/>
      <c r="D48" s="55"/>
      <c r="E48" s="55"/>
      <c r="F48" s="93">
        <v>0</v>
      </c>
      <c r="G48" s="93">
        <v>0</v>
      </c>
      <c r="H48" s="93">
        <v>0</v>
      </c>
      <c r="I48" s="93">
        <v>0</v>
      </c>
      <c r="J48" s="93">
        <v>824.66899999999998</v>
      </c>
      <c r="K48" s="93">
        <v>7.9930000000000003</v>
      </c>
      <c r="L48" s="93">
        <v>0</v>
      </c>
      <c r="M48" s="93">
        <v>0</v>
      </c>
      <c r="N48" s="93">
        <v>0</v>
      </c>
      <c r="O48" s="93">
        <v>0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5" ht="15.95" customHeight="1">
      <c r="A49" s="11" t="s">
        <v>162</v>
      </c>
      <c r="O49" s="4"/>
    </row>
    <row r="50" spans="1:15" ht="15.95" customHeight="1">
      <c r="A50" s="11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75" firstPageNumber="3" orientation="landscape" useFirstPageNumber="1" r:id="rId1"/>
  <headerFooter alignWithMargins="0">
    <oddHeader>&amp;R&amp;"明朝,斜体"&amp;9指定都市－4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D2" sqref="D2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21" t="s">
        <v>259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244</v>
      </c>
      <c r="B5" s="12"/>
      <c r="C5" s="12"/>
      <c r="D5" s="12"/>
      <c r="K5" s="16"/>
      <c r="O5" s="16" t="s">
        <v>43</v>
      </c>
    </row>
    <row r="6" spans="1:25" ht="15.95" customHeight="1">
      <c r="A6" s="123" t="s">
        <v>44</v>
      </c>
      <c r="B6" s="122"/>
      <c r="C6" s="122"/>
      <c r="D6" s="122"/>
      <c r="E6" s="12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25" ht="15.95" customHeight="1">
      <c r="A7" s="122"/>
      <c r="B7" s="122"/>
      <c r="C7" s="122"/>
      <c r="D7" s="122"/>
      <c r="E7" s="122"/>
      <c r="F7" s="53" t="s">
        <v>239</v>
      </c>
      <c r="G7" s="96" t="s">
        <v>240</v>
      </c>
      <c r="H7" s="53" t="s">
        <v>239</v>
      </c>
      <c r="I7" s="96" t="s">
        <v>240</v>
      </c>
      <c r="J7" s="53" t="s">
        <v>239</v>
      </c>
      <c r="K7" s="96" t="s">
        <v>240</v>
      </c>
      <c r="L7" s="53" t="s">
        <v>239</v>
      </c>
      <c r="M7" s="96" t="s">
        <v>240</v>
      </c>
      <c r="N7" s="53" t="s">
        <v>239</v>
      </c>
      <c r="O7" s="96" t="s">
        <v>240</v>
      </c>
    </row>
    <row r="8" spans="1:25" ht="15.95" customHeight="1">
      <c r="A8" s="120" t="s">
        <v>83</v>
      </c>
      <c r="B8" s="61" t="s">
        <v>45</v>
      </c>
      <c r="C8" s="55"/>
      <c r="D8" s="55"/>
      <c r="E8" s="95" t="s">
        <v>36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20"/>
      <c r="B9" s="63"/>
      <c r="C9" s="55" t="s">
        <v>46</v>
      </c>
      <c r="D9" s="55"/>
      <c r="E9" s="95" t="s">
        <v>37</v>
      </c>
      <c r="F9" s="93"/>
      <c r="G9" s="93"/>
      <c r="H9" s="93"/>
      <c r="I9" s="93"/>
      <c r="J9" s="93"/>
      <c r="K9" s="93"/>
      <c r="L9" s="93"/>
      <c r="M9" s="93"/>
      <c r="N9" s="93"/>
      <c r="O9" s="93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20"/>
      <c r="B10" s="62"/>
      <c r="C10" s="55" t="s">
        <v>47</v>
      </c>
      <c r="D10" s="55"/>
      <c r="E10" s="95" t="s">
        <v>38</v>
      </c>
      <c r="F10" s="93"/>
      <c r="G10" s="93"/>
      <c r="H10" s="93"/>
      <c r="I10" s="93"/>
      <c r="J10" s="67"/>
      <c r="K10" s="67"/>
      <c r="L10" s="93"/>
      <c r="M10" s="93"/>
      <c r="N10" s="93"/>
      <c r="O10" s="93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20"/>
      <c r="B11" s="61" t="s">
        <v>48</v>
      </c>
      <c r="C11" s="55"/>
      <c r="D11" s="55"/>
      <c r="E11" s="95" t="s">
        <v>39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20"/>
      <c r="B12" s="63"/>
      <c r="C12" s="55" t="s">
        <v>49</v>
      </c>
      <c r="D12" s="55"/>
      <c r="E12" s="95" t="s">
        <v>40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20"/>
      <c r="B13" s="62"/>
      <c r="C13" s="55" t="s">
        <v>50</v>
      </c>
      <c r="D13" s="55"/>
      <c r="E13" s="95" t="s">
        <v>41</v>
      </c>
      <c r="F13" s="93"/>
      <c r="G13" s="93"/>
      <c r="H13" s="67"/>
      <c r="I13" s="67"/>
      <c r="J13" s="67"/>
      <c r="K13" s="67"/>
      <c r="L13" s="93"/>
      <c r="M13" s="93"/>
      <c r="N13" s="93"/>
      <c r="O13" s="93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20"/>
      <c r="B14" s="55" t="s">
        <v>51</v>
      </c>
      <c r="C14" s="55"/>
      <c r="D14" s="55"/>
      <c r="E14" s="95" t="s">
        <v>87</v>
      </c>
      <c r="F14" s="93">
        <f>F9-F12</f>
        <v>0</v>
      </c>
      <c r="G14" s="93">
        <f t="shared" ref="F14:O15" si="0">G9-G12</f>
        <v>0</v>
      </c>
      <c r="H14" s="93">
        <f t="shared" si="0"/>
        <v>0</v>
      </c>
      <c r="I14" s="93">
        <f t="shared" si="0"/>
        <v>0</v>
      </c>
      <c r="J14" s="93">
        <f t="shared" si="0"/>
        <v>0</v>
      </c>
      <c r="K14" s="93">
        <f t="shared" si="0"/>
        <v>0</v>
      </c>
      <c r="L14" s="93">
        <f t="shared" si="0"/>
        <v>0</v>
      </c>
      <c r="M14" s="93">
        <f t="shared" si="0"/>
        <v>0</v>
      </c>
      <c r="N14" s="93">
        <f t="shared" si="0"/>
        <v>0</v>
      </c>
      <c r="O14" s="93">
        <f t="shared" si="0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20"/>
      <c r="B15" s="55" t="s">
        <v>52</v>
      </c>
      <c r="C15" s="55"/>
      <c r="D15" s="55"/>
      <c r="E15" s="95" t="s">
        <v>88</v>
      </c>
      <c r="F15" s="93">
        <f t="shared" si="0"/>
        <v>0</v>
      </c>
      <c r="G15" s="93">
        <f t="shared" si="0"/>
        <v>0</v>
      </c>
      <c r="H15" s="93">
        <f t="shared" si="0"/>
        <v>0</v>
      </c>
      <c r="I15" s="93">
        <f t="shared" si="0"/>
        <v>0</v>
      </c>
      <c r="J15" s="93">
        <f t="shared" si="0"/>
        <v>0</v>
      </c>
      <c r="K15" s="93">
        <f t="shared" si="0"/>
        <v>0</v>
      </c>
      <c r="L15" s="93">
        <f t="shared" si="0"/>
        <v>0</v>
      </c>
      <c r="M15" s="93">
        <f t="shared" si="0"/>
        <v>0</v>
      </c>
      <c r="N15" s="93">
        <f t="shared" si="0"/>
        <v>0</v>
      </c>
      <c r="O15" s="93">
        <f t="shared" si="0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20"/>
      <c r="B16" s="55" t="s">
        <v>53</v>
      </c>
      <c r="C16" s="55"/>
      <c r="D16" s="55"/>
      <c r="E16" s="95" t="s">
        <v>89</v>
      </c>
      <c r="F16" s="93">
        <f t="shared" ref="F16:O16" si="1">F8-F11</f>
        <v>0</v>
      </c>
      <c r="G16" s="93">
        <f t="shared" si="1"/>
        <v>0</v>
      </c>
      <c r="H16" s="93">
        <f t="shared" si="1"/>
        <v>0</v>
      </c>
      <c r="I16" s="93">
        <f t="shared" si="1"/>
        <v>0</v>
      </c>
      <c r="J16" s="93">
        <f t="shared" si="1"/>
        <v>0</v>
      </c>
      <c r="K16" s="93">
        <f t="shared" si="1"/>
        <v>0</v>
      </c>
      <c r="L16" s="93">
        <f t="shared" si="1"/>
        <v>0</v>
      </c>
      <c r="M16" s="93">
        <f t="shared" si="1"/>
        <v>0</v>
      </c>
      <c r="N16" s="93">
        <f t="shared" si="1"/>
        <v>0</v>
      </c>
      <c r="O16" s="93">
        <f t="shared" si="1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20"/>
      <c r="B17" s="55" t="s">
        <v>54</v>
      </c>
      <c r="C17" s="55"/>
      <c r="D17" s="55"/>
      <c r="E17" s="53"/>
      <c r="F17" s="67"/>
      <c r="G17" s="67"/>
      <c r="H17" s="67"/>
      <c r="I17" s="67"/>
      <c r="J17" s="93"/>
      <c r="K17" s="93"/>
      <c r="L17" s="93"/>
      <c r="M17" s="93"/>
      <c r="N17" s="67"/>
      <c r="O17" s="6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20"/>
      <c r="B18" s="55" t="s">
        <v>55</v>
      </c>
      <c r="C18" s="55"/>
      <c r="D18" s="55"/>
      <c r="E18" s="53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20" t="s">
        <v>84</v>
      </c>
      <c r="B19" s="61" t="s">
        <v>56</v>
      </c>
      <c r="C19" s="55"/>
      <c r="D19" s="55"/>
      <c r="E19" s="95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20"/>
      <c r="B20" s="62"/>
      <c r="C20" s="55" t="s">
        <v>57</v>
      </c>
      <c r="D20" s="55"/>
      <c r="E20" s="95"/>
      <c r="F20" s="93"/>
      <c r="G20" s="93"/>
      <c r="H20" s="93"/>
      <c r="I20" s="93"/>
      <c r="J20" s="93"/>
      <c r="K20" s="67"/>
      <c r="L20" s="93"/>
      <c r="M20" s="93"/>
      <c r="N20" s="93"/>
      <c r="O20" s="93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20"/>
      <c r="B21" s="55" t="s">
        <v>58</v>
      </c>
      <c r="C21" s="55"/>
      <c r="D21" s="55"/>
      <c r="E21" s="95" t="s">
        <v>90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20"/>
      <c r="B22" s="61" t="s">
        <v>59</v>
      </c>
      <c r="C22" s="55"/>
      <c r="D22" s="55"/>
      <c r="E22" s="95" t="s">
        <v>91</v>
      </c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20"/>
      <c r="B23" s="62" t="s">
        <v>60</v>
      </c>
      <c r="C23" s="55" t="s">
        <v>61</v>
      </c>
      <c r="D23" s="55"/>
      <c r="E23" s="95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20"/>
      <c r="B24" s="55" t="s">
        <v>92</v>
      </c>
      <c r="C24" s="55"/>
      <c r="D24" s="55"/>
      <c r="E24" s="95" t="s">
        <v>93</v>
      </c>
      <c r="F24" s="93">
        <f>F21-F22</f>
        <v>0</v>
      </c>
      <c r="G24" s="93">
        <f t="shared" ref="G24:O24" si="2">G21-G22</f>
        <v>0</v>
      </c>
      <c r="H24" s="93">
        <f t="shared" si="2"/>
        <v>0</v>
      </c>
      <c r="I24" s="93">
        <f t="shared" si="2"/>
        <v>0</v>
      </c>
      <c r="J24" s="93">
        <f t="shared" si="2"/>
        <v>0</v>
      </c>
      <c r="K24" s="93">
        <f t="shared" si="2"/>
        <v>0</v>
      </c>
      <c r="L24" s="93">
        <f t="shared" si="2"/>
        <v>0</v>
      </c>
      <c r="M24" s="93">
        <f t="shared" si="2"/>
        <v>0</v>
      </c>
      <c r="N24" s="93">
        <f t="shared" si="2"/>
        <v>0</v>
      </c>
      <c r="O24" s="93">
        <f t="shared" si="2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20"/>
      <c r="B25" s="61" t="s">
        <v>62</v>
      </c>
      <c r="C25" s="61"/>
      <c r="D25" s="61"/>
      <c r="E25" s="124" t="s">
        <v>94</v>
      </c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20"/>
      <c r="B26" s="82" t="s">
        <v>63</v>
      </c>
      <c r="C26" s="82"/>
      <c r="D26" s="82"/>
      <c r="E26" s="125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20"/>
      <c r="B27" s="55" t="s">
        <v>95</v>
      </c>
      <c r="C27" s="55"/>
      <c r="D27" s="55"/>
      <c r="E27" s="95" t="s">
        <v>96</v>
      </c>
      <c r="F27" s="93">
        <f t="shared" ref="F27:O27" si="3">F24+F25</f>
        <v>0</v>
      </c>
      <c r="G27" s="93">
        <f t="shared" si="3"/>
        <v>0</v>
      </c>
      <c r="H27" s="93">
        <f t="shared" si="3"/>
        <v>0</v>
      </c>
      <c r="I27" s="93">
        <f t="shared" si="3"/>
        <v>0</v>
      </c>
      <c r="J27" s="93">
        <f t="shared" si="3"/>
        <v>0</v>
      </c>
      <c r="K27" s="93">
        <f t="shared" si="3"/>
        <v>0</v>
      </c>
      <c r="L27" s="93">
        <f t="shared" si="3"/>
        <v>0</v>
      </c>
      <c r="M27" s="93">
        <f t="shared" si="3"/>
        <v>0</v>
      </c>
      <c r="N27" s="93">
        <f t="shared" si="3"/>
        <v>0</v>
      </c>
      <c r="O27" s="93">
        <f t="shared" si="3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22" t="s">
        <v>64</v>
      </c>
      <c r="B30" s="122"/>
      <c r="C30" s="122"/>
      <c r="D30" s="122"/>
      <c r="E30" s="122"/>
      <c r="F30" s="127" t="s">
        <v>255</v>
      </c>
      <c r="G30" s="128"/>
      <c r="H30" s="129" t="s">
        <v>256</v>
      </c>
      <c r="I30" s="130"/>
      <c r="J30" s="127" t="s">
        <v>265</v>
      </c>
      <c r="K30" s="128"/>
      <c r="L30" s="128"/>
      <c r="M30" s="128"/>
      <c r="N30" s="128"/>
      <c r="O30" s="128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5.95" customHeight="1">
      <c r="A31" s="122"/>
      <c r="B31" s="122"/>
      <c r="C31" s="122"/>
      <c r="D31" s="122"/>
      <c r="E31" s="122"/>
      <c r="F31" s="53" t="s">
        <v>262</v>
      </c>
      <c r="G31" s="96" t="s">
        <v>240</v>
      </c>
      <c r="H31" s="53" t="s">
        <v>262</v>
      </c>
      <c r="I31" s="96" t="s">
        <v>240</v>
      </c>
      <c r="J31" s="53" t="s">
        <v>262</v>
      </c>
      <c r="K31" s="96" t="s">
        <v>240</v>
      </c>
      <c r="L31" s="53" t="s">
        <v>239</v>
      </c>
      <c r="M31" s="96" t="s">
        <v>240</v>
      </c>
      <c r="N31" s="53" t="s">
        <v>239</v>
      </c>
      <c r="O31" s="96" t="s">
        <v>240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.95" customHeight="1">
      <c r="A32" s="120" t="s">
        <v>85</v>
      </c>
      <c r="B32" s="61" t="s">
        <v>45</v>
      </c>
      <c r="C32" s="55"/>
      <c r="D32" s="55"/>
      <c r="E32" s="95" t="s">
        <v>36</v>
      </c>
      <c r="F32" s="93">
        <v>134</v>
      </c>
      <c r="G32" s="93">
        <v>135</v>
      </c>
      <c r="H32" s="105">
        <v>1130</v>
      </c>
      <c r="I32" s="105">
        <v>1095</v>
      </c>
      <c r="J32" s="93"/>
      <c r="K32" s="93">
        <v>2386</v>
      </c>
      <c r="L32" s="93"/>
      <c r="M32" s="93"/>
      <c r="N32" s="93"/>
      <c r="O32" s="93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5.95" customHeight="1">
      <c r="A33" s="126"/>
      <c r="B33" s="63"/>
      <c r="C33" s="61" t="s">
        <v>65</v>
      </c>
      <c r="D33" s="55"/>
      <c r="E33" s="95"/>
      <c r="F33" s="93">
        <v>18</v>
      </c>
      <c r="G33" s="93">
        <v>21</v>
      </c>
      <c r="H33" s="105">
        <v>316</v>
      </c>
      <c r="I33" s="105">
        <v>279</v>
      </c>
      <c r="J33" s="93"/>
      <c r="K33" s="93">
        <v>2386</v>
      </c>
      <c r="L33" s="93"/>
      <c r="M33" s="93"/>
      <c r="N33" s="93"/>
      <c r="O33" s="93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5.95" customHeight="1">
      <c r="A34" s="126"/>
      <c r="B34" s="63"/>
      <c r="C34" s="62"/>
      <c r="D34" s="55" t="s">
        <v>66</v>
      </c>
      <c r="E34" s="95"/>
      <c r="F34" s="93">
        <v>18</v>
      </c>
      <c r="G34" s="93">
        <v>21</v>
      </c>
      <c r="H34" s="105">
        <v>316</v>
      </c>
      <c r="I34" s="105">
        <v>279</v>
      </c>
      <c r="J34" s="93"/>
      <c r="K34" s="93">
        <v>398</v>
      </c>
      <c r="L34" s="93"/>
      <c r="M34" s="93"/>
      <c r="N34" s="93"/>
      <c r="O34" s="93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5.95" customHeight="1">
      <c r="A35" s="126"/>
      <c r="B35" s="62"/>
      <c r="C35" s="55" t="s">
        <v>67</v>
      </c>
      <c r="D35" s="55"/>
      <c r="E35" s="95"/>
      <c r="F35" s="68">
        <v>116</v>
      </c>
      <c r="G35" s="68">
        <v>114</v>
      </c>
      <c r="H35" s="106">
        <v>814</v>
      </c>
      <c r="I35" s="106">
        <v>816</v>
      </c>
      <c r="J35" s="93"/>
      <c r="K35" s="93">
        <v>0</v>
      </c>
      <c r="L35" s="93"/>
      <c r="M35" s="93"/>
      <c r="N35" s="93"/>
      <c r="O35" s="93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5.95" customHeight="1">
      <c r="A36" s="126"/>
      <c r="B36" s="61" t="s">
        <v>48</v>
      </c>
      <c r="C36" s="55"/>
      <c r="D36" s="55"/>
      <c r="E36" s="95" t="s">
        <v>37</v>
      </c>
      <c r="F36" s="93">
        <v>134</v>
      </c>
      <c r="G36" s="93">
        <v>135</v>
      </c>
      <c r="H36" s="105">
        <v>1130</v>
      </c>
      <c r="I36" s="105">
        <v>1095</v>
      </c>
      <c r="J36" s="93"/>
      <c r="K36" s="93">
        <v>626</v>
      </c>
      <c r="L36" s="93"/>
      <c r="M36" s="93"/>
      <c r="N36" s="93"/>
      <c r="O36" s="93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5.95" customHeight="1">
      <c r="A37" s="126"/>
      <c r="B37" s="63"/>
      <c r="C37" s="55" t="s">
        <v>68</v>
      </c>
      <c r="D37" s="55"/>
      <c r="E37" s="95"/>
      <c r="F37" s="93">
        <v>128</v>
      </c>
      <c r="G37" s="93">
        <v>128</v>
      </c>
      <c r="H37" s="105">
        <v>1110</v>
      </c>
      <c r="I37" s="105">
        <v>1077</v>
      </c>
      <c r="J37" s="93"/>
      <c r="K37" s="93">
        <v>541</v>
      </c>
      <c r="L37" s="93"/>
      <c r="M37" s="93"/>
      <c r="N37" s="93"/>
      <c r="O37" s="93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5.95" customHeight="1">
      <c r="A38" s="126"/>
      <c r="B38" s="62"/>
      <c r="C38" s="55" t="s">
        <v>69</v>
      </c>
      <c r="D38" s="55"/>
      <c r="E38" s="95"/>
      <c r="F38" s="93">
        <v>6</v>
      </c>
      <c r="G38" s="68">
        <v>7</v>
      </c>
      <c r="H38" s="105">
        <v>20</v>
      </c>
      <c r="I38" s="105">
        <v>18</v>
      </c>
      <c r="J38" s="93"/>
      <c r="K38" s="93">
        <v>85</v>
      </c>
      <c r="L38" s="93"/>
      <c r="M38" s="93"/>
      <c r="N38" s="93"/>
      <c r="O38" s="93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5.95" customHeight="1">
      <c r="A39" s="126"/>
      <c r="B39" s="30" t="s">
        <v>70</v>
      </c>
      <c r="C39" s="30"/>
      <c r="D39" s="30"/>
      <c r="E39" s="95" t="s">
        <v>97</v>
      </c>
      <c r="F39" s="93">
        <f t="shared" ref="F39:K39" si="4">F32-F36</f>
        <v>0</v>
      </c>
      <c r="G39" s="93">
        <f t="shared" si="4"/>
        <v>0</v>
      </c>
      <c r="H39" s="105">
        <f t="shared" si="4"/>
        <v>0</v>
      </c>
      <c r="I39" s="105">
        <f t="shared" si="4"/>
        <v>0</v>
      </c>
      <c r="J39" s="93">
        <f t="shared" si="4"/>
        <v>0</v>
      </c>
      <c r="K39" s="93">
        <f t="shared" si="4"/>
        <v>1760</v>
      </c>
      <c r="L39" s="93">
        <f t="shared" ref="L39:O39" si="5">L32-L36</f>
        <v>0</v>
      </c>
      <c r="M39" s="93">
        <f t="shared" si="5"/>
        <v>0</v>
      </c>
      <c r="N39" s="93">
        <f t="shared" si="5"/>
        <v>0</v>
      </c>
      <c r="O39" s="93">
        <f t="shared" si="5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5.95" customHeight="1">
      <c r="A40" s="120" t="s">
        <v>86</v>
      </c>
      <c r="B40" s="61" t="s">
        <v>71</v>
      </c>
      <c r="C40" s="55"/>
      <c r="D40" s="55"/>
      <c r="E40" s="95" t="s">
        <v>39</v>
      </c>
      <c r="F40" s="93">
        <v>128</v>
      </c>
      <c r="G40" s="93">
        <v>133</v>
      </c>
      <c r="H40" s="105">
        <v>153</v>
      </c>
      <c r="I40" s="105">
        <v>119</v>
      </c>
      <c r="J40" s="93"/>
      <c r="K40" s="93">
        <v>0</v>
      </c>
      <c r="L40" s="93"/>
      <c r="M40" s="93"/>
      <c r="N40" s="93"/>
      <c r="O40" s="93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5.95" customHeight="1">
      <c r="A41" s="121"/>
      <c r="B41" s="62"/>
      <c r="C41" s="55" t="s">
        <v>72</v>
      </c>
      <c r="D41" s="55"/>
      <c r="E41" s="95"/>
      <c r="F41" s="93">
        <v>6</v>
      </c>
      <c r="G41" s="93">
        <v>3</v>
      </c>
      <c r="H41" s="105">
        <v>0</v>
      </c>
      <c r="I41" s="105">
        <v>0</v>
      </c>
      <c r="J41" s="68"/>
      <c r="K41" s="68">
        <v>0</v>
      </c>
      <c r="L41" s="93"/>
      <c r="M41" s="93"/>
      <c r="N41" s="93"/>
      <c r="O41" s="93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5.95" customHeight="1">
      <c r="A42" s="121"/>
      <c r="B42" s="61" t="s">
        <v>59</v>
      </c>
      <c r="C42" s="55"/>
      <c r="D42" s="55"/>
      <c r="E42" s="95" t="s">
        <v>40</v>
      </c>
      <c r="F42" s="93">
        <v>128</v>
      </c>
      <c r="G42" s="93">
        <v>133</v>
      </c>
      <c r="H42" s="105">
        <v>153</v>
      </c>
      <c r="I42" s="105">
        <v>119</v>
      </c>
      <c r="J42" s="93"/>
      <c r="K42" s="93">
        <v>0</v>
      </c>
      <c r="L42" s="93"/>
      <c r="M42" s="93"/>
      <c r="N42" s="93"/>
      <c r="O42" s="93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5.95" customHeight="1">
      <c r="A43" s="121"/>
      <c r="B43" s="62"/>
      <c r="C43" s="55" t="s">
        <v>73</v>
      </c>
      <c r="D43" s="55"/>
      <c r="E43" s="95"/>
      <c r="F43" s="68">
        <v>106</v>
      </c>
      <c r="G43" s="68">
        <v>86</v>
      </c>
      <c r="H43" s="106">
        <v>126</v>
      </c>
      <c r="I43" s="106">
        <v>87</v>
      </c>
      <c r="J43" s="93"/>
      <c r="K43" s="93">
        <v>0</v>
      </c>
      <c r="L43" s="93"/>
      <c r="M43" s="93"/>
      <c r="N43" s="93"/>
      <c r="O43" s="93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5.95" customHeight="1">
      <c r="A44" s="121"/>
      <c r="B44" s="55" t="s">
        <v>70</v>
      </c>
      <c r="C44" s="55"/>
      <c r="D44" s="55"/>
      <c r="E44" s="95" t="s">
        <v>98</v>
      </c>
      <c r="F44" s="68">
        <f t="shared" ref="F44:K44" si="6">F40-F42</f>
        <v>0</v>
      </c>
      <c r="G44" s="68">
        <f t="shared" si="6"/>
        <v>0</v>
      </c>
      <c r="H44" s="106">
        <f t="shared" si="6"/>
        <v>0</v>
      </c>
      <c r="I44" s="106">
        <f t="shared" si="6"/>
        <v>0</v>
      </c>
      <c r="J44" s="68">
        <f t="shared" si="6"/>
        <v>0</v>
      </c>
      <c r="K44" s="68">
        <f t="shared" si="6"/>
        <v>0</v>
      </c>
      <c r="L44" s="68">
        <f t="shared" ref="L44:O44" si="7">L40-L42</f>
        <v>0</v>
      </c>
      <c r="M44" s="68">
        <f t="shared" si="7"/>
        <v>0</v>
      </c>
      <c r="N44" s="68">
        <f t="shared" si="7"/>
        <v>0</v>
      </c>
      <c r="O44" s="68">
        <f t="shared" si="7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5.95" customHeight="1">
      <c r="A45" s="120" t="s">
        <v>78</v>
      </c>
      <c r="B45" s="30" t="s">
        <v>74</v>
      </c>
      <c r="C45" s="30"/>
      <c r="D45" s="30"/>
      <c r="E45" s="95" t="s">
        <v>99</v>
      </c>
      <c r="F45" s="93">
        <f t="shared" ref="F45:K45" si="8">F39+F44</f>
        <v>0</v>
      </c>
      <c r="G45" s="93">
        <f t="shared" si="8"/>
        <v>0</v>
      </c>
      <c r="H45" s="105">
        <f t="shared" si="8"/>
        <v>0</v>
      </c>
      <c r="I45" s="105">
        <f t="shared" si="8"/>
        <v>0</v>
      </c>
      <c r="J45" s="93">
        <f t="shared" si="8"/>
        <v>0</v>
      </c>
      <c r="K45" s="93">
        <f t="shared" si="8"/>
        <v>1760</v>
      </c>
      <c r="L45" s="93">
        <f t="shared" ref="L45:O45" si="9">L39+L44</f>
        <v>0</v>
      </c>
      <c r="M45" s="93">
        <f t="shared" si="9"/>
        <v>0</v>
      </c>
      <c r="N45" s="93">
        <f t="shared" si="9"/>
        <v>0</v>
      </c>
      <c r="O45" s="93">
        <f t="shared" si="9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5.95" customHeight="1">
      <c r="A46" s="121"/>
      <c r="B46" s="55" t="s">
        <v>75</v>
      </c>
      <c r="C46" s="55"/>
      <c r="D46" s="55"/>
      <c r="E46" s="55"/>
      <c r="F46" s="68">
        <v>0</v>
      </c>
      <c r="G46" s="68">
        <v>0</v>
      </c>
      <c r="H46" s="106">
        <v>0</v>
      </c>
      <c r="I46" s="106">
        <v>0</v>
      </c>
      <c r="J46" s="68"/>
      <c r="K46" s="68">
        <v>0</v>
      </c>
      <c r="L46" s="93"/>
      <c r="M46" s="93"/>
      <c r="N46" s="68"/>
      <c r="O46" s="68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5.95" customHeight="1">
      <c r="A47" s="121"/>
      <c r="B47" s="55" t="s">
        <v>76</v>
      </c>
      <c r="C47" s="55"/>
      <c r="D47" s="55"/>
      <c r="E47" s="55"/>
      <c r="F47" s="93">
        <v>0</v>
      </c>
      <c r="G47" s="93">
        <v>0</v>
      </c>
      <c r="H47" s="105">
        <v>0</v>
      </c>
      <c r="I47" s="105">
        <v>0</v>
      </c>
      <c r="J47" s="93"/>
      <c r="K47" s="93">
        <v>0</v>
      </c>
      <c r="L47" s="93"/>
      <c r="M47" s="93"/>
      <c r="N47" s="93"/>
      <c r="O47" s="93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95" customHeight="1">
      <c r="A48" s="121"/>
      <c r="B48" s="55" t="s">
        <v>77</v>
      </c>
      <c r="C48" s="55"/>
      <c r="D48" s="55"/>
      <c r="E48" s="55"/>
      <c r="F48" s="93">
        <v>0</v>
      </c>
      <c r="G48" s="93">
        <v>0</v>
      </c>
      <c r="H48" s="105">
        <v>0</v>
      </c>
      <c r="I48" s="105">
        <v>0</v>
      </c>
      <c r="J48" s="93"/>
      <c r="K48" s="93">
        <v>0</v>
      </c>
      <c r="L48" s="93"/>
      <c r="M48" s="93"/>
      <c r="N48" s="93"/>
      <c r="O48" s="93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5" ht="15.95" customHeight="1">
      <c r="A49" s="11" t="s">
        <v>82</v>
      </c>
      <c r="O49" s="4"/>
    </row>
    <row r="50" spans="1:15" ht="15.95" customHeight="1">
      <c r="A50" s="11"/>
    </row>
  </sheetData>
  <mergeCells count="28"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</mergeCells>
  <phoneticPr fontId="19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75" firstPageNumber="3" orientation="landscape" useFirstPageNumber="1" r:id="rId1"/>
  <headerFooter alignWithMargins="0">
    <oddHeader>&amp;R&amp;"明朝,斜体"&amp;9指定都市－4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Q13" sqref="Q13"/>
    </sheetView>
  </sheetViews>
  <sheetFormatPr defaultRowHeight="13.5"/>
  <cols>
    <col min="1" max="2" width="3.625" style="1" customWidth="1"/>
    <col min="3" max="3" width="21.375" style="1" customWidth="1"/>
    <col min="4" max="4" width="20" style="1" customWidth="1"/>
    <col min="5" max="14" width="12.625" style="1" customWidth="1"/>
    <col min="15" max="16384" width="9" style="1"/>
  </cols>
  <sheetData>
    <row r="1" spans="1:14" ht="33.950000000000003" customHeight="1">
      <c r="A1" s="36" t="s">
        <v>0</v>
      </c>
      <c r="B1" s="36"/>
      <c r="C1" s="42" t="s">
        <v>261</v>
      </c>
      <c r="D1" s="43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4"/>
      <c r="B5" s="44" t="s">
        <v>245</v>
      </c>
      <c r="C5" s="44"/>
      <c r="D5" s="44"/>
      <c r="H5" s="16"/>
      <c r="L5" s="16"/>
      <c r="N5" s="16" t="s">
        <v>164</v>
      </c>
    </row>
    <row r="6" spans="1:14" ht="15" customHeight="1">
      <c r="A6" s="45"/>
      <c r="B6" s="46"/>
      <c r="C6" s="46"/>
      <c r="D6" s="89"/>
      <c r="E6" s="137" t="s">
        <v>266</v>
      </c>
      <c r="F6" s="137"/>
      <c r="G6" s="137" t="s">
        <v>267</v>
      </c>
      <c r="H6" s="137"/>
      <c r="I6" s="137" t="s">
        <v>268</v>
      </c>
      <c r="J6" s="137"/>
      <c r="K6" s="137" t="s">
        <v>269</v>
      </c>
      <c r="L6" s="137"/>
      <c r="M6" s="137" t="s">
        <v>270</v>
      </c>
      <c r="N6" s="137"/>
    </row>
    <row r="7" spans="1:14" ht="15" customHeight="1">
      <c r="A7" s="47"/>
      <c r="B7" s="48"/>
      <c r="C7" s="48"/>
      <c r="D7" s="90"/>
      <c r="E7" s="97" t="s">
        <v>262</v>
      </c>
      <c r="F7" s="97" t="s">
        <v>240</v>
      </c>
      <c r="G7" s="97" t="s">
        <v>262</v>
      </c>
      <c r="H7" s="97" t="s">
        <v>240</v>
      </c>
      <c r="I7" s="97" t="s">
        <v>262</v>
      </c>
      <c r="J7" s="97" t="s">
        <v>240</v>
      </c>
      <c r="K7" s="97" t="s">
        <v>262</v>
      </c>
      <c r="L7" s="97" t="s">
        <v>240</v>
      </c>
      <c r="M7" s="97" t="s">
        <v>262</v>
      </c>
      <c r="N7" s="97" t="s">
        <v>240</v>
      </c>
    </row>
    <row r="8" spans="1:14" ht="18" customHeight="1">
      <c r="A8" s="115" t="s">
        <v>165</v>
      </c>
      <c r="B8" s="84" t="s">
        <v>166</v>
      </c>
      <c r="C8" s="85"/>
      <c r="D8" s="85"/>
      <c r="E8" s="86">
        <v>3</v>
      </c>
      <c r="F8" s="86">
        <v>3</v>
      </c>
      <c r="G8" s="109">
        <v>1</v>
      </c>
      <c r="H8" s="86">
        <v>1</v>
      </c>
      <c r="I8" s="109">
        <v>2</v>
      </c>
      <c r="J8" s="86">
        <v>2</v>
      </c>
      <c r="K8" s="110">
        <v>67</v>
      </c>
      <c r="L8" s="86">
        <v>69</v>
      </c>
      <c r="M8" s="86">
        <v>19</v>
      </c>
      <c r="N8" s="86">
        <v>19</v>
      </c>
    </row>
    <row r="9" spans="1:14" ht="18" customHeight="1">
      <c r="A9" s="115"/>
      <c r="B9" s="115" t="s">
        <v>167</v>
      </c>
      <c r="C9" s="55" t="s">
        <v>168</v>
      </c>
      <c r="D9" s="55"/>
      <c r="E9" s="86">
        <v>225056.6</v>
      </c>
      <c r="F9" s="86">
        <v>224732.6</v>
      </c>
      <c r="G9" s="109">
        <v>10</v>
      </c>
      <c r="H9" s="86">
        <v>10</v>
      </c>
      <c r="I9" s="109">
        <v>5000</v>
      </c>
      <c r="J9" s="86">
        <v>5000</v>
      </c>
      <c r="K9" s="110">
        <v>6400</v>
      </c>
      <c r="L9" s="86">
        <v>6400</v>
      </c>
      <c r="M9" s="86">
        <v>700</v>
      </c>
      <c r="N9" s="86">
        <v>700</v>
      </c>
    </row>
    <row r="10" spans="1:14" ht="18" customHeight="1">
      <c r="A10" s="115"/>
      <c r="B10" s="115"/>
      <c r="C10" s="55" t="s">
        <v>169</v>
      </c>
      <c r="D10" s="55"/>
      <c r="E10" s="86">
        <v>83780.5</v>
      </c>
      <c r="F10" s="86">
        <v>83618.5</v>
      </c>
      <c r="G10" s="109">
        <v>10</v>
      </c>
      <c r="H10" s="86">
        <v>10</v>
      </c>
      <c r="I10" s="109">
        <v>2550</v>
      </c>
      <c r="J10" s="86">
        <v>2550</v>
      </c>
      <c r="K10" s="110">
        <v>3264</v>
      </c>
      <c r="L10" s="86">
        <v>3264</v>
      </c>
      <c r="M10" s="86">
        <v>357</v>
      </c>
      <c r="N10" s="86">
        <v>357</v>
      </c>
    </row>
    <row r="11" spans="1:14" ht="18" customHeight="1">
      <c r="A11" s="115"/>
      <c r="B11" s="115"/>
      <c r="C11" s="55" t="s">
        <v>170</v>
      </c>
      <c r="D11" s="55"/>
      <c r="E11" s="86">
        <v>141276</v>
      </c>
      <c r="F11" s="86">
        <v>141114.1</v>
      </c>
      <c r="G11" s="109">
        <v>0</v>
      </c>
      <c r="H11" s="86">
        <v>0</v>
      </c>
      <c r="I11" s="109">
        <v>0</v>
      </c>
      <c r="J11" s="86">
        <v>0</v>
      </c>
      <c r="K11" s="110">
        <v>0</v>
      </c>
      <c r="L11" s="86">
        <v>0</v>
      </c>
      <c r="M11" s="111">
        <v>0</v>
      </c>
      <c r="N11" s="98">
        <v>0</v>
      </c>
    </row>
    <row r="12" spans="1:14" ht="18" customHeight="1">
      <c r="A12" s="115"/>
      <c r="B12" s="115"/>
      <c r="C12" s="55" t="s">
        <v>171</v>
      </c>
      <c r="D12" s="55"/>
      <c r="E12" s="86">
        <v>0</v>
      </c>
      <c r="F12" s="86">
        <v>0</v>
      </c>
      <c r="G12" s="109">
        <v>0</v>
      </c>
      <c r="H12" s="86">
        <v>0</v>
      </c>
      <c r="I12" s="109">
        <v>2450</v>
      </c>
      <c r="J12" s="86">
        <v>2450</v>
      </c>
      <c r="K12" s="110">
        <v>3136</v>
      </c>
      <c r="L12" s="86">
        <v>3136</v>
      </c>
      <c r="M12" s="86">
        <v>343</v>
      </c>
      <c r="N12" s="86">
        <v>343</v>
      </c>
    </row>
    <row r="13" spans="1:14" ht="18" customHeight="1">
      <c r="A13" s="115"/>
      <c r="B13" s="115"/>
      <c r="C13" s="55" t="s">
        <v>172</v>
      </c>
      <c r="D13" s="55"/>
      <c r="E13" s="86">
        <v>0</v>
      </c>
      <c r="F13" s="86">
        <v>0</v>
      </c>
      <c r="G13" s="109">
        <v>0</v>
      </c>
      <c r="H13" s="86">
        <v>0</v>
      </c>
      <c r="I13" s="109">
        <v>0</v>
      </c>
      <c r="J13" s="86">
        <v>0</v>
      </c>
      <c r="K13" s="110">
        <v>0</v>
      </c>
      <c r="L13" s="86">
        <v>0</v>
      </c>
      <c r="M13" s="86">
        <v>0</v>
      </c>
      <c r="N13" s="98">
        <v>0</v>
      </c>
    </row>
    <row r="14" spans="1:14" ht="18" customHeight="1">
      <c r="A14" s="115"/>
      <c r="B14" s="115"/>
      <c r="C14" s="55" t="s">
        <v>78</v>
      </c>
      <c r="D14" s="55"/>
      <c r="E14" s="86">
        <v>0</v>
      </c>
      <c r="F14" s="86">
        <v>0</v>
      </c>
      <c r="G14" s="109">
        <v>0</v>
      </c>
      <c r="H14" s="86">
        <v>0</v>
      </c>
      <c r="I14" s="109">
        <v>0</v>
      </c>
      <c r="J14" s="86">
        <v>0</v>
      </c>
      <c r="K14" s="110">
        <v>0</v>
      </c>
      <c r="L14" s="86">
        <v>0</v>
      </c>
      <c r="M14" s="86">
        <v>0</v>
      </c>
      <c r="N14" s="98">
        <v>0</v>
      </c>
    </row>
    <row r="15" spans="1:14" ht="18" customHeight="1">
      <c r="A15" s="115" t="s">
        <v>173</v>
      </c>
      <c r="B15" s="115" t="s">
        <v>174</v>
      </c>
      <c r="C15" s="55" t="s">
        <v>175</v>
      </c>
      <c r="D15" s="55"/>
      <c r="E15" s="93">
        <v>12826.9</v>
      </c>
      <c r="F15" s="93">
        <v>13028.9</v>
      </c>
      <c r="G15" s="103">
        <v>3885</v>
      </c>
      <c r="H15" s="93">
        <v>3323</v>
      </c>
      <c r="I15" s="103">
        <v>5054.6000000000004</v>
      </c>
      <c r="J15" s="93">
        <v>4784.2</v>
      </c>
      <c r="K15" s="105">
        <v>4832.8</v>
      </c>
      <c r="L15" s="93">
        <v>6694.2</v>
      </c>
      <c r="M15" s="93">
        <v>3501.1</v>
      </c>
      <c r="N15" s="93">
        <v>4606</v>
      </c>
    </row>
    <row r="16" spans="1:14" ht="18" customHeight="1">
      <c r="A16" s="115"/>
      <c r="B16" s="115"/>
      <c r="C16" s="55" t="s">
        <v>176</v>
      </c>
      <c r="D16" s="55"/>
      <c r="E16" s="93">
        <v>1294656.04</v>
      </c>
      <c r="F16" s="93">
        <v>1287100.7</v>
      </c>
      <c r="G16" s="103">
        <v>4178</v>
      </c>
      <c r="H16" s="93">
        <v>4269</v>
      </c>
      <c r="I16" s="103">
        <v>5914.2</v>
      </c>
      <c r="J16" s="93">
        <v>6854.5</v>
      </c>
      <c r="K16" s="105">
        <v>11381.7</v>
      </c>
      <c r="L16" s="93">
        <v>9476.1</v>
      </c>
      <c r="M16" s="93">
        <v>4045.3</v>
      </c>
      <c r="N16" s="93">
        <v>2839</v>
      </c>
    </row>
    <row r="17" spans="1:15" ht="18" customHeight="1">
      <c r="A17" s="115"/>
      <c r="B17" s="115"/>
      <c r="C17" s="55" t="s">
        <v>177</v>
      </c>
      <c r="D17" s="55"/>
      <c r="E17" s="93">
        <v>648.79999999999995</v>
      </c>
      <c r="F17" s="93">
        <v>735.07</v>
      </c>
      <c r="G17" s="103">
        <v>0</v>
      </c>
      <c r="H17" s="93">
        <v>0</v>
      </c>
      <c r="I17" s="103">
        <v>0</v>
      </c>
      <c r="J17" s="93">
        <v>0</v>
      </c>
      <c r="K17" s="105">
        <v>0</v>
      </c>
      <c r="L17" s="93">
        <v>0</v>
      </c>
      <c r="M17" s="93">
        <v>0</v>
      </c>
      <c r="N17" s="98">
        <v>0</v>
      </c>
    </row>
    <row r="18" spans="1:15" ht="18" customHeight="1">
      <c r="A18" s="115"/>
      <c r="B18" s="115"/>
      <c r="C18" s="55" t="s">
        <v>178</v>
      </c>
      <c r="D18" s="55"/>
      <c r="E18" s="93">
        <f>SUM(E15:E17)</f>
        <v>1308131.74</v>
      </c>
      <c r="F18" s="93">
        <f>SUM(F15:F17)</f>
        <v>1300864.67</v>
      </c>
      <c r="G18" s="103">
        <f>SUM(G15:G17)</f>
        <v>8063</v>
      </c>
      <c r="H18" s="93">
        <v>7592</v>
      </c>
      <c r="I18" s="103">
        <v>10968.8</v>
      </c>
      <c r="J18" s="93">
        <v>11638.7</v>
      </c>
      <c r="K18" s="105">
        <v>16214.5</v>
      </c>
      <c r="L18" s="93">
        <v>16170.3</v>
      </c>
      <c r="M18" s="93">
        <v>7546.4</v>
      </c>
      <c r="N18" s="93">
        <v>7445</v>
      </c>
    </row>
    <row r="19" spans="1:15" ht="18" customHeight="1">
      <c r="A19" s="115"/>
      <c r="B19" s="115" t="s">
        <v>179</v>
      </c>
      <c r="C19" s="55" t="s">
        <v>180</v>
      </c>
      <c r="D19" s="55"/>
      <c r="E19" s="93">
        <v>36732.300000000003</v>
      </c>
      <c r="F19" s="93">
        <v>44730.1</v>
      </c>
      <c r="G19" s="103">
        <v>2917</v>
      </c>
      <c r="H19" s="93">
        <v>1512</v>
      </c>
      <c r="I19" s="103">
        <v>447.4</v>
      </c>
      <c r="J19" s="93">
        <v>345</v>
      </c>
      <c r="K19" s="105">
        <v>168</v>
      </c>
      <c r="L19" s="93">
        <v>168</v>
      </c>
      <c r="M19" s="93">
        <v>965.9</v>
      </c>
      <c r="N19" s="93">
        <v>970</v>
      </c>
    </row>
    <row r="20" spans="1:15" ht="18" customHeight="1">
      <c r="A20" s="115"/>
      <c r="B20" s="115"/>
      <c r="C20" s="55" t="s">
        <v>181</v>
      </c>
      <c r="D20" s="55"/>
      <c r="E20" s="93">
        <v>388246.19</v>
      </c>
      <c r="F20" s="93">
        <v>408183.5</v>
      </c>
      <c r="G20" s="103">
        <v>1063</v>
      </c>
      <c r="H20" s="93">
        <v>2059</v>
      </c>
      <c r="I20" s="103">
        <v>8.6999999999999993</v>
      </c>
      <c r="J20" s="93">
        <v>2.9</v>
      </c>
      <c r="K20" s="105">
        <v>439.8</v>
      </c>
      <c r="L20" s="93">
        <v>433.3</v>
      </c>
      <c r="M20" s="93">
        <v>505.3</v>
      </c>
      <c r="N20" s="93">
        <v>466</v>
      </c>
    </row>
    <row r="21" spans="1:15" ht="18" customHeight="1">
      <c r="A21" s="115"/>
      <c r="B21" s="115"/>
      <c r="C21" s="55" t="s">
        <v>182</v>
      </c>
      <c r="D21" s="55"/>
      <c r="E21" s="103">
        <v>656918.6</v>
      </c>
      <c r="F21" s="103">
        <v>622063.5</v>
      </c>
      <c r="G21" s="103">
        <v>0</v>
      </c>
      <c r="H21" s="103">
        <v>0</v>
      </c>
      <c r="I21" s="103">
        <v>0</v>
      </c>
      <c r="J21" s="103">
        <v>0</v>
      </c>
      <c r="K21" s="112">
        <v>0</v>
      </c>
      <c r="L21" s="103">
        <v>0</v>
      </c>
      <c r="M21" s="103">
        <v>0</v>
      </c>
      <c r="N21" s="113">
        <v>0</v>
      </c>
    </row>
    <row r="22" spans="1:15" ht="18" customHeight="1">
      <c r="A22" s="115"/>
      <c r="B22" s="115"/>
      <c r="C22" s="30" t="s">
        <v>183</v>
      </c>
      <c r="D22" s="30"/>
      <c r="E22" s="93">
        <f>SUM(E19:E21)</f>
        <v>1081897.0899999999</v>
      </c>
      <c r="F22" s="93">
        <f>SUM(F19:F21)</f>
        <v>1074977.1000000001</v>
      </c>
      <c r="G22" s="103">
        <f>SUM(G19:G21)</f>
        <v>3980</v>
      </c>
      <c r="H22" s="93">
        <v>3571</v>
      </c>
      <c r="I22" s="103">
        <v>456.1</v>
      </c>
      <c r="J22" s="93">
        <v>347.9</v>
      </c>
      <c r="K22" s="105">
        <v>607.79999999999995</v>
      </c>
      <c r="L22" s="93">
        <v>601.29999999999995</v>
      </c>
      <c r="M22" s="93">
        <v>1471.2</v>
      </c>
      <c r="N22" s="93">
        <v>1436</v>
      </c>
    </row>
    <row r="23" spans="1:15" ht="18" customHeight="1">
      <c r="A23" s="115"/>
      <c r="B23" s="115" t="s">
        <v>184</v>
      </c>
      <c r="C23" s="55" t="s">
        <v>185</v>
      </c>
      <c r="D23" s="55"/>
      <c r="E23" s="93">
        <v>225056.6</v>
      </c>
      <c r="F23" s="93">
        <v>224732.6</v>
      </c>
      <c r="G23" s="103">
        <v>10</v>
      </c>
      <c r="H23" s="93">
        <v>10</v>
      </c>
      <c r="I23" s="103">
        <v>5000</v>
      </c>
      <c r="J23" s="93">
        <v>5000</v>
      </c>
      <c r="K23" s="105">
        <v>6400</v>
      </c>
      <c r="L23" s="93">
        <v>6400</v>
      </c>
      <c r="M23" s="93">
        <v>700</v>
      </c>
      <c r="N23" s="93">
        <v>700</v>
      </c>
    </row>
    <row r="24" spans="1:15" ht="18" customHeight="1">
      <c r="A24" s="115"/>
      <c r="B24" s="115"/>
      <c r="C24" s="55" t="s">
        <v>186</v>
      </c>
      <c r="D24" s="55"/>
      <c r="E24" s="93">
        <v>1178</v>
      </c>
      <c r="F24" s="93">
        <v>1154.8</v>
      </c>
      <c r="G24" s="103">
        <v>4073</v>
      </c>
      <c r="H24" s="93">
        <v>4010</v>
      </c>
      <c r="I24" s="103">
        <v>5217.7</v>
      </c>
      <c r="J24" s="93">
        <v>6010.8</v>
      </c>
      <c r="K24" s="105">
        <v>9206.7000000000007</v>
      </c>
      <c r="L24" s="93">
        <v>9168.9</v>
      </c>
      <c r="M24" s="93">
        <v>5375.2</v>
      </c>
      <c r="N24" s="93">
        <v>5309</v>
      </c>
    </row>
    <row r="25" spans="1:15" ht="18" customHeight="1">
      <c r="A25" s="115"/>
      <c r="B25" s="115"/>
      <c r="C25" s="55" t="s">
        <v>187</v>
      </c>
      <c r="D25" s="55"/>
      <c r="E25" s="93">
        <v>0</v>
      </c>
      <c r="F25" s="98">
        <v>0</v>
      </c>
      <c r="G25" s="103">
        <v>0</v>
      </c>
      <c r="H25" s="93">
        <v>0</v>
      </c>
      <c r="I25" s="103">
        <v>295</v>
      </c>
      <c r="J25" s="93">
        <v>280</v>
      </c>
      <c r="K25" s="105">
        <v>612.79999999999995</v>
      </c>
      <c r="L25" s="93">
        <v>612.79999999999995</v>
      </c>
      <c r="M25" s="93">
        <v>37</v>
      </c>
      <c r="N25" s="93">
        <v>36</v>
      </c>
    </row>
    <row r="26" spans="1:15" ht="18" customHeight="1">
      <c r="A26" s="115"/>
      <c r="B26" s="115"/>
      <c r="C26" s="55" t="s">
        <v>188</v>
      </c>
      <c r="D26" s="55"/>
      <c r="E26" s="93">
        <f>SUM(E23:E24)</f>
        <v>226234.6</v>
      </c>
      <c r="F26" s="93">
        <f>SUM(F23:F24)</f>
        <v>225887.4</v>
      </c>
      <c r="G26" s="103">
        <f>SUM(G23:G25)</f>
        <v>4083</v>
      </c>
      <c r="H26" s="93">
        <v>4020</v>
      </c>
      <c r="I26" s="103">
        <v>10512.7</v>
      </c>
      <c r="J26" s="93">
        <v>11290.8</v>
      </c>
      <c r="K26" s="105">
        <v>15606.7</v>
      </c>
      <c r="L26" s="93">
        <v>15568.9</v>
      </c>
      <c r="M26" s="93">
        <v>6075.2</v>
      </c>
      <c r="N26" s="93">
        <v>6009</v>
      </c>
    </row>
    <row r="27" spans="1:15" ht="18" customHeight="1">
      <c r="A27" s="115"/>
      <c r="B27" s="55" t="s">
        <v>189</v>
      </c>
      <c r="C27" s="55"/>
      <c r="D27" s="55"/>
      <c r="E27" s="93">
        <f>E22+E26</f>
        <v>1308131.69</v>
      </c>
      <c r="F27" s="93">
        <f>F22+F26</f>
        <v>1300864.5</v>
      </c>
      <c r="G27" s="103">
        <f>G22+G26</f>
        <v>8063</v>
      </c>
      <c r="H27" s="93">
        <v>7591</v>
      </c>
      <c r="I27" s="103">
        <v>10968.8</v>
      </c>
      <c r="J27" s="93">
        <v>11638.7</v>
      </c>
      <c r="K27" s="105">
        <v>16214.5</v>
      </c>
      <c r="L27" s="93">
        <v>16170.2</v>
      </c>
      <c r="M27" s="93">
        <v>7546.4</v>
      </c>
      <c r="N27" s="93">
        <v>7445</v>
      </c>
    </row>
    <row r="28" spans="1:15" ht="18" customHeight="1">
      <c r="A28" s="115" t="s">
        <v>190</v>
      </c>
      <c r="B28" s="115" t="s">
        <v>191</v>
      </c>
      <c r="C28" s="55" t="s">
        <v>192</v>
      </c>
      <c r="D28" s="88" t="s">
        <v>36</v>
      </c>
      <c r="E28" s="93">
        <v>59667.5</v>
      </c>
      <c r="F28" s="93">
        <v>55957.9</v>
      </c>
      <c r="G28" s="103">
        <v>5202</v>
      </c>
      <c r="H28" s="93">
        <v>4821</v>
      </c>
      <c r="I28" s="103">
        <v>3521.5</v>
      </c>
      <c r="J28" s="93">
        <v>3004.1</v>
      </c>
      <c r="K28" s="105">
        <v>789.3</v>
      </c>
      <c r="L28" s="93">
        <v>631.1</v>
      </c>
      <c r="M28" s="93">
        <v>4831.5</v>
      </c>
      <c r="N28" s="93">
        <v>4520</v>
      </c>
    </row>
    <row r="29" spans="1:15" ht="18" customHeight="1">
      <c r="A29" s="115"/>
      <c r="B29" s="115"/>
      <c r="C29" s="55" t="s">
        <v>193</v>
      </c>
      <c r="D29" s="88" t="s">
        <v>37</v>
      </c>
      <c r="E29" s="93">
        <v>54947.6</v>
      </c>
      <c r="F29" s="93">
        <v>51059.4</v>
      </c>
      <c r="G29" s="103">
        <v>4984</v>
      </c>
      <c r="H29" s="93">
        <v>4588</v>
      </c>
      <c r="I29" s="103">
        <v>3910.7</v>
      </c>
      <c r="J29" s="93">
        <v>3500.6</v>
      </c>
      <c r="K29" s="105">
        <v>552.79999999999995</v>
      </c>
      <c r="L29" s="93">
        <v>454.2</v>
      </c>
      <c r="M29" s="93">
        <v>4453.8999999999996</v>
      </c>
      <c r="N29" s="93">
        <v>4066</v>
      </c>
    </row>
    <row r="30" spans="1:15" ht="18" customHeight="1">
      <c r="A30" s="115"/>
      <c r="B30" s="115"/>
      <c r="C30" s="55" t="s">
        <v>194</v>
      </c>
      <c r="D30" s="88" t="s">
        <v>195</v>
      </c>
      <c r="E30" s="93">
        <v>1689.6</v>
      </c>
      <c r="F30" s="93">
        <v>1525.06</v>
      </c>
      <c r="G30" s="103">
        <v>133</v>
      </c>
      <c r="H30" s="93">
        <v>120</v>
      </c>
      <c r="I30" s="103">
        <v>213.7</v>
      </c>
      <c r="J30" s="93">
        <v>237.9</v>
      </c>
      <c r="K30" s="105">
        <v>253.2</v>
      </c>
      <c r="L30" s="104">
        <v>246</v>
      </c>
      <c r="M30" s="93">
        <v>271.5</v>
      </c>
      <c r="N30" s="93">
        <v>235</v>
      </c>
    </row>
    <row r="31" spans="1:15" ht="18" customHeight="1">
      <c r="A31" s="115"/>
      <c r="B31" s="115"/>
      <c r="C31" s="30" t="s">
        <v>196</v>
      </c>
      <c r="D31" s="88" t="s">
        <v>197</v>
      </c>
      <c r="E31" s="93">
        <f t="shared" ref="E31:K31" si="0">E28-E29-E30</f>
        <v>3030.3000000000015</v>
      </c>
      <c r="F31" s="108">
        <f t="shared" si="0"/>
        <v>3373.44</v>
      </c>
      <c r="G31" s="103">
        <f t="shared" si="0"/>
        <v>85</v>
      </c>
      <c r="H31" s="93">
        <f t="shared" si="0"/>
        <v>113</v>
      </c>
      <c r="I31" s="103">
        <f t="shared" si="0"/>
        <v>-602.89999999999986</v>
      </c>
      <c r="J31" s="93">
        <f t="shared" si="0"/>
        <v>-734.4</v>
      </c>
      <c r="K31" s="105">
        <f t="shared" si="0"/>
        <v>-16.699999999999989</v>
      </c>
      <c r="L31" s="104">
        <f>L28-L29-L30</f>
        <v>-69.099999999999966</v>
      </c>
      <c r="M31" s="93">
        <f t="shared" ref="M31:N31" si="1">M28-M29-M30</f>
        <v>106.10000000000036</v>
      </c>
      <c r="N31" s="93">
        <f t="shared" si="1"/>
        <v>219</v>
      </c>
      <c r="O31" s="7"/>
    </row>
    <row r="32" spans="1:15" ht="18" customHeight="1">
      <c r="A32" s="115"/>
      <c r="B32" s="115"/>
      <c r="C32" s="55" t="s">
        <v>198</v>
      </c>
      <c r="D32" s="88" t="s">
        <v>199</v>
      </c>
      <c r="E32" s="93">
        <v>199.6</v>
      </c>
      <c r="F32" s="104">
        <v>46.5</v>
      </c>
      <c r="G32" s="103">
        <v>23</v>
      </c>
      <c r="H32" s="93">
        <v>24</v>
      </c>
      <c r="I32" s="103">
        <v>2.7</v>
      </c>
      <c r="J32" s="93">
        <v>11.4</v>
      </c>
      <c r="K32" s="105">
        <v>50.5</v>
      </c>
      <c r="L32" s="104">
        <v>40.1</v>
      </c>
      <c r="M32" s="93">
        <v>0.1</v>
      </c>
      <c r="N32" s="93">
        <v>1</v>
      </c>
    </row>
    <row r="33" spans="1:14" ht="18" customHeight="1">
      <c r="A33" s="115"/>
      <c r="B33" s="115"/>
      <c r="C33" s="55" t="s">
        <v>200</v>
      </c>
      <c r="D33" s="88" t="s">
        <v>201</v>
      </c>
      <c r="E33" s="93">
        <v>3206.7</v>
      </c>
      <c r="F33" s="104">
        <v>3389.4</v>
      </c>
      <c r="G33" s="103">
        <v>45</v>
      </c>
      <c r="H33" s="93">
        <v>52</v>
      </c>
      <c r="I33" s="103">
        <v>0</v>
      </c>
      <c r="J33" s="93">
        <v>0</v>
      </c>
      <c r="K33" s="105">
        <v>0</v>
      </c>
      <c r="L33" s="104">
        <v>0</v>
      </c>
      <c r="M33" s="93">
        <v>1.4</v>
      </c>
      <c r="N33" s="93">
        <v>0.1</v>
      </c>
    </row>
    <row r="34" spans="1:14" ht="18" customHeight="1">
      <c r="A34" s="115"/>
      <c r="B34" s="115"/>
      <c r="C34" s="30" t="s">
        <v>202</v>
      </c>
      <c r="D34" s="88" t="s">
        <v>203</v>
      </c>
      <c r="E34" s="93">
        <f t="shared" ref="E34:K34" si="2">E31+E32-E33</f>
        <v>23.200000000001637</v>
      </c>
      <c r="F34" s="104">
        <f t="shared" si="2"/>
        <v>30.539999999999964</v>
      </c>
      <c r="G34" s="103">
        <f t="shared" si="2"/>
        <v>63</v>
      </c>
      <c r="H34" s="93">
        <f t="shared" si="2"/>
        <v>85</v>
      </c>
      <c r="I34" s="103">
        <f t="shared" si="2"/>
        <v>-600.19999999999982</v>
      </c>
      <c r="J34" s="93">
        <f t="shared" si="2"/>
        <v>-723</v>
      </c>
      <c r="K34" s="105">
        <f t="shared" si="2"/>
        <v>33.800000000000011</v>
      </c>
      <c r="L34" s="104">
        <f>L31+L32-L33</f>
        <v>-28.999999999999964</v>
      </c>
      <c r="M34" s="93">
        <f t="shared" ref="M34:N34" si="3">M31+M32-M33</f>
        <v>104.80000000000035</v>
      </c>
      <c r="N34" s="93">
        <f t="shared" si="3"/>
        <v>219.9</v>
      </c>
    </row>
    <row r="35" spans="1:14" ht="18" customHeight="1">
      <c r="A35" s="115"/>
      <c r="B35" s="115" t="s">
        <v>204</v>
      </c>
      <c r="C35" s="55" t="s">
        <v>205</v>
      </c>
      <c r="D35" s="88" t="s">
        <v>206</v>
      </c>
      <c r="E35" s="93">
        <v>0</v>
      </c>
      <c r="F35" s="104">
        <v>12000</v>
      </c>
      <c r="G35" s="103">
        <v>0</v>
      </c>
      <c r="H35" s="93">
        <v>34</v>
      </c>
      <c r="I35" s="103">
        <v>0</v>
      </c>
      <c r="J35" s="93">
        <v>0</v>
      </c>
      <c r="K35" s="105">
        <v>0</v>
      </c>
      <c r="L35" s="104">
        <v>0</v>
      </c>
      <c r="M35" s="93">
        <v>45.4</v>
      </c>
      <c r="N35" s="93">
        <v>0</v>
      </c>
    </row>
    <row r="36" spans="1:14" ht="18" customHeight="1">
      <c r="A36" s="115"/>
      <c r="B36" s="115"/>
      <c r="C36" s="55" t="s">
        <v>207</v>
      </c>
      <c r="D36" s="88" t="s">
        <v>208</v>
      </c>
      <c r="E36" s="93">
        <v>0</v>
      </c>
      <c r="F36" s="104">
        <v>12000</v>
      </c>
      <c r="G36" s="103">
        <v>0</v>
      </c>
      <c r="H36" s="93">
        <v>7</v>
      </c>
      <c r="I36" s="103">
        <v>0</v>
      </c>
      <c r="J36" s="93">
        <v>0</v>
      </c>
      <c r="K36" s="105">
        <v>0</v>
      </c>
      <c r="L36" s="104">
        <v>262.5</v>
      </c>
      <c r="M36" s="93">
        <v>39.700000000000003</v>
      </c>
      <c r="N36" s="93">
        <v>0</v>
      </c>
    </row>
    <row r="37" spans="1:14" ht="18" customHeight="1">
      <c r="A37" s="115"/>
      <c r="B37" s="115"/>
      <c r="C37" s="55" t="s">
        <v>209</v>
      </c>
      <c r="D37" s="88" t="s">
        <v>210</v>
      </c>
      <c r="E37" s="93">
        <f t="shared" ref="E37:K37" si="4">E34+E35-E36</f>
        <v>23.200000000001637</v>
      </c>
      <c r="F37" s="104">
        <f t="shared" si="4"/>
        <v>30.540000000000873</v>
      </c>
      <c r="G37" s="103">
        <f t="shared" si="4"/>
        <v>63</v>
      </c>
      <c r="H37" s="93">
        <f t="shared" si="4"/>
        <v>112</v>
      </c>
      <c r="I37" s="103">
        <f t="shared" si="4"/>
        <v>-600.19999999999982</v>
      </c>
      <c r="J37" s="93">
        <f t="shared" si="4"/>
        <v>-723</v>
      </c>
      <c r="K37" s="105">
        <f t="shared" si="4"/>
        <v>33.800000000000011</v>
      </c>
      <c r="L37" s="104">
        <f>L34+L35-L36</f>
        <v>-291.49999999999994</v>
      </c>
      <c r="M37" s="93">
        <f t="shared" ref="M37:N37" si="5">M34+M35-M36</f>
        <v>110.50000000000036</v>
      </c>
      <c r="N37" s="93">
        <f t="shared" si="5"/>
        <v>219.9</v>
      </c>
    </row>
    <row r="38" spans="1:14" ht="18" customHeight="1">
      <c r="A38" s="115"/>
      <c r="B38" s="115"/>
      <c r="C38" s="55" t="s">
        <v>211</v>
      </c>
      <c r="D38" s="88" t="s">
        <v>212</v>
      </c>
      <c r="E38" s="93">
        <v>0</v>
      </c>
      <c r="F38" s="104">
        <v>0</v>
      </c>
      <c r="G38" s="103">
        <v>0</v>
      </c>
      <c r="H38" s="93">
        <v>0</v>
      </c>
      <c r="I38" s="103">
        <v>0</v>
      </c>
      <c r="J38" s="93">
        <v>0</v>
      </c>
      <c r="K38" s="105">
        <v>0</v>
      </c>
      <c r="L38" s="104">
        <v>0</v>
      </c>
      <c r="M38" s="93">
        <v>0</v>
      </c>
      <c r="N38" s="93">
        <v>0</v>
      </c>
    </row>
    <row r="39" spans="1:14" ht="18" customHeight="1">
      <c r="A39" s="115"/>
      <c r="B39" s="115"/>
      <c r="C39" s="55" t="s">
        <v>213</v>
      </c>
      <c r="D39" s="88" t="s">
        <v>214</v>
      </c>
      <c r="E39" s="93">
        <v>0</v>
      </c>
      <c r="F39" s="104">
        <v>0</v>
      </c>
      <c r="G39" s="103">
        <v>0</v>
      </c>
      <c r="H39" s="93">
        <v>0</v>
      </c>
      <c r="I39" s="103">
        <v>0</v>
      </c>
      <c r="J39" s="93">
        <v>0</v>
      </c>
      <c r="K39" s="105">
        <v>0</v>
      </c>
      <c r="L39" s="104">
        <v>0</v>
      </c>
      <c r="M39" s="93">
        <v>0</v>
      </c>
      <c r="N39" s="93">
        <v>0</v>
      </c>
    </row>
    <row r="40" spans="1:14" ht="18" customHeight="1">
      <c r="A40" s="115"/>
      <c r="B40" s="115"/>
      <c r="C40" s="55" t="s">
        <v>215</v>
      </c>
      <c r="D40" s="88" t="s">
        <v>216</v>
      </c>
      <c r="E40" s="93">
        <v>0</v>
      </c>
      <c r="F40" s="104">
        <v>0</v>
      </c>
      <c r="G40" s="103">
        <v>0</v>
      </c>
      <c r="H40" s="93">
        <v>0</v>
      </c>
      <c r="I40" s="103">
        <v>28.1</v>
      </c>
      <c r="J40" s="93">
        <v>-26.9</v>
      </c>
      <c r="K40" s="105">
        <v>-4.0999999999999996</v>
      </c>
      <c r="L40" s="104">
        <v>-6</v>
      </c>
      <c r="M40" s="93">
        <v>33.6</v>
      </c>
      <c r="N40" s="93">
        <v>68</v>
      </c>
    </row>
    <row r="41" spans="1:14" ht="18" customHeight="1">
      <c r="A41" s="115"/>
      <c r="B41" s="115"/>
      <c r="C41" s="30" t="s">
        <v>217</v>
      </c>
      <c r="D41" s="88" t="s">
        <v>218</v>
      </c>
      <c r="E41" s="93">
        <f t="shared" ref="E41:J41" si="6">E34+E35-E36-E40</f>
        <v>23.200000000001637</v>
      </c>
      <c r="F41" s="104">
        <f t="shared" si="6"/>
        <v>30.540000000000873</v>
      </c>
      <c r="G41" s="103">
        <f t="shared" si="6"/>
        <v>63</v>
      </c>
      <c r="H41" s="93">
        <f t="shared" si="6"/>
        <v>112</v>
      </c>
      <c r="I41" s="103">
        <f t="shared" si="6"/>
        <v>-628.29999999999984</v>
      </c>
      <c r="J41" s="93">
        <f t="shared" si="6"/>
        <v>-696.1</v>
      </c>
      <c r="K41" s="105">
        <f>K34+K35-K36-K40</f>
        <v>37.900000000000013</v>
      </c>
      <c r="L41" s="104">
        <f>L34+L35-L36-L40</f>
        <v>-285.49999999999994</v>
      </c>
      <c r="M41" s="93">
        <f t="shared" ref="M41:N41" si="7">M34+M35-M36-M40</f>
        <v>76.900000000000347</v>
      </c>
      <c r="N41" s="93">
        <f t="shared" si="7"/>
        <v>151.9</v>
      </c>
    </row>
    <row r="42" spans="1:14" ht="18" customHeight="1">
      <c r="A42" s="115"/>
      <c r="B42" s="115"/>
      <c r="C42" s="138" t="s">
        <v>219</v>
      </c>
      <c r="D42" s="138"/>
      <c r="E42" s="93">
        <f t="shared" ref="E42:N42" si="8">E37+E38-E39-E40</f>
        <v>23.200000000001637</v>
      </c>
      <c r="F42" s="104">
        <f t="shared" si="8"/>
        <v>30.540000000000873</v>
      </c>
      <c r="G42" s="103">
        <f t="shared" si="8"/>
        <v>63</v>
      </c>
      <c r="H42" s="93">
        <f t="shared" si="8"/>
        <v>112</v>
      </c>
      <c r="I42" s="103">
        <f t="shared" si="8"/>
        <v>-628.29999999999984</v>
      </c>
      <c r="J42" s="93">
        <f t="shared" si="8"/>
        <v>-696.1</v>
      </c>
      <c r="K42" s="105">
        <f t="shared" si="8"/>
        <v>37.900000000000013</v>
      </c>
      <c r="L42" s="104">
        <f t="shared" si="8"/>
        <v>-285.49999999999994</v>
      </c>
      <c r="M42" s="93">
        <f t="shared" si="8"/>
        <v>76.900000000000347</v>
      </c>
      <c r="N42" s="93">
        <f t="shared" si="8"/>
        <v>151.9</v>
      </c>
    </row>
    <row r="43" spans="1:14" ht="18" customHeight="1">
      <c r="A43" s="115"/>
      <c r="B43" s="115"/>
      <c r="C43" s="55" t="s">
        <v>220</v>
      </c>
      <c r="D43" s="88" t="s">
        <v>221</v>
      </c>
      <c r="E43" s="93">
        <v>0</v>
      </c>
      <c r="F43" s="104">
        <v>0</v>
      </c>
      <c r="G43" s="103">
        <v>0</v>
      </c>
      <c r="H43" s="93">
        <v>0</v>
      </c>
      <c r="I43" s="103">
        <v>6010.8</v>
      </c>
      <c r="J43" s="93">
        <v>7971.9</v>
      </c>
      <c r="K43" s="105">
        <v>9169</v>
      </c>
      <c r="L43" s="104">
        <v>9454</v>
      </c>
      <c r="M43" s="93">
        <v>5308.8</v>
      </c>
      <c r="N43" s="93">
        <v>5167</v>
      </c>
    </row>
    <row r="44" spans="1:14" ht="18" customHeight="1">
      <c r="A44" s="115"/>
      <c r="B44" s="115"/>
      <c r="C44" s="30" t="s">
        <v>222</v>
      </c>
      <c r="D44" s="65" t="s">
        <v>223</v>
      </c>
      <c r="E44" s="93">
        <f t="shared" ref="E44:K44" si="9">E41+E43</f>
        <v>23.200000000001637</v>
      </c>
      <c r="F44" s="104">
        <f t="shared" si="9"/>
        <v>30.540000000000873</v>
      </c>
      <c r="G44" s="103">
        <f t="shared" si="9"/>
        <v>63</v>
      </c>
      <c r="H44" s="93">
        <f t="shared" si="9"/>
        <v>112</v>
      </c>
      <c r="I44" s="103">
        <f t="shared" si="9"/>
        <v>5382.5</v>
      </c>
      <c r="J44" s="93">
        <f t="shared" si="9"/>
        <v>7275.7999999999993</v>
      </c>
      <c r="K44" s="105">
        <f t="shared" si="9"/>
        <v>9206.9</v>
      </c>
      <c r="L44" s="104">
        <f>L41+L43</f>
        <v>9168.5</v>
      </c>
      <c r="M44" s="93">
        <f t="shared" ref="M44" si="10">M41+M43</f>
        <v>5385.7000000000007</v>
      </c>
      <c r="N44" s="93">
        <f>N41+N43</f>
        <v>5318.9</v>
      </c>
    </row>
    <row r="45" spans="1:14" ht="14.1" customHeight="1">
      <c r="A45" s="11" t="s">
        <v>224</v>
      </c>
    </row>
    <row r="46" spans="1:14" ht="14.1" customHeight="1">
      <c r="A46" s="11" t="s">
        <v>225</v>
      </c>
    </row>
    <row r="47" spans="1:14">
      <c r="A47" s="49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6" firstPageNumber="5" orientation="landscape" useFirstPageNumber="1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1.普通会計予算（R5-6年度）</vt:lpstr>
      <vt:lpstr>2.公営企業会計予算（R5-6年度）</vt:lpstr>
      <vt:lpstr>2.公営企業会計予算（R5-6年度） (2)</vt:lpstr>
      <vt:lpstr>3.(1)普通会計決算（R3-4年度）</vt:lpstr>
      <vt:lpstr>3.(2)財政指標等（H30‐R4年度）</vt:lpstr>
      <vt:lpstr>4.公営企業会計決算（R3-4年度）</vt:lpstr>
      <vt:lpstr>4.公営企業会計決算（R3-4年度） (2)</vt:lpstr>
      <vt:lpstr>5.三セク決算（R3-4年度）</vt:lpstr>
      <vt:lpstr>'1.普通会計予算（R5-6年度）'!Print_Area</vt:lpstr>
      <vt:lpstr>'2.公営企業会計予算（R5-6年度）'!Print_Area</vt:lpstr>
      <vt:lpstr>'2.公営企業会計予算（R5-6年度） (2)'!Print_Area</vt:lpstr>
      <vt:lpstr>'3.(1)普通会計決算（R3-4年度）'!Print_Area</vt:lpstr>
      <vt:lpstr>'3.(2)財政指標等（H30‐R4年度）'!Print_Area</vt:lpstr>
      <vt:lpstr>'4.公営企業会計決算（R3-4年度）'!Print_Area</vt:lpstr>
      <vt:lpstr>'4.公営企業会計決算（R3-4年度） (2)'!Print_Area</vt:lpstr>
      <vt:lpstr>'5.三セク決算（R3-4年度）'!Print_Area</vt:lpstr>
      <vt:lpstr>'2.公営企業会計予算（R5-6年度）'!Print_Titles</vt:lpstr>
      <vt:lpstr>'2.公営企業会計予算（R5-6年度） (2)'!Print_Titles</vt:lpstr>
      <vt:lpstr>'4.公営企業会計決算（R3-4年度）'!Print_Titles</vt:lpstr>
      <vt:lpstr>'4.公営企業会計決算（R3-4年度）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片山</cp:lastModifiedBy>
  <cp:lastPrinted>2024-08-23T12:23:14Z</cp:lastPrinted>
  <dcterms:created xsi:type="dcterms:W3CDTF">1999-07-06T05:17:05Z</dcterms:created>
  <dcterms:modified xsi:type="dcterms:W3CDTF">2024-08-27T04:17:56Z</dcterms:modified>
</cp:coreProperties>
</file>