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192.168.0.241\共有\【財政状況】\令和7年度\03 HP更新\01都道府県（Excel）\"/>
    </mc:Choice>
  </mc:AlternateContent>
  <xr:revisionPtr revIDLastSave="0" documentId="13_ncr:1_{3E168253-1270-4813-8647-D8B25043EC7C}" xr6:coauthVersionLast="47" xr6:coauthVersionMax="47" xr10:uidLastSave="{00000000-0000-0000-0000-000000000000}"/>
  <bookViews>
    <workbookView xWindow="-120" yWindow="-16320" windowWidth="29040" windowHeight="15720" tabRatio="663" xr2:uid="{00000000-000D-0000-FFFF-FFFF00000000}"/>
  </bookViews>
  <sheets>
    <sheet name="1.普通会計予算(R6-7年度)" sheetId="2" r:id="rId1"/>
    <sheet name="2.公営企業会計予算(R6-7年度)" sheetId="4" r:id="rId2"/>
    <sheet name="3.(1)普通会計決算（R4-5年度)" sheetId="5" r:id="rId3"/>
    <sheet name="3.(2)財政指標等（R元‐R5年度）" sheetId="6" r:id="rId4"/>
    <sheet name="4.公営企業会計決算（R4-5年度）" sheetId="7" r:id="rId5"/>
    <sheet name="5.三セク決算（R4-5年度）" sheetId="8" r:id="rId6"/>
  </sheets>
  <definedNames>
    <definedName name="_xlnm.Print_Area" localSheetId="0">'1.普通会計予算(R6-7年度)'!$A$1:$I$47</definedName>
    <definedName name="_xlnm.Print_Area" localSheetId="1">'2.公営企業会計予算(R6-7年度)'!$A$1:$O$49</definedName>
    <definedName name="_xlnm.Print_Area" localSheetId="2">'3.(1)普通会計決算（R4-5年度)'!$A$1:$I$47</definedName>
    <definedName name="_xlnm.Print_Area" localSheetId="3">'3.(2)財政指標等（R元‐R5年度）'!$A$1:$I$35</definedName>
    <definedName name="_xlnm.Print_Area" localSheetId="4">'4.公営企業会計決算（R4-5年度）'!$A$1:$O$49</definedName>
    <definedName name="_xlnm.Print_Area" localSheetId="5">'5.三セク決算（R4-5年度）'!$A$1:$N$46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7" l="1"/>
  <c r="F14" i="7"/>
  <c r="F32" i="2" l="1"/>
  <c r="F28" i="2"/>
  <c r="K44" i="7" l="1"/>
  <c r="K39" i="7"/>
  <c r="I44" i="7"/>
  <c r="I39" i="7"/>
  <c r="I45" i="7" s="1"/>
  <c r="G45" i="7"/>
  <c r="G44" i="7"/>
  <c r="G39" i="7"/>
  <c r="M24" i="7"/>
  <c r="M16" i="7"/>
  <c r="M15" i="7"/>
  <c r="M14" i="7"/>
  <c r="K24" i="7"/>
  <c r="K16" i="7"/>
  <c r="K15" i="7"/>
  <c r="K14" i="7"/>
  <c r="I24" i="7"/>
  <c r="I16" i="7"/>
  <c r="I15" i="7"/>
  <c r="I14" i="7"/>
  <c r="G24" i="7"/>
  <c r="G16" i="7"/>
  <c r="G15" i="7"/>
  <c r="G14" i="7"/>
  <c r="G24" i="6"/>
  <c r="H24" i="6" s="1"/>
  <c r="I24" i="6" s="1"/>
  <c r="H19" i="6"/>
  <c r="G19" i="6"/>
  <c r="G23" i="6" s="1"/>
  <c r="F19" i="6"/>
  <c r="F21" i="6" s="1"/>
  <c r="E19" i="6"/>
  <c r="E21" i="6" s="1"/>
  <c r="E20" i="6"/>
  <c r="F20" i="6"/>
  <c r="G20" i="6"/>
  <c r="H20" i="6"/>
  <c r="G21" i="6"/>
  <c r="H21" i="6"/>
  <c r="E22" i="6"/>
  <c r="H45" i="5"/>
  <c r="H27" i="5"/>
  <c r="M24" i="4"/>
  <c r="M16" i="4"/>
  <c r="M15" i="4"/>
  <c r="M14" i="4"/>
  <c r="K24" i="4"/>
  <c r="K16" i="4"/>
  <c r="K15" i="4"/>
  <c r="K14" i="4"/>
  <c r="I24" i="4"/>
  <c r="I16" i="4"/>
  <c r="I15" i="4"/>
  <c r="I14" i="4"/>
  <c r="G24" i="4"/>
  <c r="G16" i="4"/>
  <c r="G15" i="4"/>
  <c r="G14" i="4"/>
  <c r="G44" i="4"/>
  <c r="G39" i="4"/>
  <c r="G45" i="4" s="1"/>
  <c r="I44" i="4"/>
  <c r="I39" i="4"/>
  <c r="H45" i="2"/>
  <c r="H27" i="2"/>
  <c r="L31" i="8"/>
  <c r="L34" i="8" s="1"/>
  <c r="J31" i="8"/>
  <c r="J34" i="8" s="1"/>
  <c r="H31" i="8"/>
  <c r="H34" i="8" s="1"/>
  <c r="F31" i="8"/>
  <c r="F34" i="8" s="1"/>
  <c r="F23" i="6" l="1"/>
  <c r="K45" i="7"/>
  <c r="I45" i="4"/>
  <c r="F22" i="6"/>
  <c r="G22" i="6"/>
  <c r="E23" i="6"/>
  <c r="L41" i="8"/>
  <c r="L44" i="8" s="1"/>
  <c r="L37" i="8"/>
  <c r="L42" i="8" s="1"/>
  <c r="J41" i="8"/>
  <c r="J44" i="8" s="1"/>
  <c r="J37" i="8"/>
  <c r="J42" i="8" s="1"/>
  <c r="H37" i="8"/>
  <c r="H42" i="8" s="1"/>
  <c r="H41" i="8"/>
  <c r="H44" i="8" s="1"/>
  <c r="F41" i="8"/>
  <c r="F44" i="8" s="1"/>
  <c r="F37" i="8"/>
  <c r="F42" i="8" s="1"/>
  <c r="H23" i="6" l="1"/>
  <c r="H22" i="6"/>
  <c r="I9" i="2" l="1"/>
  <c r="F45" i="2"/>
  <c r="G45" i="2" s="1"/>
  <c r="F27" i="2"/>
  <c r="G27" i="2" s="1"/>
  <c r="F45" i="5"/>
  <c r="G44" i="5" s="1"/>
  <c r="F27" i="5"/>
  <c r="G19" i="5" s="1"/>
  <c r="F44" i="4"/>
  <c r="F39" i="4"/>
  <c r="N31" i="8"/>
  <c r="N34" i="8" s="1"/>
  <c r="M31" i="8"/>
  <c r="M34" i="8" s="1"/>
  <c r="K31" i="8"/>
  <c r="K34" i="8" s="1"/>
  <c r="I31" i="8"/>
  <c r="I34" i="8" s="1"/>
  <c r="I37" i="8" s="1"/>
  <c r="I42" i="8" s="1"/>
  <c r="G31" i="8"/>
  <c r="G34" i="8" s="1"/>
  <c r="G41" i="8" s="1"/>
  <c r="G44" i="8" s="1"/>
  <c r="E31" i="8"/>
  <c r="E34" i="8" s="1"/>
  <c r="O44" i="7"/>
  <c r="N44" i="7"/>
  <c r="M44" i="7"/>
  <c r="L44" i="7"/>
  <c r="J44" i="7"/>
  <c r="H44" i="7"/>
  <c r="F44" i="7"/>
  <c r="O39" i="7"/>
  <c r="N39" i="7"/>
  <c r="M39" i="7"/>
  <c r="L39" i="7"/>
  <c r="J39" i="7"/>
  <c r="H39" i="7"/>
  <c r="F39" i="7"/>
  <c r="O24" i="7"/>
  <c r="O27" i="7" s="1"/>
  <c r="N24" i="7"/>
  <c r="N27" i="7" s="1"/>
  <c r="M27" i="7"/>
  <c r="L24" i="7"/>
  <c r="L27" i="7" s="1"/>
  <c r="K27" i="7"/>
  <c r="J24" i="7"/>
  <c r="J27" i="7" s="1"/>
  <c r="I27" i="7"/>
  <c r="H27" i="7"/>
  <c r="G27" i="7"/>
  <c r="F24" i="7"/>
  <c r="F27" i="7" s="1"/>
  <c r="O16" i="7"/>
  <c r="N16" i="7"/>
  <c r="L16" i="7"/>
  <c r="J16" i="7"/>
  <c r="H16" i="7"/>
  <c r="F16" i="7"/>
  <c r="O15" i="7"/>
  <c r="N15" i="7"/>
  <c r="L15" i="7"/>
  <c r="J15" i="7"/>
  <c r="H15" i="7"/>
  <c r="F15" i="7"/>
  <c r="O14" i="7"/>
  <c r="N14" i="7"/>
  <c r="L14" i="7"/>
  <c r="J14" i="7"/>
  <c r="H14" i="7"/>
  <c r="I20" i="6"/>
  <c r="I19" i="6"/>
  <c r="I21" i="6" s="1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40" i="2"/>
  <c r="I39" i="2"/>
  <c r="I37" i="2"/>
  <c r="I33" i="2"/>
  <c r="I32" i="2"/>
  <c r="I31" i="2"/>
  <c r="I29" i="2"/>
  <c r="I28" i="2"/>
  <c r="I34" i="2"/>
  <c r="I22" i="2"/>
  <c r="I18" i="2"/>
  <c r="I17" i="2"/>
  <c r="I35" i="2"/>
  <c r="I10" i="2"/>
  <c r="I11" i="2"/>
  <c r="I12" i="2"/>
  <c r="I13" i="2"/>
  <c r="I14" i="2"/>
  <c r="I15" i="2"/>
  <c r="I16" i="2"/>
  <c r="I26" i="2"/>
  <c r="I25" i="2"/>
  <c r="I23" i="2"/>
  <c r="I21" i="2"/>
  <c r="I20" i="2"/>
  <c r="I43" i="2"/>
  <c r="I44" i="2"/>
  <c r="I42" i="2"/>
  <c r="I41" i="2"/>
  <c r="I38" i="2"/>
  <c r="I36" i="2"/>
  <c r="I30" i="2"/>
  <c r="I24" i="2"/>
  <c r="I19" i="2"/>
  <c r="O39" i="4"/>
  <c r="O44" i="4"/>
  <c r="N39" i="4"/>
  <c r="N44" i="4"/>
  <c r="M39" i="4"/>
  <c r="M44" i="4"/>
  <c r="M45" i="4" s="1"/>
  <c r="L39" i="4"/>
  <c r="L45" i="4" s="1"/>
  <c r="L44" i="4"/>
  <c r="K39" i="4"/>
  <c r="K44" i="4"/>
  <c r="J39" i="4"/>
  <c r="J44" i="4"/>
  <c r="H39" i="4"/>
  <c r="H44" i="4"/>
  <c r="O24" i="4"/>
  <c r="O27" i="4" s="1"/>
  <c r="N24" i="4"/>
  <c r="N27" i="4" s="1"/>
  <c r="M27" i="4"/>
  <c r="L24" i="4"/>
  <c r="L27" i="4" s="1"/>
  <c r="K27" i="4"/>
  <c r="J24" i="4"/>
  <c r="J27" i="4" s="1"/>
  <c r="I27" i="4"/>
  <c r="H24" i="4"/>
  <c r="H27" i="4" s="1"/>
  <c r="L16" i="4"/>
  <c r="L15" i="4"/>
  <c r="L14" i="4"/>
  <c r="O16" i="4"/>
  <c r="N16" i="4"/>
  <c r="O15" i="4"/>
  <c r="N15" i="4"/>
  <c r="O14" i="4"/>
  <c r="N14" i="4"/>
  <c r="J16" i="4"/>
  <c r="J15" i="4"/>
  <c r="J14" i="4"/>
  <c r="H16" i="4"/>
  <c r="H15" i="4"/>
  <c r="H14" i="4"/>
  <c r="G27" i="4"/>
  <c r="F24" i="4"/>
  <c r="F27" i="4" s="1"/>
  <c r="F16" i="4"/>
  <c r="F15" i="4"/>
  <c r="F14" i="4"/>
  <c r="G41" i="2"/>
  <c r="G29" i="2"/>
  <c r="N45" i="4" l="1"/>
  <c r="K45" i="4"/>
  <c r="G34" i="5"/>
  <c r="G40" i="5"/>
  <c r="G35" i="5"/>
  <c r="G30" i="5"/>
  <c r="G28" i="5"/>
  <c r="G33" i="5"/>
  <c r="G37" i="5"/>
  <c r="G42" i="5"/>
  <c r="F45" i="4"/>
  <c r="G14" i="2"/>
  <c r="G41" i="5"/>
  <c r="M45" i="7"/>
  <c r="G38" i="5"/>
  <c r="O45" i="7"/>
  <c r="G39" i="5"/>
  <c r="I45" i="5"/>
  <c r="G45" i="5"/>
  <c r="G29" i="5"/>
  <c r="G28" i="2"/>
  <c r="H45" i="4"/>
  <c r="G21" i="2"/>
  <c r="G43" i="5"/>
  <c r="G16" i="2"/>
  <c r="G18" i="2"/>
  <c r="J45" i="7"/>
  <c r="G36" i="5"/>
  <c r="G31" i="5"/>
  <c r="G32" i="5"/>
  <c r="G9" i="2"/>
  <c r="J45" i="4"/>
  <c r="O45" i="4"/>
  <c r="G37" i="8"/>
  <c r="G42" i="8" s="1"/>
  <c r="G19" i="2"/>
  <c r="G25" i="2"/>
  <c r="G24" i="2"/>
  <c r="G36" i="2"/>
  <c r="L45" i="7"/>
  <c r="G12" i="2"/>
  <c r="G39" i="2"/>
  <c r="G11" i="2"/>
  <c r="G38" i="2"/>
  <c r="I27" i="2"/>
  <c r="G22" i="2"/>
  <c r="G15" i="2"/>
  <c r="G43" i="2"/>
  <c r="F45" i="7"/>
  <c r="G23" i="2"/>
  <c r="G30" i="2"/>
  <c r="H45" i="7"/>
  <c r="G26" i="2"/>
  <c r="G32" i="2"/>
  <c r="G13" i="2"/>
  <c r="G40" i="2"/>
  <c r="G20" i="2"/>
  <c r="G17" i="2"/>
  <c r="G10" i="2"/>
  <c r="G31" i="2"/>
  <c r="N45" i="7"/>
  <c r="I23" i="6"/>
  <c r="E41" i="8"/>
  <c r="E44" i="8" s="1"/>
  <c r="E37" i="8"/>
  <c r="E42" i="8" s="1"/>
  <c r="K37" i="8"/>
  <c r="K42" i="8" s="1"/>
  <c r="K41" i="8"/>
  <c r="K44" i="8" s="1"/>
  <c r="M41" i="8"/>
  <c r="M44" i="8" s="1"/>
  <c r="M37" i="8"/>
  <c r="M42" i="8" s="1"/>
  <c r="N37" i="8"/>
  <c r="N42" i="8" s="1"/>
  <c r="N41" i="8"/>
  <c r="N44" i="8" s="1"/>
  <c r="I27" i="5"/>
  <c r="G33" i="2"/>
  <c r="G12" i="5"/>
  <c r="G26" i="5"/>
  <c r="G10" i="5"/>
  <c r="G15" i="5"/>
  <c r="G27" i="5"/>
  <c r="G9" i="5"/>
  <c r="G23" i="5"/>
  <c r="G24" i="5"/>
  <c r="G21" i="5"/>
  <c r="G22" i="5"/>
  <c r="G11" i="5"/>
  <c r="G34" i="2"/>
  <c r="G37" i="2"/>
  <c r="G20" i="5"/>
  <c r="G44" i="2"/>
  <c r="G17" i="5"/>
  <c r="I41" i="8"/>
  <c r="I44" i="8" s="1"/>
  <c r="G42" i="2"/>
  <c r="I45" i="2"/>
  <c r="G18" i="5"/>
  <c r="G35" i="2"/>
  <c r="G25" i="5"/>
  <c r="G16" i="5"/>
  <c r="G13" i="5"/>
  <c r="G14" i="5"/>
  <c r="I22" i="6" l="1"/>
</calcChain>
</file>

<file path=xl/sharedStrings.xml><?xml version="1.0" encoding="utf-8"?>
<sst xmlns="http://schemas.openxmlformats.org/spreadsheetml/2006/main" count="441" uniqueCount="264">
  <si>
    <t>団体名</t>
  </si>
  <si>
    <t>（単位：百万円、％）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</si>
  <si>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</si>
  <si>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</si>
  <si>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</si>
  <si>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</si>
  <si>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</si>
  <si>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</si>
  <si>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</si>
  <si>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</si>
  <si>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</si>
  <si>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</si>
  <si>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</si>
  <si>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</si>
  <si>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</si>
  <si>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</si>
  <si>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</si>
  <si>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</si>
  <si>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</si>
  <si>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</si>
  <si>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</si>
  <si>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</si>
  <si>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うち都道府県民税</t>
  </si>
  <si>
    <t>うち所得割</t>
  </si>
  <si>
    <t>　　法人税割</t>
  </si>
  <si>
    <t>　　利子割</t>
  </si>
  <si>
    <t>うち事業税</t>
  </si>
  <si>
    <t>うち個人分</t>
  </si>
  <si>
    <t>　　法人分</t>
  </si>
  <si>
    <t>うち地方消費税</t>
  </si>
  <si>
    <t>使用料・手数料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</si>
  <si>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</si>
  <si>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</si>
  <si>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</si>
  <si>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</si>
  <si>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</si>
  <si>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</si>
  <si>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>　　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</si>
  <si>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</si>
  <si>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</si>
  <si>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</si>
  <si>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</si>
  <si>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</si>
  <si>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</si>
  <si>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</si>
  <si>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</si>
  <si>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</si>
  <si>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</si>
  <si>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</si>
  <si>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</si>
  <si>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</si>
  <si>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</si>
  <si>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</si>
  <si>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</si>
  <si>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</si>
  <si>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</si>
  <si>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</si>
  <si>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</si>
  <si>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</si>
  <si>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</si>
  <si>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</si>
  <si>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</si>
  <si>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</si>
  <si>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</si>
  <si>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</si>
  <si>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</si>
  <si>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</si>
  <si>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</si>
  <si>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</si>
  <si>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</si>
  <si>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</si>
  <si>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</si>
  <si>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</si>
  <si>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</si>
  <si>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</si>
  <si>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</si>
  <si>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</si>
  <si>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</si>
  <si>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</si>
  <si>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</si>
  <si>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</si>
  <si>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</si>
  <si>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損益収支</t>
    <rPh sb="0" eb="2">
      <t>ソンエキ</t>
    </rPh>
    <rPh sb="2" eb="4">
      <t>シュウシ</t>
    </rPh>
    <phoneticPr fontId="9"/>
  </si>
  <si>
    <t>資本収支</t>
    <rPh sb="0" eb="2">
      <t>シホン</t>
    </rPh>
    <rPh sb="2" eb="4">
      <t>シュウシ</t>
    </rPh>
    <phoneticPr fontId="9"/>
  </si>
  <si>
    <t>収益的収支</t>
    <rPh sb="0" eb="3">
      <t>シュウエキテキ</t>
    </rPh>
    <rPh sb="3" eb="5">
      <t>シュウシ</t>
    </rPh>
    <phoneticPr fontId="9"/>
  </si>
  <si>
    <t>資本的収支</t>
    <rPh sb="0" eb="2">
      <t>シホン</t>
    </rPh>
    <rPh sb="2" eb="3">
      <t>テキ</t>
    </rPh>
    <rPh sb="3" eb="5">
      <t>シュウシ</t>
    </rPh>
    <phoneticPr fontId="9"/>
  </si>
  <si>
    <t>その他</t>
    <rPh sb="2" eb="3">
      <t>タ</t>
    </rPh>
    <phoneticPr fontId="9"/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</si>
  <si>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9"/>
  </si>
  <si>
    <t>歳　　　出</t>
    <rPh sb="0" eb="1">
      <t>トシ</t>
    </rPh>
    <rPh sb="4" eb="5">
      <t>デ</t>
    </rPh>
    <phoneticPr fontId="9"/>
  </si>
  <si>
    <t>歳　　　入</t>
    <rPh sb="0" eb="1">
      <t>トシ</t>
    </rPh>
    <rPh sb="4" eb="5">
      <t>イ</t>
    </rPh>
    <phoneticPr fontId="9"/>
  </si>
  <si>
    <t>予算額</t>
    <rPh sb="0" eb="2">
      <t>ヨサン</t>
    </rPh>
    <rPh sb="2" eb="3">
      <t>ガク</t>
    </rPh>
    <phoneticPr fontId="9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</si>
  <si>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9"/>
  </si>
  <si>
    <t>1.普通会計の状況</t>
    <rPh sb="2" eb="4">
      <t>フツウ</t>
    </rPh>
    <rPh sb="4" eb="6">
      <t>カイケイ</t>
    </rPh>
    <phoneticPr fontId="9"/>
  </si>
  <si>
    <t>うち不動産取得税</t>
    <phoneticPr fontId="9"/>
  </si>
  <si>
    <t>うち固定資産税</t>
    <phoneticPr fontId="9"/>
  </si>
  <si>
    <t xml:space="preserve"> </t>
    <phoneticPr fontId="9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</si>
  <si>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</si>
  <si>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</si>
  <si>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</si>
  <si>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</si>
  <si>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</si>
  <si>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</si>
  <si>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</si>
  <si>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</si>
  <si>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</si>
  <si>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</si>
  <si>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</si>
  <si>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</si>
  <si>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</si>
  <si>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</si>
  <si>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</si>
  <si>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３.普通会計の状況</t>
    <phoneticPr fontId="9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</si>
  <si>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</si>
  <si>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</si>
  <si>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</si>
  <si>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9"/>
  </si>
  <si>
    <t xml:space="preserve">歳入総額    </t>
  </si>
  <si>
    <t>(a)</t>
    <phoneticPr fontId="9"/>
  </si>
  <si>
    <t>うち一般財源総額</t>
  </si>
  <si>
    <t>歳出総額</t>
  </si>
  <si>
    <t>歳入歳出差引</t>
  </si>
  <si>
    <t>翌年度への繰越財源</t>
  </si>
  <si>
    <t>実質収支</t>
    <phoneticPr fontId="14"/>
  </si>
  <si>
    <t>単年度収支</t>
    <rPh sb="0" eb="3">
      <t>タンネンド</t>
    </rPh>
    <rPh sb="3" eb="5">
      <t>シュウシ</t>
    </rPh>
    <phoneticPr fontId="14"/>
  </si>
  <si>
    <t>繰上償還金</t>
    <rPh sb="0" eb="2">
      <t>クリア</t>
    </rPh>
    <rPh sb="2" eb="5">
      <t>ショウカンキン</t>
    </rPh>
    <phoneticPr fontId="14"/>
  </si>
  <si>
    <t>実質単年度収支</t>
    <rPh sb="0" eb="2">
      <t>ジッシツ</t>
    </rPh>
    <phoneticPr fontId="14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</si>
  <si>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</si>
  <si>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</si>
  <si>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</si>
  <si>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</si>
  <si>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9"/>
  </si>
  <si>
    <t>地方債現在高の一般財源総額比</t>
  </si>
  <si>
    <t>(e/b)</t>
    <phoneticPr fontId="9"/>
  </si>
  <si>
    <t>後年度財政負担の一般財源総額比</t>
  </si>
  <si>
    <t>(f/b)</t>
    <phoneticPr fontId="9"/>
  </si>
  <si>
    <t>一人あたり地方債現在高</t>
  </si>
  <si>
    <t>(e/g、円)</t>
    <rPh sb="5" eb="6">
      <t>エン</t>
    </rPh>
    <phoneticPr fontId="14"/>
  </si>
  <si>
    <t>一人あたり後年度財政負担</t>
  </si>
  <si>
    <t>(f/g、円)</t>
    <rPh sb="5" eb="6">
      <t>エン</t>
    </rPh>
    <phoneticPr fontId="14"/>
  </si>
  <si>
    <t>人口　（注 1）</t>
    <rPh sb="4" eb="5">
      <t>チュウ</t>
    </rPh>
    <phoneticPr fontId="9"/>
  </si>
  <si>
    <t>(g、人)</t>
    <rPh sb="3" eb="4">
      <t>ニン</t>
    </rPh>
    <phoneticPr fontId="14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</si>
  <si>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</si>
  <si>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</si>
  <si>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</si>
  <si>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</si>
  <si>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</si>
  <si>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9"/>
  </si>
  <si>
    <t>実質赤字比率</t>
    <rPh sb="0" eb="2">
      <t>ジッシツ</t>
    </rPh>
    <rPh sb="2" eb="4">
      <t>アカジ</t>
    </rPh>
    <rPh sb="4" eb="6">
      <t>ヒリツ</t>
    </rPh>
    <phoneticPr fontId="14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</si>
  <si>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14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</si>
  <si>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14"/>
  </si>
  <si>
    <t>将来負担比率</t>
    <rPh sb="0" eb="2">
      <t>ショウライ</t>
    </rPh>
    <rPh sb="2" eb="4">
      <t>フタン</t>
    </rPh>
    <rPh sb="4" eb="6">
      <t>ヒリツ</t>
    </rPh>
    <phoneticPr fontId="14"/>
  </si>
  <si>
    <t>４.公営企業会計の状況</t>
    <phoneticPr fontId="14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</si>
  <si>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</si>
  <si>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</si>
  <si>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</si>
  <si>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</si>
  <si>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</si>
  <si>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</si>
  <si>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</si>
  <si>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</si>
  <si>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</si>
  <si>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</si>
  <si>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</si>
  <si>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</si>
  <si>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</si>
  <si>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</si>
  <si>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</si>
  <si>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５.第三セクター(公社・株式会社形態の三セク)の状況</t>
    <phoneticPr fontId="14"/>
  </si>
  <si>
    <t>　（単位：百万円）</t>
  </si>
  <si>
    <t>出資状況</t>
    <rPh sb="0" eb="2">
      <t>シュッシ</t>
    </rPh>
    <rPh sb="2" eb="4">
      <t>ジョウキョウ</t>
    </rPh>
    <phoneticPr fontId="14"/>
  </si>
  <si>
    <t>出資団体数</t>
  </si>
  <si>
    <t>出資金額</t>
    <rPh sb="0" eb="2">
      <t>シュッシ</t>
    </rPh>
    <rPh sb="2" eb="4">
      <t>キンガク</t>
    </rPh>
    <phoneticPr fontId="9"/>
  </si>
  <si>
    <t>総額</t>
  </si>
  <si>
    <t>当該団体</t>
  </si>
  <si>
    <t>その他団体</t>
  </si>
  <si>
    <t>民間</t>
  </si>
  <si>
    <t>国</t>
  </si>
  <si>
    <t>その他</t>
  </si>
  <si>
    <t>貸借対照表</t>
  </si>
  <si>
    <t>資産</t>
    <rPh sb="0" eb="2">
      <t>シサン</t>
    </rPh>
    <phoneticPr fontId="9"/>
  </si>
  <si>
    <t>流動資産</t>
  </si>
  <si>
    <t>固定資産</t>
  </si>
  <si>
    <t>繰延資産</t>
  </si>
  <si>
    <t>資産合計</t>
  </si>
  <si>
    <t>負債</t>
    <rPh sb="0" eb="2">
      <t>フサイ</t>
    </rPh>
    <phoneticPr fontId="9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</si>
  <si>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</si>
  <si>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</si>
  <si>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</si>
  <si>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</si>
  <si>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9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</si>
  <si>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</si>
  <si>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</si>
  <si>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</si>
  <si>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</si>
  <si>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</si>
  <si>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14"/>
  </si>
  <si>
    <t>事業・経常損益</t>
    <rPh sb="0" eb="2">
      <t>ジギョウ</t>
    </rPh>
    <rPh sb="3" eb="5">
      <t>ケイジョウ</t>
    </rPh>
    <rPh sb="5" eb="7">
      <t>ソンエキ</t>
    </rPh>
    <phoneticPr fontId="9"/>
  </si>
  <si>
    <t>営業収益</t>
  </si>
  <si>
    <t>営業費用</t>
  </si>
  <si>
    <t>一般管理費</t>
    <rPh sb="0" eb="2">
      <t>イッパン</t>
    </rPh>
    <rPh sb="2" eb="5">
      <t>カンリヒ</t>
    </rPh>
    <phoneticPr fontId="14"/>
  </si>
  <si>
    <t>(c)</t>
    <phoneticPr fontId="14"/>
  </si>
  <si>
    <t xml:space="preserve">営業利益          </t>
  </si>
  <si>
    <t>(d=a-b-c)</t>
    <phoneticPr fontId="14"/>
  </si>
  <si>
    <t>営業外収益</t>
  </si>
  <si>
    <t>(e)</t>
    <phoneticPr fontId="14"/>
  </si>
  <si>
    <t>営業外費用</t>
  </si>
  <si>
    <t>(f)</t>
    <phoneticPr fontId="14"/>
  </si>
  <si>
    <t xml:space="preserve">経常利益      </t>
  </si>
  <si>
    <t>(g=d+e-f)</t>
    <phoneticPr fontId="14"/>
  </si>
  <si>
    <t>特別損失</t>
    <rPh sb="0" eb="2">
      <t>トクベツ</t>
    </rPh>
    <rPh sb="2" eb="4">
      <t>ソンシツ</t>
    </rPh>
    <phoneticPr fontId="9"/>
  </si>
  <si>
    <t>特別利益</t>
  </si>
  <si>
    <t>(h)</t>
    <phoneticPr fontId="14"/>
  </si>
  <si>
    <t>特別損失</t>
  </si>
  <si>
    <t>(i)</t>
    <phoneticPr fontId="14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</si>
  <si>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14"/>
  </si>
  <si>
    <t>(j=g+h-i)</t>
    <phoneticPr fontId="14"/>
  </si>
  <si>
    <t>特定準備金取崩</t>
    <rPh sb="0" eb="2">
      <t>トクテイ</t>
    </rPh>
    <rPh sb="2" eb="5">
      <t>ジュンビキン</t>
    </rPh>
    <rPh sb="5" eb="7">
      <t>トリクズシ</t>
    </rPh>
    <phoneticPr fontId="14"/>
  </si>
  <si>
    <t>(k)</t>
    <phoneticPr fontId="14"/>
  </si>
  <si>
    <t>特定準備金繰入</t>
    <rPh sb="0" eb="2">
      <t>トクテイ</t>
    </rPh>
    <rPh sb="2" eb="5">
      <t>ジュンビキン</t>
    </rPh>
    <rPh sb="5" eb="7">
      <t>クリイレ</t>
    </rPh>
    <phoneticPr fontId="14"/>
  </si>
  <si>
    <t>(l)</t>
    <phoneticPr fontId="14"/>
  </si>
  <si>
    <t>法人税等</t>
  </si>
  <si>
    <t>(m)</t>
    <phoneticPr fontId="14"/>
  </si>
  <si>
    <t xml:space="preserve">当期利益  </t>
  </si>
  <si>
    <t>(ｎ=g+h-i-m)</t>
    <phoneticPr fontId="14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</si>
  <si>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14"/>
  </si>
  <si>
    <t>前期繰越利益</t>
  </si>
  <si>
    <t>(o)</t>
    <phoneticPr fontId="14"/>
  </si>
  <si>
    <t xml:space="preserve">当期未処分利益    </t>
  </si>
  <si>
    <t>(p=n+o)</t>
    <phoneticPr fontId="14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</si>
  <si>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14"/>
  </si>
  <si>
    <t>（注２）原則として表示単位未満を四捨五入して端数調整していないため、合計等と一致しない場合がある。</t>
    <phoneticPr fontId="14"/>
  </si>
  <si>
    <t>元年度</t>
    <rPh sb="0" eb="1">
      <t>ガン</t>
    </rPh>
    <rPh sb="1" eb="3">
      <t>ネンド</t>
    </rPh>
    <phoneticPr fontId="18"/>
  </si>
  <si>
    <t>２年度</t>
    <rPh sb="1" eb="3">
      <t>ネンド</t>
    </rPh>
    <phoneticPr fontId="18"/>
  </si>
  <si>
    <t>予算額</t>
    <phoneticPr fontId="9"/>
  </si>
  <si>
    <t>決算額</t>
    <phoneticPr fontId="16"/>
  </si>
  <si>
    <t>令和５年度</t>
    <rPh sb="3" eb="5">
      <t>ネンド</t>
    </rPh>
    <phoneticPr fontId="18"/>
  </si>
  <si>
    <t>令和４年度</t>
    <rPh sb="3" eb="5">
      <t>ネンド</t>
    </rPh>
    <phoneticPr fontId="18"/>
  </si>
  <si>
    <t>３年度</t>
    <rPh sb="1" eb="3">
      <t>ネンド</t>
    </rPh>
    <phoneticPr fontId="18"/>
  </si>
  <si>
    <t>令和６年度</t>
    <rPh sb="3" eb="5">
      <t>ネンド</t>
    </rPh>
    <phoneticPr fontId="18"/>
  </si>
  <si>
    <t>４年度</t>
    <rPh sb="1" eb="3">
      <t>ネンド</t>
    </rPh>
    <phoneticPr fontId="18"/>
  </si>
  <si>
    <t>（1）令和７年度普通会計予算の状況</t>
    <rPh sb="8" eb="10">
      <t>フツウ</t>
    </rPh>
    <rPh sb="10" eb="12">
      <t>カイケイ</t>
    </rPh>
    <rPh sb="12" eb="14">
      <t>ヨサン</t>
    </rPh>
    <phoneticPr fontId="9"/>
  </si>
  <si>
    <t>令和７年度</t>
    <rPh sb="3" eb="5">
      <t>ネンド</t>
    </rPh>
    <phoneticPr fontId="18"/>
  </si>
  <si>
    <t>(令和７年度予算ﾍﾞｰｽ）</t>
    <rPh sb="6" eb="8">
      <t>ヨサン</t>
    </rPh>
    <phoneticPr fontId="14"/>
  </si>
  <si>
    <t>令和７年度</t>
    <phoneticPr fontId="18"/>
  </si>
  <si>
    <t>（1）令和５年度普通会計決算の状況</t>
    <phoneticPr fontId="16"/>
  </si>
  <si>
    <t>令和４年度</t>
    <phoneticPr fontId="18"/>
  </si>
  <si>
    <t>(令和５年度決算ﾍﾞｰｽ）</t>
    <phoneticPr fontId="16"/>
  </si>
  <si>
    <t>(令和５年度決算額）</t>
    <phoneticPr fontId="16"/>
  </si>
  <si>
    <r>
      <t>（注1）令和元年度は平成27年度国勢調査、令和</t>
    </r>
    <r>
      <rPr>
        <sz val="11"/>
        <rFont val="Meiryo UI"/>
        <family val="1"/>
        <charset val="128"/>
      </rPr>
      <t>2年度～令和5年度は令和2年度国勢調査</t>
    </r>
    <r>
      <rPr>
        <sz val="11"/>
        <rFont val="明朝"/>
        <family val="1"/>
        <charset val="128"/>
      </rPr>
      <t>を基に計上している。</t>
    </r>
    <rPh sb="4" eb="6">
      <t>レイワ</t>
    </rPh>
    <rPh sb="6" eb="8">
      <t>ガンネン</t>
    </rPh>
    <rPh sb="8" eb="9">
      <t>ド</t>
    </rPh>
    <rPh sb="9" eb="11">
      <t>ヘイネンド</t>
    </rPh>
    <rPh sb="10" eb="12">
      <t>ヘイセイ</t>
    </rPh>
    <rPh sb="14" eb="16">
      <t>ネンド</t>
    </rPh>
    <rPh sb="16" eb="18">
      <t>コクセイ</t>
    </rPh>
    <rPh sb="18" eb="20">
      <t>チョウサ</t>
    </rPh>
    <rPh sb="21" eb="23">
      <t>レイワ</t>
    </rPh>
    <rPh sb="24" eb="26">
      <t>ネンド</t>
    </rPh>
    <rPh sb="27" eb="29">
      <t>レイワ</t>
    </rPh>
    <rPh sb="30" eb="32">
      <t>ネンド</t>
    </rPh>
    <rPh sb="33" eb="35">
      <t>レイワ</t>
    </rPh>
    <rPh sb="36" eb="38">
      <t>ネンド</t>
    </rPh>
    <rPh sb="38" eb="42">
      <t>コクセイチョウサ</t>
    </rPh>
    <rPh sb="43" eb="44">
      <t>モト</t>
    </rPh>
    <rPh sb="45" eb="47">
      <t>ケイジョウ</t>
    </rPh>
    <phoneticPr fontId="9"/>
  </si>
  <si>
    <t>５年度</t>
    <rPh sb="1" eb="3">
      <t>ネンド</t>
    </rPh>
    <phoneticPr fontId="18"/>
  </si>
  <si>
    <t>宮城県土地開発公社</t>
    <rPh sb="3" eb="5">
      <t>トチ</t>
    </rPh>
    <rPh sb="5" eb="7">
      <t>カイハツ</t>
    </rPh>
    <phoneticPr fontId="14"/>
  </si>
  <si>
    <t>宮城県道路公社</t>
  </si>
  <si>
    <t>宮城県住宅供給公社</t>
  </si>
  <si>
    <t>仙台空港鉄道（株）</t>
    <rPh sb="6" eb="9">
      <t>カブ</t>
    </rPh>
    <phoneticPr fontId="14"/>
  </si>
  <si>
    <t>宮城県</t>
    <rPh sb="0" eb="3">
      <t>ミヤギケン</t>
    </rPh>
    <phoneticPr fontId="9"/>
  </si>
  <si>
    <t>水道用水供給事業</t>
    <rPh sb="0" eb="2">
      <t>スイドウ</t>
    </rPh>
    <rPh sb="2" eb="4">
      <t>ヨウスイ</t>
    </rPh>
    <rPh sb="4" eb="6">
      <t>キョウキュウ</t>
    </rPh>
    <rPh sb="6" eb="8">
      <t>ジギョウ</t>
    </rPh>
    <phoneticPr fontId="9"/>
  </si>
  <si>
    <t>工業用水事業</t>
    <rPh sb="0" eb="3">
      <t>コウギョウヨウ</t>
    </rPh>
    <rPh sb="4" eb="6">
      <t>ジギョウ</t>
    </rPh>
    <phoneticPr fontId="9"/>
  </si>
  <si>
    <t>地域整備事業</t>
    <rPh sb="0" eb="2">
      <t>チイキ</t>
    </rPh>
    <rPh sb="2" eb="4">
      <t>セイビ</t>
    </rPh>
    <rPh sb="4" eb="6">
      <t>ジギョウ</t>
    </rPh>
    <phoneticPr fontId="9"/>
  </si>
  <si>
    <t>下水道事業</t>
    <rPh sb="0" eb="3">
      <t>ゲスイドウ</t>
    </rPh>
    <rPh sb="3" eb="5">
      <t>ジギョウ</t>
    </rPh>
    <phoneticPr fontId="8"/>
  </si>
  <si>
    <t>港湾整備事業</t>
    <rPh sb="0" eb="2">
      <t>コウワン</t>
    </rPh>
    <rPh sb="2" eb="4">
      <t>セイビ</t>
    </rPh>
    <rPh sb="4" eb="6">
      <t>ジギョウ</t>
    </rPh>
    <phoneticPr fontId="8"/>
  </si>
  <si>
    <t>宅地造成事業（港湾）</t>
    <rPh sb="0" eb="2">
      <t>タクチ</t>
    </rPh>
    <rPh sb="2" eb="4">
      <t>ゾウセイ</t>
    </rPh>
    <rPh sb="4" eb="6">
      <t>ジギョウ</t>
    </rPh>
    <rPh sb="7" eb="9">
      <t>コウワン</t>
    </rPh>
    <phoneticPr fontId="8"/>
  </si>
  <si>
    <t>宅地造成（臨海土地造成）</t>
    <rPh sb="0" eb="2">
      <t>タクチ</t>
    </rPh>
    <rPh sb="2" eb="4">
      <t>ゾウセイ</t>
    </rPh>
    <rPh sb="5" eb="7">
      <t>リンカイ</t>
    </rPh>
    <rPh sb="7" eb="9">
      <t>トチ</t>
    </rPh>
    <rPh sb="9" eb="11">
      <t>ゾウセイ</t>
    </rPh>
    <phoneticPr fontId="8"/>
  </si>
  <si>
    <t>港湾整備</t>
    <rPh sb="0" eb="2">
      <t>コウワン</t>
    </rPh>
    <rPh sb="2" eb="4">
      <t>セイビ</t>
    </rPh>
    <phoneticPr fontId="8"/>
  </si>
  <si>
    <t>下水道事業（特定環境保全）</t>
    <rPh sb="0" eb="3">
      <t>ゲスイドウ</t>
    </rPh>
    <rPh sb="3" eb="5">
      <t>ジギョウ</t>
    </rPh>
    <rPh sb="6" eb="8">
      <t>トクテイ</t>
    </rPh>
    <rPh sb="8" eb="10">
      <t>カンキョウ</t>
    </rPh>
    <rPh sb="10" eb="12">
      <t>ホゼン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</si>
</sst>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.0;&quot;▲ &quot;#,##0.0"/>
    <numFmt numFmtId="180" formatCode="#,##0;[Red]&quot;△&quot;#,##0"/>
    <numFmt numFmtId="181" formatCode="_ * #,##0.00_ ;_ * &quot;▲ &quot;#,##0.00_ ;_ * &quot;－&quot;_ ;_ @_ "/>
    <numFmt numFmtId="182" formatCode="_ * #,##0.000_ ;_ * &quot;▲ &quot;#,##0.000_ ;_ * &quot;－&quot;_ ;_ @_ "/>
  </numFmts>
  <fonts count="20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ｺﾞｼｯｸ"/>
      <family val="3"/>
      <charset val="128"/>
    </font>
    <font>
      <sz val="10"/>
      <name val="明朝"/>
      <family val="1"/>
      <charset val="128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14"/>
      <name val="ＭＳ 明朝"/>
      <family val="1"/>
      <charset val="128"/>
    </font>
    <font>
      <sz val="11"/>
      <name val="ｺﾞｼｯｸ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3"/>
      <charset val="128"/>
    </font>
    <font>
      <sz val="11"/>
      <name val="Meiryo UI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3" fillId="0" borderId="0"/>
  </cellStyleXfs>
  <cellXfs count="103">
    <xf numFmtId="0" fontId="0" fillId="0" borderId="0" xfId="0"/>
    <xf numFmtId="41" fontId="4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0" xfId="0" quotePrefix="1" applyNumberFormat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0" xfId="0" applyNumberFormat="1" applyAlignment="1">
      <alignment horizontal="right" vertical="center"/>
    </xf>
    <xf numFmtId="41" fontId="7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distributed" vertical="center"/>
    </xf>
    <xf numFmtId="41" fontId="0" fillId="0" borderId="5" xfId="0" applyNumberFormat="1" applyBorder="1" applyAlignment="1">
      <alignment horizontal="left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41" fontId="3" fillId="0" borderId="5" xfId="0" applyNumberFormat="1" applyFont="1" applyBorder="1" applyAlignment="1">
      <alignment horizontal="centerContinuous" vertical="center"/>
    </xf>
    <xf numFmtId="41" fontId="5" fillId="0" borderId="0" xfId="0" applyNumberFormat="1" applyFont="1" applyAlignment="1">
      <alignment horizontal="left" vertical="center"/>
    </xf>
    <xf numFmtId="41" fontId="0" fillId="0" borderId="4" xfId="0" applyNumberFormat="1" applyBorder="1" applyAlignment="1">
      <alignment horizontal="centerContinuous" vertical="center"/>
    </xf>
    <xf numFmtId="41" fontId="0" fillId="0" borderId="5" xfId="0" applyNumberFormat="1" applyBorder="1" applyAlignment="1">
      <alignment horizontal="centerContinuous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distributed" vertical="center" justifyLastLine="1"/>
    </xf>
    <xf numFmtId="41" fontId="8" fillId="0" borderId="0" xfId="0" applyNumberFormat="1" applyFont="1" applyAlignment="1">
      <alignment vertical="center"/>
    </xf>
    <xf numFmtId="41" fontId="8" fillId="0" borderId="0" xfId="0" applyNumberFormat="1" applyFont="1" applyAlignment="1">
      <alignment horizontal="left" vertical="center"/>
    </xf>
    <xf numFmtId="179" fontId="0" fillId="0" borderId="0" xfId="0" applyNumberFormat="1" applyAlignment="1">
      <alignment vertical="center"/>
    </xf>
    <xf numFmtId="41" fontId="13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applyNumberFormat="1" applyBorder="1" applyAlignment="1">
      <alignment vertical="center"/>
    </xf>
    <xf numFmtId="177" fontId="2" fillId="0" borderId="0" xfId="1" quotePrefix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5" fillId="0" borderId="0" xfId="0" applyNumberFormat="1" applyFont="1" applyAlignment="1">
      <alignment vertical="center"/>
    </xf>
    <xf numFmtId="41" fontId="0" fillId="0" borderId="10" xfId="0" applyNumberFormat="1" applyBorder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0" fontId="3" fillId="0" borderId="0" xfId="0" applyFont="1" applyAlignment="1">
      <alignment horizontal="distributed" vertical="center"/>
    </xf>
    <xf numFmtId="41" fontId="5" fillId="0" borderId="5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 wrapText="1"/>
    </xf>
    <xf numFmtId="41" fontId="0" fillId="0" borderId="10" xfId="0" applyNumberFormat="1" applyBorder="1" applyAlignment="1">
      <alignment horizontal="centerContinuous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41" fontId="0" fillId="0" borderId="10" xfId="0" applyNumberFormat="1" applyBorder="1" applyAlignment="1">
      <alignment horizontal="left" vertical="center"/>
    </xf>
    <xf numFmtId="177" fontId="2" fillId="0" borderId="10" xfId="1" applyNumberFormat="1" applyBorder="1" applyAlignment="1">
      <alignment vertical="center"/>
    </xf>
    <xf numFmtId="178" fontId="2" fillId="0" borderId="10" xfId="1" applyNumberFormat="1" applyBorder="1" applyAlignment="1">
      <alignment vertical="center"/>
    </xf>
    <xf numFmtId="177" fontId="2" fillId="0" borderId="10" xfId="1" applyNumberFormat="1" applyFont="1" applyBorder="1" applyAlignment="1">
      <alignment vertical="center"/>
    </xf>
    <xf numFmtId="41" fontId="10" fillId="0" borderId="10" xfId="0" applyNumberFormat="1" applyFon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horizontal="centerContinuous" vertical="center"/>
    </xf>
    <xf numFmtId="41" fontId="0" fillId="0" borderId="11" xfId="0" applyNumberFormat="1" applyBorder="1" applyAlignment="1">
      <alignment horizontal="left" vertical="center"/>
    </xf>
    <xf numFmtId="41" fontId="0" fillId="0" borderId="13" xfId="0" applyNumberFormat="1" applyBorder="1" applyAlignment="1">
      <alignment vertical="center"/>
    </xf>
    <xf numFmtId="41" fontId="0" fillId="0" borderId="12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7" xfId="0" applyNumberFormat="1" applyBorder="1" applyAlignment="1">
      <alignment horizontal="left" vertical="center"/>
    </xf>
    <xf numFmtId="41" fontId="0" fillId="0" borderId="10" xfId="0" applyNumberFormat="1" applyBorder="1" applyAlignment="1">
      <alignment horizontal="right" vertical="center"/>
    </xf>
    <xf numFmtId="177" fontId="0" fillId="0" borderId="10" xfId="0" quotePrefix="1" applyNumberFormat="1" applyBorder="1" applyAlignment="1">
      <alignment horizontal="right" vertical="center"/>
    </xf>
    <xf numFmtId="177" fontId="2" fillId="0" borderId="10" xfId="1" quotePrefix="1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177" fontId="0" fillId="0" borderId="10" xfId="0" applyNumberFormat="1" applyBorder="1" applyAlignment="1">
      <alignment vertical="center"/>
    </xf>
    <xf numFmtId="177" fontId="2" fillId="0" borderId="10" xfId="1" applyNumberFormat="1" applyFill="1" applyBorder="1" applyAlignment="1">
      <alignment horizontal="right" vertical="center"/>
    </xf>
    <xf numFmtId="177" fontId="2" fillId="0" borderId="10" xfId="1" applyNumberFormat="1" applyBorder="1" applyAlignment="1">
      <alignment horizontal="right" vertical="center"/>
    </xf>
    <xf numFmtId="181" fontId="0" fillId="0" borderId="10" xfId="0" applyNumberFormat="1" applyBorder="1" applyAlignment="1">
      <alignment vertical="center"/>
    </xf>
    <xf numFmtId="41" fontId="2" fillId="0" borderId="10" xfId="0" applyNumberFormat="1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182" fontId="0" fillId="0" borderId="10" xfId="0" applyNumberFormat="1" applyBorder="1" applyAlignment="1">
      <alignment vertical="center"/>
    </xf>
    <xf numFmtId="182" fontId="2" fillId="0" borderId="10" xfId="1" applyNumberFormat="1" applyBorder="1" applyAlignment="1">
      <alignment vertical="center"/>
    </xf>
    <xf numFmtId="178" fontId="2" fillId="0" borderId="10" xfId="1" applyNumberFormat="1" applyFill="1" applyBorder="1" applyAlignment="1">
      <alignment vertical="center"/>
    </xf>
    <xf numFmtId="41" fontId="0" fillId="0" borderId="13" xfId="0" applyNumberFormat="1" applyBorder="1" applyAlignment="1">
      <alignment horizontal="left" vertical="center"/>
    </xf>
    <xf numFmtId="41" fontId="2" fillId="0" borderId="10" xfId="0" applyNumberFormat="1" applyFont="1" applyBorder="1" applyAlignment="1">
      <alignment vertical="center"/>
    </xf>
    <xf numFmtId="0" fontId="0" fillId="0" borderId="10" xfId="0" applyBorder="1" applyAlignment="1">
      <alignment horizontal="distributed" vertical="center"/>
    </xf>
    <xf numFmtId="177" fontId="2" fillId="0" borderId="10" xfId="1" applyNumberFormat="1" applyBorder="1" applyAlignment="1">
      <alignment horizontal="center" vertical="center"/>
    </xf>
    <xf numFmtId="177" fontId="2" fillId="0" borderId="10" xfId="1" applyNumberFormat="1" applyFill="1" applyBorder="1" applyAlignment="1">
      <alignment vertical="center"/>
    </xf>
    <xf numFmtId="41" fontId="0" fillId="0" borderId="10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0" fontId="0" fillId="0" borderId="10" xfId="0" applyBorder="1" applyAlignment="1">
      <alignment horizontal="center" vertical="center" textRotation="255"/>
    </xf>
    <xf numFmtId="41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177" fontId="2" fillId="0" borderId="10" xfId="1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80" fontId="15" fillId="0" borderId="10" xfId="1" applyNumberFormat="1" applyFont="1" applyBorder="1" applyAlignment="1">
      <alignment vertical="center" textRotation="255"/>
    </xf>
    <xf numFmtId="0" fontId="13" fillId="0" borderId="10" xfId="3" applyBorder="1" applyAlignment="1">
      <alignment vertical="center"/>
    </xf>
    <xf numFmtId="0" fontId="12" fillId="0" borderId="10" xfId="2" applyFont="1" applyBorder="1" applyAlignment="1">
      <alignment horizontal="distributed" vertical="center" justifyLastLine="1"/>
    </xf>
    <xf numFmtId="0" fontId="12" fillId="0" borderId="10" xfId="0" applyFont="1" applyBorder="1" applyAlignment="1">
      <alignment horizontal="distributed" vertical="center" justifyLastLine="1"/>
    </xf>
    <xf numFmtId="41" fontId="0" fillId="0" borderId="10" xfId="0" applyNumberForma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3" fillId="0" borderId="10" xfId="3" applyBorder="1" applyAlignment="1">
      <alignment vertical="center" textRotation="255"/>
    </xf>
    <xf numFmtId="41" fontId="17" fillId="0" borderId="10" xfId="0" applyNumberFormat="1" applyFont="1" applyBorder="1" applyAlignment="1">
      <alignment horizontal="right" vertical="center"/>
    </xf>
    <xf numFmtId="41" fontId="0" fillId="0" borderId="10" xfId="0" applyNumberFormat="1" applyBorder="1" applyAlignment="1">
      <alignment horizontal="center" vertical="center"/>
    </xf>
    <xf numFmtId="41" fontId="0" fillId="0" borderId="8" xfId="0" applyNumberFormat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Ｈ１０決算ベース" xfId="2" xr:uid="{00000000-0005-0000-0000-000002000000}"/>
    <cellStyle name="標準_地方債公営企業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103" name="Line 1">
          <a:extLst>
            <a:ext uri="{FF2B5EF4-FFF2-40B4-BE49-F238E27FC236}">
              <a16:creationId xmlns:a16="http://schemas.microsoft.com/office/drawing/2014/main" id="{24474970-3BF2-45D3-B339-6C6D926DEDBD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3128" name="Line 1">
          <a:extLst>
            <a:ext uri="{FF2B5EF4-FFF2-40B4-BE49-F238E27FC236}">
              <a16:creationId xmlns:a16="http://schemas.microsoft.com/office/drawing/2014/main" id="{043E7216-B182-4571-A408-59D7D14E487B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8"/>
  <sheetViews>
    <sheetView tabSelected="1" view="pageBreakPreview" zoomScaleNormal="100" zoomScaleSheetLayoutView="100" workbookViewId="0">
      <pane xSplit="5" ySplit="8" topLeftCell="F9" activePane="bottomRight" state="frozen"/>
      <selection activeCell="C18" sqref="C18"/>
      <selection pane="topRight" activeCell="C18" sqref="C18"/>
      <selection pane="bottomLeft" activeCell="C18" sqref="C18"/>
      <selection pane="bottomRight" activeCell="F44" sqref="F44"/>
    </sheetView>
  </sheetViews>
  <sheetFormatPr defaultColWidth="9" defaultRowHeight="13"/>
  <cols>
    <col min="1" max="2" width="3.6328125" style="2" customWidth="1"/>
    <col min="3" max="4" width="1.6328125" style="2" customWidth="1"/>
    <col min="5" max="5" width="32.6328125" style="2" customWidth="1"/>
    <col min="6" max="6" width="15.6328125" style="2" customWidth="1"/>
    <col min="7" max="7" width="10.6328125" style="2" customWidth="1"/>
    <col min="8" max="8" width="15.6328125" style="2" customWidth="1"/>
    <col min="9" max="9" width="10.6328125" style="2" customWidth="1"/>
    <col min="10" max="11" width="9" style="2"/>
    <col min="12" max="12" width="9.90625" style="2" customWidth="1"/>
    <col min="13" max="16384" width="9" style="2"/>
  </cols>
  <sheetData>
    <row r="1" spans="1:11" ht="34" customHeight="1">
      <c r="A1" s="16" t="s">
        <v>0</v>
      </c>
      <c r="B1" s="16"/>
      <c r="C1" s="16"/>
      <c r="D1" s="16"/>
      <c r="E1" s="21" t="s">
        <v>254</v>
      </c>
      <c r="F1" s="1"/>
    </row>
    <row r="3" spans="1:11" ht="14">
      <c r="A3" s="10" t="s">
        <v>92</v>
      </c>
    </row>
    <row r="5" spans="1:11">
      <c r="A5" s="17" t="s">
        <v>240</v>
      </c>
      <c r="B5" s="17"/>
      <c r="C5" s="17"/>
      <c r="D5" s="17"/>
      <c r="E5" s="17"/>
    </row>
    <row r="6" spans="1:11" ht="14">
      <c r="A6" s="3"/>
      <c r="H6" s="4"/>
      <c r="I6" s="9" t="s">
        <v>1</v>
      </c>
    </row>
    <row r="7" spans="1:11" ht="27" customHeight="1">
      <c r="A7" s="5"/>
      <c r="B7" s="6"/>
      <c r="C7" s="6"/>
      <c r="D7" s="6"/>
      <c r="E7" s="57"/>
      <c r="F7" s="46" t="s">
        <v>241</v>
      </c>
      <c r="G7" s="46"/>
      <c r="H7" s="46" t="s">
        <v>238</v>
      </c>
      <c r="I7" s="47" t="s">
        <v>21</v>
      </c>
    </row>
    <row r="8" spans="1:11" ht="17.149999999999999" customHeight="1">
      <c r="A8" s="18"/>
      <c r="B8" s="19"/>
      <c r="C8" s="19"/>
      <c r="D8" s="19"/>
      <c r="E8" s="58"/>
      <c r="F8" s="49" t="s">
        <v>90</v>
      </c>
      <c r="G8" s="49" t="s">
        <v>2</v>
      </c>
      <c r="H8" s="49" t="s">
        <v>233</v>
      </c>
      <c r="I8" s="50"/>
    </row>
    <row r="9" spans="1:11" ht="18" customHeight="1">
      <c r="A9" s="84" t="s">
        <v>87</v>
      </c>
      <c r="B9" s="84" t="s">
        <v>89</v>
      </c>
      <c r="C9" s="59" t="s">
        <v>3</v>
      </c>
      <c r="D9" s="51"/>
      <c r="E9" s="51"/>
      <c r="F9" s="52">
        <v>335600</v>
      </c>
      <c r="G9" s="53">
        <f>F9/$F$27*100</f>
        <v>28.800464102830357</v>
      </c>
      <c r="H9" s="52">
        <v>320600</v>
      </c>
      <c r="I9" s="53">
        <f>(F9/H9-1)*100</f>
        <v>4.6787273861509604</v>
      </c>
      <c r="K9" s="24"/>
    </row>
    <row r="10" spans="1:11" ht="18" customHeight="1">
      <c r="A10" s="84"/>
      <c r="B10" s="84"/>
      <c r="C10" s="61"/>
      <c r="D10" s="63" t="s">
        <v>22</v>
      </c>
      <c r="E10" s="51"/>
      <c r="F10" s="52">
        <v>78635</v>
      </c>
      <c r="G10" s="53">
        <f t="shared" ref="G10:G26" si="0">F10/$F$27*100</f>
        <v>6.7482851451908976</v>
      </c>
      <c r="H10" s="52">
        <v>69424</v>
      </c>
      <c r="I10" s="53">
        <f t="shared" ref="I10:I27" si="1">(F10/H10-1)*100</f>
        <v>13.267746024429595</v>
      </c>
    </row>
    <row r="11" spans="1:11" ht="18" customHeight="1">
      <c r="A11" s="84"/>
      <c r="B11" s="84"/>
      <c r="C11" s="61"/>
      <c r="D11" s="61"/>
      <c r="E11" s="45" t="s">
        <v>23</v>
      </c>
      <c r="F11" s="52">
        <v>61462</v>
      </c>
      <c r="G11" s="53">
        <f t="shared" si="0"/>
        <v>5.2745355324438599</v>
      </c>
      <c r="H11" s="52">
        <v>56694</v>
      </c>
      <c r="I11" s="53">
        <f t="shared" si="1"/>
        <v>8.4100610293858189</v>
      </c>
    </row>
    <row r="12" spans="1:11" ht="18" customHeight="1">
      <c r="A12" s="84"/>
      <c r="B12" s="84"/>
      <c r="C12" s="61"/>
      <c r="D12" s="61"/>
      <c r="E12" s="45" t="s">
        <v>24</v>
      </c>
      <c r="F12" s="52">
        <v>5336</v>
      </c>
      <c r="G12" s="53">
        <f t="shared" si="0"/>
        <v>0.45792394652176038</v>
      </c>
      <c r="H12" s="52">
        <v>4089</v>
      </c>
      <c r="I12" s="53">
        <f t="shared" si="1"/>
        <v>30.496453900709231</v>
      </c>
    </row>
    <row r="13" spans="1:11" ht="18" customHeight="1">
      <c r="A13" s="84"/>
      <c r="B13" s="84"/>
      <c r="C13" s="61"/>
      <c r="D13" s="62"/>
      <c r="E13" s="45" t="s">
        <v>25</v>
      </c>
      <c r="F13" s="52">
        <v>329</v>
      </c>
      <c r="G13" s="53">
        <f t="shared" si="0"/>
        <v>2.8234066417852172E-2</v>
      </c>
      <c r="H13" s="52">
        <v>147</v>
      </c>
      <c r="I13" s="53">
        <f t="shared" si="1"/>
        <v>123.80952380952381</v>
      </c>
    </row>
    <row r="14" spans="1:11" ht="18" customHeight="1">
      <c r="A14" s="84"/>
      <c r="B14" s="84"/>
      <c r="C14" s="61"/>
      <c r="D14" s="59" t="s">
        <v>26</v>
      </c>
      <c r="E14" s="51"/>
      <c r="F14" s="52">
        <v>94212</v>
      </c>
      <c r="G14" s="53">
        <f t="shared" si="0"/>
        <v>8.0850694995704817</v>
      </c>
      <c r="H14" s="52">
        <v>88257</v>
      </c>
      <c r="I14" s="53">
        <f t="shared" si="1"/>
        <v>6.7473401543220346</v>
      </c>
    </row>
    <row r="15" spans="1:11" ht="18" customHeight="1">
      <c r="A15" s="84"/>
      <c r="B15" s="84"/>
      <c r="C15" s="61"/>
      <c r="D15" s="61"/>
      <c r="E15" s="45" t="s">
        <v>27</v>
      </c>
      <c r="F15" s="52">
        <v>3280</v>
      </c>
      <c r="G15" s="53">
        <f t="shared" si="0"/>
        <v>0.28148248586794866</v>
      </c>
      <c r="H15" s="52">
        <v>3221</v>
      </c>
      <c r="I15" s="53">
        <f t="shared" si="1"/>
        <v>1.8317292766221627</v>
      </c>
    </row>
    <row r="16" spans="1:11" ht="18" customHeight="1">
      <c r="A16" s="84"/>
      <c r="B16" s="84"/>
      <c r="C16" s="61"/>
      <c r="D16" s="62"/>
      <c r="E16" s="45" t="s">
        <v>28</v>
      </c>
      <c r="F16" s="52">
        <v>90932</v>
      </c>
      <c r="G16" s="53">
        <f t="shared" si="0"/>
        <v>7.8035870137025327</v>
      </c>
      <c r="H16" s="52">
        <v>85036</v>
      </c>
      <c r="I16" s="53">
        <f t="shared" si="1"/>
        <v>6.9335340326450057</v>
      </c>
      <c r="K16" s="25"/>
    </row>
    <row r="17" spans="1:26" ht="18" customHeight="1">
      <c r="A17" s="84"/>
      <c r="B17" s="84"/>
      <c r="C17" s="61"/>
      <c r="D17" s="85" t="s">
        <v>29</v>
      </c>
      <c r="E17" s="86"/>
      <c r="F17" s="52">
        <v>90052</v>
      </c>
      <c r="G17" s="53">
        <f t="shared" si="0"/>
        <v>7.7280673223721079</v>
      </c>
      <c r="H17" s="52">
        <v>92791</v>
      </c>
      <c r="I17" s="53">
        <f t="shared" si="1"/>
        <v>-2.9517948939013494</v>
      </c>
    </row>
    <row r="18" spans="1:26" ht="18" customHeight="1">
      <c r="A18" s="84"/>
      <c r="B18" s="84"/>
      <c r="C18" s="61"/>
      <c r="D18" s="85" t="s">
        <v>93</v>
      </c>
      <c r="E18" s="87"/>
      <c r="F18" s="52">
        <v>7580</v>
      </c>
      <c r="G18" s="53">
        <f t="shared" si="0"/>
        <v>0.65049915941434477</v>
      </c>
      <c r="H18" s="52">
        <v>7574</v>
      </c>
      <c r="I18" s="53">
        <f t="shared" si="1"/>
        <v>7.9218378663847844E-2</v>
      </c>
    </row>
    <row r="19" spans="1:26" ht="18" customHeight="1">
      <c r="A19" s="84"/>
      <c r="B19" s="84"/>
      <c r="C19" s="60"/>
      <c r="D19" s="85" t="s">
        <v>94</v>
      </c>
      <c r="E19" s="87"/>
      <c r="F19" s="54">
        <v>3334</v>
      </c>
      <c r="G19" s="53">
        <f t="shared" si="0"/>
        <v>0.28611664874504295</v>
      </c>
      <c r="H19" s="54">
        <v>0</v>
      </c>
      <c r="I19" s="53" t="e">
        <f t="shared" si="1"/>
        <v>#DIV/0!</v>
      </c>
      <c r="Z19" s="2" t="s">
        <v>95</v>
      </c>
    </row>
    <row r="20" spans="1:26" ht="18" customHeight="1">
      <c r="A20" s="84"/>
      <c r="B20" s="84"/>
      <c r="C20" s="51" t="s">
        <v>4</v>
      </c>
      <c r="D20" s="51"/>
      <c r="E20" s="51"/>
      <c r="F20" s="52">
        <v>49335</v>
      </c>
      <c r="G20" s="53">
        <f t="shared" si="0"/>
        <v>4.2338226952119662</v>
      </c>
      <c r="H20" s="52">
        <v>43982</v>
      </c>
      <c r="I20" s="53">
        <f t="shared" si="1"/>
        <v>12.17088809058251</v>
      </c>
    </row>
    <row r="21" spans="1:26" ht="18" customHeight="1">
      <c r="A21" s="84"/>
      <c r="B21" s="84"/>
      <c r="C21" s="51" t="s">
        <v>5</v>
      </c>
      <c r="D21" s="51"/>
      <c r="E21" s="51"/>
      <c r="F21" s="52">
        <v>159200</v>
      </c>
      <c r="G21" s="53">
        <f t="shared" si="0"/>
        <v>13.662198704322387</v>
      </c>
      <c r="H21" s="52">
        <v>157800</v>
      </c>
      <c r="I21" s="53">
        <f t="shared" si="1"/>
        <v>0.88719898605829073</v>
      </c>
    </row>
    <row r="22" spans="1:26" ht="18" customHeight="1">
      <c r="A22" s="84"/>
      <c r="B22" s="84"/>
      <c r="C22" s="51" t="s">
        <v>30</v>
      </c>
      <c r="D22" s="51"/>
      <c r="E22" s="51"/>
      <c r="F22" s="52">
        <v>12308</v>
      </c>
      <c r="G22" s="53">
        <f t="shared" si="0"/>
        <v>1.056245864653266</v>
      </c>
      <c r="H22" s="52">
        <v>12369</v>
      </c>
      <c r="I22" s="53">
        <f t="shared" si="1"/>
        <v>-0.49316840488317082</v>
      </c>
    </row>
    <row r="23" spans="1:26" ht="18" customHeight="1">
      <c r="A23" s="84"/>
      <c r="B23" s="84"/>
      <c r="C23" s="51" t="s">
        <v>6</v>
      </c>
      <c r="D23" s="51"/>
      <c r="E23" s="51"/>
      <c r="F23" s="52">
        <v>94166</v>
      </c>
      <c r="G23" s="53">
        <f t="shared" si="0"/>
        <v>8.0811218793418469</v>
      </c>
      <c r="H23" s="52">
        <v>88407</v>
      </c>
      <c r="I23" s="53">
        <f t="shared" si="1"/>
        <v>6.5141900528238761</v>
      </c>
    </row>
    <row r="24" spans="1:26" ht="18" customHeight="1">
      <c r="A24" s="84"/>
      <c r="B24" s="84"/>
      <c r="C24" s="51" t="s">
        <v>31</v>
      </c>
      <c r="D24" s="51"/>
      <c r="E24" s="51"/>
      <c r="F24" s="52">
        <v>1817</v>
      </c>
      <c r="G24" s="53">
        <f t="shared" si="0"/>
        <v>0.15593099903111668</v>
      </c>
      <c r="H24" s="52">
        <v>1577</v>
      </c>
      <c r="I24" s="53">
        <f t="shared" si="1"/>
        <v>15.218769816106526</v>
      </c>
    </row>
    <row r="25" spans="1:26" ht="18" customHeight="1">
      <c r="A25" s="84"/>
      <c r="B25" s="84"/>
      <c r="C25" s="51" t="s">
        <v>7</v>
      </c>
      <c r="D25" s="51"/>
      <c r="E25" s="51"/>
      <c r="F25" s="52">
        <v>158607</v>
      </c>
      <c r="G25" s="53">
        <f t="shared" si="0"/>
        <v>13.611308730505407</v>
      </c>
      <c r="H25" s="52">
        <v>143903</v>
      </c>
      <c r="I25" s="53">
        <f t="shared" si="1"/>
        <v>10.217994065446856</v>
      </c>
    </row>
    <row r="26" spans="1:26" ht="18" customHeight="1">
      <c r="A26" s="84"/>
      <c r="B26" s="84"/>
      <c r="C26" s="51" t="s">
        <v>8</v>
      </c>
      <c r="D26" s="51"/>
      <c r="E26" s="51"/>
      <c r="F26" s="52">
        <v>354226</v>
      </c>
      <c r="G26" s="53">
        <f t="shared" si="0"/>
        <v>30.398907024103654</v>
      </c>
      <c r="H26" s="52">
        <v>395389</v>
      </c>
      <c r="I26" s="53">
        <f t="shared" si="1"/>
        <v>-10.410760036318667</v>
      </c>
    </row>
    <row r="27" spans="1:26" ht="18" customHeight="1">
      <c r="A27" s="84"/>
      <c r="B27" s="84"/>
      <c r="C27" s="51" t="s">
        <v>9</v>
      </c>
      <c r="D27" s="51"/>
      <c r="E27" s="51"/>
      <c r="F27" s="52">
        <f>SUM(F9,F20:F26)</f>
        <v>1165259</v>
      </c>
      <c r="G27" s="53">
        <f>F27/$F$27*100</f>
        <v>100</v>
      </c>
      <c r="H27" s="52">
        <f>SUM(H9,H20:H26)</f>
        <v>1164027</v>
      </c>
      <c r="I27" s="53">
        <f t="shared" si="1"/>
        <v>0.10583946935938116</v>
      </c>
    </row>
    <row r="28" spans="1:26" ht="18" customHeight="1">
      <c r="A28" s="84"/>
      <c r="B28" s="84" t="s">
        <v>88</v>
      </c>
      <c r="C28" s="59" t="s">
        <v>10</v>
      </c>
      <c r="D28" s="51"/>
      <c r="E28" s="51"/>
      <c r="F28" s="52">
        <f>SUM(F29:F31)</f>
        <v>516750</v>
      </c>
      <c r="G28" s="53">
        <f>F28/$F$45*100</f>
        <v>44.346364198860513</v>
      </c>
      <c r="H28" s="52">
        <v>510945</v>
      </c>
      <c r="I28" s="53">
        <f>(F28/H28-1)*100</f>
        <v>1.1361301118515632</v>
      </c>
    </row>
    <row r="29" spans="1:26" ht="18" customHeight="1">
      <c r="A29" s="84"/>
      <c r="B29" s="84"/>
      <c r="C29" s="61"/>
      <c r="D29" s="51" t="s">
        <v>11</v>
      </c>
      <c r="E29" s="51"/>
      <c r="F29" s="52">
        <v>207897</v>
      </c>
      <c r="G29" s="53">
        <f t="shared" ref="G29:G44" si="2">F29/$F$45*100</f>
        <v>17.841269623319793</v>
      </c>
      <c r="H29" s="52">
        <v>213255</v>
      </c>
      <c r="I29" s="53">
        <f t="shared" ref="I29:I45" si="3">(F29/H29-1)*100</f>
        <v>-2.5124850531054399</v>
      </c>
    </row>
    <row r="30" spans="1:26" ht="18" customHeight="1">
      <c r="A30" s="84"/>
      <c r="B30" s="84"/>
      <c r="C30" s="61"/>
      <c r="D30" s="51" t="s">
        <v>32</v>
      </c>
      <c r="E30" s="51"/>
      <c r="F30" s="52">
        <v>54826</v>
      </c>
      <c r="G30" s="53">
        <f t="shared" si="2"/>
        <v>4.7050484055476076</v>
      </c>
      <c r="H30" s="52">
        <v>50250</v>
      </c>
      <c r="I30" s="53">
        <f t="shared" si="3"/>
        <v>9.1064676616915428</v>
      </c>
    </row>
    <row r="31" spans="1:26" ht="18" customHeight="1">
      <c r="A31" s="84"/>
      <c r="B31" s="84"/>
      <c r="C31" s="60"/>
      <c r="D31" s="51" t="s">
        <v>12</v>
      </c>
      <c r="E31" s="51"/>
      <c r="F31" s="52">
        <v>254027</v>
      </c>
      <c r="G31" s="53">
        <f t="shared" si="2"/>
        <v>21.800046169993109</v>
      </c>
      <c r="H31" s="52">
        <v>247440</v>
      </c>
      <c r="I31" s="53">
        <f t="shared" si="3"/>
        <v>2.6620594891690885</v>
      </c>
    </row>
    <row r="32" spans="1:26" ht="18" customHeight="1">
      <c r="A32" s="84"/>
      <c r="B32" s="84"/>
      <c r="C32" s="59" t="s">
        <v>13</v>
      </c>
      <c r="D32" s="51"/>
      <c r="E32" s="51"/>
      <c r="F32" s="52">
        <f>SUM(F33:F38)+1000</f>
        <v>521368</v>
      </c>
      <c r="G32" s="53">
        <f t="shared" si="2"/>
        <v>44.742670942683127</v>
      </c>
      <c r="H32" s="52">
        <v>528980</v>
      </c>
      <c r="I32" s="53">
        <f t="shared" si="3"/>
        <v>-1.4389958032439809</v>
      </c>
    </row>
    <row r="33" spans="1:9" ht="18" customHeight="1">
      <c r="A33" s="84"/>
      <c r="B33" s="84"/>
      <c r="C33" s="61"/>
      <c r="D33" s="51" t="s">
        <v>14</v>
      </c>
      <c r="E33" s="51"/>
      <c r="F33" s="52">
        <v>48172</v>
      </c>
      <c r="G33" s="53">
        <f t="shared" si="2"/>
        <v>4.1340165576923242</v>
      </c>
      <c r="H33" s="52">
        <v>44919</v>
      </c>
      <c r="I33" s="53">
        <f t="shared" si="3"/>
        <v>7.2419243527237942</v>
      </c>
    </row>
    <row r="34" spans="1:9" ht="18" customHeight="1">
      <c r="A34" s="84"/>
      <c r="B34" s="84"/>
      <c r="C34" s="61"/>
      <c r="D34" s="51" t="s">
        <v>33</v>
      </c>
      <c r="E34" s="51"/>
      <c r="F34" s="52">
        <v>9829</v>
      </c>
      <c r="G34" s="53">
        <f t="shared" si="2"/>
        <v>0.84350346146221566</v>
      </c>
      <c r="H34" s="52">
        <v>9720</v>
      </c>
      <c r="I34" s="53">
        <f t="shared" si="3"/>
        <v>1.1213991769547293</v>
      </c>
    </row>
    <row r="35" spans="1:9" ht="18" customHeight="1">
      <c r="A35" s="84"/>
      <c r="B35" s="84"/>
      <c r="C35" s="61"/>
      <c r="D35" s="51" t="s">
        <v>34</v>
      </c>
      <c r="E35" s="51"/>
      <c r="F35" s="52">
        <v>329101</v>
      </c>
      <c r="G35" s="53">
        <f t="shared" si="2"/>
        <v>28.242734018788955</v>
      </c>
      <c r="H35" s="52">
        <v>311023</v>
      </c>
      <c r="I35" s="53">
        <f t="shared" si="3"/>
        <v>5.8124318780283124</v>
      </c>
    </row>
    <row r="36" spans="1:9" ht="18" customHeight="1">
      <c r="A36" s="84"/>
      <c r="B36" s="84"/>
      <c r="C36" s="61"/>
      <c r="D36" s="51" t="s">
        <v>35</v>
      </c>
      <c r="E36" s="51"/>
      <c r="F36" s="52">
        <v>425</v>
      </c>
      <c r="G36" s="53">
        <f t="shared" si="2"/>
        <v>3.6472578199353109E-2</v>
      </c>
      <c r="H36" s="52">
        <v>13034</v>
      </c>
      <c r="I36" s="53">
        <f t="shared" si="3"/>
        <v>-96.73929722264846</v>
      </c>
    </row>
    <row r="37" spans="1:9" ht="18" customHeight="1">
      <c r="A37" s="84"/>
      <c r="B37" s="84"/>
      <c r="C37" s="61"/>
      <c r="D37" s="51" t="s">
        <v>15</v>
      </c>
      <c r="E37" s="51"/>
      <c r="F37" s="52">
        <v>21335</v>
      </c>
      <c r="G37" s="53">
        <f t="shared" si="2"/>
        <v>1.830923425607526</v>
      </c>
      <c r="H37" s="52">
        <v>13665</v>
      </c>
      <c r="I37" s="53">
        <f t="shared" si="3"/>
        <v>56.128796194657895</v>
      </c>
    </row>
    <row r="38" spans="1:9" ht="18" customHeight="1">
      <c r="A38" s="84"/>
      <c r="B38" s="84"/>
      <c r="C38" s="60"/>
      <c r="D38" s="51" t="s">
        <v>36</v>
      </c>
      <c r="E38" s="51"/>
      <c r="F38" s="52">
        <v>111506</v>
      </c>
      <c r="G38" s="53">
        <f t="shared" si="2"/>
        <v>9.5692030698754529</v>
      </c>
      <c r="H38" s="52">
        <v>135620</v>
      </c>
      <c r="I38" s="53">
        <f t="shared" si="3"/>
        <v>-17.780563338740595</v>
      </c>
    </row>
    <row r="39" spans="1:9" ht="18" customHeight="1">
      <c r="A39" s="84"/>
      <c r="B39" s="84"/>
      <c r="C39" s="59" t="s">
        <v>16</v>
      </c>
      <c r="D39" s="51"/>
      <c r="E39" s="51"/>
      <c r="F39" s="52">
        <v>127141</v>
      </c>
      <c r="G39" s="53">
        <f t="shared" si="2"/>
        <v>10.91096485845636</v>
      </c>
      <c r="H39" s="52">
        <v>124102</v>
      </c>
      <c r="I39" s="53">
        <f t="shared" si="3"/>
        <v>2.4487921226088227</v>
      </c>
    </row>
    <row r="40" spans="1:9" ht="18" customHeight="1">
      <c r="A40" s="84"/>
      <c r="B40" s="84"/>
      <c r="C40" s="61"/>
      <c r="D40" s="59" t="s">
        <v>17</v>
      </c>
      <c r="E40" s="51"/>
      <c r="F40" s="52">
        <v>121728</v>
      </c>
      <c r="G40" s="53">
        <f t="shared" si="2"/>
        <v>10.446432938943188</v>
      </c>
      <c r="H40" s="52">
        <v>116579</v>
      </c>
      <c r="I40" s="53">
        <f t="shared" si="3"/>
        <v>4.416747441649016</v>
      </c>
    </row>
    <row r="41" spans="1:9" ht="18" customHeight="1">
      <c r="A41" s="84"/>
      <c r="B41" s="84"/>
      <c r="C41" s="61"/>
      <c r="D41" s="61"/>
      <c r="E41" s="55" t="s">
        <v>91</v>
      </c>
      <c r="F41" s="52">
        <v>58103</v>
      </c>
      <c r="G41" s="53">
        <f t="shared" si="2"/>
        <v>4.9862734379223843</v>
      </c>
      <c r="H41" s="52">
        <v>57833</v>
      </c>
      <c r="I41" s="56">
        <f t="shared" si="3"/>
        <v>0.46686148046963805</v>
      </c>
    </row>
    <row r="42" spans="1:9" ht="18" customHeight="1">
      <c r="A42" s="84"/>
      <c r="B42" s="84"/>
      <c r="C42" s="61"/>
      <c r="D42" s="60"/>
      <c r="E42" s="45" t="s">
        <v>37</v>
      </c>
      <c r="F42" s="52">
        <v>63025</v>
      </c>
      <c r="G42" s="53">
        <f t="shared" si="2"/>
        <v>5.4086688023864227</v>
      </c>
      <c r="H42" s="52">
        <v>57323</v>
      </c>
      <c r="I42" s="56">
        <f t="shared" si="3"/>
        <v>9.94714163599253</v>
      </c>
    </row>
    <row r="43" spans="1:9" ht="18" customHeight="1">
      <c r="A43" s="84"/>
      <c r="B43" s="84"/>
      <c r="C43" s="61"/>
      <c r="D43" s="51" t="s">
        <v>38</v>
      </c>
      <c r="E43" s="51"/>
      <c r="F43" s="52">
        <v>5413</v>
      </c>
      <c r="G43" s="53">
        <f t="shared" si="2"/>
        <v>0.46453191951317263</v>
      </c>
      <c r="H43" s="52">
        <v>7523</v>
      </c>
      <c r="I43" s="56">
        <f t="shared" si="3"/>
        <v>-28.047321547255088</v>
      </c>
    </row>
    <row r="44" spans="1:9" ht="18" customHeight="1">
      <c r="A44" s="84"/>
      <c r="B44" s="84"/>
      <c r="C44" s="60"/>
      <c r="D44" s="51" t="s">
        <v>39</v>
      </c>
      <c r="E44" s="51"/>
      <c r="F44" s="52">
        <v>0</v>
      </c>
      <c r="G44" s="53">
        <f t="shared" si="2"/>
        <v>0</v>
      </c>
      <c r="H44" s="52">
        <v>0</v>
      </c>
      <c r="I44" s="53" t="e">
        <f t="shared" si="3"/>
        <v>#DIV/0!</v>
      </c>
    </row>
    <row r="45" spans="1:9" ht="18" customHeight="1">
      <c r="A45" s="84"/>
      <c r="B45" s="84"/>
      <c r="C45" s="45" t="s">
        <v>18</v>
      </c>
      <c r="D45" s="45"/>
      <c r="E45" s="45"/>
      <c r="F45" s="52">
        <f>SUM(F28,F32,F39)</f>
        <v>1165259</v>
      </c>
      <c r="G45" s="53">
        <f>F45/$F$45*100</f>
        <v>100</v>
      </c>
      <c r="H45" s="52">
        <f>SUM(H28,H32,H39)</f>
        <v>1164027</v>
      </c>
      <c r="I45" s="53">
        <f t="shared" si="3"/>
        <v>0.10583946935938116</v>
      </c>
    </row>
    <row r="46" spans="1:9">
      <c r="A46" s="22" t="s">
        <v>19</v>
      </c>
    </row>
    <row r="47" spans="1:9">
      <c r="A47" s="23" t="s">
        <v>20</v>
      </c>
    </row>
    <row r="48" spans="1:9">
      <c r="A48" s="23"/>
    </row>
  </sheetData>
  <mergeCells count="6">
    <mergeCell ref="A9:A45"/>
    <mergeCell ref="B9:B27"/>
    <mergeCell ref="B28:B45"/>
    <mergeCell ref="D17:E17"/>
    <mergeCell ref="D18:E18"/>
    <mergeCell ref="D19:E19"/>
  </mergeCells>
  <phoneticPr fontId="9"/>
  <printOptions horizontalCentered="1" verticalCentered="1" gridLinesSet="0"/>
  <pageMargins left="0" right="0" top="0.2" bottom="0.19685039370078741" header="0.2" footer="0.31"/>
  <pageSetup paperSize="9" orientation="portrait" useFirstPageNumber="1" r:id="rId1"/>
  <headerFooter alignWithMargins="0">
    <oddHeader>&amp;R&amp;"明朝,斜体"&amp;9都道府県－&amp;P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0"/>
  <sheetViews>
    <sheetView view="pageBreakPreview" zoomScale="115" zoomScaleNormal="100" zoomScaleSheetLayoutView="115" workbookViewId="0">
      <pane xSplit="5" ySplit="7" topLeftCell="F8" activePane="bottomRight" state="frozen"/>
      <selection activeCell="L8" sqref="L8"/>
      <selection pane="topRight" activeCell="L8" sqref="L8"/>
      <selection pane="bottomLeft" activeCell="L8" sqref="L8"/>
      <selection pane="bottomRight" activeCell="F19" sqref="F19"/>
    </sheetView>
  </sheetViews>
  <sheetFormatPr defaultColWidth="9" defaultRowHeight="13"/>
  <cols>
    <col min="1" max="1" width="3.6328125" style="2" customWidth="1"/>
    <col min="2" max="3" width="1.6328125" style="2" customWidth="1"/>
    <col min="4" max="4" width="22.6328125" style="2" customWidth="1"/>
    <col min="5" max="5" width="10.6328125" style="2" customWidth="1"/>
    <col min="6" max="21" width="13.6328125" style="2" customWidth="1"/>
    <col min="22" max="25" width="12" style="2" customWidth="1"/>
    <col min="26" max="16384" width="9" style="2"/>
  </cols>
  <sheetData>
    <row r="1" spans="1:25" ht="34" customHeight="1">
      <c r="A1" s="20" t="s">
        <v>0</v>
      </c>
      <c r="B1" s="11"/>
      <c r="C1" s="11"/>
      <c r="D1" s="21" t="s">
        <v>254</v>
      </c>
      <c r="E1" s="13"/>
      <c r="F1" s="13"/>
      <c r="G1" s="13"/>
    </row>
    <row r="2" spans="1:25" ht="15" customHeight="1"/>
    <row r="3" spans="1:25" ht="15" customHeight="1">
      <c r="A3" s="14" t="s">
        <v>46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6" customHeight="1">
      <c r="A5" s="12" t="s">
        <v>242</v>
      </c>
      <c r="B5" s="12"/>
      <c r="C5" s="12"/>
      <c r="D5" s="12"/>
      <c r="K5" s="15"/>
      <c r="O5" s="15" t="s">
        <v>47</v>
      </c>
    </row>
    <row r="6" spans="1:25" ht="16" customHeight="1">
      <c r="A6" s="94" t="s">
        <v>48</v>
      </c>
      <c r="B6" s="95"/>
      <c r="C6" s="95"/>
      <c r="D6" s="95"/>
      <c r="E6" s="95"/>
      <c r="F6" s="90" t="s">
        <v>255</v>
      </c>
      <c r="G6" s="90"/>
      <c r="H6" s="90" t="s">
        <v>256</v>
      </c>
      <c r="I6" s="90"/>
      <c r="J6" s="90" t="s">
        <v>257</v>
      </c>
      <c r="K6" s="90"/>
      <c r="L6" s="90" t="s">
        <v>258</v>
      </c>
      <c r="M6" s="90"/>
      <c r="N6" s="90"/>
      <c r="O6" s="90"/>
    </row>
    <row r="7" spans="1:25" ht="16" customHeight="1">
      <c r="A7" s="95"/>
      <c r="B7" s="95"/>
      <c r="C7" s="95"/>
      <c r="D7" s="95"/>
      <c r="E7" s="95"/>
      <c r="F7" s="49" t="s">
        <v>243</v>
      </c>
      <c r="G7" s="49" t="s">
        <v>238</v>
      </c>
      <c r="H7" s="49" t="s">
        <v>243</v>
      </c>
      <c r="I7" s="49" t="s">
        <v>238</v>
      </c>
      <c r="J7" s="49" t="s">
        <v>243</v>
      </c>
      <c r="K7" s="49" t="s">
        <v>238</v>
      </c>
      <c r="L7" s="49" t="s">
        <v>243</v>
      </c>
      <c r="M7" s="49" t="s">
        <v>238</v>
      </c>
      <c r="N7" s="49" t="s">
        <v>243</v>
      </c>
      <c r="O7" s="49" t="s">
        <v>238</v>
      </c>
    </row>
    <row r="8" spans="1:25" ht="16" customHeight="1">
      <c r="A8" s="92" t="s">
        <v>82</v>
      </c>
      <c r="B8" s="59" t="s">
        <v>49</v>
      </c>
      <c r="C8" s="51"/>
      <c r="D8" s="51"/>
      <c r="E8" s="64" t="s">
        <v>40</v>
      </c>
      <c r="F8" s="52">
        <v>10821</v>
      </c>
      <c r="G8" s="52">
        <v>10126</v>
      </c>
      <c r="H8" s="52">
        <v>1443</v>
      </c>
      <c r="I8" s="52">
        <v>1407</v>
      </c>
      <c r="J8" s="52">
        <v>630</v>
      </c>
      <c r="K8" s="52">
        <v>610</v>
      </c>
      <c r="L8" s="52">
        <v>10494</v>
      </c>
      <c r="M8" s="52">
        <v>11193</v>
      </c>
      <c r="N8" s="52"/>
      <c r="O8" s="52"/>
      <c r="P8" s="26"/>
      <c r="Q8" s="26"/>
      <c r="R8" s="26"/>
      <c r="S8" s="26"/>
      <c r="T8" s="26"/>
      <c r="U8" s="26"/>
      <c r="V8" s="26"/>
      <c r="W8" s="26"/>
      <c r="X8" s="26"/>
      <c r="Y8" s="26"/>
    </row>
    <row r="9" spans="1:25" ht="16" customHeight="1">
      <c r="A9" s="92"/>
      <c r="B9" s="61"/>
      <c r="C9" s="51" t="s">
        <v>50</v>
      </c>
      <c r="D9" s="51"/>
      <c r="E9" s="64" t="s">
        <v>41</v>
      </c>
      <c r="F9" s="52">
        <v>10568</v>
      </c>
      <c r="G9" s="52">
        <v>10126</v>
      </c>
      <c r="H9" s="52">
        <v>1443</v>
      </c>
      <c r="I9" s="52">
        <v>1407</v>
      </c>
      <c r="J9" s="52">
        <v>630</v>
      </c>
      <c r="K9" s="52">
        <v>610</v>
      </c>
      <c r="L9" s="52">
        <v>10156</v>
      </c>
      <c r="M9" s="52">
        <v>10900</v>
      </c>
      <c r="N9" s="52"/>
      <c r="O9" s="52"/>
      <c r="P9" s="26"/>
      <c r="Q9" s="26"/>
      <c r="R9" s="26"/>
      <c r="S9" s="26"/>
      <c r="T9" s="26"/>
      <c r="U9" s="26"/>
      <c r="V9" s="26"/>
      <c r="W9" s="26"/>
      <c r="X9" s="26"/>
      <c r="Y9" s="26"/>
    </row>
    <row r="10" spans="1:25" ht="16" customHeight="1">
      <c r="A10" s="92"/>
      <c r="B10" s="60"/>
      <c r="C10" s="51" t="s">
        <v>51</v>
      </c>
      <c r="D10" s="51"/>
      <c r="E10" s="64" t="s">
        <v>42</v>
      </c>
      <c r="F10" s="52">
        <v>253</v>
      </c>
      <c r="G10" s="52">
        <v>0</v>
      </c>
      <c r="H10" s="52">
        <v>0</v>
      </c>
      <c r="I10" s="52">
        <v>0</v>
      </c>
      <c r="J10" s="65">
        <v>0</v>
      </c>
      <c r="K10" s="65">
        <v>0</v>
      </c>
      <c r="L10" s="52">
        <v>339</v>
      </c>
      <c r="M10" s="52">
        <v>294</v>
      </c>
      <c r="N10" s="52"/>
      <c r="O10" s="52"/>
      <c r="P10" s="26"/>
      <c r="Q10" s="26"/>
      <c r="R10" s="26"/>
      <c r="S10" s="26"/>
      <c r="T10" s="26"/>
      <c r="U10" s="26"/>
      <c r="V10" s="26"/>
      <c r="W10" s="26"/>
      <c r="X10" s="26"/>
      <c r="Y10" s="26"/>
    </row>
    <row r="11" spans="1:25" ht="16" customHeight="1">
      <c r="A11" s="92"/>
      <c r="B11" s="59" t="s">
        <v>52</v>
      </c>
      <c r="C11" s="51"/>
      <c r="D11" s="51"/>
      <c r="E11" s="64" t="s">
        <v>43</v>
      </c>
      <c r="F11" s="52">
        <v>10957</v>
      </c>
      <c r="G11" s="52">
        <v>10715</v>
      </c>
      <c r="H11" s="52">
        <v>1818</v>
      </c>
      <c r="I11" s="52">
        <v>1802</v>
      </c>
      <c r="J11" s="52">
        <v>437</v>
      </c>
      <c r="K11" s="52">
        <v>422</v>
      </c>
      <c r="L11" s="52">
        <v>10724</v>
      </c>
      <c r="M11" s="52">
        <v>10575</v>
      </c>
      <c r="N11" s="52"/>
      <c r="O11" s="52"/>
      <c r="P11" s="26"/>
      <c r="Q11" s="26"/>
      <c r="R11" s="26"/>
      <c r="S11" s="26"/>
      <c r="T11" s="26"/>
      <c r="U11" s="26"/>
      <c r="V11" s="26"/>
      <c r="W11" s="26"/>
      <c r="X11" s="26"/>
      <c r="Y11" s="26"/>
    </row>
    <row r="12" spans="1:25" ht="16" customHeight="1">
      <c r="A12" s="92"/>
      <c r="B12" s="61"/>
      <c r="C12" s="51" t="s">
        <v>53</v>
      </c>
      <c r="D12" s="51"/>
      <c r="E12" s="64" t="s">
        <v>44</v>
      </c>
      <c r="F12" s="52">
        <v>10704</v>
      </c>
      <c r="G12" s="52">
        <v>10715</v>
      </c>
      <c r="H12" s="52">
        <v>1818</v>
      </c>
      <c r="I12" s="52">
        <v>1802</v>
      </c>
      <c r="J12" s="52">
        <v>437</v>
      </c>
      <c r="K12" s="52">
        <v>422</v>
      </c>
      <c r="L12" s="52">
        <v>10282</v>
      </c>
      <c r="M12" s="52">
        <v>10185</v>
      </c>
      <c r="N12" s="52"/>
      <c r="O12" s="52"/>
      <c r="P12" s="26"/>
      <c r="Q12" s="26"/>
      <c r="R12" s="26"/>
      <c r="S12" s="26"/>
      <c r="T12" s="26"/>
      <c r="U12" s="26"/>
      <c r="V12" s="26"/>
      <c r="W12" s="26"/>
      <c r="X12" s="26"/>
      <c r="Y12" s="26"/>
    </row>
    <row r="13" spans="1:25" ht="16" customHeight="1">
      <c r="A13" s="92"/>
      <c r="B13" s="60"/>
      <c r="C13" s="51" t="s">
        <v>54</v>
      </c>
      <c r="D13" s="51"/>
      <c r="E13" s="64" t="s">
        <v>45</v>
      </c>
      <c r="F13" s="52">
        <v>253</v>
      </c>
      <c r="G13" s="52">
        <v>0</v>
      </c>
      <c r="H13" s="65">
        <v>0</v>
      </c>
      <c r="I13" s="65">
        <v>0</v>
      </c>
      <c r="J13" s="65">
        <v>0</v>
      </c>
      <c r="K13" s="65">
        <v>0</v>
      </c>
      <c r="L13" s="52">
        <v>442</v>
      </c>
      <c r="M13" s="52">
        <v>391</v>
      </c>
      <c r="N13" s="52"/>
      <c r="O13" s="52"/>
      <c r="P13" s="26"/>
      <c r="Q13" s="26"/>
      <c r="R13" s="26"/>
      <c r="S13" s="26"/>
      <c r="T13" s="26"/>
      <c r="U13" s="26"/>
      <c r="V13" s="26"/>
      <c r="W13" s="26"/>
      <c r="X13" s="26"/>
      <c r="Y13" s="26"/>
    </row>
    <row r="14" spans="1:25" ht="16" customHeight="1">
      <c r="A14" s="92"/>
      <c r="B14" s="51" t="s">
        <v>55</v>
      </c>
      <c r="C14" s="51"/>
      <c r="D14" s="51"/>
      <c r="E14" s="64" t="s">
        <v>96</v>
      </c>
      <c r="F14" s="52">
        <f t="shared" ref="F14:O15" si="0">F9-F12</f>
        <v>-136</v>
      </c>
      <c r="G14" s="52">
        <f t="shared" si="0"/>
        <v>-589</v>
      </c>
      <c r="H14" s="52">
        <f t="shared" si="0"/>
        <v>-375</v>
      </c>
      <c r="I14" s="52">
        <f t="shared" si="0"/>
        <v>-395</v>
      </c>
      <c r="J14" s="52">
        <f t="shared" si="0"/>
        <v>193</v>
      </c>
      <c r="K14" s="52">
        <f t="shared" si="0"/>
        <v>188</v>
      </c>
      <c r="L14" s="52">
        <f t="shared" si="0"/>
        <v>-126</v>
      </c>
      <c r="M14" s="52">
        <f t="shared" si="0"/>
        <v>715</v>
      </c>
      <c r="N14" s="52">
        <f t="shared" si="0"/>
        <v>0</v>
      </c>
      <c r="O14" s="52">
        <f t="shared" si="0"/>
        <v>0</v>
      </c>
      <c r="P14" s="26"/>
      <c r="Q14" s="26"/>
      <c r="R14" s="26"/>
      <c r="S14" s="26"/>
      <c r="T14" s="26"/>
      <c r="U14" s="26"/>
      <c r="V14" s="26"/>
      <c r="W14" s="26"/>
      <c r="X14" s="26"/>
      <c r="Y14" s="26"/>
    </row>
    <row r="15" spans="1:25" ht="16" customHeight="1">
      <c r="A15" s="92"/>
      <c r="B15" s="51" t="s">
        <v>56</v>
      </c>
      <c r="C15" s="51"/>
      <c r="D15" s="51"/>
      <c r="E15" s="64" t="s">
        <v>97</v>
      </c>
      <c r="F15" s="52">
        <f t="shared" ref="F15:O15" si="1">F10-F13</f>
        <v>0</v>
      </c>
      <c r="G15" s="52">
        <f t="shared" si="0"/>
        <v>0</v>
      </c>
      <c r="H15" s="52">
        <f t="shared" si="1"/>
        <v>0</v>
      </c>
      <c r="I15" s="52">
        <f t="shared" si="0"/>
        <v>0</v>
      </c>
      <c r="J15" s="52">
        <f t="shared" si="1"/>
        <v>0</v>
      </c>
      <c r="K15" s="52">
        <f t="shared" si="0"/>
        <v>0</v>
      </c>
      <c r="L15" s="52">
        <f t="shared" si="1"/>
        <v>-103</v>
      </c>
      <c r="M15" s="52">
        <f t="shared" si="0"/>
        <v>-97</v>
      </c>
      <c r="N15" s="52">
        <f t="shared" si="1"/>
        <v>0</v>
      </c>
      <c r="O15" s="52">
        <f t="shared" si="1"/>
        <v>0</v>
      </c>
      <c r="P15" s="26"/>
      <c r="Q15" s="26"/>
      <c r="R15" s="26"/>
      <c r="S15" s="26"/>
      <c r="T15" s="26"/>
      <c r="U15" s="26"/>
      <c r="V15" s="26"/>
      <c r="W15" s="26"/>
      <c r="X15" s="26"/>
      <c r="Y15" s="26"/>
    </row>
    <row r="16" spans="1:25" ht="16" customHeight="1">
      <c r="A16" s="92"/>
      <c r="B16" s="51" t="s">
        <v>57</v>
      </c>
      <c r="C16" s="51"/>
      <c r="D16" s="51"/>
      <c r="E16" s="64" t="s">
        <v>98</v>
      </c>
      <c r="F16" s="52">
        <f t="shared" ref="F16:O16" si="2">F8-F11</f>
        <v>-136</v>
      </c>
      <c r="G16" s="52">
        <f t="shared" si="2"/>
        <v>-589</v>
      </c>
      <c r="H16" s="52">
        <f t="shared" si="2"/>
        <v>-375</v>
      </c>
      <c r="I16" s="52">
        <f t="shared" si="2"/>
        <v>-395</v>
      </c>
      <c r="J16" s="52">
        <f t="shared" si="2"/>
        <v>193</v>
      </c>
      <c r="K16" s="52">
        <f t="shared" si="2"/>
        <v>188</v>
      </c>
      <c r="L16" s="52">
        <f t="shared" si="2"/>
        <v>-230</v>
      </c>
      <c r="M16" s="52">
        <f t="shared" si="2"/>
        <v>618</v>
      </c>
      <c r="N16" s="52">
        <f t="shared" si="2"/>
        <v>0</v>
      </c>
      <c r="O16" s="52">
        <f t="shared" si="2"/>
        <v>0</v>
      </c>
      <c r="P16" s="26"/>
      <c r="Q16" s="26"/>
      <c r="R16" s="26"/>
      <c r="S16" s="26"/>
      <c r="T16" s="26"/>
      <c r="U16" s="26"/>
      <c r="V16" s="26"/>
      <c r="W16" s="26"/>
      <c r="X16" s="26"/>
      <c r="Y16" s="26"/>
    </row>
    <row r="17" spans="1:25" ht="16" customHeight="1">
      <c r="A17" s="92"/>
      <c r="B17" s="51" t="s">
        <v>58</v>
      </c>
      <c r="C17" s="51"/>
      <c r="D17" s="51"/>
      <c r="E17" s="49"/>
      <c r="F17" s="52">
        <v>0</v>
      </c>
      <c r="G17" s="52">
        <v>0</v>
      </c>
      <c r="H17" s="65">
        <v>0</v>
      </c>
      <c r="I17" s="65">
        <v>0</v>
      </c>
      <c r="J17" s="52">
        <v>0</v>
      </c>
      <c r="K17" s="52">
        <v>0</v>
      </c>
      <c r="L17" s="52">
        <v>0</v>
      </c>
      <c r="M17" s="52">
        <v>0</v>
      </c>
      <c r="N17" s="65"/>
      <c r="O17" s="66"/>
      <c r="P17" s="26"/>
      <c r="Q17" s="26"/>
      <c r="R17" s="26"/>
      <c r="S17" s="26"/>
      <c r="T17" s="26"/>
      <c r="U17" s="26"/>
      <c r="V17" s="26"/>
      <c r="W17" s="26"/>
      <c r="X17" s="26"/>
      <c r="Y17" s="26"/>
    </row>
    <row r="18" spans="1:25" ht="16" customHeight="1">
      <c r="A18" s="92"/>
      <c r="B18" s="51" t="s">
        <v>59</v>
      </c>
      <c r="C18" s="51"/>
      <c r="D18" s="51"/>
      <c r="E18" s="49"/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/>
      <c r="O18" s="66"/>
      <c r="P18" s="26"/>
      <c r="Q18" s="26"/>
      <c r="R18" s="26"/>
      <c r="S18" s="26"/>
      <c r="T18" s="26"/>
      <c r="U18" s="26"/>
      <c r="V18" s="26"/>
      <c r="W18" s="26"/>
      <c r="X18" s="26"/>
      <c r="Y18" s="26"/>
    </row>
    <row r="19" spans="1:25" ht="16" customHeight="1">
      <c r="A19" s="92" t="s">
        <v>83</v>
      </c>
      <c r="B19" s="59" t="s">
        <v>60</v>
      </c>
      <c r="C19" s="51"/>
      <c r="D19" s="51"/>
      <c r="E19" s="64"/>
      <c r="F19" s="52">
        <v>306</v>
      </c>
      <c r="G19" s="52">
        <v>1196</v>
      </c>
      <c r="H19" s="52">
        <v>400</v>
      </c>
      <c r="I19" s="52">
        <v>297</v>
      </c>
      <c r="J19" s="52">
        <v>2400</v>
      </c>
      <c r="K19" s="52">
        <v>1400</v>
      </c>
      <c r="L19" s="52">
        <v>10707</v>
      </c>
      <c r="M19" s="52">
        <v>8505</v>
      </c>
      <c r="N19" s="52"/>
      <c r="O19" s="52"/>
      <c r="P19" s="26"/>
      <c r="Q19" s="26"/>
      <c r="R19" s="26"/>
      <c r="S19" s="26"/>
      <c r="T19" s="26"/>
      <c r="U19" s="26"/>
      <c r="V19" s="26"/>
      <c r="W19" s="26"/>
      <c r="X19" s="26"/>
      <c r="Y19" s="26"/>
    </row>
    <row r="20" spans="1:25" ht="16" customHeight="1">
      <c r="A20" s="92"/>
      <c r="B20" s="60"/>
      <c r="C20" s="51" t="s">
        <v>61</v>
      </c>
      <c r="D20" s="51"/>
      <c r="E20" s="64"/>
      <c r="F20" s="52">
        <v>0</v>
      </c>
      <c r="G20" s="52">
        <v>0</v>
      </c>
      <c r="H20" s="52">
        <v>324</v>
      </c>
      <c r="I20" s="52">
        <v>297</v>
      </c>
      <c r="J20" s="52">
        <v>0</v>
      </c>
      <c r="K20" s="52">
        <v>0</v>
      </c>
      <c r="L20" s="52">
        <v>2318</v>
      </c>
      <c r="M20" s="52">
        <v>1510</v>
      </c>
      <c r="N20" s="52"/>
      <c r="O20" s="52"/>
      <c r="P20" s="26"/>
      <c r="Q20" s="26"/>
      <c r="R20" s="26"/>
      <c r="S20" s="26"/>
      <c r="T20" s="26"/>
      <c r="U20" s="26"/>
      <c r="V20" s="26"/>
      <c r="W20" s="26"/>
      <c r="X20" s="26"/>
      <c r="Y20" s="26"/>
    </row>
    <row r="21" spans="1:25" ht="16" customHeight="1">
      <c r="A21" s="92"/>
      <c r="B21" s="51" t="s">
        <v>62</v>
      </c>
      <c r="C21" s="51"/>
      <c r="D21" s="51"/>
      <c r="E21" s="64" t="s">
        <v>99</v>
      </c>
      <c r="F21" s="52">
        <v>306</v>
      </c>
      <c r="G21" s="52">
        <v>1196</v>
      </c>
      <c r="H21" s="52">
        <v>400</v>
      </c>
      <c r="I21" s="52">
        <v>297</v>
      </c>
      <c r="J21" s="52">
        <v>2400</v>
      </c>
      <c r="K21" s="52">
        <v>1400</v>
      </c>
      <c r="L21" s="52">
        <v>10707</v>
      </c>
      <c r="M21" s="52">
        <v>8505</v>
      </c>
      <c r="N21" s="52"/>
      <c r="O21" s="52"/>
      <c r="P21" s="26"/>
      <c r="Q21" s="26"/>
      <c r="R21" s="26"/>
      <c r="S21" s="26"/>
      <c r="T21" s="26"/>
      <c r="U21" s="26"/>
      <c r="V21" s="26"/>
      <c r="W21" s="26"/>
      <c r="X21" s="26"/>
      <c r="Y21" s="26"/>
    </row>
    <row r="22" spans="1:25" ht="16" customHeight="1">
      <c r="A22" s="92"/>
      <c r="B22" s="59" t="s">
        <v>63</v>
      </c>
      <c r="C22" s="51"/>
      <c r="D22" s="51"/>
      <c r="E22" s="64" t="s">
        <v>100</v>
      </c>
      <c r="F22" s="52">
        <v>4004</v>
      </c>
      <c r="G22" s="52">
        <v>5247</v>
      </c>
      <c r="H22" s="52">
        <v>1294</v>
      </c>
      <c r="I22" s="52">
        <v>1378</v>
      </c>
      <c r="J22" s="52">
        <v>1755</v>
      </c>
      <c r="K22" s="52">
        <v>1753</v>
      </c>
      <c r="L22" s="52">
        <v>11846</v>
      </c>
      <c r="M22" s="52">
        <v>9889</v>
      </c>
      <c r="N22" s="52"/>
      <c r="O22" s="52"/>
      <c r="P22" s="26"/>
      <c r="Q22" s="26"/>
      <c r="R22" s="26"/>
      <c r="S22" s="26"/>
      <c r="T22" s="26"/>
      <c r="U22" s="26"/>
      <c r="V22" s="26"/>
      <c r="W22" s="26"/>
      <c r="X22" s="26"/>
      <c r="Y22" s="26"/>
    </row>
    <row r="23" spans="1:25" ht="16" customHeight="1">
      <c r="A23" s="92"/>
      <c r="B23" s="60" t="s">
        <v>64</v>
      </c>
      <c r="C23" s="51" t="s">
        <v>65</v>
      </c>
      <c r="D23" s="51"/>
      <c r="E23" s="64"/>
      <c r="F23" s="52">
        <v>2132</v>
      </c>
      <c r="G23" s="52">
        <v>2483</v>
      </c>
      <c r="H23" s="52">
        <v>139</v>
      </c>
      <c r="I23" s="52">
        <v>139</v>
      </c>
      <c r="J23" s="52">
        <v>0</v>
      </c>
      <c r="K23" s="52">
        <v>0</v>
      </c>
      <c r="L23" s="52">
        <v>1610</v>
      </c>
      <c r="M23" s="52">
        <v>1558</v>
      </c>
      <c r="N23" s="52"/>
      <c r="O23" s="52"/>
      <c r="P23" s="26"/>
      <c r="Q23" s="26"/>
      <c r="R23" s="26"/>
      <c r="S23" s="26"/>
      <c r="T23" s="26"/>
      <c r="U23" s="26"/>
      <c r="V23" s="26"/>
      <c r="W23" s="26"/>
      <c r="X23" s="26"/>
      <c r="Y23" s="26"/>
    </row>
    <row r="24" spans="1:25" ht="16" customHeight="1">
      <c r="A24" s="92"/>
      <c r="B24" s="51" t="s">
        <v>101</v>
      </c>
      <c r="C24" s="51"/>
      <c r="D24" s="51"/>
      <c r="E24" s="64" t="s">
        <v>102</v>
      </c>
      <c r="F24" s="52">
        <f t="shared" ref="F24:O24" si="3">F21-F22</f>
        <v>-3698</v>
      </c>
      <c r="G24" s="52">
        <f t="shared" si="3"/>
        <v>-4051</v>
      </c>
      <c r="H24" s="52">
        <f t="shared" si="3"/>
        <v>-894</v>
      </c>
      <c r="I24" s="52">
        <f t="shared" si="3"/>
        <v>-1081</v>
      </c>
      <c r="J24" s="52">
        <f t="shared" si="3"/>
        <v>645</v>
      </c>
      <c r="K24" s="52">
        <f t="shared" si="3"/>
        <v>-353</v>
      </c>
      <c r="L24" s="52">
        <f t="shared" si="3"/>
        <v>-1139</v>
      </c>
      <c r="M24" s="52">
        <f t="shared" si="3"/>
        <v>-1384</v>
      </c>
      <c r="N24" s="52">
        <f t="shared" si="3"/>
        <v>0</v>
      </c>
      <c r="O24" s="52">
        <f t="shared" si="3"/>
        <v>0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</row>
    <row r="25" spans="1:25" ht="16" customHeight="1">
      <c r="A25" s="92"/>
      <c r="B25" s="59" t="s">
        <v>66</v>
      </c>
      <c r="C25" s="59"/>
      <c r="D25" s="59"/>
      <c r="E25" s="96" t="s">
        <v>103</v>
      </c>
      <c r="F25" s="88">
        <v>3698</v>
      </c>
      <c r="G25" s="88">
        <v>4051</v>
      </c>
      <c r="H25" s="88">
        <v>894</v>
      </c>
      <c r="I25" s="88">
        <v>1081</v>
      </c>
      <c r="J25" s="88">
        <v>0</v>
      </c>
      <c r="K25" s="88">
        <v>353</v>
      </c>
      <c r="L25" s="88">
        <v>1139</v>
      </c>
      <c r="M25" s="88">
        <v>1384</v>
      </c>
      <c r="N25" s="88"/>
      <c r="O25" s="88"/>
      <c r="P25" s="26"/>
      <c r="Q25" s="26"/>
      <c r="R25" s="26"/>
      <c r="S25" s="26"/>
      <c r="T25" s="26"/>
      <c r="U25" s="26"/>
      <c r="V25" s="26"/>
      <c r="W25" s="26"/>
      <c r="X25" s="26"/>
      <c r="Y25" s="26"/>
    </row>
    <row r="26" spans="1:25" ht="16" customHeight="1">
      <c r="A26" s="92"/>
      <c r="B26" s="77" t="s">
        <v>67</v>
      </c>
      <c r="C26" s="77"/>
      <c r="D26" s="77"/>
      <c r="E26" s="97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26"/>
      <c r="Q26" s="26"/>
      <c r="R26" s="26"/>
      <c r="S26" s="26"/>
      <c r="T26" s="26"/>
      <c r="U26" s="26"/>
      <c r="V26" s="26"/>
      <c r="W26" s="26"/>
      <c r="X26" s="26"/>
      <c r="Y26" s="26"/>
    </row>
    <row r="27" spans="1:25" ht="16" customHeight="1">
      <c r="A27" s="92"/>
      <c r="B27" s="51" t="s">
        <v>104</v>
      </c>
      <c r="C27" s="51"/>
      <c r="D27" s="51"/>
      <c r="E27" s="64" t="s">
        <v>105</v>
      </c>
      <c r="F27" s="52">
        <f>F24+F25</f>
        <v>0</v>
      </c>
      <c r="G27" s="52">
        <f t="shared" ref="G27:O27" si="4">G24+G25</f>
        <v>0</v>
      </c>
      <c r="H27" s="52">
        <f t="shared" si="4"/>
        <v>0</v>
      </c>
      <c r="I27" s="52">
        <f t="shared" si="4"/>
        <v>0</v>
      </c>
      <c r="J27" s="52">
        <f t="shared" si="4"/>
        <v>645</v>
      </c>
      <c r="K27" s="52">
        <f t="shared" si="4"/>
        <v>0</v>
      </c>
      <c r="L27" s="52">
        <f t="shared" si="4"/>
        <v>0</v>
      </c>
      <c r="M27" s="52">
        <f t="shared" si="4"/>
        <v>0</v>
      </c>
      <c r="N27" s="52">
        <f t="shared" si="4"/>
        <v>0</v>
      </c>
      <c r="O27" s="52">
        <f t="shared" si="4"/>
        <v>0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</row>
    <row r="28" spans="1:25" ht="16" customHeight="1">
      <c r="A28" s="8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</row>
    <row r="29" spans="1:25" ht="16" customHeight="1">
      <c r="A29" s="12"/>
      <c r="F29" s="26"/>
      <c r="G29" s="26"/>
      <c r="H29" s="26"/>
      <c r="I29" s="26"/>
      <c r="J29" s="27"/>
      <c r="K29" s="27"/>
      <c r="L29" s="26"/>
      <c r="M29" s="26"/>
      <c r="N29" s="26"/>
      <c r="O29" s="27" t="s">
        <v>106</v>
      </c>
      <c r="P29" s="26"/>
      <c r="Q29" s="26"/>
      <c r="R29" s="26"/>
      <c r="S29" s="26"/>
      <c r="T29" s="26"/>
      <c r="U29" s="26"/>
      <c r="V29" s="26"/>
      <c r="W29" s="26"/>
      <c r="X29" s="26"/>
      <c r="Y29" s="27"/>
    </row>
    <row r="30" spans="1:25" ht="16" customHeight="1">
      <c r="A30" s="95" t="s">
        <v>68</v>
      </c>
      <c r="B30" s="95"/>
      <c r="C30" s="95"/>
      <c r="D30" s="95"/>
      <c r="E30" s="95"/>
      <c r="F30" s="91" t="s">
        <v>259</v>
      </c>
      <c r="G30" s="91"/>
      <c r="H30" s="91" t="s">
        <v>260</v>
      </c>
      <c r="I30" s="91"/>
      <c r="J30" s="91"/>
      <c r="K30" s="91"/>
      <c r="L30" s="91"/>
      <c r="M30" s="91"/>
      <c r="N30" s="91"/>
      <c r="O30" s="91"/>
      <c r="P30" s="28"/>
      <c r="Q30" s="26"/>
      <c r="R30" s="28"/>
      <c r="S30" s="26"/>
      <c r="T30" s="28"/>
      <c r="U30" s="26"/>
      <c r="V30" s="28"/>
      <c r="W30" s="26"/>
      <c r="X30" s="28"/>
      <c r="Y30" s="26"/>
    </row>
    <row r="31" spans="1:25" ht="16" customHeight="1">
      <c r="A31" s="95"/>
      <c r="B31" s="95"/>
      <c r="C31" s="95"/>
      <c r="D31" s="95"/>
      <c r="E31" s="95"/>
      <c r="F31" s="49" t="s">
        <v>243</v>
      </c>
      <c r="G31" s="49" t="s">
        <v>238</v>
      </c>
      <c r="H31" s="49" t="s">
        <v>243</v>
      </c>
      <c r="I31" s="49" t="s">
        <v>238</v>
      </c>
      <c r="J31" s="49" t="s">
        <v>243</v>
      </c>
      <c r="K31" s="49" t="s">
        <v>238</v>
      </c>
      <c r="L31" s="49" t="s">
        <v>243</v>
      </c>
      <c r="M31" s="49" t="s">
        <v>238</v>
      </c>
      <c r="N31" s="49" t="s">
        <v>243</v>
      </c>
      <c r="O31" s="49" t="s">
        <v>238</v>
      </c>
      <c r="P31" s="29"/>
      <c r="Q31" s="29"/>
      <c r="R31" s="29"/>
      <c r="S31" s="29"/>
      <c r="T31" s="29"/>
      <c r="U31" s="29"/>
      <c r="V31" s="29"/>
      <c r="W31" s="29"/>
      <c r="X31" s="29"/>
      <c r="Y31" s="29"/>
    </row>
    <row r="32" spans="1:25" ht="16" customHeight="1">
      <c r="A32" s="92" t="s">
        <v>84</v>
      </c>
      <c r="B32" s="59" t="s">
        <v>49</v>
      </c>
      <c r="C32" s="51"/>
      <c r="D32" s="51"/>
      <c r="E32" s="64" t="s">
        <v>40</v>
      </c>
      <c r="F32" s="52">
        <v>1476</v>
      </c>
      <c r="G32" s="52">
        <v>1499</v>
      </c>
      <c r="H32" s="52">
        <v>0.1</v>
      </c>
      <c r="I32" s="52">
        <v>0.13900000000000001</v>
      </c>
      <c r="J32" s="52"/>
      <c r="K32" s="52"/>
      <c r="L32" s="52"/>
      <c r="M32" s="52"/>
      <c r="N32" s="52"/>
      <c r="O32" s="52"/>
      <c r="P32" s="30"/>
      <c r="Q32" s="30"/>
      <c r="R32" s="30"/>
      <c r="S32" s="30"/>
      <c r="T32" s="31"/>
      <c r="U32" s="31"/>
      <c r="V32" s="30"/>
      <c r="W32" s="30"/>
      <c r="X32" s="31"/>
      <c r="Y32" s="31"/>
    </row>
    <row r="33" spans="1:25" ht="16" customHeight="1">
      <c r="A33" s="98"/>
      <c r="B33" s="61"/>
      <c r="C33" s="59" t="s">
        <v>69</v>
      </c>
      <c r="D33" s="51"/>
      <c r="E33" s="64"/>
      <c r="F33" s="52">
        <v>1283</v>
      </c>
      <c r="G33" s="52">
        <v>1321</v>
      </c>
      <c r="H33" s="52">
        <v>0</v>
      </c>
      <c r="I33" s="52">
        <v>0</v>
      </c>
      <c r="J33" s="52"/>
      <c r="K33" s="52"/>
      <c r="L33" s="52"/>
      <c r="M33" s="52"/>
      <c r="N33" s="52"/>
      <c r="O33" s="52"/>
      <c r="P33" s="30"/>
      <c r="Q33" s="30"/>
      <c r="R33" s="30"/>
      <c r="S33" s="30"/>
      <c r="T33" s="31"/>
      <c r="U33" s="31"/>
      <c r="V33" s="30"/>
      <c r="W33" s="30"/>
      <c r="X33" s="31"/>
      <c r="Y33" s="31"/>
    </row>
    <row r="34" spans="1:25" ht="16" customHeight="1">
      <c r="A34" s="98"/>
      <c r="B34" s="61"/>
      <c r="C34" s="60"/>
      <c r="D34" s="51" t="s">
        <v>70</v>
      </c>
      <c r="E34" s="64"/>
      <c r="F34" s="52">
        <v>1283</v>
      </c>
      <c r="G34" s="52">
        <v>1321</v>
      </c>
      <c r="H34" s="52">
        <v>0</v>
      </c>
      <c r="I34" s="52">
        <v>0.13900000000000001</v>
      </c>
      <c r="J34" s="52"/>
      <c r="K34" s="52"/>
      <c r="L34" s="52"/>
      <c r="M34" s="52"/>
      <c r="N34" s="52"/>
      <c r="O34" s="52"/>
      <c r="P34" s="30"/>
      <c r="Q34" s="30"/>
      <c r="R34" s="30"/>
      <c r="S34" s="30"/>
      <c r="T34" s="31"/>
      <c r="U34" s="31"/>
      <c r="V34" s="30"/>
      <c r="W34" s="30"/>
      <c r="X34" s="31"/>
      <c r="Y34" s="31"/>
    </row>
    <row r="35" spans="1:25" ht="16" customHeight="1">
      <c r="A35" s="98"/>
      <c r="B35" s="60"/>
      <c r="C35" s="51" t="s">
        <v>71</v>
      </c>
      <c r="D35" s="51"/>
      <c r="E35" s="64"/>
      <c r="F35" s="52">
        <v>193</v>
      </c>
      <c r="G35" s="52">
        <v>178</v>
      </c>
      <c r="H35" s="52">
        <v>0.1</v>
      </c>
      <c r="I35" s="52">
        <v>0</v>
      </c>
      <c r="J35" s="66"/>
      <c r="K35" s="66"/>
      <c r="L35" s="52"/>
      <c r="M35" s="52"/>
      <c r="N35" s="52"/>
      <c r="O35" s="52"/>
      <c r="P35" s="30"/>
      <c r="Q35" s="30"/>
      <c r="R35" s="30"/>
      <c r="S35" s="30"/>
      <c r="T35" s="31"/>
      <c r="U35" s="31"/>
      <c r="V35" s="30"/>
      <c r="W35" s="30"/>
      <c r="X35" s="31"/>
      <c r="Y35" s="31"/>
    </row>
    <row r="36" spans="1:25" ht="16" customHeight="1">
      <c r="A36" s="98"/>
      <c r="B36" s="59" t="s">
        <v>52</v>
      </c>
      <c r="C36" s="51"/>
      <c r="D36" s="51"/>
      <c r="E36" s="64" t="s">
        <v>41</v>
      </c>
      <c r="F36" s="52">
        <v>687</v>
      </c>
      <c r="G36" s="52">
        <v>634</v>
      </c>
      <c r="H36" s="52">
        <v>0.1</v>
      </c>
      <c r="I36" s="52">
        <v>0</v>
      </c>
      <c r="J36" s="52"/>
      <c r="K36" s="52"/>
      <c r="L36" s="52"/>
      <c r="M36" s="52"/>
      <c r="N36" s="52"/>
      <c r="O36" s="52"/>
      <c r="P36" s="30"/>
      <c r="Q36" s="30"/>
      <c r="R36" s="30"/>
      <c r="S36" s="30"/>
      <c r="T36" s="30"/>
      <c r="U36" s="30"/>
      <c r="V36" s="30"/>
      <c r="W36" s="30"/>
      <c r="X36" s="31"/>
      <c r="Y36" s="31"/>
    </row>
    <row r="37" spans="1:25" ht="16" customHeight="1">
      <c r="A37" s="98"/>
      <c r="B37" s="61"/>
      <c r="C37" s="51" t="s">
        <v>72</v>
      </c>
      <c r="D37" s="51"/>
      <c r="E37" s="64"/>
      <c r="F37" s="52">
        <v>532</v>
      </c>
      <c r="G37" s="52">
        <v>494</v>
      </c>
      <c r="H37" s="52">
        <v>0.1</v>
      </c>
      <c r="I37" s="52">
        <v>0</v>
      </c>
      <c r="J37" s="52"/>
      <c r="K37" s="52"/>
      <c r="L37" s="52"/>
      <c r="M37" s="52"/>
      <c r="N37" s="52"/>
      <c r="O37" s="52"/>
      <c r="P37" s="30"/>
      <c r="Q37" s="30"/>
      <c r="R37" s="30"/>
      <c r="S37" s="30"/>
      <c r="T37" s="30"/>
      <c r="U37" s="30"/>
      <c r="V37" s="30"/>
      <c r="W37" s="30"/>
      <c r="X37" s="31"/>
      <c r="Y37" s="31"/>
    </row>
    <row r="38" spans="1:25" ht="16" customHeight="1">
      <c r="A38" s="98"/>
      <c r="B38" s="60"/>
      <c r="C38" s="51" t="s">
        <v>73</v>
      </c>
      <c r="D38" s="51"/>
      <c r="E38" s="64"/>
      <c r="F38" s="52">
        <v>155</v>
      </c>
      <c r="G38" s="52">
        <v>140</v>
      </c>
      <c r="H38" s="52">
        <v>0</v>
      </c>
      <c r="I38" s="52">
        <v>0</v>
      </c>
      <c r="J38" s="52"/>
      <c r="K38" s="66"/>
      <c r="L38" s="52"/>
      <c r="M38" s="52"/>
      <c r="N38" s="52"/>
      <c r="O38" s="52"/>
      <c r="P38" s="30"/>
      <c r="Q38" s="30"/>
      <c r="R38" s="31"/>
      <c r="S38" s="31"/>
      <c r="T38" s="30"/>
      <c r="U38" s="30"/>
      <c r="V38" s="30"/>
      <c r="W38" s="30"/>
      <c r="X38" s="31"/>
      <c r="Y38" s="31"/>
    </row>
    <row r="39" spans="1:25" ht="16" customHeight="1">
      <c r="A39" s="98"/>
      <c r="B39" s="45" t="s">
        <v>74</v>
      </c>
      <c r="C39" s="45"/>
      <c r="D39" s="45"/>
      <c r="E39" s="64" t="s">
        <v>107</v>
      </c>
      <c r="F39" s="52">
        <f>F32-F36</f>
        <v>789</v>
      </c>
      <c r="G39" s="52">
        <f>G32-G36-1</f>
        <v>864</v>
      </c>
      <c r="H39" s="52">
        <f t="shared" ref="H39:O39" si="5">H32-H36</f>
        <v>0</v>
      </c>
      <c r="I39" s="52">
        <f t="shared" si="5"/>
        <v>0.13900000000000001</v>
      </c>
      <c r="J39" s="52">
        <f t="shared" si="5"/>
        <v>0</v>
      </c>
      <c r="K39" s="52">
        <f t="shared" si="5"/>
        <v>0</v>
      </c>
      <c r="L39" s="52">
        <f t="shared" si="5"/>
        <v>0</v>
      </c>
      <c r="M39" s="52">
        <f t="shared" si="5"/>
        <v>0</v>
      </c>
      <c r="N39" s="52">
        <f t="shared" si="5"/>
        <v>0</v>
      </c>
      <c r="O39" s="52">
        <f t="shared" si="5"/>
        <v>0</v>
      </c>
      <c r="P39" s="30"/>
      <c r="Q39" s="30"/>
      <c r="R39" s="30"/>
      <c r="S39" s="30"/>
      <c r="T39" s="30"/>
      <c r="U39" s="30"/>
      <c r="V39" s="30"/>
      <c r="W39" s="30"/>
      <c r="X39" s="31"/>
      <c r="Y39" s="31"/>
    </row>
    <row r="40" spans="1:25" ht="16" customHeight="1">
      <c r="A40" s="92" t="s">
        <v>85</v>
      </c>
      <c r="B40" s="59" t="s">
        <v>75</v>
      </c>
      <c r="C40" s="51"/>
      <c r="D40" s="51"/>
      <c r="E40" s="64" t="s">
        <v>43</v>
      </c>
      <c r="F40" s="52">
        <v>1595</v>
      </c>
      <c r="G40" s="52">
        <v>1186</v>
      </c>
      <c r="H40" s="52">
        <v>0</v>
      </c>
      <c r="I40" s="52">
        <v>0</v>
      </c>
      <c r="J40" s="52"/>
      <c r="K40" s="52"/>
      <c r="L40" s="52"/>
      <c r="M40" s="52"/>
      <c r="N40" s="52"/>
      <c r="O40" s="52"/>
      <c r="P40" s="30"/>
      <c r="Q40" s="30"/>
      <c r="R40" s="30"/>
      <c r="S40" s="30"/>
      <c r="T40" s="31"/>
      <c r="U40" s="31"/>
      <c r="V40" s="31"/>
      <c r="W40" s="31"/>
      <c r="X40" s="30"/>
      <c r="Y40" s="30"/>
    </row>
    <row r="41" spans="1:25" ht="16" customHeight="1">
      <c r="A41" s="93"/>
      <c r="B41" s="60"/>
      <c r="C41" s="51" t="s">
        <v>76</v>
      </c>
      <c r="D41" s="51"/>
      <c r="E41" s="64"/>
      <c r="F41" s="66">
        <v>1175</v>
      </c>
      <c r="G41" s="66">
        <v>827</v>
      </c>
      <c r="H41" s="66">
        <v>0</v>
      </c>
      <c r="I41" s="66">
        <v>0</v>
      </c>
      <c r="J41" s="52"/>
      <c r="K41" s="52"/>
      <c r="L41" s="52"/>
      <c r="M41" s="52"/>
      <c r="N41" s="52"/>
      <c r="O41" s="52"/>
      <c r="P41" s="31"/>
      <c r="Q41" s="31"/>
      <c r="R41" s="31"/>
      <c r="S41" s="31"/>
      <c r="T41" s="31"/>
      <c r="U41" s="31"/>
      <c r="V41" s="31"/>
      <c r="W41" s="31"/>
      <c r="X41" s="30"/>
      <c r="Y41" s="30"/>
    </row>
    <row r="42" spans="1:25" ht="16" customHeight="1">
      <c r="A42" s="93"/>
      <c r="B42" s="59" t="s">
        <v>63</v>
      </c>
      <c r="C42" s="51"/>
      <c r="D42" s="51"/>
      <c r="E42" s="64" t="s">
        <v>44</v>
      </c>
      <c r="F42" s="52">
        <v>2384</v>
      </c>
      <c r="G42" s="52">
        <v>2050</v>
      </c>
      <c r="H42" s="52">
        <v>0</v>
      </c>
      <c r="I42" s="52">
        <v>0</v>
      </c>
      <c r="J42" s="52"/>
      <c r="K42" s="52"/>
      <c r="L42" s="52"/>
      <c r="M42" s="52"/>
      <c r="N42" s="52"/>
      <c r="O42" s="52"/>
      <c r="P42" s="30"/>
      <c r="Q42" s="30"/>
      <c r="R42" s="30"/>
      <c r="S42" s="30"/>
      <c r="T42" s="31"/>
      <c r="U42" s="31"/>
      <c r="V42" s="30"/>
      <c r="W42" s="30"/>
      <c r="X42" s="30"/>
      <c r="Y42" s="30"/>
    </row>
    <row r="43" spans="1:25" ht="16" customHeight="1">
      <c r="A43" s="93"/>
      <c r="B43" s="60"/>
      <c r="C43" s="51" t="s">
        <v>77</v>
      </c>
      <c r="D43" s="51"/>
      <c r="E43" s="64"/>
      <c r="F43" s="52">
        <v>1934</v>
      </c>
      <c r="G43" s="52">
        <v>1452</v>
      </c>
      <c r="H43" s="52">
        <v>0</v>
      </c>
      <c r="I43" s="52">
        <v>0</v>
      </c>
      <c r="J43" s="66"/>
      <c r="K43" s="66"/>
      <c r="L43" s="52"/>
      <c r="M43" s="52"/>
      <c r="N43" s="52"/>
      <c r="O43" s="52"/>
      <c r="P43" s="30"/>
      <c r="Q43" s="30"/>
      <c r="R43" s="31"/>
      <c r="S43" s="30"/>
      <c r="T43" s="31"/>
      <c r="U43" s="31"/>
      <c r="V43" s="30"/>
      <c r="W43" s="30"/>
      <c r="X43" s="31"/>
      <c r="Y43" s="31"/>
    </row>
    <row r="44" spans="1:25" ht="16" customHeight="1">
      <c r="A44" s="93"/>
      <c r="B44" s="51" t="s">
        <v>74</v>
      </c>
      <c r="C44" s="51"/>
      <c r="D44" s="51"/>
      <c r="E44" s="64" t="s">
        <v>108</v>
      </c>
      <c r="F44" s="66">
        <f>F40-F42</f>
        <v>-789</v>
      </c>
      <c r="G44" s="66">
        <f>G40-G42</f>
        <v>-864</v>
      </c>
      <c r="H44" s="66">
        <f t="shared" ref="H44:O44" si="6">H40-H42</f>
        <v>0</v>
      </c>
      <c r="I44" s="66">
        <f t="shared" si="6"/>
        <v>0</v>
      </c>
      <c r="J44" s="66">
        <f t="shared" si="6"/>
        <v>0</v>
      </c>
      <c r="K44" s="66">
        <f t="shared" si="6"/>
        <v>0</v>
      </c>
      <c r="L44" s="66">
        <f t="shared" si="6"/>
        <v>0</v>
      </c>
      <c r="M44" s="66">
        <f t="shared" si="6"/>
        <v>0</v>
      </c>
      <c r="N44" s="66">
        <f t="shared" si="6"/>
        <v>0</v>
      </c>
      <c r="O44" s="66">
        <f t="shared" si="6"/>
        <v>0</v>
      </c>
      <c r="P44" s="31"/>
      <c r="Q44" s="31"/>
      <c r="R44" s="30"/>
      <c r="S44" s="30"/>
      <c r="T44" s="31"/>
      <c r="U44" s="31"/>
      <c r="V44" s="30"/>
      <c r="W44" s="30"/>
      <c r="X44" s="30"/>
      <c r="Y44" s="30"/>
    </row>
    <row r="45" spans="1:25" ht="16" customHeight="1">
      <c r="A45" s="92" t="s">
        <v>86</v>
      </c>
      <c r="B45" s="45" t="s">
        <v>78</v>
      </c>
      <c r="C45" s="45"/>
      <c r="D45" s="45"/>
      <c r="E45" s="64" t="s">
        <v>109</v>
      </c>
      <c r="F45" s="52">
        <f>F39+F44</f>
        <v>0</v>
      </c>
      <c r="G45" s="52">
        <f>G39+G44</f>
        <v>0</v>
      </c>
      <c r="H45" s="52">
        <f t="shared" ref="H45:O45" si="7">H39+H44</f>
        <v>0</v>
      </c>
      <c r="I45" s="52">
        <f t="shared" si="7"/>
        <v>0.13900000000000001</v>
      </c>
      <c r="J45" s="52">
        <f t="shared" si="7"/>
        <v>0</v>
      </c>
      <c r="K45" s="52">
        <f t="shared" si="7"/>
        <v>0</v>
      </c>
      <c r="L45" s="52">
        <f t="shared" si="7"/>
        <v>0</v>
      </c>
      <c r="M45" s="52">
        <f t="shared" si="7"/>
        <v>0</v>
      </c>
      <c r="N45" s="52">
        <f t="shared" si="7"/>
        <v>0</v>
      </c>
      <c r="O45" s="52">
        <f t="shared" si="7"/>
        <v>0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ht="16" customHeight="1">
      <c r="A46" s="93"/>
      <c r="B46" s="51" t="s">
        <v>79</v>
      </c>
      <c r="C46" s="51"/>
      <c r="D46" s="51"/>
      <c r="E46" s="51"/>
      <c r="F46" s="66">
        <v>0</v>
      </c>
      <c r="G46" s="66">
        <v>0</v>
      </c>
      <c r="H46" s="66">
        <v>0</v>
      </c>
      <c r="I46" s="66">
        <v>0</v>
      </c>
      <c r="J46" s="66"/>
      <c r="K46" s="66"/>
      <c r="L46" s="52"/>
      <c r="M46" s="52"/>
      <c r="N46" s="66"/>
      <c r="O46" s="66"/>
      <c r="P46" s="31"/>
      <c r="Q46" s="31"/>
      <c r="R46" s="31"/>
      <c r="S46" s="31"/>
      <c r="T46" s="31"/>
      <c r="U46" s="31"/>
      <c r="V46" s="31"/>
      <c r="W46" s="31"/>
      <c r="X46" s="31"/>
      <c r="Y46" s="31"/>
    </row>
    <row r="47" spans="1:25" ht="16" customHeight="1">
      <c r="A47" s="93"/>
      <c r="B47" s="51" t="s">
        <v>80</v>
      </c>
      <c r="C47" s="51"/>
      <c r="D47" s="51"/>
      <c r="E47" s="51"/>
      <c r="F47" s="52">
        <v>0</v>
      </c>
      <c r="G47" s="52">
        <v>0</v>
      </c>
      <c r="H47" s="52">
        <v>0</v>
      </c>
      <c r="I47" s="52">
        <v>0</v>
      </c>
      <c r="J47" s="52"/>
      <c r="K47" s="52"/>
      <c r="L47" s="52"/>
      <c r="M47" s="52"/>
      <c r="N47" s="52"/>
      <c r="O47" s="52"/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ht="16" customHeight="1">
      <c r="A48" s="93"/>
      <c r="B48" s="51" t="s">
        <v>81</v>
      </c>
      <c r="C48" s="51"/>
      <c r="D48" s="51"/>
      <c r="E48" s="51"/>
      <c r="F48" s="52">
        <v>0</v>
      </c>
      <c r="G48" s="52">
        <v>0</v>
      </c>
      <c r="H48" s="52">
        <v>0</v>
      </c>
      <c r="I48" s="52">
        <v>0</v>
      </c>
      <c r="J48" s="52"/>
      <c r="K48" s="52"/>
      <c r="L48" s="52"/>
      <c r="M48" s="52"/>
      <c r="N48" s="52"/>
      <c r="O48" s="52"/>
      <c r="P48" s="30"/>
      <c r="Q48" s="30"/>
      <c r="R48" s="30"/>
      <c r="S48" s="30"/>
      <c r="T48" s="30"/>
      <c r="U48" s="30"/>
      <c r="V48" s="30"/>
      <c r="W48" s="30"/>
      <c r="X48" s="30"/>
      <c r="Y48" s="30"/>
    </row>
    <row r="49" spans="1:1" ht="16" customHeight="1">
      <c r="A49" s="8" t="s">
        <v>110</v>
      </c>
    </row>
    <row r="50" spans="1:1" ht="16" customHeight="1">
      <c r="A50" s="8"/>
    </row>
  </sheetData>
  <mergeCells count="28">
    <mergeCell ref="A45:A48"/>
    <mergeCell ref="A6:E7"/>
    <mergeCell ref="A30:E31"/>
    <mergeCell ref="A8:A18"/>
    <mergeCell ref="A19:A27"/>
    <mergeCell ref="E25:E26"/>
    <mergeCell ref="A32:A39"/>
    <mergeCell ref="A40:A44"/>
    <mergeCell ref="F6:G6"/>
    <mergeCell ref="H6:I6"/>
    <mergeCell ref="J25:J26"/>
    <mergeCell ref="K25:K26"/>
    <mergeCell ref="F25:F26"/>
    <mergeCell ref="G25:G26"/>
    <mergeCell ref="H25:H26"/>
    <mergeCell ref="I25:I26"/>
    <mergeCell ref="N30:O30"/>
    <mergeCell ref="F30:G30"/>
    <mergeCell ref="H30:I30"/>
    <mergeCell ref="J30:K30"/>
    <mergeCell ref="L30:M30"/>
    <mergeCell ref="N25:N26"/>
    <mergeCell ref="O25:O26"/>
    <mergeCell ref="N6:O6"/>
    <mergeCell ref="L6:M6"/>
    <mergeCell ref="J6:K6"/>
    <mergeCell ref="L25:L26"/>
    <mergeCell ref="M25:M26"/>
  </mergeCells>
  <phoneticPr fontId="9"/>
  <printOptions horizontalCentered="1" gridLinesSet="0"/>
  <pageMargins left="0.78740157480314965" right="0.27" top="0.38" bottom="0.34" header="0.19685039370078741" footer="0.19685039370078741"/>
  <pageSetup paperSize="9" scale="72" orientation="landscape" r:id="rId1"/>
  <headerFooter alignWithMargins="0">
    <oddHeader>&amp;R&amp;"明朝,斜体"&amp;9都道府県－2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7"/>
  <sheetViews>
    <sheetView view="pageBreakPreview" zoomScaleNormal="100" zoomScaleSheetLayoutView="100" workbookViewId="0">
      <pane xSplit="5" ySplit="8" topLeftCell="F9" activePane="bottomRight" state="frozen"/>
      <selection activeCell="L8" sqref="L8"/>
      <selection pane="topRight" activeCell="L8" sqref="L8"/>
      <selection pane="bottomLeft" activeCell="L8" sqref="L8"/>
      <selection pane="bottomRight" activeCell="F10" sqref="F10"/>
    </sheetView>
  </sheetViews>
  <sheetFormatPr defaultColWidth="9" defaultRowHeight="13"/>
  <cols>
    <col min="1" max="2" width="3.6328125" style="2" customWidth="1"/>
    <col min="3" max="4" width="1.6328125" style="2" customWidth="1"/>
    <col min="5" max="5" width="32.6328125" style="2" customWidth="1"/>
    <col min="6" max="6" width="15.6328125" style="2" customWidth="1"/>
    <col min="7" max="7" width="10.6328125" style="2" customWidth="1"/>
    <col min="8" max="8" width="15.6328125" style="2" customWidth="1"/>
    <col min="9" max="9" width="10.6328125" style="2" customWidth="1"/>
    <col min="10" max="11" width="9" style="2"/>
    <col min="12" max="12" width="9.90625" style="2" customWidth="1"/>
    <col min="13" max="16384" width="9" style="2"/>
  </cols>
  <sheetData>
    <row r="1" spans="1:9" ht="34" customHeight="1">
      <c r="A1" s="16" t="s">
        <v>0</v>
      </c>
      <c r="B1" s="16"/>
      <c r="C1" s="16"/>
      <c r="D1" s="16"/>
      <c r="E1" s="21" t="s">
        <v>254</v>
      </c>
      <c r="F1" s="1"/>
    </row>
    <row r="3" spans="1:9" ht="14">
      <c r="A3" s="10" t="s">
        <v>111</v>
      </c>
    </row>
    <row r="5" spans="1:9">
      <c r="A5" s="17" t="s">
        <v>244</v>
      </c>
      <c r="B5" s="17"/>
      <c r="C5" s="17"/>
      <c r="D5" s="17"/>
      <c r="E5" s="17"/>
    </row>
    <row r="6" spans="1:9" ht="14">
      <c r="A6" s="3"/>
      <c r="H6" s="4"/>
      <c r="I6" s="9" t="s">
        <v>1</v>
      </c>
    </row>
    <row r="7" spans="1:9" ht="27" customHeight="1">
      <c r="A7" s="5"/>
      <c r="B7" s="6"/>
      <c r="C7" s="6"/>
      <c r="D7" s="6"/>
      <c r="E7" s="57"/>
      <c r="F7" s="46" t="s">
        <v>235</v>
      </c>
      <c r="G7" s="46"/>
      <c r="H7" s="46" t="s">
        <v>245</v>
      </c>
      <c r="I7" s="67" t="s">
        <v>21</v>
      </c>
    </row>
    <row r="8" spans="1:9" ht="17.149999999999999" customHeight="1">
      <c r="A8" s="18"/>
      <c r="B8" s="19"/>
      <c r="C8" s="19"/>
      <c r="D8" s="19"/>
      <c r="E8" s="58"/>
      <c r="F8" s="49" t="s">
        <v>234</v>
      </c>
      <c r="G8" s="49" t="s">
        <v>2</v>
      </c>
      <c r="H8" s="49" t="s">
        <v>234</v>
      </c>
      <c r="I8" s="50"/>
    </row>
    <row r="9" spans="1:9" ht="18" customHeight="1">
      <c r="A9" s="84" t="s">
        <v>87</v>
      </c>
      <c r="B9" s="84" t="s">
        <v>89</v>
      </c>
      <c r="C9" s="59" t="s">
        <v>3</v>
      </c>
      <c r="D9" s="51"/>
      <c r="E9" s="51"/>
      <c r="F9" s="52">
        <v>348373</v>
      </c>
      <c r="G9" s="53">
        <f>F9/$F$27*100</f>
        <v>33.996764006698385</v>
      </c>
      <c r="H9" s="52">
        <v>351328</v>
      </c>
      <c r="I9" s="53">
        <f t="shared" ref="I9:I45" si="0">(F9/H9-1)*100</f>
        <v>-0.84109436196374565</v>
      </c>
    </row>
    <row r="10" spans="1:9" ht="18" customHeight="1">
      <c r="A10" s="84"/>
      <c r="B10" s="84"/>
      <c r="C10" s="61"/>
      <c r="D10" s="59" t="s">
        <v>22</v>
      </c>
      <c r="E10" s="51"/>
      <c r="F10" s="52">
        <v>76103</v>
      </c>
      <c r="G10" s="53">
        <f t="shared" ref="G10:G27" si="1">F10/$F$27*100</f>
        <v>7.4266826969993875</v>
      </c>
      <c r="H10" s="52">
        <v>74477</v>
      </c>
      <c r="I10" s="53">
        <f t="shared" si="0"/>
        <v>2.1832243511419547</v>
      </c>
    </row>
    <row r="11" spans="1:9" ht="18" customHeight="1">
      <c r="A11" s="84"/>
      <c r="B11" s="84"/>
      <c r="C11" s="61"/>
      <c r="D11" s="61"/>
      <c r="E11" s="45" t="s">
        <v>23</v>
      </c>
      <c r="F11" s="52">
        <v>59746</v>
      </c>
      <c r="G11" s="53">
        <f t="shared" si="1"/>
        <v>5.8304480035599831</v>
      </c>
      <c r="H11" s="52">
        <v>58691</v>
      </c>
      <c r="I11" s="53">
        <f t="shared" si="0"/>
        <v>1.7975498798793677</v>
      </c>
    </row>
    <row r="12" spans="1:9" ht="18" customHeight="1">
      <c r="A12" s="84"/>
      <c r="B12" s="84"/>
      <c r="C12" s="61"/>
      <c r="D12" s="61"/>
      <c r="E12" s="45" t="s">
        <v>24</v>
      </c>
      <c r="F12" s="52">
        <v>4380</v>
      </c>
      <c r="G12" s="53">
        <f t="shared" si="1"/>
        <v>0.42743216710060472</v>
      </c>
      <c r="H12" s="52">
        <v>5194</v>
      </c>
      <c r="I12" s="53">
        <f t="shared" si="0"/>
        <v>-15.671929149018094</v>
      </c>
    </row>
    <row r="13" spans="1:9" ht="18" customHeight="1">
      <c r="A13" s="84"/>
      <c r="B13" s="84"/>
      <c r="C13" s="61"/>
      <c r="D13" s="60"/>
      <c r="E13" s="45" t="s">
        <v>25</v>
      </c>
      <c r="F13" s="52">
        <v>132</v>
      </c>
      <c r="G13" s="53">
        <f t="shared" si="1"/>
        <v>1.2881517364675757E-2</v>
      </c>
      <c r="H13" s="52">
        <v>146</v>
      </c>
      <c r="I13" s="53">
        <f t="shared" si="0"/>
        <v>-9.5890410958904155</v>
      </c>
    </row>
    <row r="14" spans="1:9" ht="18" customHeight="1">
      <c r="A14" s="84"/>
      <c r="B14" s="84"/>
      <c r="C14" s="61"/>
      <c r="D14" s="59" t="s">
        <v>26</v>
      </c>
      <c r="E14" s="51"/>
      <c r="F14" s="52">
        <v>88747</v>
      </c>
      <c r="G14" s="53">
        <f t="shared" si="1"/>
        <v>8.6605759209309046</v>
      </c>
      <c r="H14" s="52">
        <v>90341</v>
      </c>
      <c r="I14" s="53">
        <f t="shared" si="0"/>
        <v>-1.764425897433064</v>
      </c>
    </row>
    <row r="15" spans="1:9" ht="18" customHeight="1">
      <c r="A15" s="84"/>
      <c r="B15" s="84"/>
      <c r="C15" s="61"/>
      <c r="D15" s="61"/>
      <c r="E15" s="45" t="s">
        <v>27</v>
      </c>
      <c r="F15" s="52">
        <v>3502</v>
      </c>
      <c r="G15" s="53">
        <f t="shared" si="1"/>
        <v>0.34175055917495833</v>
      </c>
      <c r="H15" s="52">
        <v>3494</v>
      </c>
      <c r="I15" s="53">
        <f t="shared" si="0"/>
        <v>0.22896393817972704</v>
      </c>
    </row>
    <row r="16" spans="1:9" ht="18" customHeight="1">
      <c r="A16" s="84"/>
      <c r="B16" s="84"/>
      <c r="C16" s="61"/>
      <c r="D16" s="60"/>
      <c r="E16" s="45" t="s">
        <v>28</v>
      </c>
      <c r="F16" s="52">
        <v>85245</v>
      </c>
      <c r="G16" s="53">
        <f t="shared" si="1"/>
        <v>8.3188253617559464</v>
      </c>
      <c r="H16" s="52">
        <v>86847</v>
      </c>
      <c r="I16" s="53">
        <f t="shared" si="0"/>
        <v>-1.8446233030501968</v>
      </c>
    </row>
    <row r="17" spans="1:9" ht="18" customHeight="1">
      <c r="A17" s="84"/>
      <c r="B17" s="84"/>
      <c r="C17" s="61"/>
      <c r="D17" s="85" t="s">
        <v>29</v>
      </c>
      <c r="E17" s="86"/>
      <c r="F17" s="52">
        <v>81079</v>
      </c>
      <c r="G17" s="53">
        <f t="shared" si="1"/>
        <v>7.9122768667465575</v>
      </c>
      <c r="H17" s="52">
        <v>80021</v>
      </c>
      <c r="I17" s="53">
        <f t="shared" si="0"/>
        <v>1.3221529348546035</v>
      </c>
    </row>
    <row r="18" spans="1:9" ht="18" customHeight="1">
      <c r="A18" s="84"/>
      <c r="B18" s="84"/>
      <c r="C18" s="61"/>
      <c r="D18" s="85" t="s">
        <v>93</v>
      </c>
      <c r="E18" s="87"/>
      <c r="F18" s="52">
        <v>7793</v>
      </c>
      <c r="G18" s="53">
        <f t="shared" si="1"/>
        <v>0.76049746077968317</v>
      </c>
      <c r="H18" s="52">
        <v>7546</v>
      </c>
      <c r="I18" s="53">
        <f t="shared" si="0"/>
        <v>3.2732573548900135</v>
      </c>
    </row>
    <row r="19" spans="1:9" ht="18" customHeight="1">
      <c r="A19" s="84"/>
      <c r="B19" s="84"/>
      <c r="C19" s="60"/>
      <c r="D19" s="85" t="s">
        <v>94</v>
      </c>
      <c r="E19" s="87"/>
      <c r="F19" s="52">
        <v>0</v>
      </c>
      <c r="G19" s="53">
        <f t="shared" si="1"/>
        <v>0</v>
      </c>
      <c r="H19" s="52">
        <v>0</v>
      </c>
      <c r="I19" s="53" t="e">
        <f t="shared" si="0"/>
        <v>#DIV/0!</v>
      </c>
    </row>
    <row r="20" spans="1:9" ht="18" customHeight="1">
      <c r="A20" s="84"/>
      <c r="B20" s="84"/>
      <c r="C20" s="51" t="s">
        <v>4</v>
      </c>
      <c r="D20" s="51"/>
      <c r="E20" s="51"/>
      <c r="F20" s="52">
        <v>46004</v>
      </c>
      <c r="G20" s="53">
        <f t="shared" si="1"/>
        <v>4.4894039760950264</v>
      </c>
      <c r="H20" s="52">
        <v>45812</v>
      </c>
      <c r="I20" s="53">
        <f t="shared" si="0"/>
        <v>0.41910416484762791</v>
      </c>
    </row>
    <row r="21" spans="1:9" ht="18" customHeight="1">
      <c r="A21" s="84"/>
      <c r="B21" s="84"/>
      <c r="C21" s="51" t="s">
        <v>5</v>
      </c>
      <c r="D21" s="51"/>
      <c r="E21" s="51"/>
      <c r="F21" s="52">
        <v>164100</v>
      </c>
      <c r="G21" s="53">
        <f t="shared" si="1"/>
        <v>16.014068178358272</v>
      </c>
      <c r="H21" s="52">
        <v>157623</v>
      </c>
      <c r="I21" s="53">
        <f t="shared" si="0"/>
        <v>4.1091718848137671</v>
      </c>
    </row>
    <row r="22" spans="1:9" ht="18" customHeight="1">
      <c r="A22" s="84"/>
      <c r="B22" s="84"/>
      <c r="C22" s="51" t="s">
        <v>30</v>
      </c>
      <c r="D22" s="51"/>
      <c r="E22" s="51"/>
      <c r="F22" s="52">
        <v>12125</v>
      </c>
      <c r="G22" s="53">
        <f t="shared" si="1"/>
        <v>1.1832454397476784</v>
      </c>
      <c r="H22" s="52">
        <v>12989</v>
      </c>
      <c r="I22" s="53">
        <f t="shared" si="0"/>
        <v>-6.6517822773115682</v>
      </c>
    </row>
    <row r="23" spans="1:9" ht="18" customHeight="1">
      <c r="A23" s="84"/>
      <c r="B23" s="84"/>
      <c r="C23" s="51" t="s">
        <v>6</v>
      </c>
      <c r="D23" s="51"/>
      <c r="E23" s="51"/>
      <c r="F23" s="52">
        <v>144757</v>
      </c>
      <c r="G23" s="53">
        <f t="shared" si="1"/>
        <v>14.12643794816946</v>
      </c>
      <c r="H23" s="52">
        <v>240797</v>
      </c>
      <c r="I23" s="53">
        <f t="shared" si="0"/>
        <v>-39.88421782663405</v>
      </c>
    </row>
    <row r="24" spans="1:9" ht="18" customHeight="1">
      <c r="A24" s="84"/>
      <c r="B24" s="84"/>
      <c r="C24" s="51" t="s">
        <v>31</v>
      </c>
      <c r="D24" s="51"/>
      <c r="E24" s="51"/>
      <c r="F24" s="52">
        <v>2427</v>
      </c>
      <c r="G24" s="53">
        <f t="shared" si="1"/>
        <v>0.23684426245506104</v>
      </c>
      <c r="H24" s="52">
        <v>1795</v>
      </c>
      <c r="I24" s="53">
        <f t="shared" si="0"/>
        <v>35.208913649025078</v>
      </c>
    </row>
    <row r="25" spans="1:9" ht="18" customHeight="1">
      <c r="A25" s="84"/>
      <c r="B25" s="84"/>
      <c r="C25" s="51" t="s">
        <v>7</v>
      </c>
      <c r="D25" s="51"/>
      <c r="E25" s="51"/>
      <c r="F25" s="52">
        <v>77740</v>
      </c>
      <c r="G25" s="53">
        <f t="shared" si="1"/>
        <v>7.5864330297719187</v>
      </c>
      <c r="H25" s="52">
        <v>79034</v>
      </c>
      <c r="I25" s="53">
        <f t="shared" si="0"/>
        <v>-1.6372700356808489</v>
      </c>
    </row>
    <row r="26" spans="1:9" ht="18" customHeight="1">
      <c r="A26" s="84"/>
      <c r="B26" s="84"/>
      <c r="C26" s="51" t="s">
        <v>8</v>
      </c>
      <c r="D26" s="51"/>
      <c r="E26" s="51"/>
      <c r="F26" s="52">
        <v>229198</v>
      </c>
      <c r="G26" s="53">
        <f t="shared" si="1"/>
        <v>22.366803158704197</v>
      </c>
      <c r="H26" s="52">
        <v>245498</v>
      </c>
      <c r="I26" s="53">
        <f t="shared" si="0"/>
        <v>-6.6395652917742742</v>
      </c>
    </row>
    <row r="27" spans="1:9" ht="18" customHeight="1">
      <c r="A27" s="84"/>
      <c r="B27" s="84"/>
      <c r="C27" s="51" t="s">
        <v>9</v>
      </c>
      <c r="D27" s="51"/>
      <c r="E27" s="51"/>
      <c r="F27" s="52">
        <f>SUM(F9,F20:F26)</f>
        <v>1024724</v>
      </c>
      <c r="G27" s="53">
        <f t="shared" si="1"/>
        <v>100</v>
      </c>
      <c r="H27" s="52">
        <f>SUM(H9,H20:H26)</f>
        <v>1134876</v>
      </c>
      <c r="I27" s="53">
        <f t="shared" si="0"/>
        <v>-9.7060824266263506</v>
      </c>
    </row>
    <row r="28" spans="1:9" ht="18" customHeight="1">
      <c r="A28" s="84"/>
      <c r="B28" s="84" t="s">
        <v>88</v>
      </c>
      <c r="C28" s="59" t="s">
        <v>10</v>
      </c>
      <c r="D28" s="51"/>
      <c r="E28" s="51"/>
      <c r="F28" s="52">
        <v>334650</v>
      </c>
      <c r="G28" s="53">
        <f t="shared" ref="G28:G45" si="2">F28/$F$45*100</f>
        <v>33.18709129747495</v>
      </c>
      <c r="H28" s="52">
        <v>346229</v>
      </c>
      <c r="I28" s="53">
        <f t="shared" si="0"/>
        <v>-3.3443183557703149</v>
      </c>
    </row>
    <row r="29" spans="1:9" ht="18" customHeight="1">
      <c r="A29" s="84"/>
      <c r="B29" s="84"/>
      <c r="C29" s="61"/>
      <c r="D29" s="51" t="s">
        <v>11</v>
      </c>
      <c r="E29" s="51"/>
      <c r="F29" s="52">
        <v>201022</v>
      </c>
      <c r="G29" s="53">
        <f t="shared" si="2"/>
        <v>19.935262115048584</v>
      </c>
      <c r="H29" s="52">
        <v>212534</v>
      </c>
      <c r="I29" s="53">
        <f t="shared" si="0"/>
        <v>-5.4165451174870816</v>
      </c>
    </row>
    <row r="30" spans="1:9" ht="18" customHeight="1">
      <c r="A30" s="84"/>
      <c r="B30" s="84"/>
      <c r="C30" s="61"/>
      <c r="D30" s="51" t="s">
        <v>32</v>
      </c>
      <c r="E30" s="51"/>
      <c r="F30" s="52">
        <v>18509</v>
      </c>
      <c r="G30" s="53">
        <f t="shared" si="2"/>
        <v>1.8355292778274728</v>
      </c>
      <c r="H30" s="52">
        <v>18700</v>
      </c>
      <c r="I30" s="53">
        <f t="shared" si="0"/>
        <v>-1.0213903743315544</v>
      </c>
    </row>
    <row r="31" spans="1:9" ht="18" customHeight="1">
      <c r="A31" s="84"/>
      <c r="B31" s="84"/>
      <c r="C31" s="60"/>
      <c r="D31" s="51" t="s">
        <v>12</v>
      </c>
      <c r="E31" s="51"/>
      <c r="F31" s="52">
        <v>115118</v>
      </c>
      <c r="G31" s="53">
        <f t="shared" si="2"/>
        <v>11.416200735044734</v>
      </c>
      <c r="H31" s="52">
        <v>114995</v>
      </c>
      <c r="I31" s="53">
        <f t="shared" si="0"/>
        <v>0.10696117222488422</v>
      </c>
    </row>
    <row r="32" spans="1:9" ht="18" customHeight="1">
      <c r="A32" s="84"/>
      <c r="B32" s="84"/>
      <c r="C32" s="59" t="s">
        <v>13</v>
      </c>
      <c r="D32" s="51"/>
      <c r="E32" s="51"/>
      <c r="F32" s="52">
        <v>516806</v>
      </c>
      <c r="G32" s="53">
        <f t="shared" si="2"/>
        <v>51.251420603863252</v>
      </c>
      <c r="H32" s="52">
        <v>580580</v>
      </c>
      <c r="I32" s="53">
        <f t="shared" si="0"/>
        <v>-10.984532708670635</v>
      </c>
    </row>
    <row r="33" spans="1:9" ht="18" customHeight="1">
      <c r="A33" s="84"/>
      <c r="B33" s="84"/>
      <c r="C33" s="61"/>
      <c r="D33" s="51" t="s">
        <v>14</v>
      </c>
      <c r="E33" s="51"/>
      <c r="F33" s="52">
        <v>42448</v>
      </c>
      <c r="G33" s="53">
        <f t="shared" si="2"/>
        <v>4.2095492347085504</v>
      </c>
      <c r="H33" s="52">
        <v>70881</v>
      </c>
      <c r="I33" s="53">
        <f t="shared" si="0"/>
        <v>-40.113711713999521</v>
      </c>
    </row>
    <row r="34" spans="1:9" ht="18" customHeight="1">
      <c r="A34" s="84"/>
      <c r="B34" s="84"/>
      <c r="C34" s="61"/>
      <c r="D34" s="51" t="s">
        <v>33</v>
      </c>
      <c r="E34" s="51"/>
      <c r="F34" s="52">
        <v>5709</v>
      </c>
      <c r="G34" s="53">
        <f t="shared" si="2"/>
        <v>0.56615898466243675</v>
      </c>
      <c r="H34" s="52">
        <v>7504</v>
      </c>
      <c r="I34" s="53">
        <f t="shared" si="0"/>
        <v>-23.920575692963752</v>
      </c>
    </row>
    <row r="35" spans="1:9" ht="18" customHeight="1">
      <c r="A35" s="84"/>
      <c r="B35" s="84"/>
      <c r="C35" s="61"/>
      <c r="D35" s="51" t="s">
        <v>34</v>
      </c>
      <c r="E35" s="51"/>
      <c r="F35" s="52">
        <v>285555</v>
      </c>
      <c r="G35" s="53">
        <f t="shared" si="2"/>
        <v>28.31836203630796</v>
      </c>
      <c r="H35" s="52">
        <v>329984</v>
      </c>
      <c r="I35" s="53">
        <f t="shared" si="0"/>
        <v>-13.463986132660978</v>
      </c>
    </row>
    <row r="36" spans="1:9" ht="18" customHeight="1">
      <c r="A36" s="84"/>
      <c r="B36" s="84"/>
      <c r="C36" s="61"/>
      <c r="D36" s="51" t="s">
        <v>35</v>
      </c>
      <c r="E36" s="51"/>
      <c r="F36" s="52">
        <v>13260</v>
      </c>
      <c r="G36" s="53">
        <f t="shared" si="2"/>
        <v>1.3149882880756545</v>
      </c>
      <c r="H36" s="52">
        <v>13305</v>
      </c>
      <c r="I36" s="53">
        <f t="shared" si="0"/>
        <v>-0.33821871476887866</v>
      </c>
    </row>
    <row r="37" spans="1:9" ht="18" customHeight="1">
      <c r="A37" s="84"/>
      <c r="B37" s="84"/>
      <c r="C37" s="61"/>
      <c r="D37" s="51" t="s">
        <v>15</v>
      </c>
      <c r="E37" s="51"/>
      <c r="F37" s="52">
        <v>51688</v>
      </c>
      <c r="G37" s="53">
        <f t="shared" si="2"/>
        <v>5.125875915087061</v>
      </c>
      <c r="H37" s="52">
        <v>60609</v>
      </c>
      <c r="I37" s="53">
        <f t="shared" si="0"/>
        <v>-14.718936131597616</v>
      </c>
    </row>
    <row r="38" spans="1:9" ht="18" customHeight="1">
      <c r="A38" s="84"/>
      <c r="B38" s="84"/>
      <c r="C38" s="60"/>
      <c r="D38" s="51" t="s">
        <v>36</v>
      </c>
      <c r="E38" s="51"/>
      <c r="F38" s="52">
        <v>118146</v>
      </c>
      <c r="G38" s="53">
        <f t="shared" si="2"/>
        <v>11.716486145021589</v>
      </c>
      <c r="H38" s="52">
        <v>98297</v>
      </c>
      <c r="I38" s="53">
        <f t="shared" si="0"/>
        <v>20.192884828631598</v>
      </c>
    </row>
    <row r="39" spans="1:9" ht="18" customHeight="1">
      <c r="A39" s="84"/>
      <c r="B39" s="84"/>
      <c r="C39" s="59" t="s">
        <v>16</v>
      </c>
      <c r="D39" s="51"/>
      <c r="E39" s="51"/>
      <c r="F39" s="52">
        <v>156918</v>
      </c>
      <c r="G39" s="53">
        <f t="shared" si="2"/>
        <v>15.561488098661805</v>
      </c>
      <c r="H39" s="52">
        <v>171012</v>
      </c>
      <c r="I39" s="53">
        <f t="shared" si="0"/>
        <v>-8.2415269103922491</v>
      </c>
    </row>
    <row r="40" spans="1:9" ht="18" customHeight="1">
      <c r="A40" s="84"/>
      <c r="B40" s="84"/>
      <c r="C40" s="61"/>
      <c r="D40" s="59" t="s">
        <v>17</v>
      </c>
      <c r="E40" s="51"/>
      <c r="F40" s="52">
        <v>142506</v>
      </c>
      <c r="G40" s="53">
        <f t="shared" si="2"/>
        <v>14.132256484201298</v>
      </c>
      <c r="H40" s="52">
        <v>148782</v>
      </c>
      <c r="I40" s="53">
        <f t="shared" si="0"/>
        <v>-4.2182522079283746</v>
      </c>
    </row>
    <row r="41" spans="1:9" ht="18" customHeight="1">
      <c r="A41" s="84"/>
      <c r="B41" s="84"/>
      <c r="C41" s="61"/>
      <c r="D41" s="61"/>
      <c r="E41" s="55" t="s">
        <v>91</v>
      </c>
      <c r="F41" s="52">
        <v>90158</v>
      </c>
      <c r="G41" s="53">
        <f t="shared" si="2"/>
        <v>8.9409286633729153</v>
      </c>
      <c r="H41" s="52">
        <v>101770</v>
      </c>
      <c r="I41" s="56">
        <f t="shared" si="0"/>
        <v>-11.410042252137176</v>
      </c>
    </row>
    <row r="42" spans="1:9" ht="18" customHeight="1">
      <c r="A42" s="84"/>
      <c r="B42" s="84"/>
      <c r="C42" s="61"/>
      <c r="D42" s="60"/>
      <c r="E42" s="45" t="s">
        <v>37</v>
      </c>
      <c r="F42" s="52">
        <v>49581</v>
      </c>
      <c r="G42" s="53">
        <f t="shared" si="2"/>
        <v>4.9169256644855972</v>
      </c>
      <c r="H42" s="52">
        <v>44781</v>
      </c>
      <c r="I42" s="56">
        <f t="shared" si="0"/>
        <v>10.718831647350434</v>
      </c>
    </row>
    <row r="43" spans="1:9" ht="18" customHeight="1">
      <c r="A43" s="84"/>
      <c r="B43" s="84"/>
      <c r="C43" s="61"/>
      <c r="D43" s="51" t="s">
        <v>38</v>
      </c>
      <c r="E43" s="51"/>
      <c r="F43" s="52">
        <v>14412</v>
      </c>
      <c r="G43" s="53">
        <f t="shared" si="2"/>
        <v>1.4292316144605077</v>
      </c>
      <c r="H43" s="52">
        <v>22230</v>
      </c>
      <c r="I43" s="56">
        <f t="shared" si="0"/>
        <v>-35.168690958164639</v>
      </c>
    </row>
    <row r="44" spans="1:9" ht="18" customHeight="1">
      <c r="A44" s="84"/>
      <c r="B44" s="84"/>
      <c r="C44" s="60"/>
      <c r="D44" s="51" t="s">
        <v>39</v>
      </c>
      <c r="E44" s="51"/>
      <c r="F44" s="52">
        <v>0</v>
      </c>
      <c r="G44" s="53">
        <f t="shared" si="2"/>
        <v>0</v>
      </c>
      <c r="H44" s="52">
        <v>0</v>
      </c>
      <c r="I44" s="53" t="e">
        <f t="shared" si="0"/>
        <v>#DIV/0!</v>
      </c>
    </row>
    <row r="45" spans="1:9" ht="18" customHeight="1">
      <c r="A45" s="84"/>
      <c r="B45" s="84"/>
      <c r="C45" s="45" t="s">
        <v>18</v>
      </c>
      <c r="D45" s="45"/>
      <c r="E45" s="45"/>
      <c r="F45" s="52">
        <f>SUM(F28,F32,F39)</f>
        <v>1008374</v>
      </c>
      <c r="G45" s="53">
        <f t="shared" si="2"/>
        <v>100</v>
      </c>
      <c r="H45" s="52">
        <f>SUM(H28,H32,H39)</f>
        <v>1097821</v>
      </c>
      <c r="I45" s="53">
        <f t="shared" si="0"/>
        <v>-8.1476852783832658</v>
      </c>
    </row>
    <row r="46" spans="1:9">
      <c r="A46" s="22" t="s">
        <v>19</v>
      </c>
    </row>
    <row r="47" spans="1:9">
      <c r="A47" s="23" t="s">
        <v>20</v>
      </c>
    </row>
  </sheetData>
  <mergeCells count="6">
    <mergeCell ref="A9:A45"/>
    <mergeCell ref="B9:B27"/>
    <mergeCell ref="D17:E17"/>
    <mergeCell ref="D18:E18"/>
    <mergeCell ref="D19:E19"/>
    <mergeCell ref="B28:B45"/>
  </mergeCells>
  <phoneticPr fontId="16"/>
  <printOptions horizontalCentered="1" verticalCentered="1" gridLinesSet="0"/>
  <pageMargins left="0" right="0" top="0.19685039370078741" bottom="0.19685039370078741" header="0.19685039370078741" footer="0.31496062992125984"/>
  <pageSetup paperSize="9" orientation="portrait" useFirstPageNumber="1" r:id="rId1"/>
  <headerFooter alignWithMargins="0">
    <oddHeader>&amp;R&amp;"明朝,斜体"&amp;9都道府県－3-1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6"/>
  <sheetViews>
    <sheetView view="pageBreakPreview" zoomScaleNormal="100" zoomScaleSheetLayoutView="100" workbookViewId="0">
      <pane xSplit="4" ySplit="6" topLeftCell="E7" activePane="bottomRight" state="frozen"/>
      <selection activeCell="L8" sqref="L8"/>
      <selection pane="topRight" activeCell="L8" sqref="L8"/>
      <selection pane="bottomLeft" activeCell="L8" sqref="L8"/>
      <selection pane="bottomRight" activeCell="I34" sqref="I34"/>
    </sheetView>
  </sheetViews>
  <sheetFormatPr defaultColWidth="9" defaultRowHeight="13"/>
  <cols>
    <col min="1" max="1" width="5.36328125" style="2" customWidth="1"/>
    <col min="2" max="2" width="3.08984375" style="2" customWidth="1"/>
    <col min="3" max="3" width="34.7265625" style="2" customWidth="1"/>
    <col min="4" max="9" width="11.90625" style="2" customWidth="1"/>
    <col min="10" max="16384" width="9" style="2"/>
  </cols>
  <sheetData>
    <row r="1" spans="1:9" ht="34" customHeight="1">
      <c r="A1" s="32" t="s">
        <v>0</v>
      </c>
      <c r="B1" s="32"/>
      <c r="C1" s="21" t="s">
        <v>254</v>
      </c>
      <c r="D1" s="33"/>
      <c r="E1" s="33"/>
    </row>
    <row r="4" spans="1:9">
      <c r="A4" s="34" t="s">
        <v>112</v>
      </c>
    </row>
    <row r="5" spans="1:9">
      <c r="I5" s="9" t="s">
        <v>113</v>
      </c>
    </row>
    <row r="6" spans="1:9" s="36" customFormat="1" ht="29.25" customHeight="1">
      <c r="A6" s="48" t="s">
        <v>114</v>
      </c>
      <c r="B6" s="46"/>
      <c r="C6" s="46"/>
      <c r="D6" s="46"/>
      <c r="E6" s="35" t="s">
        <v>231</v>
      </c>
      <c r="F6" s="35" t="s">
        <v>232</v>
      </c>
      <c r="G6" s="35" t="s">
        <v>237</v>
      </c>
      <c r="H6" s="35" t="s">
        <v>239</v>
      </c>
      <c r="I6" s="35" t="s">
        <v>249</v>
      </c>
    </row>
    <row r="7" spans="1:9" ht="27" customHeight="1">
      <c r="A7" s="84" t="s">
        <v>115</v>
      </c>
      <c r="B7" s="59" t="s">
        <v>116</v>
      </c>
      <c r="C7" s="51"/>
      <c r="D7" s="64" t="s">
        <v>117</v>
      </c>
      <c r="E7" s="35">
        <v>1127971</v>
      </c>
      <c r="F7" s="35">
        <v>1247672</v>
      </c>
      <c r="G7" s="35">
        <v>1256617</v>
      </c>
      <c r="H7" s="35">
        <v>1134876</v>
      </c>
      <c r="I7" s="35">
        <v>1024724</v>
      </c>
    </row>
    <row r="8" spans="1:9" ht="27" customHeight="1">
      <c r="A8" s="84"/>
      <c r="B8" s="77"/>
      <c r="C8" s="51" t="s">
        <v>118</v>
      </c>
      <c r="D8" s="64" t="s">
        <v>41</v>
      </c>
      <c r="E8" s="68">
        <v>558090</v>
      </c>
      <c r="F8" s="68">
        <v>553943</v>
      </c>
      <c r="G8" s="68">
        <v>555187</v>
      </c>
      <c r="H8" s="69">
        <v>556174</v>
      </c>
      <c r="I8" s="69">
        <v>560159</v>
      </c>
    </row>
    <row r="9" spans="1:9" ht="27" customHeight="1">
      <c r="A9" s="84"/>
      <c r="B9" s="51" t="s">
        <v>119</v>
      </c>
      <c r="C9" s="51"/>
      <c r="D9" s="64"/>
      <c r="E9" s="68">
        <v>1032719</v>
      </c>
      <c r="F9" s="68">
        <v>1148186</v>
      </c>
      <c r="G9" s="68">
        <v>1194611</v>
      </c>
      <c r="H9" s="70">
        <v>1097821</v>
      </c>
      <c r="I9" s="70">
        <v>1008374</v>
      </c>
    </row>
    <row r="10" spans="1:9" ht="27" customHeight="1">
      <c r="A10" s="84"/>
      <c r="B10" s="51" t="s">
        <v>120</v>
      </c>
      <c r="C10" s="51"/>
      <c r="D10" s="64"/>
      <c r="E10" s="68">
        <v>95253</v>
      </c>
      <c r="F10" s="68">
        <v>99485</v>
      </c>
      <c r="G10" s="68">
        <v>62006</v>
      </c>
      <c r="H10" s="70">
        <v>37055</v>
      </c>
      <c r="I10" s="70">
        <v>16350</v>
      </c>
    </row>
    <row r="11" spans="1:9" ht="27" customHeight="1">
      <c r="A11" s="84"/>
      <c r="B11" s="51" t="s">
        <v>121</v>
      </c>
      <c r="C11" s="51"/>
      <c r="D11" s="64"/>
      <c r="E11" s="68">
        <v>80633</v>
      </c>
      <c r="F11" s="68">
        <v>71726</v>
      </c>
      <c r="G11" s="68">
        <v>35074</v>
      </c>
      <c r="H11" s="70">
        <v>23631</v>
      </c>
      <c r="I11" s="70">
        <v>14588</v>
      </c>
    </row>
    <row r="12" spans="1:9" ht="27" customHeight="1">
      <c r="A12" s="84"/>
      <c r="B12" s="51" t="s">
        <v>122</v>
      </c>
      <c r="C12" s="51"/>
      <c r="D12" s="64"/>
      <c r="E12" s="68">
        <v>14619</v>
      </c>
      <c r="F12" s="68">
        <v>27760</v>
      </c>
      <c r="G12" s="68">
        <v>26932</v>
      </c>
      <c r="H12" s="70">
        <v>13424</v>
      </c>
      <c r="I12" s="70">
        <v>1762</v>
      </c>
    </row>
    <row r="13" spans="1:9" ht="27" customHeight="1">
      <c r="A13" s="84"/>
      <c r="B13" s="51" t="s">
        <v>123</v>
      </c>
      <c r="C13" s="51"/>
      <c r="D13" s="64"/>
      <c r="E13" s="68">
        <v>-4453</v>
      </c>
      <c r="F13" s="68">
        <v>13140</v>
      </c>
      <c r="G13" s="68">
        <v>-828</v>
      </c>
      <c r="H13" s="70">
        <v>-13508</v>
      </c>
      <c r="I13" s="70">
        <v>-11662</v>
      </c>
    </row>
    <row r="14" spans="1:9" ht="27" customHeight="1">
      <c r="A14" s="84"/>
      <c r="B14" s="51" t="s">
        <v>124</v>
      </c>
      <c r="C14" s="51"/>
      <c r="D14" s="64"/>
      <c r="E14" s="68">
        <v>51</v>
      </c>
      <c r="F14" s="68">
        <v>104</v>
      </c>
      <c r="G14" s="68">
        <v>23</v>
      </c>
      <c r="H14" s="70">
        <v>129</v>
      </c>
      <c r="I14" s="70">
        <v>98</v>
      </c>
    </row>
    <row r="15" spans="1:9" ht="27" customHeight="1">
      <c r="A15" s="84"/>
      <c r="B15" s="51" t="s">
        <v>125</v>
      </c>
      <c r="C15" s="51"/>
      <c r="D15" s="64"/>
      <c r="E15" s="68">
        <v>-6533</v>
      </c>
      <c r="F15" s="68">
        <v>12562</v>
      </c>
      <c r="G15" s="68">
        <v>-1280</v>
      </c>
      <c r="H15" s="70">
        <v>-12510</v>
      </c>
      <c r="I15" s="70">
        <v>-11362</v>
      </c>
    </row>
    <row r="16" spans="1:9" ht="27" customHeight="1">
      <c r="A16" s="84"/>
      <c r="B16" s="51" t="s">
        <v>126</v>
      </c>
      <c r="C16" s="51"/>
      <c r="D16" s="64" t="s">
        <v>42</v>
      </c>
      <c r="E16" s="68">
        <v>197313</v>
      </c>
      <c r="F16" s="68">
        <v>166890</v>
      </c>
      <c r="G16" s="68">
        <v>197349</v>
      </c>
      <c r="H16" s="70">
        <v>198269</v>
      </c>
      <c r="I16" s="70">
        <v>205385</v>
      </c>
    </row>
    <row r="17" spans="1:9" ht="27" customHeight="1">
      <c r="A17" s="84"/>
      <c r="B17" s="51" t="s">
        <v>127</v>
      </c>
      <c r="C17" s="51"/>
      <c r="D17" s="64" t="s">
        <v>43</v>
      </c>
      <c r="E17" s="68">
        <v>237939</v>
      </c>
      <c r="F17" s="68">
        <v>103453</v>
      </c>
      <c r="G17" s="68">
        <v>121128</v>
      </c>
      <c r="H17" s="70">
        <v>118132</v>
      </c>
      <c r="I17" s="70">
        <v>135058</v>
      </c>
    </row>
    <row r="18" spans="1:9" ht="27" customHeight="1">
      <c r="A18" s="84"/>
      <c r="B18" s="51" t="s">
        <v>128</v>
      </c>
      <c r="C18" s="51"/>
      <c r="D18" s="64" t="s">
        <v>44</v>
      </c>
      <c r="E18" s="68">
        <v>1500784</v>
      </c>
      <c r="F18" s="68">
        <v>1508400</v>
      </c>
      <c r="G18" s="68">
        <v>1514416</v>
      </c>
      <c r="H18" s="70">
        <v>1482932</v>
      </c>
      <c r="I18" s="70">
        <v>1449873</v>
      </c>
    </row>
    <row r="19" spans="1:9" ht="27" customHeight="1">
      <c r="A19" s="84"/>
      <c r="B19" s="51" t="s">
        <v>129</v>
      </c>
      <c r="C19" s="51"/>
      <c r="D19" s="64" t="s">
        <v>130</v>
      </c>
      <c r="E19" s="68">
        <f>E17+E18-E16</f>
        <v>1541410</v>
      </c>
      <c r="F19" s="68">
        <f>F17+F18-F16</f>
        <v>1444963</v>
      </c>
      <c r="G19" s="68">
        <f>G17+G18-G16</f>
        <v>1438195</v>
      </c>
      <c r="H19" s="68">
        <f>H17+H18-H16</f>
        <v>1402795</v>
      </c>
      <c r="I19" s="68">
        <f>I17+I18-I16</f>
        <v>1379546</v>
      </c>
    </row>
    <row r="20" spans="1:9" ht="27" customHeight="1">
      <c r="A20" s="84"/>
      <c r="B20" s="51" t="s">
        <v>131</v>
      </c>
      <c r="C20" s="51"/>
      <c r="D20" s="64" t="s">
        <v>132</v>
      </c>
      <c r="E20" s="71">
        <f>E18/E8</f>
        <v>2.6891433281370389</v>
      </c>
      <c r="F20" s="71">
        <f>F18/F8</f>
        <v>2.7230238490241776</v>
      </c>
      <c r="G20" s="71">
        <f>G18/G8</f>
        <v>2.7277583949191895</v>
      </c>
      <c r="H20" s="71">
        <f>H18/H8</f>
        <v>2.6663094643043364</v>
      </c>
      <c r="I20" s="71">
        <f>I18/I8</f>
        <v>2.5883240294273588</v>
      </c>
    </row>
    <row r="21" spans="1:9" ht="27" customHeight="1">
      <c r="A21" s="84"/>
      <c r="B21" s="51" t="s">
        <v>133</v>
      </c>
      <c r="C21" s="51"/>
      <c r="D21" s="64" t="s">
        <v>134</v>
      </c>
      <c r="E21" s="71">
        <f>E19/E8</f>
        <v>2.7619380386675982</v>
      </c>
      <c r="F21" s="71">
        <f>F19/F8</f>
        <v>2.608504846166483</v>
      </c>
      <c r="G21" s="71">
        <f>G19/G8</f>
        <v>2.5904695174778949</v>
      </c>
      <c r="H21" s="71">
        <f>H19/H8</f>
        <v>2.5222232610657818</v>
      </c>
      <c r="I21" s="71">
        <f>I19/I8</f>
        <v>2.4627757476002348</v>
      </c>
    </row>
    <row r="22" spans="1:9" ht="27" customHeight="1">
      <c r="A22" s="84"/>
      <c r="B22" s="51" t="s">
        <v>135</v>
      </c>
      <c r="C22" s="51"/>
      <c r="D22" s="64" t="s">
        <v>136</v>
      </c>
      <c r="E22" s="68">
        <f>E18/E24*1000000</f>
        <v>643037.25225470343</v>
      </c>
      <c r="F22" s="68">
        <f>F18/F24*1000000</f>
        <v>655257.43745862285</v>
      </c>
      <c r="G22" s="68">
        <f>G18/G24*1000000</f>
        <v>657870.82166954246</v>
      </c>
      <c r="H22" s="68">
        <f>H18/H24*1000000</f>
        <v>644193.99512423133</v>
      </c>
      <c r="I22" s="68">
        <f>I18/I24*1000000</f>
        <v>629832.97972715856</v>
      </c>
    </row>
    <row r="23" spans="1:9" ht="27" customHeight="1">
      <c r="A23" s="84"/>
      <c r="B23" s="51" t="s">
        <v>137</v>
      </c>
      <c r="C23" s="51"/>
      <c r="D23" s="64" t="s">
        <v>138</v>
      </c>
      <c r="E23" s="68">
        <f>E19/E24*1000000</f>
        <v>660444.1751763894</v>
      </c>
      <c r="F23" s="68">
        <f>F19/F24*1000000</f>
        <v>627700.04813214275</v>
      </c>
      <c r="G23" s="68">
        <f>G19/G24*1000000</f>
        <v>624759.99089485826</v>
      </c>
      <c r="H23" s="68">
        <f>H19/H24*1000000</f>
        <v>609382.03194097639</v>
      </c>
      <c r="I23" s="68">
        <f>I19/I24*1000000</f>
        <v>599282.5356777336</v>
      </c>
    </row>
    <row r="24" spans="1:9" ht="27" customHeight="1">
      <c r="A24" s="84"/>
      <c r="B24" s="72" t="s">
        <v>139</v>
      </c>
      <c r="C24" s="73"/>
      <c r="D24" s="64" t="s">
        <v>140</v>
      </c>
      <c r="E24" s="68">
        <v>2333899</v>
      </c>
      <c r="F24" s="68">
        <v>2301996</v>
      </c>
      <c r="G24" s="70">
        <f>F24</f>
        <v>2301996</v>
      </c>
      <c r="H24" s="70">
        <f>G24</f>
        <v>2301996</v>
      </c>
      <c r="I24" s="70">
        <f>H24</f>
        <v>2301996</v>
      </c>
    </row>
    <row r="25" spans="1:9" ht="27" customHeight="1">
      <c r="A25" s="84"/>
      <c r="B25" s="45" t="s">
        <v>141</v>
      </c>
      <c r="C25" s="45"/>
      <c r="D25" s="45"/>
      <c r="E25" s="68">
        <v>467580</v>
      </c>
      <c r="F25" s="68">
        <v>470420</v>
      </c>
      <c r="G25" s="68">
        <v>489316</v>
      </c>
      <c r="H25" s="52">
        <v>477964</v>
      </c>
      <c r="I25" s="52">
        <v>484916</v>
      </c>
    </row>
    <row r="26" spans="1:9" ht="27" customHeight="1">
      <c r="A26" s="84"/>
      <c r="B26" s="45" t="s">
        <v>142</v>
      </c>
      <c r="C26" s="45"/>
      <c r="D26" s="45"/>
      <c r="E26" s="74">
        <v>0.63100000000000001</v>
      </c>
      <c r="F26" s="74">
        <v>0.626</v>
      </c>
      <c r="G26" s="74">
        <v>0.59699999999999998</v>
      </c>
      <c r="H26" s="75">
        <v>0.59099999999999997</v>
      </c>
      <c r="I26" s="75">
        <v>0.58799999999999997</v>
      </c>
    </row>
    <row r="27" spans="1:9" ht="27" customHeight="1">
      <c r="A27" s="84"/>
      <c r="B27" s="45" t="s">
        <v>143</v>
      </c>
      <c r="C27" s="45"/>
      <c r="D27" s="45"/>
      <c r="E27" s="56">
        <v>3.1</v>
      </c>
      <c r="F27" s="56">
        <v>5.9</v>
      </c>
      <c r="G27" s="56">
        <v>5.5</v>
      </c>
      <c r="H27" s="53">
        <v>2.8</v>
      </c>
      <c r="I27" s="53">
        <v>0.4</v>
      </c>
    </row>
    <row r="28" spans="1:9" ht="27" customHeight="1">
      <c r="A28" s="84"/>
      <c r="B28" s="45" t="s">
        <v>144</v>
      </c>
      <c r="C28" s="45"/>
      <c r="D28" s="45"/>
      <c r="E28" s="56">
        <v>97.9</v>
      </c>
      <c r="F28" s="56">
        <v>96.3</v>
      </c>
      <c r="G28" s="56">
        <v>89</v>
      </c>
      <c r="H28" s="53">
        <v>96.4</v>
      </c>
      <c r="I28" s="53">
        <v>96.7</v>
      </c>
    </row>
    <row r="29" spans="1:9" ht="27" customHeight="1">
      <c r="A29" s="84"/>
      <c r="B29" s="45" t="s">
        <v>145</v>
      </c>
      <c r="C29" s="45"/>
      <c r="D29" s="45"/>
      <c r="E29" s="56">
        <v>52.3</v>
      </c>
      <c r="F29" s="56">
        <v>51</v>
      </c>
      <c r="G29" s="56">
        <v>51.3</v>
      </c>
      <c r="H29" s="53">
        <v>53.7</v>
      </c>
      <c r="I29" s="53">
        <v>57.6</v>
      </c>
    </row>
    <row r="30" spans="1:9" ht="27" customHeight="1">
      <c r="A30" s="84"/>
      <c r="B30" s="84" t="s">
        <v>146</v>
      </c>
      <c r="C30" s="45" t="s">
        <v>147</v>
      </c>
      <c r="D30" s="45"/>
      <c r="E30" s="56">
        <v>0</v>
      </c>
      <c r="F30" s="56">
        <v>0</v>
      </c>
      <c r="G30" s="56">
        <v>0</v>
      </c>
      <c r="H30" s="53">
        <v>0</v>
      </c>
      <c r="I30" s="53">
        <v>0</v>
      </c>
    </row>
    <row r="31" spans="1:9" ht="27" customHeight="1">
      <c r="A31" s="84"/>
      <c r="B31" s="84"/>
      <c r="C31" s="45" t="s">
        <v>148</v>
      </c>
      <c r="D31" s="45"/>
      <c r="E31" s="56">
        <v>0</v>
      </c>
      <c r="F31" s="56">
        <v>0</v>
      </c>
      <c r="G31" s="56">
        <v>0</v>
      </c>
      <c r="H31" s="53">
        <v>0</v>
      </c>
      <c r="I31" s="53">
        <v>0</v>
      </c>
    </row>
    <row r="32" spans="1:9" ht="27" customHeight="1">
      <c r="A32" s="84"/>
      <c r="B32" s="84"/>
      <c r="C32" s="45" t="s">
        <v>149</v>
      </c>
      <c r="D32" s="45"/>
      <c r="E32" s="56">
        <v>12.9</v>
      </c>
      <c r="F32" s="56">
        <v>12</v>
      </c>
      <c r="G32" s="56">
        <v>11.2</v>
      </c>
      <c r="H32" s="53">
        <v>10.6</v>
      </c>
      <c r="I32" s="53">
        <v>10.3</v>
      </c>
    </row>
    <row r="33" spans="1:9" ht="27" customHeight="1">
      <c r="A33" s="84"/>
      <c r="B33" s="84"/>
      <c r="C33" s="45" t="s">
        <v>150</v>
      </c>
      <c r="D33" s="45"/>
      <c r="E33" s="56">
        <v>161.9</v>
      </c>
      <c r="F33" s="56">
        <v>159.1</v>
      </c>
      <c r="G33" s="56">
        <v>146.9</v>
      </c>
      <c r="H33" s="76">
        <v>144.19999999999999</v>
      </c>
      <c r="I33" s="76">
        <v>135.30000000000001</v>
      </c>
    </row>
    <row r="34" spans="1:9" ht="27" customHeight="1">
      <c r="A34" s="2" t="s">
        <v>248</v>
      </c>
      <c r="E34" s="37"/>
      <c r="F34" s="37"/>
      <c r="G34" s="37"/>
      <c r="H34" s="37"/>
      <c r="I34" s="38"/>
    </row>
    <row r="35" spans="1:9" ht="27" customHeight="1">
      <c r="A35" s="8" t="s">
        <v>110</v>
      </c>
    </row>
    <row r="36" spans="1:9">
      <c r="A36" s="39"/>
    </row>
  </sheetData>
  <mergeCells count="2">
    <mergeCell ref="A7:A33"/>
    <mergeCell ref="B30:B33"/>
  </mergeCells>
  <phoneticPr fontId="16"/>
  <pageMargins left="0.31496062992125984" right="0.19685039370078741" top="0.98425196850393704" bottom="0.98425196850393704" header="0.51181102362204722" footer="0.51181102362204722"/>
  <pageSetup paperSize="9" scale="82" firstPageNumber="2" orientation="portrait" useFirstPageNumber="1" r:id="rId1"/>
  <headerFooter alignWithMargins="0">
    <oddHeader>&amp;R&amp;"明朝,斜体"&amp;9都道府県－3-2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50"/>
  <sheetViews>
    <sheetView view="pageBreakPreview" zoomScale="85" zoomScaleNormal="100" zoomScaleSheetLayoutView="85" workbookViewId="0">
      <pane xSplit="5" ySplit="7" topLeftCell="F8" activePane="bottomRight" state="frozen"/>
      <selection activeCell="L8" sqref="L8"/>
      <selection pane="topRight" activeCell="L8" sqref="L8"/>
      <selection pane="bottomLeft" activeCell="L8" sqref="L8"/>
      <selection pane="bottomRight" activeCell="J20" sqref="J20"/>
    </sheetView>
  </sheetViews>
  <sheetFormatPr defaultColWidth="9" defaultRowHeight="13"/>
  <cols>
    <col min="1" max="1" width="3.6328125" style="2" customWidth="1"/>
    <col min="2" max="3" width="1.6328125" style="2" customWidth="1"/>
    <col min="4" max="4" width="22.6328125" style="2" customWidth="1"/>
    <col min="5" max="5" width="10.6328125" style="2" customWidth="1"/>
    <col min="6" max="21" width="13.6328125" style="2" customWidth="1"/>
    <col min="22" max="25" width="12" style="2" customWidth="1"/>
    <col min="26" max="16384" width="9" style="2"/>
  </cols>
  <sheetData>
    <row r="1" spans="1:25" ht="34" customHeight="1">
      <c r="A1" s="20" t="s">
        <v>0</v>
      </c>
      <c r="B1" s="11"/>
      <c r="C1" s="11"/>
      <c r="D1" s="21" t="s">
        <v>254</v>
      </c>
      <c r="E1" s="13"/>
      <c r="F1" s="13"/>
      <c r="G1" s="13"/>
    </row>
    <row r="2" spans="1:25" ht="15" customHeight="1"/>
    <row r="3" spans="1:25" ht="15" customHeight="1">
      <c r="A3" s="14" t="s">
        <v>151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6" customHeight="1">
      <c r="A5" s="12" t="s">
        <v>246</v>
      </c>
      <c r="B5" s="12"/>
      <c r="C5" s="12"/>
      <c r="D5" s="12"/>
      <c r="K5" s="15"/>
      <c r="O5" s="15" t="s">
        <v>47</v>
      </c>
    </row>
    <row r="6" spans="1:25" ht="16" customHeight="1">
      <c r="A6" s="94" t="s">
        <v>48</v>
      </c>
      <c r="B6" s="95"/>
      <c r="C6" s="95"/>
      <c r="D6" s="95"/>
      <c r="E6" s="95"/>
      <c r="F6" s="90" t="s">
        <v>255</v>
      </c>
      <c r="G6" s="90"/>
      <c r="H6" s="90" t="s">
        <v>256</v>
      </c>
      <c r="I6" s="90"/>
      <c r="J6" s="90" t="s">
        <v>257</v>
      </c>
      <c r="K6" s="90"/>
      <c r="L6" s="90" t="s">
        <v>258</v>
      </c>
      <c r="M6" s="90"/>
      <c r="N6" s="90"/>
      <c r="O6" s="90"/>
    </row>
    <row r="7" spans="1:25" ht="16" customHeight="1">
      <c r="A7" s="95"/>
      <c r="B7" s="95"/>
      <c r="C7" s="95"/>
      <c r="D7" s="95"/>
      <c r="E7" s="95"/>
      <c r="F7" s="49" t="s">
        <v>235</v>
      </c>
      <c r="G7" s="49" t="s">
        <v>236</v>
      </c>
      <c r="H7" s="49" t="s">
        <v>235</v>
      </c>
      <c r="I7" s="49" t="s">
        <v>236</v>
      </c>
      <c r="J7" s="49" t="s">
        <v>235</v>
      </c>
      <c r="K7" s="49" t="s">
        <v>236</v>
      </c>
      <c r="L7" s="49" t="s">
        <v>235</v>
      </c>
      <c r="M7" s="49" t="s">
        <v>236</v>
      </c>
      <c r="N7" s="49" t="s">
        <v>235</v>
      </c>
      <c r="O7" s="49" t="s">
        <v>236</v>
      </c>
    </row>
    <row r="8" spans="1:25" ht="16" customHeight="1">
      <c r="A8" s="92" t="s">
        <v>82</v>
      </c>
      <c r="B8" s="59" t="s">
        <v>49</v>
      </c>
      <c r="C8" s="51"/>
      <c r="D8" s="51"/>
      <c r="E8" s="64" t="s">
        <v>40</v>
      </c>
      <c r="F8" s="52">
        <v>10287</v>
      </c>
      <c r="G8" s="52">
        <v>10598</v>
      </c>
      <c r="H8" s="52">
        <v>1427</v>
      </c>
      <c r="I8" s="52">
        <v>1594</v>
      </c>
      <c r="J8" s="52">
        <v>519</v>
      </c>
      <c r="K8" s="52">
        <v>537</v>
      </c>
      <c r="L8" s="52">
        <v>10678</v>
      </c>
      <c r="M8" s="52">
        <v>12295</v>
      </c>
      <c r="N8" s="52"/>
      <c r="O8" s="52"/>
      <c r="P8" s="26"/>
      <c r="Q8" s="26"/>
      <c r="R8" s="26"/>
      <c r="S8" s="26"/>
      <c r="T8" s="26"/>
      <c r="U8" s="26"/>
      <c r="V8" s="26"/>
      <c r="W8" s="26"/>
      <c r="X8" s="26"/>
      <c r="Y8" s="26"/>
    </row>
    <row r="9" spans="1:25" ht="16" customHeight="1">
      <c r="A9" s="92"/>
      <c r="B9" s="61"/>
      <c r="C9" s="51" t="s">
        <v>50</v>
      </c>
      <c r="D9" s="51"/>
      <c r="E9" s="64" t="s">
        <v>41</v>
      </c>
      <c r="F9" s="52">
        <v>10193</v>
      </c>
      <c r="G9" s="52">
        <v>10468</v>
      </c>
      <c r="H9" s="52">
        <v>1423</v>
      </c>
      <c r="I9" s="52">
        <v>1482</v>
      </c>
      <c r="J9" s="52">
        <v>518</v>
      </c>
      <c r="K9" s="52">
        <v>537</v>
      </c>
      <c r="L9" s="52">
        <v>10560</v>
      </c>
      <c r="M9" s="52">
        <v>11643</v>
      </c>
      <c r="N9" s="52"/>
      <c r="O9" s="52"/>
      <c r="P9" s="26"/>
      <c r="Q9" s="26"/>
      <c r="R9" s="26"/>
      <c r="S9" s="26"/>
      <c r="T9" s="26"/>
      <c r="U9" s="26"/>
      <c r="V9" s="26"/>
      <c r="W9" s="26"/>
      <c r="X9" s="26"/>
      <c r="Y9" s="26"/>
    </row>
    <row r="10" spans="1:25" ht="16" customHeight="1">
      <c r="A10" s="92"/>
      <c r="B10" s="60"/>
      <c r="C10" s="51" t="s">
        <v>51</v>
      </c>
      <c r="D10" s="51"/>
      <c r="E10" s="64" t="s">
        <v>42</v>
      </c>
      <c r="F10" s="52">
        <v>94</v>
      </c>
      <c r="G10" s="52">
        <v>130</v>
      </c>
      <c r="H10" s="52">
        <v>4</v>
      </c>
      <c r="I10" s="52">
        <v>112</v>
      </c>
      <c r="J10" s="65">
        <v>1</v>
      </c>
      <c r="K10" s="65">
        <v>0</v>
      </c>
      <c r="L10" s="52">
        <v>118</v>
      </c>
      <c r="M10" s="52">
        <v>652</v>
      </c>
      <c r="N10" s="52"/>
      <c r="O10" s="52"/>
      <c r="P10" s="26"/>
      <c r="Q10" s="26"/>
      <c r="R10" s="26"/>
      <c r="S10" s="26"/>
      <c r="T10" s="26"/>
      <c r="U10" s="26"/>
      <c r="V10" s="26"/>
      <c r="W10" s="26"/>
      <c r="X10" s="26"/>
      <c r="Y10" s="26"/>
    </row>
    <row r="11" spans="1:25" ht="16" customHeight="1">
      <c r="A11" s="92"/>
      <c r="B11" s="59" t="s">
        <v>52</v>
      </c>
      <c r="C11" s="51"/>
      <c r="D11" s="51"/>
      <c r="E11" s="64" t="s">
        <v>43</v>
      </c>
      <c r="F11" s="52">
        <v>9977</v>
      </c>
      <c r="G11" s="52">
        <v>9978</v>
      </c>
      <c r="H11" s="52">
        <v>1266</v>
      </c>
      <c r="I11" s="52">
        <v>1404</v>
      </c>
      <c r="J11" s="52">
        <v>260</v>
      </c>
      <c r="K11" s="52">
        <v>281</v>
      </c>
      <c r="L11" s="52">
        <v>9838</v>
      </c>
      <c r="M11" s="52">
        <v>11013</v>
      </c>
      <c r="N11" s="52"/>
      <c r="O11" s="52"/>
      <c r="P11" s="26"/>
      <c r="Q11" s="26"/>
      <c r="R11" s="26"/>
      <c r="S11" s="26"/>
      <c r="T11" s="26"/>
      <c r="U11" s="26"/>
      <c r="V11" s="26"/>
      <c r="W11" s="26"/>
      <c r="X11" s="26"/>
      <c r="Y11" s="26"/>
    </row>
    <row r="12" spans="1:25" ht="16" customHeight="1">
      <c r="A12" s="92"/>
      <c r="B12" s="61"/>
      <c r="C12" s="51" t="s">
        <v>53</v>
      </c>
      <c r="D12" s="51"/>
      <c r="E12" s="64" t="s">
        <v>44</v>
      </c>
      <c r="F12" s="52">
        <v>9894</v>
      </c>
      <c r="G12" s="52">
        <v>9677</v>
      </c>
      <c r="H12" s="52">
        <v>1263</v>
      </c>
      <c r="I12" s="52">
        <v>1238</v>
      </c>
      <c r="J12" s="52">
        <v>260</v>
      </c>
      <c r="K12" s="52">
        <v>281</v>
      </c>
      <c r="L12" s="52">
        <v>9578</v>
      </c>
      <c r="M12" s="52">
        <v>10037</v>
      </c>
      <c r="N12" s="52"/>
      <c r="O12" s="52"/>
      <c r="P12" s="26"/>
      <c r="Q12" s="26"/>
      <c r="R12" s="26"/>
      <c r="S12" s="26"/>
      <c r="T12" s="26"/>
      <c r="U12" s="26"/>
      <c r="V12" s="26"/>
      <c r="W12" s="26"/>
      <c r="X12" s="26"/>
      <c r="Y12" s="26"/>
    </row>
    <row r="13" spans="1:25" ht="16" customHeight="1">
      <c r="A13" s="92"/>
      <c r="B13" s="60"/>
      <c r="C13" s="51" t="s">
        <v>54</v>
      </c>
      <c r="D13" s="51"/>
      <c r="E13" s="64" t="s">
        <v>45</v>
      </c>
      <c r="F13" s="52">
        <v>83</v>
      </c>
      <c r="G13" s="52">
        <v>301</v>
      </c>
      <c r="H13" s="65">
        <v>3</v>
      </c>
      <c r="I13" s="65">
        <v>166</v>
      </c>
      <c r="J13" s="65">
        <v>0</v>
      </c>
      <c r="K13" s="65">
        <v>0</v>
      </c>
      <c r="L13" s="52">
        <v>260</v>
      </c>
      <c r="M13" s="52">
        <v>976</v>
      </c>
      <c r="N13" s="52"/>
      <c r="O13" s="52"/>
      <c r="P13" s="26"/>
      <c r="Q13" s="26"/>
      <c r="R13" s="26"/>
      <c r="S13" s="26"/>
      <c r="T13" s="26"/>
      <c r="U13" s="26"/>
      <c r="V13" s="26"/>
      <c r="W13" s="26"/>
      <c r="X13" s="26"/>
      <c r="Y13" s="26"/>
    </row>
    <row r="14" spans="1:25" ht="16" customHeight="1">
      <c r="A14" s="92"/>
      <c r="B14" s="51" t="s">
        <v>55</v>
      </c>
      <c r="C14" s="51"/>
      <c r="D14" s="51"/>
      <c r="E14" s="64" t="s">
        <v>152</v>
      </c>
      <c r="F14" s="52">
        <f t="shared" ref="F14:O15" si="0">F9-F12</f>
        <v>299</v>
      </c>
      <c r="G14" s="52">
        <f t="shared" si="0"/>
        <v>791</v>
      </c>
      <c r="H14" s="52">
        <f t="shared" si="0"/>
        <v>160</v>
      </c>
      <c r="I14" s="52">
        <f t="shared" si="0"/>
        <v>244</v>
      </c>
      <c r="J14" s="52">
        <f t="shared" si="0"/>
        <v>258</v>
      </c>
      <c r="K14" s="52">
        <f t="shared" si="0"/>
        <v>256</v>
      </c>
      <c r="L14" s="52">
        <f t="shared" si="0"/>
        <v>982</v>
      </c>
      <c r="M14" s="52">
        <f t="shared" si="0"/>
        <v>1606</v>
      </c>
      <c r="N14" s="52">
        <f t="shared" si="0"/>
        <v>0</v>
      </c>
      <c r="O14" s="52">
        <f t="shared" si="0"/>
        <v>0</v>
      </c>
      <c r="P14" s="26"/>
      <c r="Q14" s="26"/>
      <c r="R14" s="26"/>
      <c r="S14" s="26"/>
      <c r="T14" s="26"/>
      <c r="U14" s="26"/>
      <c r="V14" s="26"/>
      <c r="W14" s="26"/>
      <c r="X14" s="26"/>
      <c r="Y14" s="26"/>
    </row>
    <row r="15" spans="1:25" ht="16" customHeight="1">
      <c r="A15" s="92"/>
      <c r="B15" s="51" t="s">
        <v>56</v>
      </c>
      <c r="C15" s="51"/>
      <c r="D15" s="51"/>
      <c r="E15" s="64" t="s">
        <v>153</v>
      </c>
      <c r="F15" s="52">
        <f t="shared" si="0"/>
        <v>11</v>
      </c>
      <c r="G15" s="52">
        <f t="shared" si="0"/>
        <v>-171</v>
      </c>
      <c r="H15" s="52">
        <f t="shared" si="0"/>
        <v>1</v>
      </c>
      <c r="I15" s="52">
        <f t="shared" si="0"/>
        <v>-54</v>
      </c>
      <c r="J15" s="52">
        <f t="shared" si="0"/>
        <v>1</v>
      </c>
      <c r="K15" s="52">
        <f t="shared" si="0"/>
        <v>0</v>
      </c>
      <c r="L15" s="52">
        <f t="shared" si="0"/>
        <v>-142</v>
      </c>
      <c r="M15" s="52">
        <f t="shared" si="0"/>
        <v>-324</v>
      </c>
      <c r="N15" s="52">
        <f t="shared" si="0"/>
        <v>0</v>
      </c>
      <c r="O15" s="52">
        <f t="shared" si="0"/>
        <v>0</v>
      </c>
      <c r="P15" s="26"/>
      <c r="Q15" s="26"/>
      <c r="R15" s="26"/>
      <c r="S15" s="26"/>
      <c r="T15" s="26"/>
      <c r="U15" s="26"/>
      <c r="V15" s="26"/>
      <c r="W15" s="26"/>
      <c r="X15" s="26"/>
      <c r="Y15" s="26"/>
    </row>
    <row r="16" spans="1:25" ht="16" customHeight="1">
      <c r="A16" s="92"/>
      <c r="B16" s="51" t="s">
        <v>57</v>
      </c>
      <c r="C16" s="51"/>
      <c r="D16" s="51"/>
      <c r="E16" s="64" t="s">
        <v>154</v>
      </c>
      <c r="F16" s="52">
        <f t="shared" ref="F16:O16" si="1">F8-F11</f>
        <v>310</v>
      </c>
      <c r="G16" s="52">
        <f t="shared" si="1"/>
        <v>620</v>
      </c>
      <c r="H16" s="52">
        <f t="shared" si="1"/>
        <v>161</v>
      </c>
      <c r="I16" s="52">
        <f t="shared" si="1"/>
        <v>190</v>
      </c>
      <c r="J16" s="52">
        <f t="shared" si="1"/>
        <v>259</v>
      </c>
      <c r="K16" s="52">
        <f t="shared" si="1"/>
        <v>256</v>
      </c>
      <c r="L16" s="52">
        <f t="shared" si="1"/>
        <v>840</v>
      </c>
      <c r="M16" s="52">
        <f t="shared" si="1"/>
        <v>1282</v>
      </c>
      <c r="N16" s="52">
        <f t="shared" si="1"/>
        <v>0</v>
      </c>
      <c r="O16" s="52">
        <f t="shared" si="1"/>
        <v>0</v>
      </c>
      <c r="P16" s="26"/>
      <c r="Q16" s="26"/>
      <c r="R16" s="26"/>
      <c r="S16" s="26"/>
      <c r="T16" s="26"/>
      <c r="U16" s="26"/>
      <c r="V16" s="26"/>
      <c r="W16" s="26"/>
      <c r="X16" s="26"/>
      <c r="Y16" s="26"/>
    </row>
    <row r="17" spans="1:25" ht="16" customHeight="1">
      <c r="A17" s="92"/>
      <c r="B17" s="51" t="s">
        <v>58</v>
      </c>
      <c r="C17" s="51"/>
      <c r="D17" s="51"/>
      <c r="E17" s="49"/>
      <c r="F17" s="65">
        <v>0</v>
      </c>
      <c r="G17" s="65">
        <v>0</v>
      </c>
      <c r="H17" s="65">
        <v>0</v>
      </c>
      <c r="I17" s="65">
        <v>0</v>
      </c>
      <c r="J17" s="52">
        <v>0</v>
      </c>
      <c r="K17" s="52">
        <v>0</v>
      </c>
      <c r="L17" s="52">
        <v>0</v>
      </c>
      <c r="M17" s="52">
        <v>0</v>
      </c>
      <c r="N17" s="65"/>
      <c r="O17" s="66"/>
      <c r="P17" s="26"/>
      <c r="Q17" s="26"/>
      <c r="R17" s="26"/>
      <c r="S17" s="26"/>
      <c r="T17" s="26"/>
      <c r="U17" s="26"/>
      <c r="V17" s="26"/>
      <c r="W17" s="26"/>
      <c r="X17" s="26"/>
      <c r="Y17" s="26"/>
    </row>
    <row r="18" spans="1:25" ht="16" customHeight="1">
      <c r="A18" s="92"/>
      <c r="B18" s="51" t="s">
        <v>59</v>
      </c>
      <c r="C18" s="51"/>
      <c r="D18" s="51"/>
      <c r="E18" s="49"/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/>
      <c r="O18" s="66"/>
      <c r="P18" s="26"/>
      <c r="Q18" s="26"/>
      <c r="R18" s="26"/>
      <c r="S18" s="26"/>
      <c r="T18" s="26"/>
      <c r="U18" s="26"/>
      <c r="V18" s="26"/>
      <c r="W18" s="26"/>
      <c r="X18" s="26"/>
      <c r="Y18" s="26"/>
    </row>
    <row r="19" spans="1:25" ht="16" customHeight="1">
      <c r="A19" s="92" t="s">
        <v>83</v>
      </c>
      <c r="B19" s="59" t="s">
        <v>60</v>
      </c>
      <c r="C19" s="51"/>
      <c r="D19" s="51"/>
      <c r="E19" s="64"/>
      <c r="F19" s="52">
        <v>70</v>
      </c>
      <c r="G19" s="52">
        <v>394</v>
      </c>
      <c r="H19" s="52">
        <v>71</v>
      </c>
      <c r="I19" s="52">
        <v>493</v>
      </c>
      <c r="J19" s="52">
        <v>0.3</v>
      </c>
      <c r="K19" s="52">
        <v>0</v>
      </c>
      <c r="L19" s="52">
        <v>7133</v>
      </c>
      <c r="M19" s="52">
        <v>1853</v>
      </c>
      <c r="N19" s="52"/>
      <c r="O19" s="52"/>
      <c r="P19" s="26"/>
      <c r="Q19" s="26"/>
      <c r="R19" s="26"/>
      <c r="S19" s="26"/>
      <c r="T19" s="26"/>
      <c r="U19" s="26"/>
      <c r="V19" s="26"/>
      <c r="W19" s="26"/>
      <c r="X19" s="26"/>
      <c r="Y19" s="26"/>
    </row>
    <row r="20" spans="1:25" ht="16" customHeight="1">
      <c r="A20" s="92"/>
      <c r="B20" s="60"/>
      <c r="C20" s="51" t="s">
        <v>61</v>
      </c>
      <c r="D20" s="51"/>
      <c r="E20" s="64"/>
      <c r="F20" s="52">
        <v>0</v>
      </c>
      <c r="G20" s="52">
        <v>34</v>
      </c>
      <c r="H20" s="52">
        <v>0</v>
      </c>
      <c r="I20" s="52">
        <v>0</v>
      </c>
      <c r="J20" s="52">
        <v>0</v>
      </c>
      <c r="K20" s="52">
        <v>0</v>
      </c>
      <c r="L20" s="52">
        <v>1645</v>
      </c>
      <c r="M20" s="52">
        <v>636</v>
      </c>
      <c r="N20" s="52"/>
      <c r="O20" s="52"/>
      <c r="P20" s="26"/>
      <c r="Q20" s="26"/>
      <c r="R20" s="26"/>
      <c r="S20" s="26"/>
      <c r="T20" s="26"/>
      <c r="U20" s="26"/>
      <c r="V20" s="26"/>
      <c r="W20" s="26"/>
      <c r="X20" s="26"/>
      <c r="Y20" s="26"/>
    </row>
    <row r="21" spans="1:25" ht="16" customHeight="1">
      <c r="A21" s="92"/>
      <c r="B21" s="77" t="s">
        <v>62</v>
      </c>
      <c r="C21" s="51"/>
      <c r="D21" s="51"/>
      <c r="E21" s="64" t="s">
        <v>155</v>
      </c>
      <c r="F21" s="52">
        <v>70</v>
      </c>
      <c r="G21" s="52">
        <v>394</v>
      </c>
      <c r="H21" s="52">
        <v>71</v>
      </c>
      <c r="I21" s="52">
        <v>493</v>
      </c>
      <c r="J21" s="52">
        <v>0</v>
      </c>
      <c r="K21" s="52">
        <v>0</v>
      </c>
      <c r="L21" s="52">
        <v>7133</v>
      </c>
      <c r="M21" s="52">
        <v>1853</v>
      </c>
      <c r="N21" s="52"/>
      <c r="O21" s="52"/>
      <c r="P21" s="26"/>
      <c r="Q21" s="26"/>
      <c r="R21" s="26"/>
      <c r="S21" s="26"/>
      <c r="T21" s="26"/>
      <c r="U21" s="26"/>
      <c r="V21" s="26"/>
      <c r="W21" s="26"/>
      <c r="X21" s="26"/>
      <c r="Y21" s="26"/>
    </row>
    <row r="22" spans="1:25" ht="16" customHeight="1">
      <c r="A22" s="92"/>
      <c r="B22" s="59" t="s">
        <v>63</v>
      </c>
      <c r="C22" s="51"/>
      <c r="D22" s="51"/>
      <c r="E22" s="64" t="s">
        <v>156</v>
      </c>
      <c r="F22" s="52">
        <v>3610</v>
      </c>
      <c r="G22" s="52">
        <v>7500</v>
      </c>
      <c r="H22" s="52">
        <v>670</v>
      </c>
      <c r="I22" s="52">
        <v>1171</v>
      </c>
      <c r="J22" s="52">
        <v>300</v>
      </c>
      <c r="K22" s="52">
        <v>0</v>
      </c>
      <c r="L22" s="52">
        <v>5641</v>
      </c>
      <c r="M22" s="52">
        <v>3072</v>
      </c>
      <c r="N22" s="52"/>
      <c r="O22" s="52"/>
      <c r="P22" s="26"/>
      <c r="Q22" s="26"/>
      <c r="R22" s="26"/>
      <c r="S22" s="26"/>
      <c r="T22" s="26"/>
      <c r="U22" s="26"/>
      <c r="V22" s="26"/>
      <c r="W22" s="26"/>
      <c r="X22" s="26"/>
      <c r="Y22" s="26"/>
    </row>
    <row r="23" spans="1:25" ht="16" customHeight="1">
      <c r="A23" s="92"/>
      <c r="B23" s="60" t="s">
        <v>64</v>
      </c>
      <c r="C23" s="51" t="s">
        <v>65</v>
      </c>
      <c r="D23" s="51"/>
      <c r="E23" s="64"/>
      <c r="F23" s="52">
        <v>2891</v>
      </c>
      <c r="G23" s="52">
        <v>3139</v>
      </c>
      <c r="H23" s="52">
        <v>129</v>
      </c>
      <c r="I23" s="52">
        <v>101</v>
      </c>
      <c r="J23" s="52">
        <v>0</v>
      </c>
      <c r="K23" s="52">
        <v>0</v>
      </c>
      <c r="L23" s="52">
        <v>1744</v>
      </c>
      <c r="M23" s="52">
        <v>1679</v>
      </c>
      <c r="N23" s="52"/>
      <c r="O23" s="52"/>
      <c r="P23" s="26"/>
      <c r="Q23" s="26"/>
      <c r="R23" s="26"/>
      <c r="S23" s="26"/>
      <c r="T23" s="26"/>
      <c r="U23" s="26"/>
      <c r="V23" s="26"/>
      <c r="W23" s="26"/>
      <c r="X23" s="26"/>
      <c r="Y23" s="26"/>
    </row>
    <row r="24" spans="1:25" ht="16" customHeight="1">
      <c r="A24" s="92"/>
      <c r="B24" s="51" t="s">
        <v>157</v>
      </c>
      <c r="C24" s="51"/>
      <c r="D24" s="51"/>
      <c r="E24" s="64" t="s">
        <v>158</v>
      </c>
      <c r="F24" s="52">
        <f t="shared" ref="F24:O24" si="2">F21-F22</f>
        <v>-3540</v>
      </c>
      <c r="G24" s="52">
        <f t="shared" si="2"/>
        <v>-7106</v>
      </c>
      <c r="H24" s="52">
        <f t="shared" si="2"/>
        <v>-599</v>
      </c>
      <c r="I24" s="52">
        <f t="shared" si="2"/>
        <v>-678</v>
      </c>
      <c r="J24" s="52">
        <f t="shared" si="2"/>
        <v>-300</v>
      </c>
      <c r="K24" s="52">
        <f t="shared" si="2"/>
        <v>0</v>
      </c>
      <c r="L24" s="52">
        <f t="shared" si="2"/>
        <v>1492</v>
      </c>
      <c r="M24" s="52">
        <f t="shared" si="2"/>
        <v>-1219</v>
      </c>
      <c r="N24" s="52">
        <f t="shared" si="2"/>
        <v>0</v>
      </c>
      <c r="O24" s="52">
        <f t="shared" si="2"/>
        <v>0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</row>
    <row r="25" spans="1:25" ht="16" customHeight="1">
      <c r="A25" s="92"/>
      <c r="B25" s="59" t="s">
        <v>66</v>
      </c>
      <c r="C25" s="59"/>
      <c r="D25" s="59"/>
      <c r="E25" s="96" t="s">
        <v>159</v>
      </c>
      <c r="F25" s="88">
        <v>3540</v>
      </c>
      <c r="G25" s="88">
        <v>7106</v>
      </c>
      <c r="H25" s="88">
        <v>599</v>
      </c>
      <c r="I25" s="88">
        <v>678</v>
      </c>
      <c r="J25" s="88">
        <v>300</v>
      </c>
      <c r="K25" s="88">
        <v>0</v>
      </c>
      <c r="L25" s="88">
        <v>0</v>
      </c>
      <c r="M25" s="88">
        <v>1219</v>
      </c>
      <c r="N25" s="88"/>
      <c r="O25" s="88"/>
      <c r="P25" s="26"/>
      <c r="Q25" s="26"/>
      <c r="R25" s="26"/>
      <c r="S25" s="26"/>
      <c r="T25" s="26"/>
      <c r="U25" s="26"/>
      <c r="V25" s="26"/>
      <c r="W25" s="26"/>
      <c r="X25" s="26"/>
      <c r="Y25" s="26"/>
    </row>
    <row r="26" spans="1:25" ht="16" customHeight="1">
      <c r="A26" s="92"/>
      <c r="B26" s="77" t="s">
        <v>67</v>
      </c>
      <c r="C26" s="77"/>
      <c r="D26" s="77"/>
      <c r="E26" s="97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26"/>
      <c r="Q26" s="26"/>
      <c r="R26" s="26"/>
      <c r="S26" s="26"/>
      <c r="T26" s="26"/>
      <c r="U26" s="26"/>
      <c r="V26" s="26"/>
      <c r="W26" s="26"/>
      <c r="X26" s="26"/>
      <c r="Y26" s="26"/>
    </row>
    <row r="27" spans="1:25" ht="16" customHeight="1">
      <c r="A27" s="92"/>
      <c r="B27" s="51" t="s">
        <v>160</v>
      </c>
      <c r="C27" s="51"/>
      <c r="D27" s="51"/>
      <c r="E27" s="64" t="s">
        <v>161</v>
      </c>
      <c r="F27" s="52">
        <f t="shared" ref="F27:O27" si="3">F24+F25</f>
        <v>0</v>
      </c>
      <c r="G27" s="52">
        <f t="shared" si="3"/>
        <v>0</v>
      </c>
      <c r="H27" s="52">
        <f t="shared" si="3"/>
        <v>0</v>
      </c>
      <c r="I27" s="52">
        <f t="shared" si="3"/>
        <v>0</v>
      </c>
      <c r="J27" s="52">
        <f t="shared" si="3"/>
        <v>0</v>
      </c>
      <c r="K27" s="52">
        <f t="shared" si="3"/>
        <v>0</v>
      </c>
      <c r="L27" s="52">
        <f t="shared" si="3"/>
        <v>1492</v>
      </c>
      <c r="M27" s="52">
        <f t="shared" si="3"/>
        <v>0</v>
      </c>
      <c r="N27" s="52">
        <f t="shared" si="3"/>
        <v>0</v>
      </c>
      <c r="O27" s="52">
        <f t="shared" si="3"/>
        <v>0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</row>
    <row r="28" spans="1:25" ht="16" customHeight="1">
      <c r="A28" s="8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</row>
    <row r="29" spans="1:25" ht="16" customHeight="1">
      <c r="A29" s="12"/>
      <c r="F29" s="26"/>
      <c r="G29" s="26"/>
      <c r="H29" s="26"/>
      <c r="I29" s="26"/>
      <c r="J29" s="27"/>
      <c r="K29" s="27"/>
      <c r="L29" s="26"/>
      <c r="M29" s="26"/>
      <c r="N29" s="26"/>
      <c r="O29" s="27" t="s">
        <v>162</v>
      </c>
      <c r="P29" s="26"/>
      <c r="Q29" s="26"/>
      <c r="R29" s="26"/>
      <c r="S29" s="26"/>
      <c r="T29" s="26"/>
      <c r="U29" s="26"/>
      <c r="V29" s="26"/>
      <c r="W29" s="26"/>
      <c r="X29" s="26"/>
      <c r="Y29" s="27"/>
    </row>
    <row r="30" spans="1:25" ht="16" customHeight="1">
      <c r="A30" s="95" t="s">
        <v>68</v>
      </c>
      <c r="B30" s="95"/>
      <c r="C30" s="95"/>
      <c r="D30" s="95"/>
      <c r="E30" s="95"/>
      <c r="F30" s="91" t="s">
        <v>261</v>
      </c>
      <c r="G30" s="91"/>
      <c r="H30" s="91" t="s">
        <v>262</v>
      </c>
      <c r="I30" s="91"/>
      <c r="J30" s="91" t="s">
        <v>263</v>
      </c>
      <c r="K30" s="91"/>
      <c r="L30" s="91"/>
      <c r="M30" s="91"/>
      <c r="N30" s="91"/>
      <c r="O30" s="91"/>
      <c r="P30" s="28"/>
      <c r="Q30" s="26"/>
      <c r="R30" s="28"/>
      <c r="S30" s="26"/>
      <c r="T30" s="28"/>
      <c r="U30" s="26"/>
      <c r="V30" s="28"/>
      <c r="W30" s="26"/>
      <c r="X30" s="28"/>
      <c r="Y30" s="26"/>
    </row>
    <row r="31" spans="1:25" ht="16" customHeight="1">
      <c r="A31" s="95"/>
      <c r="B31" s="95"/>
      <c r="C31" s="95"/>
      <c r="D31" s="95"/>
      <c r="E31" s="95"/>
      <c r="F31" s="49" t="s">
        <v>235</v>
      </c>
      <c r="G31" s="49" t="s">
        <v>236</v>
      </c>
      <c r="H31" s="49" t="s">
        <v>235</v>
      </c>
      <c r="I31" s="49" t="s">
        <v>236</v>
      </c>
      <c r="J31" s="49" t="s">
        <v>235</v>
      </c>
      <c r="K31" s="49" t="s">
        <v>236</v>
      </c>
      <c r="L31" s="49" t="s">
        <v>235</v>
      </c>
      <c r="M31" s="49" t="s">
        <v>236</v>
      </c>
      <c r="N31" s="49" t="s">
        <v>235</v>
      </c>
      <c r="O31" s="49" t="s">
        <v>236</v>
      </c>
      <c r="P31" s="29"/>
      <c r="Q31" s="29"/>
      <c r="R31" s="29"/>
      <c r="S31" s="29"/>
      <c r="T31" s="29"/>
      <c r="U31" s="29"/>
      <c r="V31" s="29"/>
      <c r="W31" s="29"/>
      <c r="X31" s="29"/>
      <c r="Y31" s="29"/>
    </row>
    <row r="32" spans="1:25" ht="16" customHeight="1">
      <c r="A32" s="92" t="s">
        <v>84</v>
      </c>
      <c r="B32" s="59" t="s">
        <v>49</v>
      </c>
      <c r="C32" s="51"/>
      <c r="D32" s="51"/>
      <c r="E32" s="64" t="s">
        <v>40</v>
      </c>
      <c r="F32" s="52">
        <v>5</v>
      </c>
      <c r="G32" s="52">
        <v>66</v>
      </c>
      <c r="H32" s="52">
        <v>1489</v>
      </c>
      <c r="I32" s="52">
        <v>1505</v>
      </c>
      <c r="J32" s="52">
        <v>0</v>
      </c>
      <c r="K32" s="52">
        <v>0</v>
      </c>
      <c r="L32" s="52"/>
      <c r="M32" s="52"/>
      <c r="N32" s="52"/>
      <c r="O32" s="52"/>
      <c r="P32" s="30"/>
      <c r="Q32" s="30"/>
      <c r="R32" s="30"/>
      <c r="S32" s="30"/>
      <c r="T32" s="31"/>
      <c r="U32" s="31"/>
      <c r="V32" s="30"/>
      <c r="W32" s="30"/>
      <c r="X32" s="31"/>
      <c r="Y32" s="31"/>
    </row>
    <row r="33" spans="1:25" ht="16" customHeight="1">
      <c r="A33" s="98"/>
      <c r="B33" s="61"/>
      <c r="C33" s="59" t="s">
        <v>69</v>
      </c>
      <c r="D33" s="51"/>
      <c r="E33" s="64"/>
      <c r="F33" s="52">
        <v>5</v>
      </c>
      <c r="G33" s="52">
        <v>61</v>
      </c>
      <c r="H33" s="52">
        <v>1278</v>
      </c>
      <c r="I33" s="52">
        <v>1293</v>
      </c>
      <c r="J33" s="52">
        <v>0</v>
      </c>
      <c r="K33" s="52">
        <v>0</v>
      </c>
      <c r="L33" s="52"/>
      <c r="M33" s="52"/>
      <c r="N33" s="52"/>
      <c r="O33" s="52"/>
      <c r="P33" s="30"/>
      <c r="Q33" s="30"/>
      <c r="R33" s="30"/>
      <c r="S33" s="30"/>
      <c r="T33" s="31"/>
      <c r="U33" s="31"/>
      <c r="V33" s="30"/>
      <c r="W33" s="30"/>
      <c r="X33" s="31"/>
      <c r="Y33" s="31"/>
    </row>
    <row r="34" spans="1:25" ht="16" customHeight="1">
      <c r="A34" s="98"/>
      <c r="B34" s="61"/>
      <c r="C34" s="60"/>
      <c r="D34" s="51" t="s">
        <v>70</v>
      </c>
      <c r="E34" s="64"/>
      <c r="F34" s="52">
        <v>0</v>
      </c>
      <c r="G34" s="52">
        <v>61</v>
      </c>
      <c r="H34" s="52">
        <v>1278</v>
      </c>
      <c r="I34" s="52">
        <v>1293</v>
      </c>
      <c r="J34" s="52">
        <v>0</v>
      </c>
      <c r="K34" s="52">
        <v>0</v>
      </c>
      <c r="L34" s="52"/>
      <c r="M34" s="52"/>
      <c r="N34" s="52"/>
      <c r="O34" s="52"/>
      <c r="P34" s="30"/>
      <c r="Q34" s="30"/>
      <c r="R34" s="30"/>
      <c r="S34" s="30"/>
      <c r="T34" s="31"/>
      <c r="U34" s="31"/>
      <c r="V34" s="30"/>
      <c r="W34" s="30"/>
      <c r="X34" s="31"/>
      <c r="Y34" s="31"/>
    </row>
    <row r="35" spans="1:25" ht="16" customHeight="1">
      <c r="A35" s="98"/>
      <c r="B35" s="60"/>
      <c r="C35" s="77" t="s">
        <v>71</v>
      </c>
      <c r="D35" s="51"/>
      <c r="E35" s="64"/>
      <c r="F35" s="52">
        <v>0</v>
      </c>
      <c r="G35" s="52">
        <v>5</v>
      </c>
      <c r="H35" s="52">
        <v>211</v>
      </c>
      <c r="I35" s="52">
        <v>212</v>
      </c>
      <c r="J35" s="66">
        <v>0</v>
      </c>
      <c r="K35" s="66">
        <v>0</v>
      </c>
      <c r="L35" s="52"/>
      <c r="M35" s="52"/>
      <c r="N35" s="52"/>
      <c r="O35" s="52"/>
      <c r="P35" s="30"/>
      <c r="Q35" s="30"/>
      <c r="R35" s="30"/>
      <c r="S35" s="30"/>
      <c r="T35" s="31"/>
      <c r="U35" s="31"/>
      <c r="V35" s="30"/>
      <c r="W35" s="30"/>
      <c r="X35" s="31"/>
      <c r="Y35" s="31"/>
    </row>
    <row r="36" spans="1:25" ht="16" customHeight="1">
      <c r="A36" s="98"/>
      <c r="B36" s="59" t="s">
        <v>52</v>
      </c>
      <c r="C36" s="51"/>
      <c r="D36" s="51"/>
      <c r="E36" s="64" t="s">
        <v>41</v>
      </c>
      <c r="F36" s="52">
        <v>0</v>
      </c>
      <c r="G36" s="52">
        <v>0</v>
      </c>
      <c r="H36" s="52">
        <v>539</v>
      </c>
      <c r="I36" s="52">
        <v>636</v>
      </c>
      <c r="J36" s="52">
        <v>0</v>
      </c>
      <c r="K36" s="52">
        <v>0</v>
      </c>
      <c r="L36" s="52"/>
      <c r="M36" s="52"/>
      <c r="N36" s="52"/>
      <c r="O36" s="52"/>
      <c r="P36" s="30"/>
      <c r="Q36" s="30"/>
      <c r="R36" s="30"/>
      <c r="S36" s="30"/>
      <c r="T36" s="30"/>
      <c r="U36" s="30"/>
      <c r="V36" s="30"/>
      <c r="W36" s="30"/>
      <c r="X36" s="31"/>
      <c r="Y36" s="31"/>
    </row>
    <row r="37" spans="1:25" ht="16" customHeight="1">
      <c r="A37" s="98"/>
      <c r="B37" s="61"/>
      <c r="C37" s="51" t="s">
        <v>72</v>
      </c>
      <c r="D37" s="51"/>
      <c r="E37" s="64"/>
      <c r="F37" s="52">
        <v>0</v>
      </c>
      <c r="G37" s="52">
        <v>0</v>
      </c>
      <c r="H37" s="52">
        <v>403</v>
      </c>
      <c r="I37" s="52">
        <v>499</v>
      </c>
      <c r="J37" s="52">
        <v>0</v>
      </c>
      <c r="K37" s="52">
        <v>0</v>
      </c>
      <c r="L37" s="52"/>
      <c r="M37" s="52"/>
      <c r="N37" s="52"/>
      <c r="O37" s="52"/>
      <c r="P37" s="30"/>
      <c r="Q37" s="30"/>
      <c r="R37" s="30"/>
      <c r="S37" s="30"/>
      <c r="T37" s="30"/>
      <c r="U37" s="30"/>
      <c r="V37" s="30"/>
      <c r="W37" s="30"/>
      <c r="X37" s="31"/>
      <c r="Y37" s="31"/>
    </row>
    <row r="38" spans="1:25" ht="16" customHeight="1">
      <c r="A38" s="98"/>
      <c r="B38" s="60"/>
      <c r="C38" s="51" t="s">
        <v>73</v>
      </c>
      <c r="D38" s="51"/>
      <c r="E38" s="64"/>
      <c r="F38" s="52">
        <v>0</v>
      </c>
      <c r="G38" s="52">
        <v>0</v>
      </c>
      <c r="H38" s="52">
        <v>136</v>
      </c>
      <c r="I38" s="52">
        <v>137</v>
      </c>
      <c r="J38" s="52">
        <v>0</v>
      </c>
      <c r="K38" s="52">
        <v>0</v>
      </c>
      <c r="L38" s="52"/>
      <c r="M38" s="52"/>
      <c r="N38" s="52"/>
      <c r="O38" s="52"/>
      <c r="P38" s="30"/>
      <c r="Q38" s="30"/>
      <c r="R38" s="31"/>
      <c r="S38" s="31"/>
      <c r="T38" s="30"/>
      <c r="U38" s="30"/>
      <c r="V38" s="30"/>
      <c r="W38" s="30"/>
      <c r="X38" s="31"/>
      <c r="Y38" s="31"/>
    </row>
    <row r="39" spans="1:25" ht="16" customHeight="1">
      <c r="A39" s="98"/>
      <c r="B39" s="45" t="s">
        <v>74</v>
      </c>
      <c r="C39" s="45"/>
      <c r="D39" s="45"/>
      <c r="E39" s="64" t="s">
        <v>163</v>
      </c>
      <c r="F39" s="52">
        <f t="shared" ref="F39:O39" si="4">F32-F36</f>
        <v>5</v>
      </c>
      <c r="G39" s="52">
        <f t="shared" si="4"/>
        <v>66</v>
      </c>
      <c r="H39" s="52">
        <f t="shared" si="4"/>
        <v>950</v>
      </c>
      <c r="I39" s="52">
        <f t="shared" si="4"/>
        <v>869</v>
      </c>
      <c r="J39" s="52">
        <f t="shared" si="4"/>
        <v>0</v>
      </c>
      <c r="K39" s="52">
        <f t="shared" si="4"/>
        <v>0</v>
      </c>
      <c r="L39" s="52">
        <f t="shared" si="4"/>
        <v>0</v>
      </c>
      <c r="M39" s="52">
        <f t="shared" si="4"/>
        <v>0</v>
      </c>
      <c r="N39" s="52">
        <f t="shared" si="4"/>
        <v>0</v>
      </c>
      <c r="O39" s="52">
        <f t="shared" si="4"/>
        <v>0</v>
      </c>
      <c r="P39" s="30"/>
      <c r="Q39" s="30"/>
      <c r="R39" s="30"/>
      <c r="S39" s="30"/>
      <c r="T39" s="30"/>
      <c r="U39" s="30"/>
      <c r="V39" s="30"/>
      <c r="W39" s="30"/>
      <c r="X39" s="31"/>
      <c r="Y39" s="31"/>
    </row>
    <row r="40" spans="1:25" ht="16" customHeight="1">
      <c r="A40" s="92" t="s">
        <v>85</v>
      </c>
      <c r="B40" s="59" t="s">
        <v>75</v>
      </c>
      <c r="C40" s="51"/>
      <c r="D40" s="51"/>
      <c r="E40" s="64" t="s">
        <v>43</v>
      </c>
      <c r="F40" s="52">
        <v>0</v>
      </c>
      <c r="G40" s="52">
        <v>0</v>
      </c>
      <c r="H40" s="52">
        <v>5642</v>
      </c>
      <c r="I40" s="52">
        <v>4884</v>
      </c>
      <c r="J40" s="52">
        <v>120</v>
      </c>
      <c r="K40" s="52">
        <v>125</v>
      </c>
      <c r="L40" s="52"/>
      <c r="M40" s="52"/>
      <c r="N40" s="52"/>
      <c r="O40" s="52"/>
      <c r="P40" s="30"/>
      <c r="Q40" s="30"/>
      <c r="R40" s="30"/>
      <c r="S40" s="30"/>
      <c r="T40" s="31"/>
      <c r="U40" s="31"/>
      <c r="V40" s="31"/>
      <c r="W40" s="31"/>
      <c r="X40" s="30"/>
      <c r="Y40" s="30"/>
    </row>
    <row r="41" spans="1:25" ht="16" customHeight="1">
      <c r="A41" s="93"/>
      <c r="B41" s="60"/>
      <c r="C41" s="51" t="s">
        <v>76</v>
      </c>
      <c r="D41" s="51"/>
      <c r="E41" s="64"/>
      <c r="F41" s="66">
        <v>0</v>
      </c>
      <c r="G41" s="66">
        <v>0</v>
      </c>
      <c r="H41" s="66">
        <v>5369</v>
      </c>
      <c r="I41" s="66">
        <v>4665</v>
      </c>
      <c r="J41" s="52">
        <v>0</v>
      </c>
      <c r="K41" s="52">
        <v>0</v>
      </c>
      <c r="L41" s="52"/>
      <c r="M41" s="52"/>
      <c r="N41" s="52"/>
      <c r="O41" s="52"/>
      <c r="P41" s="31"/>
      <c r="Q41" s="31"/>
      <c r="R41" s="31"/>
      <c r="S41" s="31"/>
      <c r="T41" s="31"/>
      <c r="U41" s="31"/>
      <c r="V41" s="31"/>
      <c r="W41" s="31"/>
      <c r="X41" s="30"/>
      <c r="Y41" s="30"/>
    </row>
    <row r="42" spans="1:25" ht="16" customHeight="1">
      <c r="A42" s="93"/>
      <c r="B42" s="59" t="s">
        <v>63</v>
      </c>
      <c r="C42" s="51"/>
      <c r="D42" s="51"/>
      <c r="E42" s="64" t="s">
        <v>44</v>
      </c>
      <c r="F42" s="52">
        <v>0</v>
      </c>
      <c r="G42" s="52">
        <v>0</v>
      </c>
      <c r="H42" s="52">
        <v>6626</v>
      </c>
      <c r="I42" s="52">
        <v>5890</v>
      </c>
      <c r="J42" s="52">
        <v>120</v>
      </c>
      <c r="K42" s="52">
        <v>125</v>
      </c>
      <c r="L42" s="52"/>
      <c r="M42" s="52"/>
      <c r="N42" s="52"/>
      <c r="O42" s="52"/>
      <c r="P42" s="30"/>
      <c r="Q42" s="30"/>
      <c r="R42" s="30"/>
      <c r="S42" s="30"/>
      <c r="T42" s="31"/>
      <c r="U42" s="31"/>
      <c r="V42" s="30"/>
      <c r="W42" s="30"/>
      <c r="X42" s="30"/>
      <c r="Y42" s="30"/>
    </row>
    <row r="43" spans="1:25" ht="16" customHeight="1">
      <c r="A43" s="93"/>
      <c r="B43" s="60"/>
      <c r="C43" s="51" t="s">
        <v>77</v>
      </c>
      <c r="D43" s="51"/>
      <c r="E43" s="64"/>
      <c r="F43" s="52">
        <v>0</v>
      </c>
      <c r="G43" s="52">
        <v>0</v>
      </c>
      <c r="H43" s="52">
        <v>3806</v>
      </c>
      <c r="I43" s="52">
        <v>4363</v>
      </c>
      <c r="J43" s="66">
        <v>106</v>
      </c>
      <c r="K43" s="66">
        <v>109</v>
      </c>
      <c r="L43" s="52"/>
      <c r="M43" s="52"/>
      <c r="N43" s="52"/>
      <c r="O43" s="52"/>
      <c r="P43" s="30"/>
      <c r="Q43" s="30"/>
      <c r="R43" s="31"/>
      <c r="S43" s="30"/>
      <c r="T43" s="31"/>
      <c r="U43" s="31"/>
      <c r="V43" s="30"/>
      <c r="W43" s="30"/>
      <c r="X43" s="31"/>
      <c r="Y43" s="31"/>
    </row>
    <row r="44" spans="1:25" ht="16" customHeight="1">
      <c r="A44" s="93"/>
      <c r="B44" s="51" t="s">
        <v>74</v>
      </c>
      <c r="C44" s="51"/>
      <c r="D44" s="51"/>
      <c r="E44" s="64" t="s">
        <v>164</v>
      </c>
      <c r="F44" s="66">
        <f t="shared" ref="F44:O44" si="5">F40-F42</f>
        <v>0</v>
      </c>
      <c r="G44" s="66">
        <f t="shared" si="5"/>
        <v>0</v>
      </c>
      <c r="H44" s="66">
        <f t="shared" si="5"/>
        <v>-984</v>
      </c>
      <c r="I44" s="66">
        <f t="shared" si="5"/>
        <v>-1006</v>
      </c>
      <c r="J44" s="66">
        <f t="shared" si="5"/>
        <v>0</v>
      </c>
      <c r="K44" s="66">
        <f t="shared" si="5"/>
        <v>0</v>
      </c>
      <c r="L44" s="66">
        <f t="shared" si="5"/>
        <v>0</v>
      </c>
      <c r="M44" s="66">
        <f t="shared" si="5"/>
        <v>0</v>
      </c>
      <c r="N44" s="66">
        <f t="shared" si="5"/>
        <v>0</v>
      </c>
      <c r="O44" s="66">
        <f t="shared" si="5"/>
        <v>0</v>
      </c>
      <c r="P44" s="31"/>
      <c r="Q44" s="31"/>
      <c r="R44" s="30"/>
      <c r="S44" s="30"/>
      <c r="T44" s="31"/>
      <c r="U44" s="31"/>
      <c r="V44" s="30"/>
      <c r="W44" s="30"/>
      <c r="X44" s="30"/>
      <c r="Y44" s="30"/>
    </row>
    <row r="45" spans="1:25" ht="16" customHeight="1">
      <c r="A45" s="92" t="s">
        <v>86</v>
      </c>
      <c r="B45" s="45" t="s">
        <v>78</v>
      </c>
      <c r="C45" s="45"/>
      <c r="D45" s="45"/>
      <c r="E45" s="64" t="s">
        <v>165</v>
      </c>
      <c r="F45" s="52">
        <f t="shared" ref="F45:O45" si="6">F39+F44</f>
        <v>5</v>
      </c>
      <c r="G45" s="52">
        <f t="shared" si="6"/>
        <v>66</v>
      </c>
      <c r="H45" s="52">
        <f t="shared" si="6"/>
        <v>-34</v>
      </c>
      <c r="I45" s="52">
        <f t="shared" si="6"/>
        <v>-137</v>
      </c>
      <c r="J45" s="52">
        <f t="shared" si="6"/>
        <v>0</v>
      </c>
      <c r="K45" s="52">
        <f t="shared" si="6"/>
        <v>0</v>
      </c>
      <c r="L45" s="52">
        <f t="shared" si="6"/>
        <v>0</v>
      </c>
      <c r="M45" s="52">
        <f t="shared" si="6"/>
        <v>0</v>
      </c>
      <c r="N45" s="52">
        <f t="shared" si="6"/>
        <v>0</v>
      </c>
      <c r="O45" s="52">
        <f t="shared" si="6"/>
        <v>0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ht="16" customHeight="1">
      <c r="A46" s="93"/>
      <c r="B46" s="51" t="s">
        <v>79</v>
      </c>
      <c r="C46" s="51"/>
      <c r="D46" s="51"/>
      <c r="E46" s="51"/>
      <c r="F46" s="66">
        <v>0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  <c r="L46" s="52"/>
      <c r="M46" s="52"/>
      <c r="N46" s="66"/>
      <c r="O46" s="66"/>
      <c r="P46" s="31"/>
      <c r="Q46" s="31"/>
      <c r="R46" s="31"/>
      <c r="S46" s="31"/>
      <c r="T46" s="31"/>
      <c r="U46" s="31"/>
      <c r="V46" s="31"/>
      <c r="W46" s="31"/>
      <c r="X46" s="31"/>
      <c r="Y46" s="31"/>
    </row>
    <row r="47" spans="1:25" ht="16" customHeight="1">
      <c r="A47" s="93"/>
      <c r="B47" s="51" t="s">
        <v>80</v>
      </c>
      <c r="C47" s="51"/>
      <c r="D47" s="51"/>
      <c r="E47" s="51"/>
      <c r="F47" s="52">
        <v>5</v>
      </c>
      <c r="G47" s="52">
        <v>66</v>
      </c>
      <c r="H47" s="52">
        <v>119</v>
      </c>
      <c r="I47" s="52">
        <v>86</v>
      </c>
      <c r="J47" s="52">
        <v>0</v>
      </c>
      <c r="K47" s="52">
        <v>0</v>
      </c>
      <c r="L47" s="52"/>
      <c r="M47" s="52"/>
      <c r="N47" s="52"/>
      <c r="O47" s="52"/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ht="16" customHeight="1">
      <c r="A48" s="93"/>
      <c r="B48" s="51" t="s">
        <v>81</v>
      </c>
      <c r="C48" s="51"/>
      <c r="D48" s="51"/>
      <c r="E48" s="51"/>
      <c r="F48" s="52">
        <v>5</v>
      </c>
      <c r="G48" s="52">
        <v>66</v>
      </c>
      <c r="H48" s="52">
        <v>7</v>
      </c>
      <c r="I48" s="52">
        <v>-41</v>
      </c>
      <c r="J48" s="52">
        <v>0</v>
      </c>
      <c r="K48" s="52">
        <v>0</v>
      </c>
      <c r="L48" s="52"/>
      <c r="M48" s="52"/>
      <c r="N48" s="52"/>
      <c r="O48" s="52"/>
      <c r="P48" s="30"/>
      <c r="Q48" s="30"/>
      <c r="R48" s="30"/>
      <c r="S48" s="30"/>
      <c r="T48" s="30"/>
      <c r="U48" s="30"/>
      <c r="V48" s="30"/>
      <c r="W48" s="30"/>
      <c r="X48" s="30"/>
      <c r="Y48" s="30"/>
    </row>
    <row r="49" spans="1:15" ht="16" customHeight="1">
      <c r="A49" s="8" t="s">
        <v>166</v>
      </c>
      <c r="O49" s="6"/>
    </row>
    <row r="50" spans="1:15" ht="16" customHeight="1">
      <c r="A50" s="8"/>
    </row>
  </sheetData>
  <mergeCells count="28">
    <mergeCell ref="J6:K6"/>
    <mergeCell ref="L6:M6"/>
    <mergeCell ref="N6:O6"/>
    <mergeCell ref="A8:A18"/>
    <mergeCell ref="A19:A27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A6:E7"/>
    <mergeCell ref="F6:G6"/>
    <mergeCell ref="H6:I6"/>
    <mergeCell ref="A32:A39"/>
    <mergeCell ref="A40:A44"/>
    <mergeCell ref="A45:A48"/>
    <mergeCell ref="O25:O26"/>
    <mergeCell ref="A30:E31"/>
    <mergeCell ref="F30:G30"/>
    <mergeCell ref="H30:I30"/>
    <mergeCell ref="J30:K30"/>
    <mergeCell ref="L30:M30"/>
    <mergeCell ref="N30:O30"/>
  </mergeCells>
  <phoneticPr fontId="16"/>
  <printOptions horizontalCentered="1" gridLinesSet="0"/>
  <pageMargins left="0.78740157480314965" right="0.27559055118110237" top="0.39370078740157483" bottom="0.35433070866141736" header="0.19685039370078741" footer="0.19685039370078741"/>
  <pageSetup paperSize="9" scale="72" orientation="landscape" r:id="rId1"/>
  <headerFooter alignWithMargins="0">
    <oddHeader>&amp;R&amp;"明朝,斜体"&amp;9都道府県－4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7"/>
  <sheetViews>
    <sheetView view="pageBreakPreview" zoomScale="85" zoomScaleNormal="100" zoomScaleSheetLayoutView="85" workbookViewId="0">
      <selection activeCell="K27" sqref="K27"/>
    </sheetView>
  </sheetViews>
  <sheetFormatPr defaultColWidth="9" defaultRowHeight="13"/>
  <cols>
    <col min="1" max="2" width="3.6328125" style="2" customWidth="1"/>
    <col min="3" max="3" width="21.36328125" style="2" customWidth="1"/>
    <col min="4" max="4" width="20" style="2" customWidth="1"/>
    <col min="5" max="14" width="12.6328125" style="2" customWidth="1"/>
    <col min="15" max="16384" width="9" style="2"/>
  </cols>
  <sheetData>
    <row r="1" spans="1:14" ht="34" customHeight="1">
      <c r="A1" s="32" t="s">
        <v>0</v>
      </c>
      <c r="B1" s="32"/>
      <c r="C1" s="21" t="s">
        <v>254</v>
      </c>
      <c r="D1" s="40"/>
    </row>
    <row r="3" spans="1:14" ht="15" customHeight="1">
      <c r="A3" s="14" t="s">
        <v>167</v>
      </c>
      <c r="B3" s="14"/>
      <c r="C3" s="14"/>
      <c r="D3" s="14"/>
      <c r="E3" s="14"/>
      <c r="F3" s="14"/>
      <c r="I3" s="14"/>
      <c r="J3" s="14"/>
    </row>
    <row r="4" spans="1:14" ht="15" customHeight="1">
      <c r="A4" s="14"/>
      <c r="B4" s="14"/>
      <c r="C4" s="14"/>
      <c r="D4" s="14"/>
      <c r="E4" s="14"/>
      <c r="F4" s="14"/>
      <c r="I4" s="14"/>
      <c r="J4" s="14"/>
    </row>
    <row r="5" spans="1:14" ht="15" customHeight="1">
      <c r="A5" s="41"/>
      <c r="B5" s="41" t="s">
        <v>247</v>
      </c>
      <c r="C5" s="41"/>
      <c r="D5" s="41"/>
      <c r="H5" s="15"/>
      <c r="L5" s="15"/>
      <c r="N5" s="15" t="s">
        <v>168</v>
      </c>
    </row>
    <row r="6" spans="1:14" ht="15" customHeight="1">
      <c r="A6" s="42"/>
      <c r="B6" s="43"/>
      <c r="C6" s="43"/>
      <c r="D6" s="83"/>
      <c r="E6" s="100" t="s">
        <v>250</v>
      </c>
      <c r="F6" s="100"/>
      <c r="G6" s="100" t="s">
        <v>251</v>
      </c>
      <c r="H6" s="100"/>
      <c r="I6" s="101" t="s">
        <v>252</v>
      </c>
      <c r="J6" s="102"/>
      <c r="K6" s="100" t="s">
        <v>253</v>
      </c>
      <c r="L6" s="100"/>
      <c r="M6" s="100"/>
      <c r="N6" s="100"/>
    </row>
    <row r="7" spans="1:14" ht="15" customHeight="1">
      <c r="A7" s="18"/>
      <c r="B7" s="19"/>
      <c r="C7" s="19"/>
      <c r="D7" s="58"/>
      <c r="E7" s="35" t="s">
        <v>235</v>
      </c>
      <c r="F7" s="35" t="s">
        <v>236</v>
      </c>
      <c r="G7" s="35" t="s">
        <v>235</v>
      </c>
      <c r="H7" s="35" t="s">
        <v>236</v>
      </c>
      <c r="I7" s="35" t="s">
        <v>235</v>
      </c>
      <c r="J7" s="35" t="s">
        <v>236</v>
      </c>
      <c r="K7" s="35" t="s">
        <v>235</v>
      </c>
      <c r="L7" s="35" t="s">
        <v>236</v>
      </c>
      <c r="M7" s="35" t="s">
        <v>235</v>
      </c>
      <c r="N7" s="35" t="s">
        <v>236</v>
      </c>
    </row>
    <row r="8" spans="1:14" ht="18" customHeight="1">
      <c r="A8" s="84" t="s">
        <v>169</v>
      </c>
      <c r="B8" s="78" t="s">
        <v>170</v>
      </c>
      <c r="C8" s="79"/>
      <c r="D8" s="79"/>
      <c r="E8" s="80">
        <v>1</v>
      </c>
      <c r="F8" s="80">
        <v>1</v>
      </c>
      <c r="G8" s="80">
        <v>1</v>
      </c>
      <c r="H8" s="80">
        <v>1</v>
      </c>
      <c r="I8" s="80">
        <v>10</v>
      </c>
      <c r="J8" s="80">
        <v>10</v>
      </c>
      <c r="K8" s="80">
        <v>114</v>
      </c>
      <c r="L8" s="80">
        <v>114</v>
      </c>
      <c r="M8" s="80"/>
      <c r="N8" s="80"/>
    </row>
    <row r="9" spans="1:14" ht="18" customHeight="1">
      <c r="A9" s="84"/>
      <c r="B9" s="84" t="s">
        <v>171</v>
      </c>
      <c r="C9" s="51" t="s">
        <v>172</v>
      </c>
      <c r="D9" s="51"/>
      <c r="E9" s="80">
        <v>50</v>
      </c>
      <c r="F9" s="80">
        <v>50</v>
      </c>
      <c r="G9" s="80">
        <v>9765</v>
      </c>
      <c r="H9" s="80">
        <v>9765</v>
      </c>
      <c r="I9" s="80">
        <v>22</v>
      </c>
      <c r="J9" s="80">
        <v>22</v>
      </c>
      <c r="K9" s="80">
        <v>7129</v>
      </c>
      <c r="L9" s="80">
        <v>7129</v>
      </c>
      <c r="M9" s="80"/>
      <c r="N9" s="80"/>
    </row>
    <row r="10" spans="1:14" ht="18" customHeight="1">
      <c r="A10" s="84"/>
      <c r="B10" s="84"/>
      <c r="C10" s="51" t="s">
        <v>173</v>
      </c>
      <c r="D10" s="51"/>
      <c r="E10" s="80">
        <v>50</v>
      </c>
      <c r="F10" s="80">
        <v>50</v>
      </c>
      <c r="G10" s="80">
        <v>9765</v>
      </c>
      <c r="H10" s="80">
        <v>9765</v>
      </c>
      <c r="I10" s="80">
        <v>21</v>
      </c>
      <c r="J10" s="80">
        <v>21</v>
      </c>
      <c r="K10" s="80">
        <v>3769</v>
      </c>
      <c r="L10" s="80">
        <v>3769</v>
      </c>
      <c r="M10" s="80"/>
      <c r="N10" s="80"/>
    </row>
    <row r="11" spans="1:14" ht="18" customHeight="1">
      <c r="A11" s="84"/>
      <c r="B11" s="84"/>
      <c r="C11" s="51" t="s">
        <v>174</v>
      </c>
      <c r="D11" s="51"/>
      <c r="E11" s="80">
        <v>0</v>
      </c>
      <c r="F11" s="80">
        <v>0</v>
      </c>
      <c r="G11" s="80">
        <v>0</v>
      </c>
      <c r="H11" s="80">
        <v>0</v>
      </c>
      <c r="I11" s="80">
        <v>1</v>
      </c>
      <c r="J11" s="80">
        <v>1</v>
      </c>
      <c r="K11" s="80">
        <v>1836</v>
      </c>
      <c r="L11" s="80">
        <v>1836</v>
      </c>
      <c r="M11" s="80"/>
      <c r="N11" s="80"/>
    </row>
    <row r="12" spans="1:14" ht="18" customHeight="1">
      <c r="A12" s="84"/>
      <c r="B12" s="84"/>
      <c r="C12" s="51" t="s">
        <v>175</v>
      </c>
      <c r="D12" s="51"/>
      <c r="E12" s="80">
        <v>0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>
        <v>1524</v>
      </c>
      <c r="L12" s="80">
        <v>1524</v>
      </c>
      <c r="M12" s="80"/>
      <c r="N12" s="80"/>
    </row>
    <row r="13" spans="1:14" ht="18" customHeight="1">
      <c r="A13" s="84"/>
      <c r="B13" s="84"/>
      <c r="C13" s="51" t="s">
        <v>176</v>
      </c>
      <c r="D13" s="51"/>
      <c r="E13" s="80">
        <v>0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/>
      <c r="N13" s="80"/>
    </row>
    <row r="14" spans="1:14" ht="18" customHeight="1">
      <c r="A14" s="84"/>
      <c r="B14" s="84"/>
      <c r="C14" s="51" t="s">
        <v>177</v>
      </c>
      <c r="D14" s="51"/>
      <c r="E14" s="80">
        <v>0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/>
      <c r="N14" s="80"/>
    </row>
    <row r="15" spans="1:14" ht="18" customHeight="1">
      <c r="A15" s="84" t="s">
        <v>178</v>
      </c>
      <c r="B15" s="84" t="s">
        <v>179</v>
      </c>
      <c r="C15" s="51" t="s">
        <v>180</v>
      </c>
      <c r="D15" s="51"/>
      <c r="E15" s="52">
        <v>13272</v>
      </c>
      <c r="F15" s="52">
        <v>13499</v>
      </c>
      <c r="G15" s="52">
        <v>12761</v>
      </c>
      <c r="H15" s="52">
        <v>12352</v>
      </c>
      <c r="I15" s="52">
        <v>2134</v>
      </c>
      <c r="J15" s="52">
        <v>3323</v>
      </c>
      <c r="K15" s="52">
        <v>1328</v>
      </c>
      <c r="L15" s="52">
        <v>1292</v>
      </c>
      <c r="M15" s="52"/>
      <c r="N15" s="52"/>
    </row>
    <row r="16" spans="1:14" ht="18" customHeight="1">
      <c r="A16" s="84"/>
      <c r="B16" s="84"/>
      <c r="C16" s="51" t="s">
        <v>181</v>
      </c>
      <c r="D16" s="51"/>
      <c r="E16" s="52">
        <v>1302</v>
      </c>
      <c r="F16" s="52">
        <v>1460</v>
      </c>
      <c r="G16" s="52">
        <v>70163</v>
      </c>
      <c r="H16" s="52">
        <v>68982</v>
      </c>
      <c r="I16" s="52">
        <v>7428</v>
      </c>
      <c r="J16" s="52">
        <v>6439</v>
      </c>
      <c r="K16" s="52">
        <v>4522</v>
      </c>
      <c r="L16" s="52">
        <v>4812</v>
      </c>
      <c r="M16" s="52"/>
      <c r="N16" s="52"/>
    </row>
    <row r="17" spans="1:15" ht="18" customHeight="1">
      <c r="A17" s="84"/>
      <c r="B17" s="84"/>
      <c r="C17" s="51" t="s">
        <v>182</v>
      </c>
      <c r="D17" s="51"/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/>
      <c r="N17" s="52"/>
    </row>
    <row r="18" spans="1:15" ht="18" customHeight="1">
      <c r="A18" s="84"/>
      <c r="B18" s="84"/>
      <c r="C18" s="51" t="s">
        <v>183</v>
      </c>
      <c r="D18" s="51"/>
      <c r="E18" s="52">
        <v>14574</v>
      </c>
      <c r="F18" s="52">
        <v>14959</v>
      </c>
      <c r="G18" s="52">
        <v>82924</v>
      </c>
      <c r="H18" s="52">
        <v>81335</v>
      </c>
      <c r="I18" s="52">
        <v>9562</v>
      </c>
      <c r="J18" s="52">
        <v>9762</v>
      </c>
      <c r="K18" s="52">
        <v>5850</v>
      </c>
      <c r="L18" s="52">
        <v>6105</v>
      </c>
      <c r="M18" s="52"/>
      <c r="N18" s="52"/>
    </row>
    <row r="19" spans="1:15" ht="18" customHeight="1">
      <c r="A19" s="84"/>
      <c r="B19" s="84" t="s">
        <v>184</v>
      </c>
      <c r="C19" s="51" t="s">
        <v>185</v>
      </c>
      <c r="D19" s="51"/>
      <c r="E19" s="52">
        <v>2132</v>
      </c>
      <c r="F19" s="52">
        <v>537</v>
      </c>
      <c r="G19" s="52">
        <v>1641</v>
      </c>
      <c r="H19" s="52">
        <v>1885</v>
      </c>
      <c r="I19" s="52">
        <v>1331</v>
      </c>
      <c r="J19" s="52">
        <v>1501</v>
      </c>
      <c r="K19" s="52">
        <v>446</v>
      </c>
      <c r="L19" s="52">
        <v>590</v>
      </c>
      <c r="M19" s="52"/>
      <c r="N19" s="52"/>
    </row>
    <row r="20" spans="1:15" ht="18" customHeight="1">
      <c r="A20" s="84"/>
      <c r="B20" s="84"/>
      <c r="C20" s="51" t="s">
        <v>186</v>
      </c>
      <c r="D20" s="51"/>
      <c r="E20" s="52">
        <v>2876</v>
      </c>
      <c r="F20" s="52">
        <v>5058</v>
      </c>
      <c r="G20" s="52">
        <v>71518</v>
      </c>
      <c r="H20" s="52">
        <v>69684</v>
      </c>
      <c r="I20" s="52">
        <v>1122</v>
      </c>
      <c r="J20" s="52">
        <v>1289</v>
      </c>
      <c r="K20" s="52">
        <v>6251</v>
      </c>
      <c r="L20" s="52">
        <v>6487</v>
      </c>
      <c r="M20" s="52"/>
      <c r="N20" s="52"/>
    </row>
    <row r="21" spans="1:15" ht="18" customHeight="1">
      <c r="A21" s="84"/>
      <c r="B21" s="84"/>
      <c r="C21" s="51" t="s">
        <v>187</v>
      </c>
      <c r="D21" s="51"/>
      <c r="E21" s="81">
        <v>0</v>
      </c>
      <c r="F21" s="81">
        <v>0</v>
      </c>
      <c r="G21" s="81">
        <v>71287</v>
      </c>
      <c r="H21" s="81">
        <v>69100</v>
      </c>
      <c r="I21" s="81">
        <v>0</v>
      </c>
      <c r="J21" s="81">
        <v>0</v>
      </c>
      <c r="K21" s="81">
        <v>0</v>
      </c>
      <c r="L21" s="81">
        <v>0</v>
      </c>
      <c r="M21" s="81"/>
      <c r="N21" s="81"/>
    </row>
    <row r="22" spans="1:15" ht="18" customHeight="1">
      <c r="A22" s="84"/>
      <c r="B22" s="84"/>
      <c r="C22" s="45" t="s">
        <v>188</v>
      </c>
      <c r="D22" s="45"/>
      <c r="E22" s="52">
        <v>5009</v>
      </c>
      <c r="F22" s="52">
        <v>5595</v>
      </c>
      <c r="G22" s="52">
        <v>73159</v>
      </c>
      <c r="H22" s="52">
        <v>71570</v>
      </c>
      <c r="I22" s="52">
        <v>2453</v>
      </c>
      <c r="J22" s="52">
        <v>2789</v>
      </c>
      <c r="K22" s="52">
        <v>6697</v>
      </c>
      <c r="L22" s="52">
        <v>7077</v>
      </c>
      <c r="M22" s="52"/>
      <c r="N22" s="52"/>
    </row>
    <row r="23" spans="1:15" ht="18" customHeight="1">
      <c r="A23" s="84"/>
      <c r="B23" s="84" t="s">
        <v>189</v>
      </c>
      <c r="C23" s="51" t="s">
        <v>190</v>
      </c>
      <c r="D23" s="51"/>
      <c r="E23" s="52">
        <v>50</v>
      </c>
      <c r="F23" s="52">
        <v>50</v>
      </c>
      <c r="G23" s="52">
        <v>9765</v>
      </c>
      <c r="H23" s="52">
        <v>9765</v>
      </c>
      <c r="I23" s="52">
        <v>22</v>
      </c>
      <c r="J23" s="52">
        <v>22</v>
      </c>
      <c r="K23" s="52">
        <v>7129</v>
      </c>
      <c r="L23" s="52">
        <v>7129</v>
      </c>
      <c r="M23" s="52"/>
      <c r="N23" s="52"/>
    </row>
    <row r="24" spans="1:15" ht="18" customHeight="1">
      <c r="A24" s="84"/>
      <c r="B24" s="84"/>
      <c r="C24" s="51" t="s">
        <v>191</v>
      </c>
      <c r="D24" s="51"/>
      <c r="E24" s="52">
        <v>9516</v>
      </c>
      <c r="F24" s="52">
        <v>9314</v>
      </c>
      <c r="G24" s="52">
        <v>0</v>
      </c>
      <c r="H24" s="52">
        <v>0</v>
      </c>
      <c r="I24" s="52">
        <v>7087</v>
      </c>
      <c r="J24" s="52">
        <v>6950</v>
      </c>
      <c r="K24" s="52">
        <v>-7976</v>
      </c>
      <c r="L24" s="52">
        <v>-8102</v>
      </c>
      <c r="M24" s="52"/>
      <c r="N24" s="52"/>
    </row>
    <row r="25" spans="1:15" ht="18" customHeight="1">
      <c r="A25" s="84"/>
      <c r="B25" s="84"/>
      <c r="C25" s="51" t="s">
        <v>192</v>
      </c>
      <c r="D25" s="51"/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52">
        <v>0</v>
      </c>
      <c r="K25" s="52">
        <v>0</v>
      </c>
      <c r="L25" s="52">
        <v>0</v>
      </c>
      <c r="M25" s="52"/>
      <c r="N25" s="52"/>
    </row>
    <row r="26" spans="1:15" ht="18" customHeight="1">
      <c r="A26" s="84"/>
      <c r="B26" s="84"/>
      <c r="C26" s="51" t="s">
        <v>193</v>
      </c>
      <c r="D26" s="51"/>
      <c r="E26" s="52">
        <v>9566</v>
      </c>
      <c r="F26" s="52">
        <v>9364</v>
      </c>
      <c r="G26" s="52">
        <v>9765</v>
      </c>
      <c r="H26" s="52">
        <v>9765</v>
      </c>
      <c r="I26" s="52">
        <v>7109</v>
      </c>
      <c r="J26" s="52">
        <v>6972</v>
      </c>
      <c r="K26" s="52">
        <v>-847</v>
      </c>
      <c r="L26" s="52">
        <v>-973</v>
      </c>
      <c r="M26" s="52"/>
      <c r="N26" s="52"/>
    </row>
    <row r="27" spans="1:15" ht="18" customHeight="1">
      <c r="A27" s="84"/>
      <c r="B27" s="51" t="s">
        <v>194</v>
      </c>
      <c r="C27" s="51"/>
      <c r="D27" s="51"/>
      <c r="E27" s="52">
        <v>14575</v>
      </c>
      <c r="F27" s="52">
        <v>14959</v>
      </c>
      <c r="G27" s="52">
        <v>82924</v>
      </c>
      <c r="H27" s="52">
        <v>81335</v>
      </c>
      <c r="I27" s="52">
        <v>9562</v>
      </c>
      <c r="J27" s="52">
        <v>9762</v>
      </c>
      <c r="K27" s="52">
        <v>5850</v>
      </c>
      <c r="L27" s="52">
        <v>6105</v>
      </c>
      <c r="M27" s="52"/>
      <c r="N27" s="52"/>
    </row>
    <row r="28" spans="1:15" ht="18" customHeight="1">
      <c r="A28" s="84" t="s">
        <v>195</v>
      </c>
      <c r="B28" s="84" t="s">
        <v>196</v>
      </c>
      <c r="C28" s="51" t="s">
        <v>197</v>
      </c>
      <c r="D28" s="82" t="s">
        <v>40</v>
      </c>
      <c r="E28" s="52">
        <v>1903</v>
      </c>
      <c r="F28" s="52">
        <v>924</v>
      </c>
      <c r="G28" s="52">
        <v>5922</v>
      </c>
      <c r="H28" s="52">
        <v>5859</v>
      </c>
      <c r="I28" s="52">
        <v>3536</v>
      </c>
      <c r="J28" s="52">
        <v>3357</v>
      </c>
      <c r="K28" s="52">
        <v>1055</v>
      </c>
      <c r="L28" s="52">
        <v>908</v>
      </c>
      <c r="M28" s="52"/>
      <c r="N28" s="52"/>
    </row>
    <row r="29" spans="1:15" ht="18" customHeight="1">
      <c r="A29" s="84"/>
      <c r="B29" s="84"/>
      <c r="C29" s="51" t="s">
        <v>198</v>
      </c>
      <c r="D29" s="82" t="s">
        <v>41</v>
      </c>
      <c r="E29" s="52">
        <v>1560</v>
      </c>
      <c r="F29" s="52">
        <v>813</v>
      </c>
      <c r="G29" s="52">
        <v>3455</v>
      </c>
      <c r="H29" s="52">
        <v>3792</v>
      </c>
      <c r="I29" s="52">
        <v>3209</v>
      </c>
      <c r="J29" s="52">
        <v>3135</v>
      </c>
      <c r="K29" s="52">
        <v>680</v>
      </c>
      <c r="L29" s="52">
        <v>711</v>
      </c>
      <c r="M29" s="52"/>
      <c r="N29" s="52"/>
    </row>
    <row r="30" spans="1:15" ht="18" customHeight="1">
      <c r="A30" s="84"/>
      <c r="B30" s="84"/>
      <c r="C30" s="51" t="s">
        <v>199</v>
      </c>
      <c r="D30" s="82" t="s">
        <v>200</v>
      </c>
      <c r="E30" s="52">
        <v>145</v>
      </c>
      <c r="F30" s="52">
        <v>142</v>
      </c>
      <c r="G30" s="52">
        <v>416</v>
      </c>
      <c r="H30" s="52">
        <v>389</v>
      </c>
      <c r="I30" s="52">
        <v>127</v>
      </c>
      <c r="J30" s="52">
        <v>131</v>
      </c>
      <c r="K30" s="52">
        <v>344</v>
      </c>
      <c r="L30" s="52">
        <v>313</v>
      </c>
      <c r="M30" s="52"/>
      <c r="N30" s="52"/>
    </row>
    <row r="31" spans="1:15" ht="18" customHeight="1">
      <c r="A31" s="84"/>
      <c r="B31" s="84"/>
      <c r="C31" s="45" t="s">
        <v>201</v>
      </c>
      <c r="D31" s="82" t="s">
        <v>202</v>
      </c>
      <c r="E31" s="52">
        <f t="shared" ref="E31:N31" si="0">E28-E29-E30</f>
        <v>198</v>
      </c>
      <c r="F31" s="52">
        <f t="shared" si="0"/>
        <v>-31</v>
      </c>
      <c r="G31" s="52">
        <f t="shared" si="0"/>
        <v>2051</v>
      </c>
      <c r="H31" s="52">
        <f t="shared" si="0"/>
        <v>1678</v>
      </c>
      <c r="I31" s="52">
        <f t="shared" si="0"/>
        <v>200</v>
      </c>
      <c r="J31" s="52">
        <f t="shared" si="0"/>
        <v>91</v>
      </c>
      <c r="K31" s="52">
        <f t="shared" si="0"/>
        <v>31</v>
      </c>
      <c r="L31" s="52">
        <f t="shared" si="0"/>
        <v>-116</v>
      </c>
      <c r="M31" s="52">
        <f t="shared" si="0"/>
        <v>0</v>
      </c>
      <c r="N31" s="52">
        <f t="shared" si="0"/>
        <v>0</v>
      </c>
      <c r="O31" s="7"/>
    </row>
    <row r="32" spans="1:15" ht="18" customHeight="1">
      <c r="A32" s="84"/>
      <c r="B32" s="84"/>
      <c r="C32" s="51" t="s">
        <v>203</v>
      </c>
      <c r="D32" s="82" t="s">
        <v>204</v>
      </c>
      <c r="E32" s="52">
        <v>7</v>
      </c>
      <c r="F32" s="52">
        <v>7</v>
      </c>
      <c r="G32" s="52">
        <v>60</v>
      </c>
      <c r="H32" s="52">
        <v>49</v>
      </c>
      <c r="I32" s="52">
        <v>6</v>
      </c>
      <c r="J32" s="52">
        <v>3</v>
      </c>
      <c r="K32" s="52">
        <v>3</v>
      </c>
      <c r="L32" s="52">
        <v>5</v>
      </c>
      <c r="M32" s="52"/>
      <c r="N32" s="52"/>
    </row>
    <row r="33" spans="1:14" ht="18" customHeight="1">
      <c r="A33" s="84"/>
      <c r="B33" s="84"/>
      <c r="C33" s="51" t="s">
        <v>205</v>
      </c>
      <c r="D33" s="82" t="s">
        <v>206</v>
      </c>
      <c r="E33" s="52">
        <v>2</v>
      </c>
      <c r="F33" s="52">
        <v>4</v>
      </c>
      <c r="G33" s="52">
        <v>640</v>
      </c>
      <c r="H33" s="52">
        <v>639</v>
      </c>
      <c r="I33" s="52">
        <v>3</v>
      </c>
      <c r="J33" s="52">
        <v>5</v>
      </c>
      <c r="K33" s="52">
        <v>7</v>
      </c>
      <c r="L33" s="52">
        <v>7</v>
      </c>
      <c r="M33" s="52"/>
      <c r="N33" s="52"/>
    </row>
    <row r="34" spans="1:14" ht="18" customHeight="1">
      <c r="A34" s="84"/>
      <c r="B34" s="84"/>
      <c r="C34" s="45" t="s">
        <v>207</v>
      </c>
      <c r="D34" s="82" t="s">
        <v>208</v>
      </c>
      <c r="E34" s="52">
        <f t="shared" ref="E34:N34" si="1">E31+E32-E33</f>
        <v>203</v>
      </c>
      <c r="F34" s="52">
        <f t="shared" si="1"/>
        <v>-28</v>
      </c>
      <c r="G34" s="52">
        <f t="shared" si="1"/>
        <v>1471</v>
      </c>
      <c r="H34" s="52">
        <f t="shared" si="1"/>
        <v>1088</v>
      </c>
      <c r="I34" s="52">
        <f t="shared" si="1"/>
        <v>203</v>
      </c>
      <c r="J34" s="52">
        <f t="shared" si="1"/>
        <v>89</v>
      </c>
      <c r="K34" s="52">
        <f t="shared" si="1"/>
        <v>27</v>
      </c>
      <c r="L34" s="52">
        <f t="shared" si="1"/>
        <v>-118</v>
      </c>
      <c r="M34" s="52">
        <f t="shared" si="1"/>
        <v>0</v>
      </c>
      <c r="N34" s="52">
        <f t="shared" si="1"/>
        <v>0</v>
      </c>
    </row>
    <row r="35" spans="1:14" ht="18" customHeight="1">
      <c r="A35" s="84"/>
      <c r="B35" s="84" t="s">
        <v>209</v>
      </c>
      <c r="C35" s="51" t="s">
        <v>210</v>
      </c>
      <c r="D35" s="82" t="s">
        <v>211</v>
      </c>
      <c r="E35" s="52">
        <v>0</v>
      </c>
      <c r="F35" s="52">
        <v>0</v>
      </c>
      <c r="G35" s="52">
        <v>92</v>
      </c>
      <c r="H35" s="52">
        <v>87</v>
      </c>
      <c r="I35" s="52">
        <v>12</v>
      </c>
      <c r="J35" s="52">
        <v>3</v>
      </c>
      <c r="K35" s="52">
        <v>243</v>
      </c>
      <c r="L35" s="52">
        <v>303</v>
      </c>
      <c r="M35" s="52"/>
      <c r="N35" s="52"/>
    </row>
    <row r="36" spans="1:14" ht="18" customHeight="1">
      <c r="A36" s="84"/>
      <c r="B36" s="84"/>
      <c r="C36" s="51" t="s">
        <v>212</v>
      </c>
      <c r="D36" s="82" t="s">
        <v>213</v>
      </c>
      <c r="E36" s="52">
        <v>0</v>
      </c>
      <c r="F36" s="52">
        <v>25</v>
      </c>
      <c r="G36" s="52">
        <v>14</v>
      </c>
      <c r="H36" s="52">
        <v>44</v>
      </c>
      <c r="I36" s="52">
        <v>79</v>
      </c>
      <c r="J36" s="52">
        <v>8</v>
      </c>
      <c r="K36" s="52">
        <v>119</v>
      </c>
      <c r="L36" s="52">
        <v>11</v>
      </c>
      <c r="M36" s="52"/>
      <c r="N36" s="52"/>
    </row>
    <row r="37" spans="1:14" ht="18" customHeight="1">
      <c r="A37" s="84"/>
      <c r="B37" s="84"/>
      <c r="C37" s="51" t="s">
        <v>214</v>
      </c>
      <c r="D37" s="82" t="s">
        <v>215</v>
      </c>
      <c r="E37" s="52">
        <f t="shared" ref="E37:N37" si="2">E34+E35-E36</f>
        <v>203</v>
      </c>
      <c r="F37" s="52">
        <f t="shared" si="2"/>
        <v>-53</v>
      </c>
      <c r="G37" s="52">
        <f t="shared" si="2"/>
        <v>1549</v>
      </c>
      <c r="H37" s="52">
        <f t="shared" si="2"/>
        <v>1131</v>
      </c>
      <c r="I37" s="52">
        <f t="shared" si="2"/>
        <v>136</v>
      </c>
      <c r="J37" s="52">
        <f t="shared" si="2"/>
        <v>84</v>
      </c>
      <c r="K37" s="52">
        <f t="shared" si="2"/>
        <v>151</v>
      </c>
      <c r="L37" s="52">
        <f t="shared" si="2"/>
        <v>174</v>
      </c>
      <c r="M37" s="52">
        <f t="shared" si="2"/>
        <v>0</v>
      </c>
      <c r="N37" s="52">
        <f t="shared" si="2"/>
        <v>0</v>
      </c>
    </row>
    <row r="38" spans="1:14" ht="18" customHeight="1">
      <c r="A38" s="84"/>
      <c r="B38" s="84"/>
      <c r="C38" s="51" t="s">
        <v>216</v>
      </c>
      <c r="D38" s="82" t="s">
        <v>217</v>
      </c>
      <c r="E38" s="52">
        <v>0</v>
      </c>
      <c r="F38" s="52">
        <v>0</v>
      </c>
      <c r="G38" s="52">
        <v>0</v>
      </c>
      <c r="H38" s="52">
        <v>0</v>
      </c>
      <c r="I38" s="52">
        <v>0</v>
      </c>
      <c r="J38" s="52">
        <v>0</v>
      </c>
      <c r="K38" s="52">
        <v>0</v>
      </c>
      <c r="L38" s="52">
        <v>0</v>
      </c>
      <c r="M38" s="52"/>
      <c r="N38" s="52"/>
    </row>
    <row r="39" spans="1:14" ht="18" customHeight="1">
      <c r="A39" s="84"/>
      <c r="B39" s="84"/>
      <c r="C39" s="51" t="s">
        <v>218</v>
      </c>
      <c r="D39" s="82" t="s">
        <v>219</v>
      </c>
      <c r="E39" s="52">
        <v>0</v>
      </c>
      <c r="F39" s="52">
        <v>0</v>
      </c>
      <c r="G39" s="52">
        <v>0</v>
      </c>
      <c r="H39" s="52">
        <v>0</v>
      </c>
      <c r="I39" s="52">
        <v>0</v>
      </c>
      <c r="J39" s="52">
        <v>0</v>
      </c>
      <c r="K39" s="52">
        <v>0</v>
      </c>
      <c r="L39" s="52">
        <v>0</v>
      </c>
      <c r="M39" s="52"/>
      <c r="N39" s="52"/>
    </row>
    <row r="40" spans="1:14" ht="18" customHeight="1">
      <c r="A40" s="84"/>
      <c r="B40" s="84"/>
      <c r="C40" s="51" t="s">
        <v>220</v>
      </c>
      <c r="D40" s="82" t="s">
        <v>221</v>
      </c>
      <c r="E40" s="52">
        <v>0</v>
      </c>
      <c r="F40" s="52">
        <v>0</v>
      </c>
      <c r="G40" s="52">
        <v>0</v>
      </c>
      <c r="H40" s="52">
        <v>0</v>
      </c>
      <c r="I40" s="52">
        <v>0</v>
      </c>
      <c r="J40" s="52">
        <v>0</v>
      </c>
      <c r="K40" s="52">
        <v>27</v>
      </c>
      <c r="L40" s="52">
        <v>41</v>
      </c>
      <c r="M40" s="52"/>
      <c r="N40" s="52"/>
    </row>
    <row r="41" spans="1:14" ht="18" customHeight="1">
      <c r="A41" s="84"/>
      <c r="B41" s="84"/>
      <c r="C41" s="45" t="s">
        <v>222</v>
      </c>
      <c r="D41" s="82" t="s">
        <v>223</v>
      </c>
      <c r="E41" s="52">
        <f t="shared" ref="E41:N41" si="3">E34+E35-E36-E40</f>
        <v>203</v>
      </c>
      <c r="F41" s="52">
        <f t="shared" si="3"/>
        <v>-53</v>
      </c>
      <c r="G41" s="52">
        <f t="shared" si="3"/>
        <v>1549</v>
      </c>
      <c r="H41" s="52">
        <f t="shared" si="3"/>
        <v>1131</v>
      </c>
      <c r="I41" s="52">
        <f t="shared" si="3"/>
        <v>136</v>
      </c>
      <c r="J41" s="52">
        <f t="shared" si="3"/>
        <v>84</v>
      </c>
      <c r="K41" s="52">
        <f t="shared" si="3"/>
        <v>124</v>
      </c>
      <c r="L41" s="52">
        <f t="shared" si="3"/>
        <v>133</v>
      </c>
      <c r="M41" s="52">
        <f t="shared" si="3"/>
        <v>0</v>
      </c>
      <c r="N41" s="52">
        <f t="shared" si="3"/>
        <v>0</v>
      </c>
    </row>
    <row r="42" spans="1:14" ht="18" customHeight="1">
      <c r="A42" s="84"/>
      <c r="B42" s="84"/>
      <c r="C42" s="99" t="s">
        <v>224</v>
      </c>
      <c r="D42" s="99"/>
      <c r="E42" s="52">
        <f t="shared" ref="E42:N42" si="4">E37+E38-E39-E40</f>
        <v>203</v>
      </c>
      <c r="F42" s="52">
        <f t="shared" si="4"/>
        <v>-53</v>
      </c>
      <c r="G42" s="52">
        <f t="shared" si="4"/>
        <v>1549</v>
      </c>
      <c r="H42" s="52">
        <f t="shared" si="4"/>
        <v>1131</v>
      </c>
      <c r="I42" s="52">
        <f t="shared" si="4"/>
        <v>136</v>
      </c>
      <c r="J42" s="52">
        <f t="shared" si="4"/>
        <v>84</v>
      </c>
      <c r="K42" s="52">
        <f t="shared" si="4"/>
        <v>124</v>
      </c>
      <c r="L42" s="52">
        <f t="shared" si="4"/>
        <v>133</v>
      </c>
      <c r="M42" s="52">
        <f t="shared" si="4"/>
        <v>0</v>
      </c>
      <c r="N42" s="52">
        <f t="shared" si="4"/>
        <v>0</v>
      </c>
    </row>
    <row r="43" spans="1:14" ht="18" customHeight="1">
      <c r="A43" s="84"/>
      <c r="B43" s="84"/>
      <c r="C43" s="51" t="s">
        <v>225</v>
      </c>
      <c r="D43" s="82" t="s">
        <v>226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J43" s="52">
        <v>0</v>
      </c>
      <c r="K43" s="52">
        <v>0</v>
      </c>
      <c r="L43" s="52">
        <v>0</v>
      </c>
      <c r="M43" s="52"/>
      <c r="N43" s="52"/>
    </row>
    <row r="44" spans="1:14" ht="18" customHeight="1">
      <c r="A44" s="84"/>
      <c r="B44" s="84"/>
      <c r="C44" s="45" t="s">
        <v>227</v>
      </c>
      <c r="D44" s="64" t="s">
        <v>228</v>
      </c>
      <c r="E44" s="52">
        <f t="shared" ref="E44:N44" si="5">E41+E43</f>
        <v>203</v>
      </c>
      <c r="F44" s="52">
        <f t="shared" si="5"/>
        <v>-53</v>
      </c>
      <c r="G44" s="52">
        <f t="shared" si="5"/>
        <v>1549</v>
      </c>
      <c r="H44" s="52">
        <f t="shared" si="5"/>
        <v>1131</v>
      </c>
      <c r="I44" s="52">
        <f t="shared" si="5"/>
        <v>136</v>
      </c>
      <c r="J44" s="52">
        <f t="shared" si="5"/>
        <v>84</v>
      </c>
      <c r="K44" s="52">
        <f t="shared" si="5"/>
        <v>124</v>
      </c>
      <c r="L44" s="52">
        <f t="shared" si="5"/>
        <v>133</v>
      </c>
      <c r="M44" s="52">
        <f t="shared" si="5"/>
        <v>0</v>
      </c>
      <c r="N44" s="52">
        <f t="shared" si="5"/>
        <v>0</v>
      </c>
    </row>
    <row r="45" spans="1:14" ht="14.15" customHeight="1">
      <c r="A45" s="8" t="s">
        <v>229</v>
      </c>
    </row>
    <row r="46" spans="1:14" ht="14.15" customHeight="1">
      <c r="A46" s="8" t="s">
        <v>230</v>
      </c>
    </row>
    <row r="47" spans="1:14">
      <c r="A47" s="44"/>
    </row>
  </sheetData>
  <mergeCells count="15">
    <mergeCell ref="E6:F6"/>
    <mergeCell ref="G6:H6"/>
    <mergeCell ref="K6:L6"/>
    <mergeCell ref="M6:N6"/>
    <mergeCell ref="A8:A14"/>
    <mergeCell ref="B9:B14"/>
    <mergeCell ref="I6:J6"/>
    <mergeCell ref="C42:D42"/>
    <mergeCell ref="A15:A27"/>
    <mergeCell ref="B15:B18"/>
    <mergeCell ref="B19:B22"/>
    <mergeCell ref="B23:B26"/>
    <mergeCell ref="A28:A44"/>
    <mergeCell ref="B28:B34"/>
    <mergeCell ref="B35:B44"/>
  </mergeCells>
  <phoneticPr fontId="16"/>
  <pageMargins left="0.70866141732283472" right="0.23622047244094491" top="0.19685039370078741" bottom="0.23622047244094491" header="0.19685039370078741" footer="0.19685039370078741"/>
  <pageSetup paperSize="9" scale="73" orientation="landscape" r:id="rId1"/>
  <headerFooter alignWithMargins="0">
    <oddHeader>&amp;R&amp;"ｺﾞｼｯｸ,斜体"&amp;9都道府県－5</oddHeader>
  </headerFooter>
  <rowBreaks count="1" manualBreakCount="1">
    <brk id="4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1.普通会計予算(R6-7年度)</vt:lpstr>
      <vt:lpstr>2.公営企業会計予算(R6-7年度)</vt:lpstr>
      <vt:lpstr>3.(1)普通会計決算（R4-5年度)</vt:lpstr>
      <vt:lpstr>3.(2)財政指標等（R元‐R5年度）</vt:lpstr>
      <vt:lpstr>4.公営企業会計決算（R4-5年度）</vt:lpstr>
      <vt:lpstr>5.三セク決算（R4-5年度）</vt:lpstr>
      <vt:lpstr>'1.普通会計予算(R6-7年度)'!Print_Area</vt:lpstr>
      <vt:lpstr>'2.公営企業会計予算(R6-7年度)'!Print_Area</vt:lpstr>
      <vt:lpstr>'3.(1)普通会計決算（R4-5年度)'!Print_Area</vt:lpstr>
      <vt:lpstr>'3.(2)財政指標等（R元‐R5年度）'!Print_Area</vt:lpstr>
      <vt:lpstr>'4.公営企業会計決算（R4-5年度）'!Print_Area</vt:lpstr>
      <vt:lpstr>'5.三セク決算（R4-5年度）'!Print_Area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調査統計係</dc:creator>
  <cp:lastModifiedBy>chihousai09</cp:lastModifiedBy>
  <cp:lastPrinted>2025-09-01T06:16:57Z</cp:lastPrinted>
  <dcterms:created xsi:type="dcterms:W3CDTF">1999-07-06T05:17:05Z</dcterms:created>
  <dcterms:modified xsi:type="dcterms:W3CDTF">2025-09-18T00:51:15Z</dcterms:modified>
</cp:coreProperties>
</file>