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akitasv01\財政課\103 地方債関係\地方債\14  地方債協会\2025年度報告分\03_財務状況調査\03_回答\"/>
    </mc:Choice>
  </mc:AlternateContent>
  <xr:revisionPtr revIDLastSave="0" documentId="13_ncr:1_{34125620-6C96-40E2-8029-6C7C101C9DF8}" xr6:coauthVersionLast="47" xr6:coauthVersionMax="47" xr10:uidLastSave="{00000000-0000-0000-0000-000000000000}"/>
  <bookViews>
    <workbookView xWindow="28680" yWindow="-4035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8" l="1"/>
  <c r="K27" i="8"/>
  <c r="I27" i="8"/>
  <c r="G27" i="8"/>
  <c r="E27" i="8"/>
  <c r="H44" i="7"/>
  <c r="H24" i="7"/>
  <c r="N31" i="8"/>
  <c r="N34" i="8" s="1"/>
  <c r="L31" i="8"/>
  <c r="L34" i="8" s="1"/>
  <c r="J31" i="8"/>
  <c r="J34" i="8" s="1"/>
  <c r="H31" i="8"/>
  <c r="H34" i="8" s="1"/>
  <c r="F31" i="8"/>
  <c r="F34" i="8" s="1"/>
  <c r="Q24" i="7"/>
  <c r="Q27" i="7" s="1"/>
  <c r="P24" i="7"/>
  <c r="P27" i="7" s="1"/>
  <c r="Q16" i="7"/>
  <c r="P16" i="7"/>
  <c r="Q15" i="7"/>
  <c r="P15" i="7"/>
  <c r="Q14" i="7"/>
  <c r="P14" i="7"/>
  <c r="E22" i="6"/>
  <c r="F45" i="2"/>
  <c r="N41" i="8" l="1"/>
  <c r="N44" i="8" s="1"/>
  <c r="N37" i="8"/>
  <c r="N42" i="8" s="1"/>
  <c r="L41" i="8"/>
  <c r="L44" i="8" s="1"/>
  <c r="L37" i="8"/>
  <c r="L42" i="8" s="1"/>
  <c r="J41" i="8"/>
  <c r="J44" i="8" s="1"/>
  <c r="J37" i="8"/>
  <c r="J42" i="8" s="1"/>
  <c r="H37" i="8"/>
  <c r="H42" i="8" s="1"/>
  <c r="H41" i="8"/>
  <c r="H44" i="8" s="1"/>
  <c r="F41" i="8"/>
  <c r="F37" i="8"/>
  <c r="F42" i="8" s="1"/>
  <c r="I9" i="5"/>
  <c r="K44" i="4" l="1"/>
  <c r="K39" i="4"/>
  <c r="K45" i="4" s="1"/>
  <c r="I44" i="4"/>
  <c r="I39" i="4"/>
  <c r="I45" i="4" s="1"/>
  <c r="G44" i="4"/>
  <c r="G39" i="4"/>
  <c r="G45" i="4" s="1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F39" i="2" l="1"/>
  <c r="J10" i="2" l="1"/>
  <c r="I9" i="2"/>
  <c r="G45" i="2"/>
  <c r="F27" i="2"/>
  <c r="G27" i="2" s="1"/>
  <c r="F22" i="6"/>
  <c r="E19" i="6"/>
  <c r="E23" i="6" s="1"/>
  <c r="H45" i="5"/>
  <c r="F45" i="5"/>
  <c r="G44" i="5" s="1"/>
  <c r="H27" i="5"/>
  <c r="F27" i="5"/>
  <c r="F44" i="4"/>
  <c r="F39" i="4"/>
  <c r="F45" i="4" s="1"/>
  <c r="H45" i="2"/>
  <c r="M31" i="8"/>
  <c r="M34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M44" i="7"/>
  <c r="L44" i="7"/>
  <c r="K44" i="7"/>
  <c r="J44" i="7"/>
  <c r="I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7" i="7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8" i="5"/>
  <c r="I17" i="5"/>
  <c r="I16" i="5"/>
  <c r="I15" i="5"/>
  <c r="I14" i="5"/>
  <c r="I13" i="5"/>
  <c r="I12" i="5"/>
  <c r="I11" i="5"/>
  <c r="I10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2" i="2"/>
  <c r="I41" i="2"/>
  <c r="I38" i="2"/>
  <c r="I36" i="2"/>
  <c r="I30" i="2"/>
  <c r="I24" i="2"/>
  <c r="O39" i="4"/>
  <c r="O44" i="4"/>
  <c r="N39" i="4"/>
  <c r="N45" i="4" s="1"/>
  <c r="N44" i="4"/>
  <c r="M39" i="4"/>
  <c r="M44" i="4"/>
  <c r="M45" i="4" s="1"/>
  <c r="L39" i="4"/>
  <c r="L44" i="4"/>
  <c r="L45" i="4"/>
  <c r="J39" i="4"/>
  <c r="J44" i="4"/>
  <c r="H39" i="4"/>
  <c r="H44" i="4"/>
  <c r="O24" i="4"/>
  <c r="O27" i="4" s="1"/>
  <c r="N24" i="4"/>
  <c r="N27" i="4" s="1"/>
  <c r="M24" i="4"/>
  <c r="M27" i="4" s="1"/>
  <c r="L24" i="4"/>
  <c r="L27" i="4" s="1"/>
  <c r="J24" i="4"/>
  <c r="J27" i="4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J16" i="4"/>
  <c r="J15" i="4"/>
  <c r="J14" i="4"/>
  <c r="H16" i="4"/>
  <c r="H15" i="4"/>
  <c r="H14" i="4"/>
  <c r="F24" i="4"/>
  <c r="F27" i="4" s="1"/>
  <c r="F16" i="4"/>
  <c r="F15" i="4"/>
  <c r="F14" i="4"/>
  <c r="E21" i="6"/>
  <c r="G42" i="5" l="1"/>
  <c r="G37" i="5"/>
  <c r="G40" i="5"/>
  <c r="G34" i="5"/>
  <c r="G33" i="5"/>
  <c r="G35" i="5"/>
  <c r="G30" i="5"/>
  <c r="G28" i="5"/>
  <c r="G19" i="5"/>
  <c r="G9" i="5"/>
  <c r="G41" i="2"/>
  <c r="G29" i="2"/>
  <c r="G14" i="2"/>
  <c r="G41" i="5"/>
  <c r="M45" i="7"/>
  <c r="G38" i="5"/>
  <c r="O45" i="7"/>
  <c r="G39" i="5"/>
  <c r="I45" i="5"/>
  <c r="G45" i="5"/>
  <c r="G29" i="5"/>
  <c r="G28" i="2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2" i="6"/>
  <c r="H23" i="6"/>
  <c r="G23" i="6"/>
  <c r="G22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I27" i="5"/>
  <c r="G33" i="2"/>
  <c r="G12" i="5"/>
  <c r="G26" i="5"/>
  <c r="G10" i="5"/>
  <c r="G15" i="5"/>
  <c r="G27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<sst xmlns="http://schemas.openxmlformats.org/spreadsheetml/2006/main" count="446" uniqueCount="267">
  <si>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</si>
  <si>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</si>
  <si>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</si>
  <si>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</si>
  <si>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</si>
  <si>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</si>
  <si>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</si>
  <si>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</si>
  <si>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</si>
  <si>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</si>
  <si>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</si>
  <si>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</si>
  <si>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</si>
  <si>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</si>
  <si>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</si>
  <si>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</si>
  <si>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</si>
  <si>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</si>
  <si>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</si>
  <si>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</si>
  <si>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</si>
  <si>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</si>
  <si>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</si>
  <si>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</si>
  <si>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</si>
  <si>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</si>
  <si>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</si>
  <si>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</si>
  <si>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</si>
  <si>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</si>
  <si>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</si>
  <si>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</si>
  <si>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</si>
  <si>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</si>
  <si>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</si>
  <si>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</si>
  <si>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</si>
  <si>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</si>
  <si>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</si>
  <si>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</si>
  <si>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</si>
  <si>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</si>
  <si>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</si>
  <si>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</si>
  <si>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</si>
  <si>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</si>
  <si>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</si>
  <si>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</si>
  <si>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</si>
  <si>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</si>
  <si>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</si>
  <si>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</si>
  <si>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</si>
  <si>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</si>
  <si>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</si>
  <si>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</si>
  <si>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</si>
  <si>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</si>
  <si>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</si>
  <si>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</si>
  <si>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</si>
  <si>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</si>
  <si>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</si>
  <si>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</si>
  <si>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</si>
  <si>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</si>
  <si>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</si>
  <si>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</si>
  <si>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</si>
  <si>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</si>
  <si>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</si>
  <si>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</si>
  <si>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</si>
  <si>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</si>
  <si>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</si>
  <si>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</si>
  <si>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</si>
  <si>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</si>
  <si>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</si>
  <si>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</si>
  <si>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</si>
  <si>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</si>
  <si>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</si>
  <si>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</si>
  <si>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</si>
  <si>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</si>
  <si>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</si>
  <si>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</si>
  <si>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</si>
  <si>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</si>
  <si>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</si>
  <si>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</si>
  <si>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</si>
  <si>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</si>
  <si>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</si>
  <si>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</si>
  <si>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</si>
  <si>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</si>
  <si>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</si>
  <si>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</si>
  <si>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</si>
  <si>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</si>
  <si>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</si>
  <si>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</si>
  <si>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</si>
  <si>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</si>
  <si>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</si>
  <si>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</si>
  <si>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</si>
  <si>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</si>
  <si>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</si>
  <si>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</si>
  <si>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</si>
  <si>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</si>
  <si>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</si>
  <si>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</si>
  <si>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</si>
  <si>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</si>
  <si>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</si>
  <si>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</si>
  <si>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</si>
  <si>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</si>
  <si>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</si>
  <si>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</si>
  <si>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</si>
  <si>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</si>
  <si>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</si>
  <si>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</si>
  <si>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</si>
  <si>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</si>
  <si>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</si>
  <si>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</si>
  <si>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</si>
  <si>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</si>
  <si>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</si>
  <si>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</si>
  <si>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</si>
  <si>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</si>
  <si>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</si>
  <si>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</si>
  <si>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</si>
  <si>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</si>
  <si>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</si>
  <si>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</si>
  <si>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</si>
  <si>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</si>
  <si>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</si>
  <si>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</si>
  <si>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</si>
  <si>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</si>
  <si>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</si>
  <si>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</si>
  <si>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</si>
  <si>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</si>
  <si>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</si>
  <si>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</si>
  <si>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</si>
  <si>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</si>
  <si>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</si>
  <si>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</si>
  <si>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</si>
  <si>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</si>
  <si>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</si>
  <si>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</si>
  <si>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</si>
  <si>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</si>
  <si>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</si>
  <si>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</si>
  <si>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</si>
  <si>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</si>
  <si>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</si>
  <si>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</si>
  <si>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</si>
  <si>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</si>
  <si>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</si>
  <si>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</si>
  <si>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</si>
  <si>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</si>
  <si>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</si>
  <si>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</si>
  <si>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</si>
  <si>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</si>
  <si>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</si>
  <si>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</si>
  <si>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</si>
  <si>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</si>
  <si>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</si>
  <si>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</si>
  <si>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</si>
  <si>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</si>
  <si>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</si>
  <si>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</si>
  <si>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</si>
  <si>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</si>
  <si>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</si>
  <si>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</si>
  <si>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</si>
  <si>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</si>
  <si>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</si>
  <si>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</si>
  <si>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</si>
  <si>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</si>
  <si>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</si>
  <si>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</si>
  <si>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</si>
  <si>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</si>
  <si>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</si>
  <si>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</si>
  <si>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</si>
  <si>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</si>
  <si>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</si>
  <si>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</si>
  <si>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</si>
  <si>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</si>
  <si>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</si>
  <si>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</si>
  <si>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</si>
  <si>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</si>
  <si>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</si>
  <si>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</si>
  <si>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</si>
  <si>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</si>
  <si>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</si>
  <si>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</si>
  <si>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</si>
  <si>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</si>
  <si>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</si>
  <si>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</si>
  <si>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</si>
  <si>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</si>
  <si>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</si>
  <si>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</si>
  <si>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</si>
  <si>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</si>
  <si>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</si>
  <si>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</si>
  <si>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</si>
  <si>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</si>
  <si>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</si>
  <si>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</si>
  <si>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</si>
  <si>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</si>
  <si>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</si>
  <si>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</si>
  <si>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</si>
  <si>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</si>
  <si>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</si>
  <si>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</si>
  <si>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</si>
  <si>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</si>
  <si>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秋田県</t>
    <rPh sb="0" eb="3">
      <t>アキタケン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</si>
  <si>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23"/>
  </si>
  <si>
    <t>電気事業</t>
    <rPh sb="0" eb="2">
      <t>でんき</t>
    </rPh>
    <rPh sb="2" eb="4">
      <t>じぎょう</t>
    </rPh>
    <phoneticPr fontId="20" type="Hiragana"/>
  </si>
  <si>
    <t>下水道事業</t>
    <rPh sb="0" eb="3">
      <t>げすいどう</t>
    </rPh>
    <rPh sb="3" eb="5">
      <t>じぎょう</t>
    </rPh>
    <phoneticPr fontId="20" type="Hiragana"/>
  </si>
  <si>
    <t>港湾整備事業</t>
    <rPh sb="0" eb="2">
      <t>コウワン</t>
    </rPh>
    <rPh sb="2" eb="4">
      <t>セイビ</t>
    </rPh>
    <rPh sb="4" eb="6">
      <t>ジギョウ</t>
    </rPh>
    <phoneticPr fontId="24"/>
  </si>
  <si>
    <t>宅地(臨海土地造成事業)</t>
    <rPh sb="0" eb="2">
      <t>タクチ</t>
    </rPh>
    <rPh sb="3" eb="5">
      <t>リンカイ</t>
    </rPh>
    <rPh sb="5" eb="7">
      <t>トチ</t>
    </rPh>
    <rPh sb="7" eb="9">
      <t>ゾウセイ</t>
    </rPh>
    <rPh sb="9" eb="11">
      <t>ジギョウ</t>
    </rPh>
    <phoneticPr fontId="24"/>
  </si>
  <si>
    <t>宅地(その他造成事業)</t>
    <rPh sb="0" eb="2">
      <t>タクチ</t>
    </rPh>
    <rPh sb="5" eb="6">
      <t>タ</t>
    </rPh>
    <rPh sb="6" eb="8">
      <t>ゾウセイ</t>
    </rPh>
    <rPh sb="8" eb="10">
      <t>ジギョウ</t>
    </rPh>
    <phoneticPr fontId="24"/>
  </si>
  <si>
    <t>秋田県</t>
    <rPh sb="0" eb="3">
      <t>アキタケン</t>
    </rPh>
    <phoneticPr fontId="16"/>
  </si>
  <si>
    <t>流域下水道事業</t>
    <rPh sb="0" eb="2">
      <t>リュウイキ</t>
    </rPh>
    <rPh sb="2" eb="5">
      <t>ゲスイドウ</t>
    </rPh>
    <rPh sb="5" eb="7">
      <t>ジギョウ</t>
    </rPh>
    <phoneticPr fontId="25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</si>
  <si>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25"/>
  </si>
  <si>
    <t>病院事業(循環器・脳脊髄センター)</t>
    <rPh sb="0" eb="2">
      <t>ビョウイン</t>
    </rPh>
    <rPh sb="2" eb="4">
      <t>ジギョウ</t>
    </rPh>
    <rPh sb="5" eb="8">
      <t>ジュンカンキ</t>
    </rPh>
    <rPh sb="9" eb="10">
      <t>ノウ</t>
    </rPh>
    <rPh sb="10" eb="12">
      <t>セキズイ</t>
    </rPh>
    <phoneticPr fontId="26"/>
  </si>
  <si>
    <t>病院事業(リハビリテーション・精神医療センター)</t>
    <rPh sb="0" eb="2">
      <t>ビョウイン</t>
    </rPh>
    <rPh sb="2" eb="4">
      <t>ジギョウ</t>
    </rPh>
    <rPh sb="15" eb="17">
      <t>セイシン</t>
    </rPh>
    <rPh sb="17" eb="19">
      <t>イリョウ</t>
    </rPh>
    <phoneticPr fontId="26"/>
  </si>
  <si>
    <t>(株)玉川サービス</t>
    <rPh sb="0" eb="3">
      <t>カブ</t>
    </rPh>
    <rPh sb="3" eb="5">
      <t>タマガワ</t>
    </rPh>
    <phoneticPr fontId="27"/>
  </si>
  <si>
    <t>(株)秋田ふるさと村</t>
    <rPh sb="0" eb="3">
      <t>カブ</t>
    </rPh>
    <rPh sb="3" eb="5">
      <t>アキタ</t>
    </rPh>
    <rPh sb="9" eb="10">
      <t>ムラ</t>
    </rPh>
    <phoneticPr fontId="27"/>
  </si>
  <si>
    <t>(株)男鹿水族館</t>
    <rPh sb="0" eb="3">
      <t>カブ</t>
    </rPh>
    <rPh sb="3" eb="5">
      <t>オガ</t>
    </rPh>
    <rPh sb="5" eb="8">
      <t>スイゾクカン</t>
    </rPh>
    <phoneticPr fontId="27"/>
  </si>
  <si>
    <t>(株)秋田県分析化学センター</t>
    <rPh sb="0" eb="3">
      <t>カブ</t>
    </rPh>
    <rPh sb="3" eb="5">
      <t>アキタ</t>
    </rPh>
    <rPh sb="5" eb="6">
      <t>ケン</t>
    </rPh>
    <rPh sb="6" eb="8">
      <t>ブンセキ</t>
    </rPh>
    <rPh sb="8" eb="10">
      <t>カガク</t>
    </rPh>
    <phoneticPr fontId="27"/>
  </si>
  <si>
    <t>秋田県土地開発公社</t>
    <rPh sb="0" eb="2">
      <t>アキタ</t>
    </rPh>
    <rPh sb="2" eb="3">
      <t>ケン</t>
    </rPh>
    <rPh sb="3" eb="5">
      <t>トチ</t>
    </rPh>
    <rPh sb="5" eb="7">
      <t>カイハツ</t>
    </rPh>
    <rPh sb="7" eb="9">
      <t>コウシャ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</si>
</sst>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8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name val="游ゴシック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ゴシック"/>
      <family val="2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3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horizontal="distributed" vertical="center" justifyLastLine="1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7" fontId="21" fillId="0" borderId="10" xfId="1" applyNumberFormat="1" applyFont="1" applyBorder="1" applyAlignment="1">
      <alignment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Q30" sqref="Q30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11" ht="34.049999999999997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.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7" t="s">
        <v>87</v>
      </c>
      <c r="B9" s="87" t="s">
        <v>89</v>
      </c>
      <c r="C9" s="60" t="s">
        <v>3</v>
      </c>
      <c r="D9" s="53"/>
      <c r="E9" s="53"/>
      <c r="F9" s="54">
        <v>133277</v>
      </c>
      <c r="G9" s="55">
        <f>F9/$F$27*100</f>
        <v>23.78701857777984</v>
      </c>
      <c r="H9" s="54">
        <v>124634</v>
      </c>
      <c r="I9" s="55">
        <f>(F9/H9-1)*100</f>
        <v>6.9347048157003766</v>
      </c>
      <c r="K9" s="25"/>
    </row>
    <row r="10" spans="1:11" ht="18" customHeight="1">
      <c r="A10" s="87"/>
      <c r="B10" s="87"/>
      <c r="C10" s="62"/>
      <c r="D10" s="64" t="s">
        <v>22</v>
      </c>
      <c r="E10" s="53"/>
      <c r="F10" s="54">
        <v>30612</v>
      </c>
      <c r="G10" s="55">
        <f t="shared" ref="G10:G26" si="0">F10/$F$27*100</f>
        <v>5.4635699535778608</v>
      </c>
      <c r="H10" s="54">
        <v>27001</v>
      </c>
      <c r="I10" s="55">
        <f t="shared" ref="I10:I27" si="1">(F10/H10-1)*100</f>
        <v>13.373578756342352</v>
      </c>
      <c r="J10" s="2">
        <f>H10-H11</f>
        <v>3364</v>
      </c>
    </row>
    <row r="11" spans="1:11" ht="18" customHeight="1">
      <c r="A11" s="87"/>
      <c r="B11" s="87"/>
      <c r="C11" s="62"/>
      <c r="D11" s="62"/>
      <c r="E11" s="47" t="s">
        <v>23</v>
      </c>
      <c r="F11" s="54">
        <v>26495</v>
      </c>
      <c r="G11" s="55">
        <f t="shared" si="0"/>
        <v>4.7287758369281789</v>
      </c>
      <c r="H11" s="54">
        <v>23637</v>
      </c>
      <c r="I11" s="55">
        <f t="shared" si="1"/>
        <v>12.091212928882689</v>
      </c>
    </row>
    <row r="12" spans="1:11" ht="18" customHeight="1">
      <c r="A12" s="87"/>
      <c r="B12" s="87"/>
      <c r="C12" s="62"/>
      <c r="D12" s="62"/>
      <c r="E12" s="47" t="s">
        <v>24</v>
      </c>
      <c r="F12" s="54">
        <v>2276</v>
      </c>
      <c r="G12" s="55">
        <f t="shared" si="0"/>
        <v>0.406216033396812</v>
      </c>
      <c r="H12" s="54">
        <v>2226</v>
      </c>
      <c r="I12" s="55">
        <f t="shared" si="1"/>
        <v>2.2461814914645162</v>
      </c>
    </row>
    <row r="13" spans="1:11" ht="18" customHeight="1">
      <c r="A13" s="87"/>
      <c r="B13" s="87"/>
      <c r="C13" s="62"/>
      <c r="D13" s="63"/>
      <c r="E13" s="47" t="s">
        <v>25</v>
      </c>
      <c r="F13" s="54">
        <v>136</v>
      </c>
      <c r="G13" s="55">
        <f t="shared" si="0"/>
        <v>2.4273014297876289E-2</v>
      </c>
      <c r="H13" s="54">
        <v>43</v>
      </c>
      <c r="I13" s="55">
        <f t="shared" si="1"/>
        <v>216.27906976744185</v>
      </c>
    </row>
    <row r="14" spans="1:11" ht="18" customHeight="1">
      <c r="A14" s="87"/>
      <c r="B14" s="87"/>
      <c r="C14" s="62"/>
      <c r="D14" s="60" t="s">
        <v>26</v>
      </c>
      <c r="E14" s="53"/>
      <c r="F14" s="54">
        <v>24463</v>
      </c>
      <c r="G14" s="55">
        <f t="shared" si="0"/>
        <v>4.3661084468304976</v>
      </c>
      <c r="H14" s="54">
        <v>23530</v>
      </c>
      <c r="I14" s="55">
        <f t="shared" si="1"/>
        <v>3.965150871228218</v>
      </c>
    </row>
    <row r="15" spans="1:11" ht="18" customHeight="1">
      <c r="A15" s="87"/>
      <c r="B15" s="87"/>
      <c r="C15" s="62"/>
      <c r="D15" s="62"/>
      <c r="E15" s="47" t="s">
        <v>27</v>
      </c>
      <c r="F15" s="54">
        <v>940</v>
      </c>
      <c r="G15" s="55">
        <f t="shared" si="0"/>
        <v>0.16776936352943905</v>
      </c>
      <c r="H15" s="54">
        <v>939</v>
      </c>
      <c r="I15" s="55">
        <f t="shared" si="1"/>
        <v>0.10649627263046302</v>
      </c>
    </row>
    <row r="16" spans="1:11" ht="18" customHeight="1">
      <c r="A16" s="87"/>
      <c r="B16" s="87"/>
      <c r="C16" s="62"/>
      <c r="D16" s="63"/>
      <c r="E16" s="47" t="s">
        <v>28</v>
      </c>
      <c r="F16" s="54">
        <v>23523</v>
      </c>
      <c r="G16" s="55">
        <f t="shared" si="0"/>
        <v>4.1983390833010583</v>
      </c>
      <c r="H16" s="54">
        <v>22591</v>
      </c>
      <c r="I16" s="55">
        <f t="shared" si="1"/>
        <v>4.1255367181620928</v>
      </c>
      <c r="K16" s="26"/>
    </row>
    <row r="17" spans="1:26" ht="18" customHeight="1">
      <c r="A17" s="87"/>
      <c r="B17" s="87"/>
      <c r="C17" s="62"/>
      <c r="D17" s="88" t="s">
        <v>29</v>
      </c>
      <c r="E17" s="89"/>
      <c r="F17" s="54">
        <v>21905</v>
      </c>
      <c r="G17" s="55">
        <f t="shared" si="0"/>
        <v>3.9095616043748538</v>
      </c>
      <c r="H17" s="54">
        <v>19418</v>
      </c>
      <c r="I17" s="55">
        <f t="shared" si="1"/>
        <v>12.807704191986824</v>
      </c>
    </row>
    <row r="18" spans="1:26" ht="18" customHeight="1">
      <c r="A18" s="87"/>
      <c r="B18" s="87"/>
      <c r="C18" s="62"/>
      <c r="D18" s="88" t="s">
        <v>93</v>
      </c>
      <c r="E18" s="90"/>
      <c r="F18" s="54">
        <v>1422</v>
      </c>
      <c r="G18" s="55">
        <f t="shared" si="0"/>
        <v>0.25379578184985352</v>
      </c>
      <c r="H18" s="54">
        <v>1506</v>
      </c>
      <c r="I18" s="55">
        <f t="shared" si="1"/>
        <v>-5.5776892430278835</v>
      </c>
    </row>
    <row r="19" spans="1:26" ht="18" customHeight="1">
      <c r="A19" s="87"/>
      <c r="B19" s="87"/>
      <c r="C19" s="61"/>
      <c r="D19" s="88" t="s">
        <v>94</v>
      </c>
      <c r="E19" s="90"/>
      <c r="F19" s="86">
        <v>0</v>
      </c>
      <c r="G19" s="55">
        <f t="shared" si="0"/>
        <v>0</v>
      </c>
      <c r="H19" s="54">
        <v>0</v>
      </c>
      <c r="I19" s="86">
        <v>0</v>
      </c>
      <c r="Z19" s="2" t="s">
        <v>95</v>
      </c>
    </row>
    <row r="20" spans="1:26" ht="18" customHeight="1">
      <c r="A20" s="87"/>
      <c r="B20" s="87"/>
      <c r="C20" s="53" t="s">
        <v>4</v>
      </c>
      <c r="D20" s="53"/>
      <c r="E20" s="53"/>
      <c r="F20" s="54">
        <v>22698</v>
      </c>
      <c r="G20" s="55">
        <f t="shared" si="0"/>
        <v>4.0510946950970297</v>
      </c>
      <c r="H20" s="54">
        <v>19784</v>
      </c>
      <c r="I20" s="55">
        <f t="shared" si="1"/>
        <v>14.729073999191256</v>
      </c>
    </row>
    <row r="21" spans="1:26" ht="18" customHeight="1">
      <c r="A21" s="87"/>
      <c r="B21" s="87"/>
      <c r="C21" s="53" t="s">
        <v>5</v>
      </c>
      <c r="D21" s="53"/>
      <c r="E21" s="53"/>
      <c r="F21" s="54">
        <v>195390</v>
      </c>
      <c r="G21" s="55">
        <f t="shared" si="0"/>
        <v>34.872825468103294</v>
      </c>
      <c r="H21" s="54">
        <v>195406</v>
      </c>
      <c r="I21" s="55">
        <f t="shared" si="1"/>
        <v>-8.188080202242709E-3</v>
      </c>
    </row>
    <row r="22" spans="1:26" ht="18" customHeight="1">
      <c r="A22" s="87"/>
      <c r="B22" s="87"/>
      <c r="C22" s="53" t="s">
        <v>30</v>
      </c>
      <c r="D22" s="53"/>
      <c r="E22" s="53"/>
      <c r="F22" s="54">
        <v>6395</v>
      </c>
      <c r="G22" s="55">
        <f t="shared" si="0"/>
        <v>1.1413671061391093</v>
      </c>
      <c r="H22" s="54">
        <v>6507</v>
      </c>
      <c r="I22" s="55">
        <f t="shared" si="1"/>
        <v>-1.7212232979867848</v>
      </c>
    </row>
    <row r="23" spans="1:26" ht="18" customHeight="1">
      <c r="A23" s="87"/>
      <c r="B23" s="87"/>
      <c r="C23" s="53" t="s">
        <v>6</v>
      </c>
      <c r="D23" s="53"/>
      <c r="E23" s="53"/>
      <c r="F23" s="54">
        <v>73180</v>
      </c>
      <c r="G23" s="55">
        <f t="shared" si="0"/>
        <v>13.06102342881314</v>
      </c>
      <c r="H23" s="54">
        <v>78310</v>
      </c>
      <c r="I23" s="55">
        <f t="shared" si="1"/>
        <v>-6.550887498403779</v>
      </c>
    </row>
    <row r="24" spans="1:26" ht="18" customHeight="1">
      <c r="A24" s="87"/>
      <c r="B24" s="87"/>
      <c r="C24" s="53" t="s">
        <v>31</v>
      </c>
      <c r="D24" s="53"/>
      <c r="E24" s="53"/>
      <c r="F24" s="54">
        <v>1562</v>
      </c>
      <c r="G24" s="55">
        <f t="shared" si="0"/>
        <v>0.27878270833296148</v>
      </c>
      <c r="H24" s="54">
        <v>815</v>
      </c>
      <c r="I24" s="55">
        <f t="shared" si="1"/>
        <v>91.656441717791409</v>
      </c>
    </row>
    <row r="25" spans="1:26" ht="18" customHeight="1">
      <c r="A25" s="87"/>
      <c r="B25" s="87"/>
      <c r="C25" s="53" t="s">
        <v>7</v>
      </c>
      <c r="D25" s="53"/>
      <c r="E25" s="53"/>
      <c r="F25" s="54">
        <v>50310</v>
      </c>
      <c r="G25" s="55">
        <f t="shared" si="0"/>
        <v>8.9792305097511473</v>
      </c>
      <c r="H25" s="54">
        <v>57354</v>
      </c>
      <c r="I25" s="55">
        <f t="shared" si="1"/>
        <v>-12.281619416256929</v>
      </c>
    </row>
    <row r="26" spans="1:26" ht="18" customHeight="1">
      <c r="A26" s="87"/>
      <c r="B26" s="87"/>
      <c r="C26" s="53" t="s">
        <v>8</v>
      </c>
      <c r="D26" s="53"/>
      <c r="E26" s="53"/>
      <c r="F26" s="54">
        <v>77481</v>
      </c>
      <c r="G26" s="55">
        <f t="shared" si="0"/>
        <v>13.828657505983477</v>
      </c>
      <c r="H26" s="54">
        <v>87996</v>
      </c>
      <c r="I26" s="55">
        <f t="shared" si="1"/>
        <v>-11.949406791217786</v>
      </c>
    </row>
    <row r="27" spans="1:26" ht="18" customHeight="1">
      <c r="A27" s="87"/>
      <c r="B27" s="87"/>
      <c r="C27" s="53" t="s">
        <v>9</v>
      </c>
      <c r="D27" s="53"/>
      <c r="E27" s="53"/>
      <c r="F27" s="54">
        <f>SUM(F9,F20:F26)</f>
        <v>560293</v>
      </c>
      <c r="G27" s="55">
        <f>F27/$F$27*100</f>
        <v>100</v>
      </c>
      <c r="H27" s="54">
        <v>570806</v>
      </c>
      <c r="I27" s="55">
        <f t="shared" si="1"/>
        <v>-1.8417816210761662</v>
      </c>
    </row>
    <row r="28" spans="1:26" ht="18" customHeight="1">
      <c r="A28" s="87"/>
      <c r="B28" s="87" t="s">
        <v>88</v>
      </c>
      <c r="C28" s="60" t="s">
        <v>10</v>
      </c>
      <c r="D28" s="53"/>
      <c r="E28" s="53"/>
      <c r="F28" s="54">
        <v>236720</v>
      </c>
      <c r="G28" s="55">
        <f>F28/$F$45*100</f>
        <v>42.249398527910451</v>
      </c>
      <c r="H28" s="54">
        <v>241038</v>
      </c>
      <c r="I28" s="55">
        <f>(F28/H28-1)*100</f>
        <v>-1.7914187804412562</v>
      </c>
    </row>
    <row r="29" spans="1:26" ht="18" customHeight="1">
      <c r="A29" s="87"/>
      <c r="B29" s="87"/>
      <c r="C29" s="62"/>
      <c r="D29" s="53" t="s">
        <v>11</v>
      </c>
      <c r="E29" s="53"/>
      <c r="F29" s="54">
        <v>133937</v>
      </c>
      <c r="G29" s="55">
        <f t="shared" ref="G29:G44" si="2">F29/$F$45*100</f>
        <v>23.904856753264369</v>
      </c>
      <c r="H29" s="54">
        <v>136014</v>
      </c>
      <c r="I29" s="55">
        <f t="shared" ref="I29:I45" si="3">(F29/H29-1)*100</f>
        <v>-1.5270486861646559</v>
      </c>
    </row>
    <row r="30" spans="1:26" ht="18" customHeight="1">
      <c r="A30" s="87"/>
      <c r="B30" s="87"/>
      <c r="C30" s="62"/>
      <c r="D30" s="53" t="s">
        <v>32</v>
      </c>
      <c r="E30" s="53"/>
      <c r="F30" s="54">
        <v>10152</v>
      </c>
      <c r="G30" s="55">
        <f t="shared" si="2"/>
        <v>1.811912359983723</v>
      </c>
      <c r="H30" s="54">
        <v>10083</v>
      </c>
      <c r="I30" s="55">
        <f t="shared" si="3"/>
        <v>0.68432014281463172</v>
      </c>
    </row>
    <row r="31" spans="1:26" ht="18" customHeight="1">
      <c r="A31" s="87"/>
      <c r="B31" s="87"/>
      <c r="C31" s="61"/>
      <c r="D31" s="53" t="s">
        <v>12</v>
      </c>
      <c r="E31" s="53"/>
      <c r="F31" s="54">
        <v>92632</v>
      </c>
      <c r="G31" s="55">
        <f t="shared" si="2"/>
        <v>16.532807893027208</v>
      </c>
      <c r="H31" s="54">
        <v>94941</v>
      </c>
      <c r="I31" s="55">
        <f t="shared" si="3"/>
        <v>-2.4320367386060804</v>
      </c>
    </row>
    <row r="32" spans="1:26" ht="18" customHeight="1">
      <c r="A32" s="87"/>
      <c r="B32" s="87"/>
      <c r="C32" s="60" t="s">
        <v>13</v>
      </c>
      <c r="D32" s="53"/>
      <c r="E32" s="53"/>
      <c r="F32" s="54">
        <v>224130</v>
      </c>
      <c r="G32" s="55">
        <f t="shared" si="2"/>
        <v>40.002355914416057</v>
      </c>
      <c r="H32" s="54">
        <v>217158</v>
      </c>
      <c r="I32" s="55">
        <f t="shared" si="3"/>
        <v>3.210565578979363</v>
      </c>
    </row>
    <row r="33" spans="1:9" ht="18" customHeight="1">
      <c r="A33" s="87"/>
      <c r="B33" s="87"/>
      <c r="C33" s="62"/>
      <c r="D33" s="53" t="s">
        <v>14</v>
      </c>
      <c r="E33" s="53"/>
      <c r="F33" s="54">
        <v>25672</v>
      </c>
      <c r="G33" s="55">
        <f t="shared" si="2"/>
        <v>4.5818965824962703</v>
      </c>
      <c r="H33" s="54">
        <v>25846</v>
      </c>
      <c r="I33" s="55">
        <f t="shared" si="3"/>
        <v>-0.67321829296602687</v>
      </c>
    </row>
    <row r="34" spans="1:9" ht="18" customHeight="1">
      <c r="A34" s="87"/>
      <c r="B34" s="87"/>
      <c r="C34" s="62"/>
      <c r="D34" s="53" t="s">
        <v>33</v>
      </c>
      <c r="E34" s="53"/>
      <c r="F34" s="54">
        <v>9986</v>
      </c>
      <c r="G34" s="55">
        <f t="shared" si="2"/>
        <v>1.7822849514181889</v>
      </c>
      <c r="H34" s="54">
        <v>10064</v>
      </c>
      <c r="I34" s="55">
        <f t="shared" si="3"/>
        <v>-0.77503974562798117</v>
      </c>
    </row>
    <row r="35" spans="1:9" ht="18" customHeight="1">
      <c r="A35" s="87"/>
      <c r="B35" s="87"/>
      <c r="C35" s="62"/>
      <c r="D35" s="53" t="s">
        <v>34</v>
      </c>
      <c r="E35" s="53"/>
      <c r="F35" s="54">
        <v>136222</v>
      </c>
      <c r="G35" s="55">
        <f t="shared" si="2"/>
        <v>24.312679816952588</v>
      </c>
      <c r="H35" s="54">
        <v>131541</v>
      </c>
      <c r="I35" s="55">
        <f t="shared" si="3"/>
        <v>3.5585862962878467</v>
      </c>
    </row>
    <row r="36" spans="1:9" ht="18" customHeight="1">
      <c r="A36" s="87"/>
      <c r="B36" s="87"/>
      <c r="C36" s="62"/>
      <c r="D36" s="53" t="s">
        <v>35</v>
      </c>
      <c r="E36" s="53"/>
      <c r="F36" s="54">
        <v>7415</v>
      </c>
      <c r="G36" s="55">
        <f t="shared" si="2"/>
        <v>1.3234170753821222</v>
      </c>
      <c r="H36" s="54">
        <v>7572</v>
      </c>
      <c r="I36" s="55">
        <f t="shared" si="3"/>
        <v>-2.0734284204965703</v>
      </c>
    </row>
    <row r="37" spans="1:9" ht="18" customHeight="1">
      <c r="A37" s="87"/>
      <c r="B37" s="87"/>
      <c r="C37" s="62"/>
      <c r="D37" s="53" t="s">
        <v>15</v>
      </c>
      <c r="E37" s="53"/>
      <c r="F37" s="54">
        <v>11195</v>
      </c>
      <c r="G37" s="55">
        <f t="shared" si="2"/>
        <v>1.9980652945249977</v>
      </c>
      <c r="H37" s="54">
        <v>12441</v>
      </c>
      <c r="I37" s="55">
        <f t="shared" si="3"/>
        <v>-10.015272084237603</v>
      </c>
    </row>
    <row r="38" spans="1:9" ht="18" customHeight="1">
      <c r="A38" s="87"/>
      <c r="B38" s="87"/>
      <c r="C38" s="61"/>
      <c r="D38" s="53" t="s">
        <v>36</v>
      </c>
      <c r="E38" s="53"/>
      <c r="F38" s="86">
        <v>32978</v>
      </c>
      <c r="G38" s="55">
        <f t="shared" si="2"/>
        <v>5.8858595161094573</v>
      </c>
      <c r="H38" s="54">
        <v>29081</v>
      </c>
      <c r="I38" s="55">
        <f t="shared" si="3"/>
        <v>13.400502046009422</v>
      </c>
    </row>
    <row r="39" spans="1:9" ht="18" customHeight="1">
      <c r="A39" s="87"/>
      <c r="B39" s="87"/>
      <c r="C39" s="60" t="s">
        <v>16</v>
      </c>
      <c r="D39" s="53"/>
      <c r="E39" s="53"/>
      <c r="F39" s="54">
        <f>F40+F43</f>
        <v>99442</v>
      </c>
      <c r="G39" s="55">
        <f t="shared" si="2"/>
        <v>17.748245557673499</v>
      </c>
      <c r="H39" s="54">
        <v>112610</v>
      </c>
      <c r="I39" s="55">
        <f t="shared" si="3"/>
        <v>-11.69345528816269</v>
      </c>
    </row>
    <row r="40" spans="1:9" ht="18" customHeight="1">
      <c r="A40" s="87"/>
      <c r="B40" s="87"/>
      <c r="C40" s="62"/>
      <c r="D40" s="60" t="s">
        <v>17</v>
      </c>
      <c r="E40" s="53"/>
      <c r="F40" s="54">
        <v>82639</v>
      </c>
      <c r="G40" s="55">
        <f t="shared" si="2"/>
        <v>14.749273593055051</v>
      </c>
      <c r="H40" s="54">
        <v>95907</v>
      </c>
      <c r="I40" s="55">
        <f t="shared" si="3"/>
        <v>-13.834235248730542</v>
      </c>
    </row>
    <row r="41" spans="1:9" ht="18" customHeight="1">
      <c r="A41" s="87"/>
      <c r="B41" s="87"/>
      <c r="C41" s="62"/>
      <c r="D41" s="62"/>
      <c r="E41" s="56" t="s">
        <v>91</v>
      </c>
      <c r="F41" s="86">
        <v>58101</v>
      </c>
      <c r="G41" s="55">
        <f t="shared" si="2"/>
        <v>10.369771476301642</v>
      </c>
      <c r="H41" s="54">
        <v>64545</v>
      </c>
      <c r="I41" s="57">
        <f t="shared" si="3"/>
        <v>-9.9837322798047907</v>
      </c>
    </row>
    <row r="42" spans="1:9" ht="18" customHeight="1">
      <c r="A42" s="87"/>
      <c r="B42" s="87"/>
      <c r="C42" s="62"/>
      <c r="D42" s="61"/>
      <c r="E42" s="47" t="s">
        <v>37</v>
      </c>
      <c r="F42" s="54">
        <v>24538</v>
      </c>
      <c r="G42" s="55">
        <f t="shared" si="2"/>
        <v>4.3795021167534074</v>
      </c>
      <c r="H42" s="54">
        <v>31362</v>
      </c>
      <c r="I42" s="57">
        <f t="shared" si="3"/>
        <v>-21.758816402015178</v>
      </c>
    </row>
    <row r="43" spans="1:9" ht="18" customHeight="1">
      <c r="A43" s="87"/>
      <c r="B43" s="87"/>
      <c r="C43" s="62"/>
      <c r="D43" s="53" t="s">
        <v>38</v>
      </c>
      <c r="E43" s="53"/>
      <c r="F43" s="54">
        <v>16803</v>
      </c>
      <c r="G43" s="55">
        <f t="shared" si="2"/>
        <v>2.9989719646184487</v>
      </c>
      <c r="H43" s="54">
        <v>16703</v>
      </c>
      <c r="I43" s="57">
        <f t="shared" si="3"/>
        <v>0.5986948452373797</v>
      </c>
    </row>
    <row r="44" spans="1:9" ht="18" customHeight="1">
      <c r="A44" s="87"/>
      <c r="B44" s="87"/>
      <c r="C44" s="61"/>
      <c r="D44" s="53" t="s">
        <v>39</v>
      </c>
      <c r="E44" s="53"/>
      <c r="F44" s="86">
        <v>0</v>
      </c>
      <c r="G44" s="55">
        <f t="shared" si="2"/>
        <v>0</v>
      </c>
      <c r="H44" s="54">
        <v>0</v>
      </c>
      <c r="I44" s="55">
        <v>0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560292</v>
      </c>
      <c r="G45" s="55">
        <f>F45/$F$45*100</f>
        <v>100</v>
      </c>
      <c r="H45" s="54">
        <f>SUM(H28,H32,H39)</f>
        <v>570806</v>
      </c>
      <c r="I45" s="55">
        <f t="shared" si="3"/>
        <v>-1.8419568119466212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I40" sqref="I40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049999999999997" customHeight="1">
      <c r="A1" s="20" t="s">
        <v>0</v>
      </c>
      <c r="B1" s="11"/>
      <c r="C1" s="11"/>
      <c r="D1" s="106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0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.05" customHeight="1">
      <c r="A6" s="93" t="s">
        <v>48</v>
      </c>
      <c r="B6" s="94"/>
      <c r="C6" s="94"/>
      <c r="D6" s="94"/>
      <c r="E6" s="94"/>
      <c r="F6" s="98" t="s">
        <v>251</v>
      </c>
      <c r="G6" s="98"/>
      <c r="H6" s="98" t="s">
        <v>252</v>
      </c>
      <c r="I6" s="98"/>
      <c r="J6" s="98" t="s">
        <v>253</v>
      </c>
      <c r="K6" s="98"/>
      <c r="L6" s="98"/>
      <c r="M6" s="98"/>
      <c r="N6" s="98"/>
      <c r="O6" s="98"/>
    </row>
    <row r="7" spans="1:25" ht="16.05" customHeight="1">
      <c r="A7" s="94"/>
      <c r="B7" s="94"/>
      <c r="C7" s="94"/>
      <c r="D7" s="94"/>
      <c r="E7" s="94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6.05" customHeight="1">
      <c r="A8" s="91" t="s">
        <v>82</v>
      </c>
      <c r="B8" s="60" t="s">
        <v>49</v>
      </c>
      <c r="C8" s="53"/>
      <c r="D8" s="53"/>
      <c r="E8" s="65" t="s">
        <v>40</v>
      </c>
      <c r="F8" s="54">
        <v>1053</v>
      </c>
      <c r="G8" s="86">
        <v>1056</v>
      </c>
      <c r="H8" s="54">
        <v>9384</v>
      </c>
      <c r="I8" s="86">
        <v>9174</v>
      </c>
      <c r="J8" s="54">
        <v>8175</v>
      </c>
      <c r="K8" s="86">
        <v>8159</v>
      </c>
      <c r="L8" s="54"/>
      <c r="M8" s="54"/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.05" customHeight="1">
      <c r="A9" s="91"/>
      <c r="B9" s="62"/>
      <c r="C9" s="53" t="s">
        <v>50</v>
      </c>
      <c r="D9" s="53"/>
      <c r="E9" s="65" t="s">
        <v>41</v>
      </c>
      <c r="F9" s="54">
        <v>1053</v>
      </c>
      <c r="G9" s="86">
        <v>966</v>
      </c>
      <c r="H9" s="54">
        <v>9384</v>
      </c>
      <c r="I9" s="86">
        <v>9174</v>
      </c>
      <c r="J9" s="54">
        <v>8175</v>
      </c>
      <c r="K9" s="86">
        <v>8159</v>
      </c>
      <c r="L9" s="54"/>
      <c r="M9" s="54"/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.05" customHeight="1">
      <c r="A10" s="91"/>
      <c r="B10" s="61"/>
      <c r="C10" s="53" t="s">
        <v>51</v>
      </c>
      <c r="D10" s="53"/>
      <c r="E10" s="65" t="s">
        <v>42</v>
      </c>
      <c r="F10" s="54">
        <v>0</v>
      </c>
      <c r="G10" s="86">
        <v>90</v>
      </c>
      <c r="H10" s="54">
        <v>0</v>
      </c>
      <c r="I10" s="86">
        <v>0</v>
      </c>
      <c r="J10" s="66">
        <v>0</v>
      </c>
      <c r="K10" s="66">
        <v>0</v>
      </c>
      <c r="L10" s="54"/>
      <c r="M10" s="54"/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.05" customHeight="1">
      <c r="A11" s="91"/>
      <c r="B11" s="60" t="s">
        <v>52</v>
      </c>
      <c r="C11" s="53"/>
      <c r="D11" s="53"/>
      <c r="E11" s="65" t="s">
        <v>43</v>
      </c>
      <c r="F11" s="54">
        <v>1218</v>
      </c>
      <c r="G11" s="86">
        <v>1025</v>
      </c>
      <c r="H11" s="54">
        <v>6255</v>
      </c>
      <c r="I11" s="86">
        <v>4547</v>
      </c>
      <c r="J11" s="54">
        <v>8067</v>
      </c>
      <c r="K11" s="86">
        <v>8045</v>
      </c>
      <c r="L11" s="54"/>
      <c r="M11" s="54"/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.05" customHeight="1">
      <c r="A12" s="91"/>
      <c r="B12" s="62"/>
      <c r="C12" s="53" t="s">
        <v>53</v>
      </c>
      <c r="D12" s="53"/>
      <c r="E12" s="65" t="s">
        <v>44</v>
      </c>
      <c r="F12" s="86">
        <v>1218</v>
      </c>
      <c r="G12" s="86">
        <v>1025</v>
      </c>
      <c r="H12" s="54">
        <v>6255</v>
      </c>
      <c r="I12" s="86">
        <v>4547</v>
      </c>
      <c r="J12" s="54">
        <v>8067</v>
      </c>
      <c r="K12" s="86">
        <v>8036</v>
      </c>
      <c r="L12" s="54"/>
      <c r="M12" s="54"/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.05" customHeight="1">
      <c r="A13" s="91"/>
      <c r="B13" s="61"/>
      <c r="C13" s="53" t="s">
        <v>54</v>
      </c>
      <c r="D13" s="53"/>
      <c r="E13" s="65" t="s">
        <v>45</v>
      </c>
      <c r="F13" s="54">
        <v>0</v>
      </c>
      <c r="G13" s="86">
        <v>0</v>
      </c>
      <c r="H13" s="66">
        <v>0</v>
      </c>
      <c r="I13" s="66">
        <v>0</v>
      </c>
      <c r="J13" s="66">
        <v>0</v>
      </c>
      <c r="K13" s="66">
        <v>9</v>
      </c>
      <c r="L13" s="54"/>
      <c r="M13" s="54"/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.05" customHeight="1">
      <c r="A14" s="91"/>
      <c r="B14" s="53" t="s">
        <v>55</v>
      </c>
      <c r="C14" s="53"/>
      <c r="D14" s="53"/>
      <c r="E14" s="65" t="s">
        <v>96</v>
      </c>
      <c r="F14" s="54">
        <f t="shared" ref="F14:O15" si="0">F9-F12</f>
        <v>-165</v>
      </c>
      <c r="G14" s="86">
        <f t="shared" si="0"/>
        <v>-59</v>
      </c>
      <c r="H14" s="54">
        <f t="shared" si="0"/>
        <v>3129</v>
      </c>
      <c r="I14" s="86">
        <f t="shared" si="0"/>
        <v>4627</v>
      </c>
      <c r="J14" s="54">
        <f t="shared" si="0"/>
        <v>108</v>
      </c>
      <c r="K14" s="86">
        <f t="shared" si="0"/>
        <v>123</v>
      </c>
      <c r="L14" s="54">
        <f t="shared" si="0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.05" customHeight="1">
      <c r="A15" s="91"/>
      <c r="B15" s="53" t="s">
        <v>56</v>
      </c>
      <c r="C15" s="53"/>
      <c r="D15" s="53"/>
      <c r="E15" s="65" t="s">
        <v>97</v>
      </c>
      <c r="F15" s="54">
        <f t="shared" ref="F15:O15" si="1">F10-F13</f>
        <v>0</v>
      </c>
      <c r="G15" s="86">
        <f t="shared" si="0"/>
        <v>90</v>
      </c>
      <c r="H15" s="54">
        <f t="shared" si="1"/>
        <v>0</v>
      </c>
      <c r="I15" s="86">
        <f t="shared" si="0"/>
        <v>0</v>
      </c>
      <c r="J15" s="54">
        <f t="shared" si="1"/>
        <v>0</v>
      </c>
      <c r="K15" s="86">
        <f t="shared" si="0"/>
        <v>-9</v>
      </c>
      <c r="L15" s="54">
        <f t="shared" si="1"/>
        <v>0</v>
      </c>
      <c r="M15" s="54">
        <f t="shared" si="1"/>
        <v>0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.05" customHeight="1">
      <c r="A16" s="91"/>
      <c r="B16" s="53" t="s">
        <v>57</v>
      </c>
      <c r="C16" s="53"/>
      <c r="D16" s="53"/>
      <c r="E16" s="65" t="s">
        <v>98</v>
      </c>
      <c r="F16" s="54">
        <f t="shared" ref="F16:O16" si="2">F8-F11</f>
        <v>-165</v>
      </c>
      <c r="G16" s="86">
        <f t="shared" si="2"/>
        <v>31</v>
      </c>
      <c r="H16" s="54">
        <f t="shared" si="2"/>
        <v>3129</v>
      </c>
      <c r="I16" s="86">
        <f t="shared" si="2"/>
        <v>4627</v>
      </c>
      <c r="J16" s="54">
        <f t="shared" si="2"/>
        <v>108</v>
      </c>
      <c r="K16" s="86">
        <f t="shared" si="2"/>
        <v>114</v>
      </c>
      <c r="L16" s="54">
        <f t="shared" si="2"/>
        <v>0</v>
      </c>
      <c r="M16" s="54">
        <f t="shared" si="2"/>
        <v>0</v>
      </c>
      <c r="N16" s="54">
        <f t="shared" si="2"/>
        <v>0</v>
      </c>
      <c r="O16" s="54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05" customHeight="1">
      <c r="A17" s="91"/>
      <c r="B17" s="53" t="s">
        <v>58</v>
      </c>
      <c r="C17" s="53"/>
      <c r="D17" s="53"/>
      <c r="E17" s="51"/>
      <c r="F17" s="54">
        <v>0</v>
      </c>
      <c r="G17" s="86">
        <v>0</v>
      </c>
      <c r="H17" s="66">
        <v>0</v>
      </c>
      <c r="I17" s="66">
        <v>0</v>
      </c>
      <c r="J17" s="54">
        <v>0</v>
      </c>
      <c r="K17" s="86">
        <v>0</v>
      </c>
      <c r="L17" s="54"/>
      <c r="M17" s="54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.05" customHeight="1">
      <c r="A18" s="91"/>
      <c r="B18" s="53" t="s">
        <v>59</v>
      </c>
      <c r="C18" s="53"/>
      <c r="D18" s="53"/>
      <c r="E18" s="51"/>
      <c r="F18" s="67">
        <v>0</v>
      </c>
      <c r="G18" s="67">
        <v>0</v>
      </c>
      <c r="H18" s="67">
        <v>0</v>
      </c>
      <c r="I18" s="66">
        <v>0</v>
      </c>
      <c r="J18" s="67">
        <v>0</v>
      </c>
      <c r="K18" s="86">
        <v>0</v>
      </c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.05" customHeight="1">
      <c r="A19" s="91" t="s">
        <v>83</v>
      </c>
      <c r="B19" s="60" t="s">
        <v>60</v>
      </c>
      <c r="C19" s="53"/>
      <c r="D19" s="53"/>
      <c r="E19" s="65"/>
      <c r="F19" s="54">
        <v>0</v>
      </c>
      <c r="G19" s="86">
        <v>0</v>
      </c>
      <c r="H19" s="54">
        <v>57</v>
      </c>
      <c r="I19" s="86">
        <v>40</v>
      </c>
      <c r="J19" s="54">
        <v>6356</v>
      </c>
      <c r="K19" s="86">
        <v>3845</v>
      </c>
      <c r="L19" s="54"/>
      <c r="M19" s="54"/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.05" customHeight="1">
      <c r="A20" s="91"/>
      <c r="B20" s="61"/>
      <c r="C20" s="53" t="s">
        <v>61</v>
      </c>
      <c r="D20" s="53"/>
      <c r="E20" s="65"/>
      <c r="F20" s="54">
        <v>0</v>
      </c>
      <c r="G20" s="86">
        <v>0</v>
      </c>
      <c r="H20" s="54">
        <v>0</v>
      </c>
      <c r="I20" s="86">
        <v>0</v>
      </c>
      <c r="J20" s="54">
        <v>1242</v>
      </c>
      <c r="K20" s="86">
        <v>777</v>
      </c>
      <c r="L20" s="54"/>
      <c r="M20" s="54"/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.05" customHeight="1">
      <c r="A21" s="91"/>
      <c r="B21" s="53" t="s">
        <v>62</v>
      </c>
      <c r="C21" s="53"/>
      <c r="D21" s="53"/>
      <c r="E21" s="65" t="s">
        <v>99</v>
      </c>
      <c r="F21" s="54">
        <v>0</v>
      </c>
      <c r="G21" s="86">
        <v>0</v>
      </c>
      <c r="H21" s="54">
        <v>57</v>
      </c>
      <c r="I21" s="86">
        <v>40</v>
      </c>
      <c r="J21" s="54">
        <v>6356</v>
      </c>
      <c r="K21" s="86">
        <v>3845</v>
      </c>
      <c r="L21" s="54"/>
      <c r="M21" s="54"/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.05" customHeight="1">
      <c r="A22" s="91"/>
      <c r="B22" s="60" t="s">
        <v>63</v>
      </c>
      <c r="C22" s="53"/>
      <c r="D22" s="53"/>
      <c r="E22" s="65" t="s">
        <v>100</v>
      </c>
      <c r="F22" s="54">
        <v>315</v>
      </c>
      <c r="G22" s="86">
        <v>400</v>
      </c>
      <c r="H22" s="54">
        <v>2612</v>
      </c>
      <c r="I22" s="86">
        <v>4206</v>
      </c>
      <c r="J22" s="54">
        <v>7331</v>
      </c>
      <c r="K22" s="86">
        <v>4756</v>
      </c>
      <c r="L22" s="54"/>
      <c r="M22" s="54"/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.05" customHeight="1">
      <c r="A23" s="91"/>
      <c r="B23" s="61" t="s">
        <v>64</v>
      </c>
      <c r="C23" s="53" t="s">
        <v>65</v>
      </c>
      <c r="D23" s="53"/>
      <c r="E23" s="65"/>
      <c r="F23" s="54">
        <v>172</v>
      </c>
      <c r="G23" s="86">
        <v>175</v>
      </c>
      <c r="H23" s="54">
        <v>33</v>
      </c>
      <c r="I23" s="86">
        <v>47</v>
      </c>
      <c r="J23" s="54">
        <v>1182</v>
      </c>
      <c r="K23" s="86">
        <v>989</v>
      </c>
      <c r="L23" s="54"/>
      <c r="M23" s="54"/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.05" customHeight="1">
      <c r="A24" s="91"/>
      <c r="B24" s="53" t="s">
        <v>101</v>
      </c>
      <c r="C24" s="53"/>
      <c r="D24" s="53"/>
      <c r="E24" s="65" t="s">
        <v>102</v>
      </c>
      <c r="F24" s="54">
        <f t="shared" ref="F24:O24" si="3">F21-F22</f>
        <v>-315</v>
      </c>
      <c r="G24" s="86">
        <f t="shared" si="3"/>
        <v>-400</v>
      </c>
      <c r="H24" s="54">
        <f t="shared" si="3"/>
        <v>-2555</v>
      </c>
      <c r="I24" s="86">
        <f t="shared" si="3"/>
        <v>-4166</v>
      </c>
      <c r="J24" s="54">
        <f t="shared" si="3"/>
        <v>-975</v>
      </c>
      <c r="K24" s="86">
        <f t="shared" si="3"/>
        <v>-911</v>
      </c>
      <c r="L24" s="54">
        <f t="shared" si="3"/>
        <v>0</v>
      </c>
      <c r="M24" s="54">
        <f t="shared" si="3"/>
        <v>0</v>
      </c>
      <c r="N24" s="54">
        <f t="shared" si="3"/>
        <v>0</v>
      </c>
      <c r="O24" s="54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.05" customHeight="1">
      <c r="A25" s="91"/>
      <c r="B25" s="60" t="s">
        <v>66</v>
      </c>
      <c r="C25" s="60"/>
      <c r="D25" s="60"/>
      <c r="E25" s="95" t="s">
        <v>103</v>
      </c>
      <c r="F25" s="99">
        <v>315</v>
      </c>
      <c r="G25" s="99">
        <v>400</v>
      </c>
      <c r="H25" s="99">
        <v>2555</v>
      </c>
      <c r="I25" s="99">
        <v>4166</v>
      </c>
      <c r="J25" s="99">
        <v>975</v>
      </c>
      <c r="K25" s="99">
        <v>911</v>
      </c>
      <c r="L25" s="99"/>
      <c r="M25" s="99"/>
      <c r="N25" s="99"/>
      <c r="O25" s="99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.05" customHeight="1">
      <c r="A26" s="91"/>
      <c r="B26" s="79" t="s">
        <v>67</v>
      </c>
      <c r="C26" s="79"/>
      <c r="D26" s="79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.05" customHeight="1">
      <c r="A27" s="91"/>
      <c r="B27" s="53" t="s">
        <v>104</v>
      </c>
      <c r="C27" s="53"/>
      <c r="D27" s="53"/>
      <c r="E27" s="65" t="s">
        <v>105</v>
      </c>
      <c r="F27" s="54">
        <f>F24+F25</f>
        <v>0</v>
      </c>
      <c r="G27" s="86">
        <f>G24+G25</f>
        <v>0</v>
      </c>
      <c r="H27" s="54">
        <f t="shared" ref="G27:O27" si="4">H24+H25</f>
        <v>0</v>
      </c>
      <c r="I27" s="86">
        <f t="shared" si="4"/>
        <v>0</v>
      </c>
      <c r="J27" s="54">
        <f t="shared" si="4"/>
        <v>0</v>
      </c>
      <c r="K27" s="86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.0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.0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.05" customHeight="1">
      <c r="A30" s="94" t="s">
        <v>68</v>
      </c>
      <c r="B30" s="94"/>
      <c r="C30" s="94"/>
      <c r="D30" s="94"/>
      <c r="E30" s="94"/>
      <c r="F30" s="101" t="s">
        <v>254</v>
      </c>
      <c r="G30" s="101"/>
      <c r="H30" s="101" t="s">
        <v>255</v>
      </c>
      <c r="I30" s="101"/>
      <c r="J30" s="101" t="s">
        <v>256</v>
      </c>
      <c r="K30" s="101"/>
      <c r="L30" s="101"/>
      <c r="M30" s="101"/>
      <c r="N30" s="101"/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.05" customHeight="1">
      <c r="A31" s="94"/>
      <c r="B31" s="94"/>
      <c r="C31" s="94"/>
      <c r="D31" s="94"/>
      <c r="E31" s="94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.05" customHeight="1">
      <c r="A32" s="91" t="s">
        <v>84</v>
      </c>
      <c r="B32" s="60" t="s">
        <v>49</v>
      </c>
      <c r="C32" s="53"/>
      <c r="D32" s="53"/>
      <c r="E32" s="65" t="s">
        <v>40</v>
      </c>
      <c r="F32" s="54">
        <v>986</v>
      </c>
      <c r="G32" s="86">
        <v>861</v>
      </c>
      <c r="H32" s="54">
        <v>4</v>
      </c>
      <c r="I32" s="86">
        <v>4</v>
      </c>
      <c r="J32" s="54">
        <v>86</v>
      </c>
      <c r="K32" s="86">
        <v>201</v>
      </c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.05" customHeight="1">
      <c r="A33" s="97"/>
      <c r="B33" s="62"/>
      <c r="C33" s="60" t="s">
        <v>69</v>
      </c>
      <c r="D33" s="53"/>
      <c r="E33" s="65"/>
      <c r="F33" s="54">
        <v>816</v>
      </c>
      <c r="G33" s="86">
        <v>514</v>
      </c>
      <c r="H33" s="54">
        <v>0</v>
      </c>
      <c r="I33" s="86">
        <v>0</v>
      </c>
      <c r="J33" s="54">
        <v>86</v>
      </c>
      <c r="K33" s="86">
        <v>166</v>
      </c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.05" customHeight="1">
      <c r="A34" s="97"/>
      <c r="B34" s="62"/>
      <c r="C34" s="61"/>
      <c r="D34" s="53" t="s">
        <v>70</v>
      </c>
      <c r="E34" s="65"/>
      <c r="F34" s="54">
        <v>816</v>
      </c>
      <c r="G34" s="86">
        <v>514</v>
      </c>
      <c r="H34" s="54">
        <v>0</v>
      </c>
      <c r="I34" s="86">
        <v>0</v>
      </c>
      <c r="J34" s="54">
        <v>74</v>
      </c>
      <c r="K34" s="86">
        <v>166</v>
      </c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.05" customHeight="1">
      <c r="A35" s="97"/>
      <c r="B35" s="61"/>
      <c r="C35" s="53" t="s">
        <v>71</v>
      </c>
      <c r="D35" s="53"/>
      <c r="E35" s="65"/>
      <c r="F35" s="54">
        <v>170</v>
      </c>
      <c r="G35" s="86">
        <v>347</v>
      </c>
      <c r="H35" s="54">
        <v>4</v>
      </c>
      <c r="I35" s="86">
        <v>4</v>
      </c>
      <c r="J35" s="67">
        <v>12</v>
      </c>
      <c r="K35" s="67">
        <v>35</v>
      </c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.05" customHeight="1">
      <c r="A36" s="97"/>
      <c r="B36" s="60" t="s">
        <v>52</v>
      </c>
      <c r="C36" s="53"/>
      <c r="D36" s="53"/>
      <c r="E36" s="65" t="s">
        <v>41</v>
      </c>
      <c r="F36" s="54">
        <v>535</v>
      </c>
      <c r="G36" s="86">
        <v>528</v>
      </c>
      <c r="H36" s="54">
        <v>3</v>
      </c>
      <c r="I36" s="86">
        <v>4</v>
      </c>
      <c r="J36" s="54">
        <v>326</v>
      </c>
      <c r="K36" s="86">
        <v>201</v>
      </c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.05" customHeight="1">
      <c r="A37" s="97"/>
      <c r="B37" s="62"/>
      <c r="C37" s="53" t="s">
        <v>72</v>
      </c>
      <c r="D37" s="53"/>
      <c r="E37" s="65"/>
      <c r="F37" s="54">
        <v>388</v>
      </c>
      <c r="G37" s="86">
        <v>400</v>
      </c>
      <c r="H37" s="54">
        <v>0</v>
      </c>
      <c r="I37" s="86">
        <v>1</v>
      </c>
      <c r="J37" s="54">
        <v>326</v>
      </c>
      <c r="K37" s="86">
        <v>201</v>
      </c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.05" customHeight="1">
      <c r="A38" s="97"/>
      <c r="B38" s="61"/>
      <c r="C38" s="53" t="s">
        <v>73</v>
      </c>
      <c r="D38" s="53"/>
      <c r="E38" s="65"/>
      <c r="F38" s="54">
        <v>147</v>
      </c>
      <c r="G38" s="86">
        <v>128</v>
      </c>
      <c r="H38" s="54">
        <v>3</v>
      </c>
      <c r="I38" s="86">
        <v>3</v>
      </c>
      <c r="J38" s="54">
        <v>0</v>
      </c>
      <c r="K38" s="86">
        <v>0</v>
      </c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.05" customHeight="1">
      <c r="A39" s="97"/>
      <c r="B39" s="47" t="s">
        <v>74</v>
      </c>
      <c r="C39" s="47"/>
      <c r="D39" s="47"/>
      <c r="E39" s="65" t="s">
        <v>107</v>
      </c>
      <c r="F39" s="54">
        <f>F32-F36</f>
        <v>451</v>
      </c>
      <c r="G39" s="86">
        <f>G32-G36</f>
        <v>333</v>
      </c>
      <c r="H39" s="54">
        <f t="shared" ref="G39:O39" si="5">H32-H36</f>
        <v>1</v>
      </c>
      <c r="I39" s="86">
        <f t="shared" si="5"/>
        <v>0</v>
      </c>
      <c r="J39" s="54">
        <f t="shared" si="5"/>
        <v>-240</v>
      </c>
      <c r="K39" s="86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.05" customHeight="1">
      <c r="A40" s="91" t="s">
        <v>85</v>
      </c>
      <c r="B40" s="60" t="s">
        <v>75</v>
      </c>
      <c r="C40" s="53"/>
      <c r="D40" s="53"/>
      <c r="E40" s="65" t="s">
        <v>43</v>
      </c>
      <c r="F40" s="54">
        <v>1098</v>
      </c>
      <c r="G40" s="86">
        <v>2198</v>
      </c>
      <c r="H40" s="54">
        <v>63</v>
      </c>
      <c r="I40" s="86">
        <v>128</v>
      </c>
      <c r="J40" s="54">
        <v>750</v>
      </c>
      <c r="K40" s="86">
        <v>369</v>
      </c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.05" customHeight="1">
      <c r="A41" s="92"/>
      <c r="B41" s="61"/>
      <c r="C41" s="53" t="s">
        <v>76</v>
      </c>
      <c r="D41" s="53"/>
      <c r="E41" s="65"/>
      <c r="F41" s="67">
        <v>657</v>
      </c>
      <c r="G41" s="67">
        <v>1718</v>
      </c>
      <c r="H41" s="67">
        <v>0</v>
      </c>
      <c r="I41" s="67">
        <v>0</v>
      </c>
      <c r="J41" s="54">
        <v>750</v>
      </c>
      <c r="K41" s="86">
        <v>0</v>
      </c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.05" customHeight="1">
      <c r="A42" s="92"/>
      <c r="B42" s="60" t="s">
        <v>63</v>
      </c>
      <c r="C42" s="53"/>
      <c r="D42" s="53"/>
      <c r="E42" s="65" t="s">
        <v>44</v>
      </c>
      <c r="F42" s="54">
        <v>1549</v>
      </c>
      <c r="G42" s="86">
        <v>2531</v>
      </c>
      <c r="H42" s="54">
        <v>114</v>
      </c>
      <c r="I42" s="86">
        <v>128</v>
      </c>
      <c r="J42" s="54">
        <v>762</v>
      </c>
      <c r="K42" s="86">
        <v>369</v>
      </c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.05" customHeight="1">
      <c r="A43" s="92"/>
      <c r="B43" s="61"/>
      <c r="C43" s="53" t="s">
        <v>77</v>
      </c>
      <c r="D43" s="53"/>
      <c r="E43" s="65"/>
      <c r="F43" s="54">
        <v>1419</v>
      </c>
      <c r="G43" s="86">
        <v>1449</v>
      </c>
      <c r="H43" s="54">
        <v>62</v>
      </c>
      <c r="I43" s="86">
        <v>16</v>
      </c>
      <c r="J43" s="67">
        <v>0</v>
      </c>
      <c r="K43" s="67">
        <v>0</v>
      </c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.05" customHeight="1">
      <c r="A44" s="92"/>
      <c r="B44" s="53" t="s">
        <v>74</v>
      </c>
      <c r="C44" s="53"/>
      <c r="D44" s="53"/>
      <c r="E44" s="65" t="s">
        <v>108</v>
      </c>
      <c r="F44" s="67">
        <f>F40-F42</f>
        <v>-451</v>
      </c>
      <c r="G44" s="67">
        <f>G40-G42</f>
        <v>-333</v>
      </c>
      <c r="H44" s="67">
        <f t="shared" ref="G44:O44" si="6">H40-H42</f>
        <v>-51</v>
      </c>
      <c r="I44" s="67">
        <f t="shared" si="6"/>
        <v>0</v>
      </c>
      <c r="J44" s="67">
        <f t="shared" si="6"/>
        <v>-12</v>
      </c>
      <c r="K44" s="67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.05" customHeight="1">
      <c r="A45" s="91" t="s">
        <v>86</v>
      </c>
      <c r="B45" s="47" t="s">
        <v>78</v>
      </c>
      <c r="C45" s="47"/>
      <c r="D45" s="47"/>
      <c r="E45" s="65" t="s">
        <v>109</v>
      </c>
      <c r="F45" s="54">
        <f>F39+F44</f>
        <v>0</v>
      </c>
      <c r="G45" s="86">
        <f>G39+G44</f>
        <v>0</v>
      </c>
      <c r="H45" s="54">
        <f t="shared" ref="G45:O45" si="7">H39+H44</f>
        <v>-50</v>
      </c>
      <c r="I45" s="86">
        <f t="shared" si="7"/>
        <v>0</v>
      </c>
      <c r="J45" s="54">
        <f t="shared" si="7"/>
        <v>-252</v>
      </c>
      <c r="K45" s="86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.05" customHeight="1">
      <c r="A46" s="92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.05" customHeight="1">
      <c r="A47" s="92"/>
      <c r="B47" s="53" t="s">
        <v>80</v>
      </c>
      <c r="C47" s="53"/>
      <c r="D47" s="53"/>
      <c r="E47" s="53"/>
      <c r="F47" s="54">
        <v>0</v>
      </c>
      <c r="G47" s="86">
        <v>0</v>
      </c>
      <c r="H47" s="54">
        <v>0</v>
      </c>
      <c r="I47" s="86">
        <v>0</v>
      </c>
      <c r="J47" s="54">
        <v>0</v>
      </c>
      <c r="K47" s="86">
        <v>0</v>
      </c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.05" customHeight="1">
      <c r="A48" s="92"/>
      <c r="B48" s="53" t="s">
        <v>81</v>
      </c>
      <c r="C48" s="53"/>
      <c r="D48" s="53"/>
      <c r="E48" s="53"/>
      <c r="F48" s="54">
        <v>0</v>
      </c>
      <c r="G48" s="86">
        <v>0</v>
      </c>
      <c r="H48" s="54">
        <v>0</v>
      </c>
      <c r="I48" s="86">
        <v>0</v>
      </c>
      <c r="J48" s="54">
        <v>0</v>
      </c>
      <c r="K48" s="86">
        <v>0</v>
      </c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.05" customHeight="1">
      <c r="A49" s="8" t="s">
        <v>110</v>
      </c>
    </row>
    <row r="50" spans="1:1" ht="16.0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2" sqref="E2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9" ht="34.049999999999997" customHeight="1">
      <c r="A1" s="16" t="s">
        <v>0</v>
      </c>
      <c r="B1" s="16"/>
      <c r="C1" s="16"/>
      <c r="D1" s="16"/>
      <c r="E1" s="21" t="s">
        <v>257</v>
      </c>
      <c r="F1" s="1"/>
    </row>
    <row r="3" spans="1:9" ht="14.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8" t="s">
        <v>21</v>
      </c>
    </row>
    <row r="8" spans="1:9" ht="17.100000000000001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7" t="s">
        <v>87</v>
      </c>
      <c r="B9" s="87" t="s">
        <v>89</v>
      </c>
      <c r="C9" s="60" t="s">
        <v>3</v>
      </c>
      <c r="D9" s="53"/>
      <c r="E9" s="53"/>
      <c r="F9" s="54">
        <v>128521</v>
      </c>
      <c r="G9" s="55">
        <f>F9/$F$27*100</f>
        <v>20.814870240084996</v>
      </c>
      <c r="H9" s="54">
        <v>128793</v>
      </c>
      <c r="I9" s="55">
        <f t="shared" ref="I9:I45" si="0">(F9/H9-1)*100</f>
        <v>-0.2111916020280602</v>
      </c>
    </row>
    <row r="10" spans="1:9" ht="18" customHeight="1">
      <c r="A10" s="87"/>
      <c r="B10" s="87"/>
      <c r="C10" s="62"/>
      <c r="D10" s="60" t="s">
        <v>22</v>
      </c>
      <c r="E10" s="53"/>
      <c r="F10" s="54">
        <v>29567</v>
      </c>
      <c r="G10" s="55">
        <f t="shared" ref="G10:G27" si="1">F10/$F$27*100</f>
        <v>4.7885813866106943</v>
      </c>
      <c r="H10" s="54">
        <v>29048</v>
      </c>
      <c r="I10" s="55">
        <f t="shared" si="0"/>
        <v>1.7866978793720678</v>
      </c>
    </row>
    <row r="11" spans="1:9" ht="18" customHeight="1">
      <c r="A11" s="87"/>
      <c r="B11" s="87"/>
      <c r="C11" s="62"/>
      <c r="D11" s="62"/>
      <c r="E11" s="47" t="s">
        <v>23</v>
      </c>
      <c r="F11" s="54">
        <v>25142</v>
      </c>
      <c r="G11" s="55">
        <f t="shared" si="1"/>
        <v>4.071921846050194</v>
      </c>
      <c r="H11" s="54">
        <v>24783</v>
      </c>
      <c r="I11" s="55">
        <f t="shared" si="0"/>
        <v>1.4485736190130272</v>
      </c>
    </row>
    <row r="12" spans="1:9" ht="18" customHeight="1">
      <c r="A12" s="87"/>
      <c r="B12" s="87"/>
      <c r="C12" s="62"/>
      <c r="D12" s="62"/>
      <c r="E12" s="47" t="s">
        <v>24</v>
      </c>
      <c r="F12" s="54">
        <v>1009</v>
      </c>
      <c r="G12" s="55">
        <f t="shared" si="1"/>
        <v>0.16341457094362602</v>
      </c>
      <c r="H12" s="54">
        <v>1179</v>
      </c>
      <c r="I12" s="55">
        <f t="shared" si="0"/>
        <v>-14.418999151823575</v>
      </c>
    </row>
    <row r="13" spans="1:9" ht="18" customHeight="1">
      <c r="A13" s="87"/>
      <c r="B13" s="87"/>
      <c r="C13" s="62"/>
      <c r="D13" s="61"/>
      <c r="E13" s="47" t="s">
        <v>25</v>
      </c>
      <c r="F13" s="54">
        <v>44</v>
      </c>
      <c r="G13" s="55">
        <f t="shared" si="1"/>
        <v>7.1261061660253177E-3</v>
      </c>
      <c r="H13" s="54">
        <v>50</v>
      </c>
      <c r="I13" s="55">
        <f t="shared" si="0"/>
        <v>-12</v>
      </c>
    </row>
    <row r="14" spans="1:9" ht="18" customHeight="1">
      <c r="A14" s="87"/>
      <c r="B14" s="87"/>
      <c r="C14" s="62"/>
      <c r="D14" s="60" t="s">
        <v>26</v>
      </c>
      <c r="E14" s="53"/>
      <c r="F14" s="54">
        <v>23160</v>
      </c>
      <c r="G14" s="55">
        <f t="shared" si="1"/>
        <v>3.7509231546624164</v>
      </c>
      <c r="H14" s="54">
        <v>23310</v>
      </c>
      <c r="I14" s="55">
        <f t="shared" si="0"/>
        <v>-0.64350064350063851</v>
      </c>
    </row>
    <row r="15" spans="1:9" ht="18" customHeight="1">
      <c r="A15" s="87"/>
      <c r="B15" s="87"/>
      <c r="C15" s="62"/>
      <c r="D15" s="62"/>
      <c r="E15" s="47" t="s">
        <v>27</v>
      </c>
      <c r="F15" s="54">
        <v>920</v>
      </c>
      <c r="G15" s="55">
        <f t="shared" si="1"/>
        <v>0.14900040165325665</v>
      </c>
      <c r="H15" s="54">
        <v>863</v>
      </c>
      <c r="I15" s="55">
        <f t="shared" si="0"/>
        <v>6.6048667439165598</v>
      </c>
    </row>
    <row r="16" spans="1:9" ht="18" customHeight="1">
      <c r="A16" s="87"/>
      <c r="B16" s="87"/>
      <c r="C16" s="62"/>
      <c r="D16" s="61"/>
      <c r="E16" s="47" t="s">
        <v>28</v>
      </c>
      <c r="F16" s="54">
        <v>22241</v>
      </c>
      <c r="G16" s="55">
        <f t="shared" si="1"/>
        <v>3.6020847099674791</v>
      </c>
      <c r="H16" s="54">
        <v>22447</v>
      </c>
      <c r="I16" s="55">
        <f t="shared" si="0"/>
        <v>-0.91771728961553833</v>
      </c>
    </row>
    <row r="17" spans="1:9" ht="18" customHeight="1">
      <c r="A17" s="87"/>
      <c r="B17" s="87"/>
      <c r="C17" s="62"/>
      <c r="D17" s="88" t="s">
        <v>29</v>
      </c>
      <c r="E17" s="89"/>
      <c r="F17" s="54">
        <v>49902</v>
      </c>
      <c r="G17" s="55">
        <f t="shared" si="1"/>
        <v>8.0819761340226233</v>
      </c>
      <c r="H17" s="54">
        <v>50163</v>
      </c>
      <c r="I17" s="55">
        <f t="shared" si="0"/>
        <v>-0.52030380958076883</v>
      </c>
    </row>
    <row r="18" spans="1:9" ht="18" customHeight="1">
      <c r="A18" s="87"/>
      <c r="B18" s="87"/>
      <c r="C18" s="62"/>
      <c r="D18" s="88" t="s">
        <v>93</v>
      </c>
      <c r="E18" s="90"/>
      <c r="F18" s="54">
        <v>1559</v>
      </c>
      <c r="G18" s="55">
        <f t="shared" si="1"/>
        <v>0.25249089801894248</v>
      </c>
      <c r="H18" s="54">
        <v>1561</v>
      </c>
      <c r="I18" s="55">
        <f t="shared" si="0"/>
        <v>-0.12812299807815064</v>
      </c>
    </row>
    <row r="19" spans="1:9" ht="18" customHeight="1">
      <c r="A19" s="87"/>
      <c r="B19" s="87"/>
      <c r="C19" s="61"/>
      <c r="D19" s="88" t="s">
        <v>94</v>
      </c>
      <c r="E19" s="90"/>
      <c r="F19" s="54">
        <v>0</v>
      </c>
      <c r="G19" s="55">
        <f t="shared" si="1"/>
        <v>0</v>
      </c>
      <c r="H19" s="54">
        <v>0</v>
      </c>
      <c r="I19" s="55">
        <v>0</v>
      </c>
    </row>
    <row r="20" spans="1:9" ht="18" customHeight="1">
      <c r="A20" s="87"/>
      <c r="B20" s="87"/>
      <c r="C20" s="53" t="s">
        <v>4</v>
      </c>
      <c r="D20" s="53"/>
      <c r="E20" s="53"/>
      <c r="F20" s="54">
        <v>20894</v>
      </c>
      <c r="G20" s="55">
        <f t="shared" si="1"/>
        <v>3.383928687112113</v>
      </c>
      <c r="H20" s="54">
        <v>20799</v>
      </c>
      <c r="I20" s="55">
        <f t="shared" si="0"/>
        <v>0.45675272849656778</v>
      </c>
    </row>
    <row r="21" spans="1:9" ht="18" customHeight="1">
      <c r="A21" s="87"/>
      <c r="B21" s="87"/>
      <c r="C21" s="53" t="s">
        <v>5</v>
      </c>
      <c r="D21" s="53"/>
      <c r="E21" s="53"/>
      <c r="F21" s="54">
        <v>207016</v>
      </c>
      <c r="G21" s="55">
        <f t="shared" si="1"/>
        <v>33.527681683315841</v>
      </c>
      <c r="H21" s="54">
        <v>206624</v>
      </c>
      <c r="I21" s="55">
        <f t="shared" si="0"/>
        <v>0.18971658665014601</v>
      </c>
    </row>
    <row r="22" spans="1:9" ht="18" customHeight="1">
      <c r="A22" s="87"/>
      <c r="B22" s="87"/>
      <c r="C22" s="53" t="s">
        <v>30</v>
      </c>
      <c r="D22" s="53"/>
      <c r="E22" s="53"/>
      <c r="F22" s="54">
        <v>6601</v>
      </c>
      <c r="G22" s="55">
        <f t="shared" si="1"/>
        <v>1.0690778818621163</v>
      </c>
      <c r="H22" s="54">
        <v>6885</v>
      </c>
      <c r="I22" s="55">
        <f t="shared" si="0"/>
        <v>-4.1249092229484363</v>
      </c>
    </row>
    <row r="23" spans="1:9" ht="18" customHeight="1">
      <c r="A23" s="87"/>
      <c r="B23" s="87"/>
      <c r="C23" s="53" t="s">
        <v>6</v>
      </c>
      <c r="D23" s="53"/>
      <c r="E23" s="53"/>
      <c r="F23" s="54">
        <v>107264</v>
      </c>
      <c r="G23" s="55">
        <f t="shared" si="1"/>
        <v>17.372151177103174</v>
      </c>
      <c r="H23" s="54">
        <v>129071</v>
      </c>
      <c r="I23" s="55">
        <f t="shared" si="0"/>
        <v>-16.895352170510801</v>
      </c>
    </row>
    <row r="24" spans="1:9" ht="18" customHeight="1">
      <c r="A24" s="87"/>
      <c r="B24" s="87"/>
      <c r="C24" s="53" t="s">
        <v>31</v>
      </c>
      <c r="D24" s="53"/>
      <c r="E24" s="53"/>
      <c r="F24" s="54">
        <v>876</v>
      </c>
      <c r="G24" s="55">
        <f t="shared" si="1"/>
        <v>0.14187429548723132</v>
      </c>
      <c r="H24" s="54">
        <v>1050</v>
      </c>
      <c r="I24" s="55">
        <f t="shared" si="0"/>
        <v>-16.571428571428569</v>
      </c>
    </row>
    <row r="25" spans="1:9" ht="18" customHeight="1">
      <c r="A25" s="87"/>
      <c r="B25" s="87"/>
      <c r="C25" s="53" t="s">
        <v>7</v>
      </c>
      <c r="D25" s="53"/>
      <c r="E25" s="53"/>
      <c r="F25" s="54">
        <v>71483</v>
      </c>
      <c r="G25" s="55">
        <f t="shared" si="1"/>
        <v>11.577169251499722</v>
      </c>
      <c r="H25" s="54">
        <v>72960</v>
      </c>
      <c r="I25" s="55">
        <f t="shared" si="0"/>
        <v>-2.0243969298245568</v>
      </c>
    </row>
    <row r="26" spans="1:9" ht="18" customHeight="1">
      <c r="A26" s="87"/>
      <c r="B26" s="87"/>
      <c r="C26" s="53" t="s">
        <v>8</v>
      </c>
      <c r="D26" s="53"/>
      <c r="E26" s="53"/>
      <c r="F26" s="86">
        <v>74793</v>
      </c>
      <c r="G26" s="55">
        <f t="shared" si="1"/>
        <v>12.113246783534807</v>
      </c>
      <c r="H26" s="54">
        <v>92583</v>
      </c>
      <c r="I26" s="55">
        <f t="shared" si="0"/>
        <v>-19.215190693755869</v>
      </c>
    </row>
    <row r="27" spans="1:9" ht="18" customHeight="1">
      <c r="A27" s="87"/>
      <c r="B27" s="87"/>
      <c r="C27" s="53" t="s">
        <v>9</v>
      </c>
      <c r="D27" s="53"/>
      <c r="E27" s="53"/>
      <c r="F27" s="54">
        <f>SUM(F9,F20:F26)</f>
        <v>617448</v>
      </c>
      <c r="G27" s="55">
        <f t="shared" si="1"/>
        <v>100</v>
      </c>
      <c r="H27" s="54">
        <f>SUM(H9,H20:H26)</f>
        <v>658765</v>
      </c>
      <c r="I27" s="55">
        <f t="shared" si="0"/>
        <v>-6.2718875471526214</v>
      </c>
    </row>
    <row r="28" spans="1:9" ht="18" customHeight="1">
      <c r="A28" s="87"/>
      <c r="B28" s="87" t="s">
        <v>88</v>
      </c>
      <c r="C28" s="60" t="s">
        <v>10</v>
      </c>
      <c r="D28" s="53"/>
      <c r="E28" s="53"/>
      <c r="F28" s="54">
        <v>223141</v>
      </c>
      <c r="G28" s="55">
        <f t="shared" ref="G28:G45" si="2">F28/$F$45*100</f>
        <v>37.219383883014835</v>
      </c>
      <c r="H28" s="54">
        <v>241955</v>
      </c>
      <c r="I28" s="55">
        <f t="shared" si="0"/>
        <v>-7.7758260833626132</v>
      </c>
    </row>
    <row r="29" spans="1:9" ht="18" customHeight="1">
      <c r="A29" s="87"/>
      <c r="B29" s="87"/>
      <c r="C29" s="62"/>
      <c r="D29" s="53" t="s">
        <v>11</v>
      </c>
      <c r="E29" s="53"/>
      <c r="F29" s="54">
        <v>124545</v>
      </c>
      <c r="G29" s="55">
        <f t="shared" si="2"/>
        <v>20.773807438839491</v>
      </c>
      <c r="H29" s="54">
        <v>134739</v>
      </c>
      <c r="I29" s="55">
        <f t="shared" si="0"/>
        <v>-7.5657382049740596</v>
      </c>
    </row>
    <row r="30" spans="1:9" ht="18" customHeight="1">
      <c r="A30" s="87"/>
      <c r="B30" s="87"/>
      <c r="C30" s="62"/>
      <c r="D30" s="53" t="s">
        <v>32</v>
      </c>
      <c r="E30" s="53"/>
      <c r="F30" s="54">
        <v>7568</v>
      </c>
      <c r="G30" s="55">
        <f t="shared" si="2"/>
        <v>1.2623242578757659</v>
      </c>
      <c r="H30" s="54">
        <v>8342</v>
      </c>
      <c r="I30" s="55">
        <f t="shared" si="0"/>
        <v>-9.2783505154639183</v>
      </c>
    </row>
    <row r="31" spans="1:9" ht="18" customHeight="1">
      <c r="A31" s="87"/>
      <c r="B31" s="87"/>
      <c r="C31" s="61"/>
      <c r="D31" s="53" t="s">
        <v>12</v>
      </c>
      <c r="E31" s="53"/>
      <c r="F31" s="54">
        <v>91028</v>
      </c>
      <c r="G31" s="55">
        <f t="shared" si="2"/>
        <v>15.183252186299578</v>
      </c>
      <c r="H31" s="54">
        <v>98874</v>
      </c>
      <c r="I31" s="55">
        <f t="shared" si="0"/>
        <v>-7.9353520642433839</v>
      </c>
    </row>
    <row r="32" spans="1:9" ht="18" customHeight="1">
      <c r="A32" s="87"/>
      <c r="B32" s="87"/>
      <c r="C32" s="60" t="s">
        <v>13</v>
      </c>
      <c r="D32" s="53"/>
      <c r="E32" s="53"/>
      <c r="F32" s="54">
        <v>229684</v>
      </c>
      <c r="G32" s="55">
        <f t="shared" si="2"/>
        <v>38.310740598036126</v>
      </c>
      <c r="H32" s="54">
        <v>255319</v>
      </c>
      <c r="I32" s="55">
        <f t="shared" si="0"/>
        <v>-10.040380856888831</v>
      </c>
    </row>
    <row r="33" spans="1:9" ht="18" customHeight="1">
      <c r="A33" s="87"/>
      <c r="B33" s="87"/>
      <c r="C33" s="62"/>
      <c r="D33" s="53" t="s">
        <v>14</v>
      </c>
      <c r="E33" s="53"/>
      <c r="F33" s="54">
        <v>25210</v>
      </c>
      <c r="G33" s="55">
        <f t="shared" si="2"/>
        <v>4.2049675662061388</v>
      </c>
      <c r="H33" s="54">
        <v>34822</v>
      </c>
      <c r="I33" s="55">
        <f t="shared" si="0"/>
        <v>-27.603239331457129</v>
      </c>
    </row>
    <row r="34" spans="1:9" ht="18" customHeight="1">
      <c r="A34" s="87"/>
      <c r="B34" s="87"/>
      <c r="C34" s="62"/>
      <c r="D34" s="53" t="s">
        <v>33</v>
      </c>
      <c r="E34" s="53"/>
      <c r="F34" s="54">
        <v>10176</v>
      </c>
      <c r="G34" s="55">
        <f t="shared" si="2"/>
        <v>1.6973324059386619</v>
      </c>
      <c r="H34" s="54">
        <v>11205</v>
      </c>
      <c r="I34" s="55">
        <f t="shared" si="0"/>
        <v>-9.1834002677376176</v>
      </c>
    </row>
    <row r="35" spans="1:9" ht="18" customHeight="1">
      <c r="A35" s="87"/>
      <c r="B35" s="87"/>
      <c r="C35" s="62"/>
      <c r="D35" s="53" t="s">
        <v>34</v>
      </c>
      <c r="E35" s="53"/>
      <c r="F35" s="54">
        <v>138691</v>
      </c>
      <c r="G35" s="55">
        <f t="shared" si="2"/>
        <v>23.133326327834016</v>
      </c>
      <c r="H35" s="54">
        <v>156838</v>
      </c>
      <c r="I35" s="55">
        <f t="shared" si="0"/>
        <v>-11.570537752330434</v>
      </c>
    </row>
    <row r="36" spans="1:9" ht="18" customHeight="1">
      <c r="A36" s="87"/>
      <c r="B36" s="87"/>
      <c r="C36" s="62"/>
      <c r="D36" s="53" t="s">
        <v>35</v>
      </c>
      <c r="E36" s="53"/>
      <c r="F36" s="54">
        <v>6287</v>
      </c>
      <c r="G36" s="55">
        <f t="shared" si="2"/>
        <v>1.0486565287083693</v>
      </c>
      <c r="H36" s="54">
        <v>6229</v>
      </c>
      <c r="I36" s="55">
        <f t="shared" si="0"/>
        <v>0.93112859206936349</v>
      </c>
    </row>
    <row r="37" spans="1:9" ht="18" customHeight="1">
      <c r="A37" s="87"/>
      <c r="B37" s="87"/>
      <c r="C37" s="62"/>
      <c r="D37" s="53" t="s">
        <v>15</v>
      </c>
      <c r="E37" s="53"/>
      <c r="F37" s="54">
        <v>27283</v>
      </c>
      <c r="G37" s="55">
        <f t="shared" si="2"/>
        <v>4.5507389967791383</v>
      </c>
      <c r="H37" s="54">
        <v>15056</v>
      </c>
      <c r="I37" s="55">
        <f t="shared" si="0"/>
        <v>81.210148777895853</v>
      </c>
    </row>
    <row r="38" spans="1:9" ht="18" customHeight="1">
      <c r="A38" s="87"/>
      <c r="B38" s="87"/>
      <c r="C38" s="61"/>
      <c r="D38" s="53" t="s">
        <v>36</v>
      </c>
      <c r="E38" s="53"/>
      <c r="F38" s="54">
        <v>22037</v>
      </c>
      <c r="G38" s="55">
        <f t="shared" si="2"/>
        <v>3.6757187725698004</v>
      </c>
      <c r="H38" s="54">
        <v>31169</v>
      </c>
      <c r="I38" s="55">
        <f t="shared" si="0"/>
        <v>-29.298341300651288</v>
      </c>
    </row>
    <row r="39" spans="1:9" ht="18" customHeight="1">
      <c r="A39" s="87"/>
      <c r="B39" s="87"/>
      <c r="C39" s="60" t="s">
        <v>16</v>
      </c>
      <c r="D39" s="53"/>
      <c r="E39" s="53"/>
      <c r="F39" s="54">
        <v>146704</v>
      </c>
      <c r="G39" s="55">
        <f t="shared" si="2"/>
        <v>24.469875518949042</v>
      </c>
      <c r="H39" s="54">
        <v>141930</v>
      </c>
      <c r="I39" s="55">
        <f t="shared" si="0"/>
        <v>3.3636299584302032</v>
      </c>
    </row>
    <row r="40" spans="1:9" ht="18" customHeight="1">
      <c r="A40" s="87"/>
      <c r="B40" s="87"/>
      <c r="C40" s="62"/>
      <c r="D40" s="60" t="s">
        <v>17</v>
      </c>
      <c r="E40" s="53"/>
      <c r="F40" s="54">
        <v>136767</v>
      </c>
      <c r="G40" s="55">
        <f t="shared" si="2"/>
        <v>22.812407740075962</v>
      </c>
      <c r="H40" s="54">
        <v>138418</v>
      </c>
      <c r="I40" s="55">
        <f t="shared" si="0"/>
        <v>-1.1927639468855222</v>
      </c>
    </row>
    <row r="41" spans="1:9" ht="18" customHeight="1">
      <c r="A41" s="87"/>
      <c r="B41" s="87"/>
      <c r="C41" s="62"/>
      <c r="D41" s="62"/>
      <c r="E41" s="56" t="s">
        <v>91</v>
      </c>
      <c r="F41" s="54">
        <v>85616</v>
      </c>
      <c r="G41" s="55">
        <f t="shared" si="2"/>
        <v>14.280543560027956</v>
      </c>
      <c r="H41" s="54">
        <v>101535</v>
      </c>
      <c r="I41" s="57">
        <f t="shared" si="0"/>
        <v>-15.678337519082087</v>
      </c>
    </row>
    <row r="42" spans="1:9" ht="18" customHeight="1">
      <c r="A42" s="87"/>
      <c r="B42" s="87"/>
      <c r="C42" s="62"/>
      <c r="D42" s="61"/>
      <c r="E42" s="47" t="s">
        <v>37</v>
      </c>
      <c r="F42" s="54">
        <v>35514</v>
      </c>
      <c r="G42" s="55">
        <f t="shared" si="2"/>
        <v>5.9236500653012616</v>
      </c>
      <c r="H42" s="54">
        <v>36883</v>
      </c>
      <c r="I42" s="57">
        <f t="shared" si="0"/>
        <v>-3.7117371146598743</v>
      </c>
    </row>
    <row r="43" spans="1:9" ht="18" customHeight="1">
      <c r="A43" s="87"/>
      <c r="B43" s="87"/>
      <c r="C43" s="62"/>
      <c r="D43" s="53" t="s">
        <v>38</v>
      </c>
      <c r="E43" s="53"/>
      <c r="F43" s="54">
        <v>9937</v>
      </c>
      <c r="G43" s="55">
        <f t="shared" si="2"/>
        <v>1.6574677788730821</v>
      </c>
      <c r="H43" s="54">
        <v>3513</v>
      </c>
      <c r="I43" s="57">
        <f t="shared" si="0"/>
        <v>182.86364930259035</v>
      </c>
    </row>
    <row r="44" spans="1:9" ht="18" customHeight="1">
      <c r="A44" s="87"/>
      <c r="B44" s="87"/>
      <c r="C44" s="61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599529</v>
      </c>
      <c r="G45" s="55">
        <f t="shared" si="2"/>
        <v>100</v>
      </c>
      <c r="H45" s="54">
        <f>SUM(H28,H32,H39)</f>
        <v>639204</v>
      </c>
      <c r="I45" s="55">
        <f t="shared" si="0"/>
        <v>-6.2069386299209661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C2" sqref="C2"/>
    </sheetView>
  </sheetViews>
  <sheetFormatPr defaultColWidth="9" defaultRowHeight="13.2"/>
  <cols>
    <col min="1" max="1" width="5.33203125" style="2" customWidth="1"/>
    <col min="2" max="2" width="3.109375" style="2" customWidth="1"/>
    <col min="3" max="3" width="34.77734375" style="2" customWidth="1"/>
    <col min="4" max="9" width="11.88671875" style="2" customWidth="1"/>
    <col min="10" max="16384" width="9" style="2"/>
  </cols>
  <sheetData>
    <row r="1" spans="1:9" ht="34.049999999999997" customHeight="1">
      <c r="A1" s="33" t="s">
        <v>0</v>
      </c>
      <c r="B1" s="33"/>
      <c r="C1" s="21" t="s">
        <v>257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7" t="s">
        <v>115</v>
      </c>
      <c r="B7" s="60" t="s">
        <v>116</v>
      </c>
      <c r="C7" s="53"/>
      <c r="D7" s="65" t="s">
        <v>117</v>
      </c>
      <c r="E7" s="69">
        <v>591630</v>
      </c>
      <c r="F7" s="36">
        <v>686216</v>
      </c>
      <c r="G7" s="36">
        <v>681772</v>
      </c>
      <c r="H7" s="36">
        <v>658765</v>
      </c>
      <c r="I7" s="36">
        <v>617449</v>
      </c>
    </row>
    <row r="8" spans="1:9" ht="27" customHeight="1">
      <c r="A8" s="87"/>
      <c r="B8" s="79"/>
      <c r="C8" s="53" t="s">
        <v>118</v>
      </c>
      <c r="D8" s="65" t="s">
        <v>41</v>
      </c>
      <c r="E8" s="70">
        <v>324112</v>
      </c>
      <c r="F8" s="70">
        <v>334101</v>
      </c>
      <c r="G8" s="70">
        <v>362200</v>
      </c>
      <c r="H8" s="70">
        <v>356745</v>
      </c>
      <c r="I8" s="71">
        <v>323080</v>
      </c>
    </row>
    <row r="9" spans="1:9" ht="27" customHeight="1">
      <c r="A9" s="87"/>
      <c r="B9" s="53" t="s">
        <v>119</v>
      </c>
      <c r="C9" s="53"/>
      <c r="D9" s="65"/>
      <c r="E9" s="70">
        <v>581507</v>
      </c>
      <c r="F9" s="70">
        <v>667176</v>
      </c>
      <c r="G9" s="70">
        <v>656143</v>
      </c>
      <c r="H9" s="70">
        <v>639205</v>
      </c>
      <c r="I9" s="72">
        <v>599530</v>
      </c>
    </row>
    <row r="10" spans="1:9" ht="27" customHeight="1">
      <c r="A10" s="87"/>
      <c r="B10" s="53" t="s">
        <v>120</v>
      </c>
      <c r="C10" s="53"/>
      <c r="D10" s="65"/>
      <c r="E10" s="70">
        <v>10122</v>
      </c>
      <c r="F10" s="70">
        <v>19039</v>
      </c>
      <c r="G10" s="70">
        <v>25629</v>
      </c>
      <c r="H10" s="70">
        <v>19560</v>
      </c>
      <c r="I10" s="72">
        <v>17919</v>
      </c>
    </row>
    <row r="11" spans="1:9" ht="27" customHeight="1">
      <c r="A11" s="87"/>
      <c r="B11" s="53" t="s">
        <v>121</v>
      </c>
      <c r="C11" s="53"/>
      <c r="D11" s="65"/>
      <c r="E11" s="70">
        <v>2715</v>
      </c>
      <c r="F11" s="70">
        <v>5622</v>
      </c>
      <c r="G11" s="70">
        <v>9014</v>
      </c>
      <c r="H11" s="70">
        <v>4723</v>
      </c>
      <c r="I11" s="72">
        <v>7704</v>
      </c>
    </row>
    <row r="12" spans="1:9" ht="27" customHeight="1">
      <c r="A12" s="87"/>
      <c r="B12" s="53" t="s">
        <v>122</v>
      </c>
      <c r="C12" s="53"/>
      <c r="D12" s="65"/>
      <c r="E12" s="70">
        <v>7407</v>
      </c>
      <c r="F12" s="70">
        <v>13418</v>
      </c>
      <c r="G12" s="70">
        <v>16615</v>
      </c>
      <c r="H12" s="70">
        <v>14837</v>
      </c>
      <c r="I12" s="72">
        <v>10215</v>
      </c>
    </row>
    <row r="13" spans="1:9" ht="27" customHeight="1">
      <c r="A13" s="87"/>
      <c r="B13" s="53" t="s">
        <v>123</v>
      </c>
      <c r="C13" s="53"/>
      <c r="D13" s="65"/>
      <c r="E13" s="70">
        <v>2489</v>
      </c>
      <c r="F13" s="70">
        <v>6010</v>
      </c>
      <c r="G13" s="70">
        <v>3197</v>
      </c>
      <c r="H13" s="70">
        <v>-1778</v>
      </c>
      <c r="I13" s="72">
        <v>-4622</v>
      </c>
    </row>
    <row r="14" spans="1:9" ht="27" customHeight="1">
      <c r="A14" s="87"/>
      <c r="B14" s="53" t="s">
        <v>124</v>
      </c>
      <c r="C14" s="53"/>
      <c r="D14" s="65"/>
      <c r="E14" s="70">
        <v>0</v>
      </c>
      <c r="F14" s="70">
        <v>0</v>
      </c>
      <c r="G14" s="70">
        <v>0</v>
      </c>
      <c r="H14" s="70">
        <v>6632</v>
      </c>
      <c r="I14" s="72">
        <v>0</v>
      </c>
    </row>
    <row r="15" spans="1:9" ht="27" customHeight="1">
      <c r="A15" s="87"/>
      <c r="B15" s="53" t="s">
        <v>125</v>
      </c>
      <c r="C15" s="53"/>
      <c r="D15" s="65"/>
      <c r="E15" s="70">
        <v>2639</v>
      </c>
      <c r="F15" s="70">
        <v>8638</v>
      </c>
      <c r="G15" s="70">
        <v>4873</v>
      </c>
      <c r="H15" s="70">
        <v>3903</v>
      </c>
      <c r="I15" s="72">
        <v>-1731</v>
      </c>
    </row>
    <row r="16" spans="1:9" ht="27" customHeight="1">
      <c r="A16" s="87"/>
      <c r="B16" s="53" t="s">
        <v>126</v>
      </c>
      <c r="C16" s="53"/>
      <c r="D16" s="65" t="s">
        <v>42</v>
      </c>
      <c r="E16" s="70">
        <v>48259</v>
      </c>
      <c r="F16" s="70">
        <v>52798</v>
      </c>
      <c r="G16" s="70">
        <v>71275</v>
      </c>
      <c r="H16" s="70">
        <v>68471</v>
      </c>
      <c r="I16" s="72">
        <v>78022</v>
      </c>
    </row>
    <row r="17" spans="1:9" ht="27" customHeight="1">
      <c r="A17" s="87"/>
      <c r="B17" s="53" t="s">
        <v>127</v>
      </c>
      <c r="C17" s="53"/>
      <c r="D17" s="65" t="s">
        <v>43</v>
      </c>
      <c r="E17" s="70">
        <v>37328</v>
      </c>
      <c r="F17" s="70">
        <v>39169</v>
      </c>
      <c r="G17" s="70">
        <v>42059</v>
      </c>
      <c r="H17" s="70">
        <v>33862</v>
      </c>
      <c r="I17" s="72">
        <v>35860</v>
      </c>
    </row>
    <row r="18" spans="1:9" ht="27" customHeight="1">
      <c r="A18" s="87"/>
      <c r="B18" s="53" t="s">
        <v>128</v>
      </c>
      <c r="C18" s="53"/>
      <c r="D18" s="65" t="s">
        <v>44</v>
      </c>
      <c r="E18" s="70">
        <v>1254093</v>
      </c>
      <c r="F18" s="70">
        <v>1257466</v>
      </c>
      <c r="G18" s="70">
        <v>1257550</v>
      </c>
      <c r="H18" s="70">
        <v>1237915</v>
      </c>
      <c r="I18" s="72">
        <v>1224345</v>
      </c>
    </row>
    <row r="19" spans="1:9" ht="27" customHeight="1">
      <c r="A19" s="87"/>
      <c r="B19" s="53" t="s">
        <v>129</v>
      </c>
      <c r="C19" s="53"/>
      <c r="D19" s="65" t="s">
        <v>130</v>
      </c>
      <c r="E19" s="70">
        <f>E17+E18-E16</f>
        <v>1243162</v>
      </c>
      <c r="F19" s="70">
        <f>F17+F18-F16</f>
        <v>1243837</v>
      </c>
      <c r="G19" s="70">
        <f>G17+G18-G16</f>
        <v>1228334</v>
      </c>
      <c r="H19" s="70">
        <f>H17+H18-H16</f>
        <v>1203306</v>
      </c>
      <c r="I19" s="70">
        <f>I17+I18-I16</f>
        <v>1182183</v>
      </c>
    </row>
    <row r="20" spans="1:9" ht="27" customHeight="1">
      <c r="A20" s="87"/>
      <c r="B20" s="53" t="s">
        <v>131</v>
      </c>
      <c r="C20" s="53"/>
      <c r="D20" s="65" t="s">
        <v>132</v>
      </c>
      <c r="E20" s="73">
        <f>E18/E8</f>
        <v>3.8693198647381153</v>
      </c>
      <c r="F20" s="73">
        <f>F18/F8</f>
        <v>3.7637301295117345</v>
      </c>
      <c r="G20" s="73">
        <f>G18/G8</f>
        <v>3.471976808393153</v>
      </c>
      <c r="H20" s="73">
        <f>H18/H8</f>
        <v>3.4700276107583847</v>
      </c>
      <c r="I20" s="73">
        <f>I18/I8</f>
        <v>3.7896031942552928</v>
      </c>
    </row>
    <row r="21" spans="1:9" ht="27" customHeight="1">
      <c r="A21" s="87"/>
      <c r="B21" s="53" t="s">
        <v>133</v>
      </c>
      <c r="C21" s="53"/>
      <c r="D21" s="65" t="s">
        <v>134</v>
      </c>
      <c r="E21" s="73">
        <f>E19/E8</f>
        <v>3.8355938687860984</v>
      </c>
      <c r="F21" s="73">
        <f>F19/F8</f>
        <v>3.7229370759141696</v>
      </c>
      <c r="G21" s="73">
        <f>G19/G8</f>
        <v>3.3913141910546658</v>
      </c>
      <c r="H21" s="73">
        <f>H19/H8</f>
        <v>3.3730143379725015</v>
      </c>
      <c r="I21" s="73">
        <f>I19/I8</f>
        <v>3.6591030085427758</v>
      </c>
    </row>
    <row r="22" spans="1:9" ht="27" customHeight="1">
      <c r="A22" s="87"/>
      <c r="B22" s="53" t="s">
        <v>135</v>
      </c>
      <c r="C22" s="53"/>
      <c r="D22" s="65" t="s">
        <v>136</v>
      </c>
      <c r="E22" s="70">
        <f>E18/E24*1000000</f>
        <v>1225754.7753487129</v>
      </c>
      <c r="F22" s="70">
        <f>F18/F24*1000000</f>
        <v>1310540.2594262441</v>
      </c>
      <c r="G22" s="70">
        <f>G18/G24*1000000</f>
        <v>1310627.8048404276</v>
      </c>
      <c r="H22" s="70">
        <f>H18/H24*1000000</f>
        <v>1290164.0642750093</v>
      </c>
      <c r="I22" s="70">
        <f>I18/I24*1000000</f>
        <v>1276021.3110551098</v>
      </c>
    </row>
    <row r="23" spans="1:9" ht="27" customHeight="1">
      <c r="A23" s="87"/>
      <c r="B23" s="53" t="s">
        <v>137</v>
      </c>
      <c r="C23" s="53"/>
      <c r="D23" s="65" t="s">
        <v>138</v>
      </c>
      <c r="E23" s="70">
        <f>E19/E24*1000000</f>
        <v>1215070.778667975</v>
      </c>
      <c r="F23" s="70">
        <f>F19/F24*1000000</f>
        <v>1296336.0159749538</v>
      </c>
      <c r="G23" s="70">
        <f>G19/G24*1000000</f>
        <v>1280178.6760215196</v>
      </c>
      <c r="H23" s="70">
        <f>H19/H24*1000000</f>
        <v>1254094.3114240512</v>
      </c>
      <c r="I23" s="70">
        <f>I19/I24*1000000</f>
        <v>1232079.766378809</v>
      </c>
    </row>
    <row r="24" spans="1:9" ht="27" customHeight="1">
      <c r="A24" s="87"/>
      <c r="B24" s="74" t="s">
        <v>139</v>
      </c>
      <c r="C24" s="75"/>
      <c r="D24" s="65" t="s">
        <v>140</v>
      </c>
      <c r="E24" s="70">
        <v>1023119</v>
      </c>
      <c r="F24" s="70">
        <v>959502</v>
      </c>
      <c r="G24" s="70">
        <v>959502</v>
      </c>
      <c r="H24" s="72">
        <v>959502</v>
      </c>
      <c r="I24" s="72">
        <v>959502</v>
      </c>
    </row>
    <row r="25" spans="1:9" ht="27" customHeight="1">
      <c r="A25" s="87"/>
      <c r="B25" s="47" t="s">
        <v>141</v>
      </c>
      <c r="C25" s="47"/>
      <c r="D25" s="47"/>
      <c r="E25" s="70">
        <v>319231</v>
      </c>
      <c r="F25" s="70">
        <v>323469</v>
      </c>
      <c r="G25" s="70">
        <v>338997</v>
      </c>
      <c r="H25" s="70">
        <v>326728</v>
      </c>
      <c r="I25" s="54">
        <v>325377</v>
      </c>
    </row>
    <row r="26" spans="1:9" ht="27" customHeight="1">
      <c r="A26" s="87"/>
      <c r="B26" s="47" t="s">
        <v>142</v>
      </c>
      <c r="C26" s="47"/>
      <c r="D26" s="47"/>
      <c r="E26" s="76">
        <v>0.318</v>
      </c>
      <c r="F26" s="76">
        <v>0.32200000000000001</v>
      </c>
      <c r="G26" s="76">
        <v>0.311</v>
      </c>
      <c r="H26" s="76">
        <v>0.309</v>
      </c>
      <c r="I26" s="77">
        <v>0.312</v>
      </c>
    </row>
    <row r="27" spans="1:9" ht="27" customHeight="1">
      <c r="A27" s="87"/>
      <c r="B27" s="47" t="s">
        <v>143</v>
      </c>
      <c r="C27" s="47"/>
      <c r="D27" s="47"/>
      <c r="E27" s="57">
        <v>2.2999999999999998</v>
      </c>
      <c r="F27" s="57">
        <v>4.0999999999999996</v>
      </c>
      <c r="G27" s="57">
        <v>4.9000000000000004</v>
      </c>
      <c r="H27" s="57">
        <v>4.5</v>
      </c>
      <c r="I27" s="55">
        <v>3.1</v>
      </c>
    </row>
    <row r="28" spans="1:9" ht="27" customHeight="1">
      <c r="A28" s="87"/>
      <c r="B28" s="47" t="s">
        <v>144</v>
      </c>
      <c r="C28" s="47"/>
      <c r="D28" s="47"/>
      <c r="E28" s="57">
        <v>93.7</v>
      </c>
      <c r="F28" s="57">
        <v>93.4</v>
      </c>
      <c r="G28" s="57">
        <v>86.6</v>
      </c>
      <c r="H28" s="57">
        <v>90.4</v>
      </c>
      <c r="I28" s="55">
        <v>89.8</v>
      </c>
    </row>
    <row r="29" spans="1:9" ht="27" customHeight="1">
      <c r="A29" s="87"/>
      <c r="B29" s="47" t="s">
        <v>145</v>
      </c>
      <c r="C29" s="47"/>
      <c r="D29" s="47"/>
      <c r="E29" s="57">
        <v>33.799999999999997</v>
      </c>
      <c r="F29" s="57">
        <v>35.9</v>
      </c>
      <c r="G29" s="57">
        <v>32.9</v>
      </c>
      <c r="H29" s="57">
        <v>34.700000000000003</v>
      </c>
      <c r="I29" s="55">
        <v>34</v>
      </c>
    </row>
    <row r="30" spans="1:9" ht="27" customHeight="1">
      <c r="A30" s="87"/>
      <c r="B30" s="87" t="s">
        <v>146</v>
      </c>
      <c r="C30" s="47" t="s">
        <v>147</v>
      </c>
      <c r="D30" s="47"/>
      <c r="E30" s="57">
        <v>0</v>
      </c>
      <c r="F30" s="57">
        <v>0</v>
      </c>
      <c r="G30" s="57">
        <v>0</v>
      </c>
      <c r="H30" s="57">
        <v>0</v>
      </c>
      <c r="I30" s="55">
        <v>0</v>
      </c>
    </row>
    <row r="31" spans="1:9" ht="27" customHeight="1">
      <c r="A31" s="87"/>
      <c r="B31" s="87"/>
      <c r="C31" s="47" t="s">
        <v>148</v>
      </c>
      <c r="D31" s="47"/>
      <c r="E31" s="57">
        <v>0</v>
      </c>
      <c r="F31" s="57">
        <v>0</v>
      </c>
      <c r="G31" s="57">
        <v>0</v>
      </c>
      <c r="H31" s="57">
        <v>0</v>
      </c>
      <c r="I31" s="55">
        <v>0</v>
      </c>
    </row>
    <row r="32" spans="1:9" ht="27" customHeight="1">
      <c r="A32" s="87"/>
      <c r="B32" s="87"/>
      <c r="C32" s="47" t="s">
        <v>149</v>
      </c>
      <c r="D32" s="47"/>
      <c r="E32" s="57">
        <v>13.1</v>
      </c>
      <c r="F32" s="57">
        <v>13.8</v>
      </c>
      <c r="G32" s="57">
        <v>14.9</v>
      </c>
      <c r="H32" s="57">
        <v>15.3</v>
      </c>
      <c r="I32" s="55">
        <v>15.3</v>
      </c>
    </row>
    <row r="33" spans="1:9" ht="27" customHeight="1">
      <c r="A33" s="87"/>
      <c r="B33" s="87"/>
      <c r="C33" s="47" t="s">
        <v>150</v>
      </c>
      <c r="D33" s="47"/>
      <c r="E33" s="57">
        <v>260.2</v>
      </c>
      <c r="F33" s="57">
        <v>251.7</v>
      </c>
      <c r="G33" s="57">
        <v>229.9</v>
      </c>
      <c r="H33" s="57">
        <v>244.6</v>
      </c>
      <c r="I33" s="78">
        <v>243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49" sqref="J49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049999999999997" customHeight="1">
      <c r="A1" s="20" t="s">
        <v>0</v>
      </c>
      <c r="B1" s="11"/>
      <c r="C1" s="11"/>
      <c r="D1" s="22" t="s">
        <v>257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05" customHeight="1">
      <c r="A5" s="12" t="s">
        <v>246</v>
      </c>
      <c r="B5" s="12"/>
      <c r="C5" s="12"/>
      <c r="D5" s="12"/>
      <c r="K5" s="15"/>
      <c r="O5" s="15"/>
      <c r="Q5" s="15" t="s">
        <v>47</v>
      </c>
    </row>
    <row r="6" spans="1:25" ht="16.05" customHeight="1">
      <c r="A6" s="93" t="s">
        <v>48</v>
      </c>
      <c r="B6" s="94"/>
      <c r="C6" s="94"/>
      <c r="D6" s="94"/>
      <c r="E6" s="94"/>
      <c r="F6" s="98" t="s">
        <v>251</v>
      </c>
      <c r="G6" s="98"/>
      <c r="H6" s="98" t="s">
        <v>252</v>
      </c>
      <c r="I6" s="98"/>
      <c r="J6" s="107" t="s">
        <v>258</v>
      </c>
      <c r="K6" s="108"/>
      <c r="L6" s="107" t="s">
        <v>259</v>
      </c>
      <c r="M6" s="108"/>
      <c r="N6" s="109" t="s">
        <v>260</v>
      </c>
      <c r="O6" s="109"/>
      <c r="P6" s="110" t="s">
        <v>261</v>
      </c>
      <c r="Q6" s="111"/>
    </row>
    <row r="7" spans="1:25" ht="16.05" customHeight="1">
      <c r="A7" s="94"/>
      <c r="B7" s="94"/>
      <c r="C7" s="94"/>
      <c r="D7" s="94"/>
      <c r="E7" s="94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  <c r="P7" s="51" t="s">
        <v>235</v>
      </c>
      <c r="Q7" s="51" t="s">
        <v>236</v>
      </c>
    </row>
    <row r="8" spans="1:25" ht="16.05" customHeight="1">
      <c r="A8" s="91" t="s">
        <v>82</v>
      </c>
      <c r="B8" s="60" t="s">
        <v>49</v>
      </c>
      <c r="C8" s="53"/>
      <c r="D8" s="53"/>
      <c r="E8" s="65" t="s">
        <v>40</v>
      </c>
      <c r="F8" s="54">
        <v>958</v>
      </c>
      <c r="G8" s="54">
        <v>1016</v>
      </c>
      <c r="H8" s="54">
        <v>8238</v>
      </c>
      <c r="I8" s="54">
        <v>4587</v>
      </c>
      <c r="J8" s="54">
        <v>7816</v>
      </c>
      <c r="K8" s="54">
        <v>7805</v>
      </c>
      <c r="L8" s="54">
        <v>155</v>
      </c>
      <c r="M8" s="54">
        <v>143</v>
      </c>
      <c r="N8" s="54">
        <v>1</v>
      </c>
      <c r="O8" s="54">
        <v>1</v>
      </c>
      <c r="P8" s="86">
        <v>57</v>
      </c>
      <c r="Q8" s="86">
        <v>76</v>
      </c>
      <c r="R8" s="27"/>
      <c r="S8" s="27"/>
      <c r="T8" s="27"/>
      <c r="U8" s="27"/>
      <c r="V8" s="27"/>
      <c r="W8" s="27"/>
      <c r="X8" s="27"/>
      <c r="Y8" s="27"/>
    </row>
    <row r="9" spans="1:25" ht="16.05" customHeight="1">
      <c r="A9" s="91"/>
      <c r="B9" s="62"/>
      <c r="C9" s="53" t="s">
        <v>50</v>
      </c>
      <c r="D9" s="53"/>
      <c r="E9" s="65" t="s">
        <v>41</v>
      </c>
      <c r="F9" s="54">
        <v>958</v>
      </c>
      <c r="G9" s="54">
        <v>1007</v>
      </c>
      <c r="H9" s="54">
        <v>8234</v>
      </c>
      <c r="I9" s="54">
        <v>4587</v>
      </c>
      <c r="J9" s="54">
        <v>7816</v>
      </c>
      <c r="K9" s="54">
        <v>7805</v>
      </c>
      <c r="L9" s="54">
        <v>155</v>
      </c>
      <c r="M9" s="54">
        <v>143</v>
      </c>
      <c r="N9" s="54">
        <v>1</v>
      </c>
      <c r="O9" s="54">
        <v>1</v>
      </c>
      <c r="P9" s="86">
        <v>57</v>
      </c>
      <c r="Q9" s="86">
        <v>76</v>
      </c>
      <c r="R9" s="27"/>
      <c r="S9" s="27"/>
      <c r="T9" s="27"/>
      <c r="U9" s="27"/>
      <c r="V9" s="27"/>
      <c r="W9" s="27"/>
      <c r="X9" s="27"/>
      <c r="Y9" s="27"/>
    </row>
    <row r="10" spans="1:25" ht="16.05" customHeight="1">
      <c r="A10" s="91"/>
      <c r="B10" s="61"/>
      <c r="C10" s="53" t="s">
        <v>51</v>
      </c>
      <c r="D10" s="53"/>
      <c r="E10" s="65" t="s">
        <v>42</v>
      </c>
      <c r="F10" s="54">
        <v>0</v>
      </c>
      <c r="G10" s="54">
        <v>9</v>
      </c>
      <c r="H10" s="54">
        <v>4</v>
      </c>
      <c r="I10" s="54">
        <v>0</v>
      </c>
      <c r="J10" s="66">
        <v>0</v>
      </c>
      <c r="K10" s="66">
        <v>0</v>
      </c>
      <c r="L10" s="54">
        <v>0</v>
      </c>
      <c r="M10" s="54">
        <v>0</v>
      </c>
      <c r="N10" s="54">
        <v>0</v>
      </c>
      <c r="O10" s="54">
        <v>0</v>
      </c>
      <c r="P10" s="86">
        <v>0</v>
      </c>
      <c r="Q10" s="86">
        <v>0</v>
      </c>
      <c r="R10" s="27"/>
      <c r="S10" s="27"/>
      <c r="T10" s="27"/>
      <c r="U10" s="27"/>
      <c r="V10" s="27"/>
      <c r="W10" s="27"/>
      <c r="X10" s="27"/>
      <c r="Y10" s="27"/>
    </row>
    <row r="11" spans="1:25" ht="16.05" customHeight="1">
      <c r="A11" s="91"/>
      <c r="B11" s="60" t="s">
        <v>52</v>
      </c>
      <c r="C11" s="53"/>
      <c r="D11" s="53"/>
      <c r="E11" s="65" t="s">
        <v>43</v>
      </c>
      <c r="F11" s="54">
        <v>1063</v>
      </c>
      <c r="G11" s="54">
        <v>1125</v>
      </c>
      <c r="H11" s="54">
        <v>3336</v>
      </c>
      <c r="I11" s="54">
        <v>3321</v>
      </c>
      <c r="J11" s="54">
        <v>7409</v>
      </c>
      <c r="K11" s="54">
        <v>7257</v>
      </c>
      <c r="L11" s="54">
        <v>127</v>
      </c>
      <c r="M11" s="54">
        <v>134</v>
      </c>
      <c r="N11" s="54">
        <v>1</v>
      </c>
      <c r="O11" s="54">
        <v>1</v>
      </c>
      <c r="P11" s="86">
        <v>57</v>
      </c>
      <c r="Q11" s="86">
        <v>76</v>
      </c>
      <c r="R11" s="27"/>
      <c r="S11" s="27"/>
      <c r="T11" s="27"/>
      <c r="U11" s="27"/>
      <c r="V11" s="27"/>
      <c r="W11" s="27"/>
      <c r="X11" s="27"/>
      <c r="Y11" s="27"/>
    </row>
    <row r="12" spans="1:25" ht="16.05" customHeight="1">
      <c r="A12" s="91"/>
      <c r="B12" s="62"/>
      <c r="C12" s="53" t="s">
        <v>53</v>
      </c>
      <c r="D12" s="53"/>
      <c r="E12" s="65" t="s">
        <v>44</v>
      </c>
      <c r="F12" s="54">
        <v>827</v>
      </c>
      <c r="G12" s="54">
        <v>882</v>
      </c>
      <c r="H12" s="54">
        <v>3336</v>
      </c>
      <c r="I12" s="54">
        <v>3321</v>
      </c>
      <c r="J12" s="54">
        <v>7409</v>
      </c>
      <c r="K12" s="54">
        <v>7257</v>
      </c>
      <c r="L12" s="54">
        <v>127</v>
      </c>
      <c r="M12" s="54">
        <v>134</v>
      </c>
      <c r="N12" s="54">
        <v>1</v>
      </c>
      <c r="O12" s="54">
        <v>1</v>
      </c>
      <c r="P12" s="86">
        <v>57</v>
      </c>
      <c r="Q12" s="86">
        <v>76</v>
      </c>
      <c r="R12" s="27"/>
      <c r="S12" s="27"/>
      <c r="T12" s="27"/>
      <c r="U12" s="27"/>
      <c r="V12" s="27"/>
      <c r="W12" s="27"/>
      <c r="X12" s="27"/>
      <c r="Y12" s="27"/>
    </row>
    <row r="13" spans="1:25" ht="16.05" customHeight="1">
      <c r="A13" s="91"/>
      <c r="B13" s="61"/>
      <c r="C13" s="53" t="s">
        <v>54</v>
      </c>
      <c r="D13" s="53"/>
      <c r="E13" s="65" t="s">
        <v>45</v>
      </c>
      <c r="F13" s="54">
        <v>236</v>
      </c>
      <c r="G13" s="54">
        <v>243</v>
      </c>
      <c r="H13" s="66">
        <v>0</v>
      </c>
      <c r="I13" s="66">
        <v>0</v>
      </c>
      <c r="J13" s="66">
        <v>0</v>
      </c>
      <c r="K13" s="66">
        <v>0</v>
      </c>
      <c r="L13" s="54">
        <v>0</v>
      </c>
      <c r="M13" s="54">
        <v>0</v>
      </c>
      <c r="N13" s="54">
        <v>0</v>
      </c>
      <c r="O13" s="54">
        <v>0</v>
      </c>
      <c r="P13" s="86">
        <v>0</v>
      </c>
      <c r="Q13" s="86">
        <v>0</v>
      </c>
      <c r="R13" s="27"/>
      <c r="S13" s="27"/>
      <c r="T13" s="27"/>
      <c r="U13" s="27"/>
      <c r="V13" s="27"/>
      <c r="W13" s="27"/>
      <c r="X13" s="27"/>
      <c r="Y13" s="27"/>
    </row>
    <row r="14" spans="1:25" ht="16.05" customHeight="1">
      <c r="A14" s="91"/>
      <c r="B14" s="53" t="s">
        <v>55</v>
      </c>
      <c r="C14" s="53"/>
      <c r="D14" s="53"/>
      <c r="E14" s="65" t="s">
        <v>152</v>
      </c>
      <c r="F14" s="54">
        <f t="shared" ref="F14:O15" si="0">F9-F12</f>
        <v>131</v>
      </c>
      <c r="G14" s="54">
        <f t="shared" si="0"/>
        <v>125</v>
      </c>
      <c r="H14" s="54">
        <f t="shared" si="0"/>
        <v>4898</v>
      </c>
      <c r="I14" s="54">
        <f t="shared" si="0"/>
        <v>1266</v>
      </c>
      <c r="J14" s="54">
        <f t="shared" si="0"/>
        <v>407</v>
      </c>
      <c r="K14" s="54">
        <f t="shared" si="0"/>
        <v>548</v>
      </c>
      <c r="L14" s="54">
        <f t="shared" si="0"/>
        <v>28</v>
      </c>
      <c r="M14" s="54">
        <f t="shared" si="0"/>
        <v>9</v>
      </c>
      <c r="N14" s="54">
        <f t="shared" si="0"/>
        <v>0</v>
      </c>
      <c r="O14" s="54">
        <f t="shared" si="0"/>
        <v>0</v>
      </c>
      <c r="P14" s="86">
        <f t="shared" ref="P14:Q14" si="1">P9-P12</f>
        <v>0</v>
      </c>
      <c r="Q14" s="86">
        <f t="shared" si="1"/>
        <v>0</v>
      </c>
      <c r="R14" s="27"/>
      <c r="S14" s="27"/>
      <c r="T14" s="27"/>
      <c r="U14" s="27"/>
      <c r="V14" s="27"/>
      <c r="W14" s="27"/>
      <c r="X14" s="27"/>
      <c r="Y14" s="27"/>
    </row>
    <row r="15" spans="1:25" ht="16.05" customHeight="1">
      <c r="A15" s="91"/>
      <c r="B15" s="53" t="s">
        <v>56</v>
      </c>
      <c r="C15" s="53"/>
      <c r="D15" s="53"/>
      <c r="E15" s="65" t="s">
        <v>153</v>
      </c>
      <c r="F15" s="54">
        <f t="shared" si="0"/>
        <v>-236</v>
      </c>
      <c r="G15" s="54">
        <f t="shared" si="0"/>
        <v>-234</v>
      </c>
      <c r="H15" s="54">
        <f t="shared" si="0"/>
        <v>4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86">
        <f t="shared" ref="P15:Q15" si="2">P10-P13</f>
        <v>0</v>
      </c>
      <c r="Q15" s="86">
        <f t="shared" si="2"/>
        <v>0</v>
      </c>
      <c r="R15" s="27"/>
      <c r="S15" s="27"/>
      <c r="T15" s="27"/>
      <c r="U15" s="27"/>
      <c r="V15" s="27"/>
      <c r="W15" s="27"/>
      <c r="X15" s="27"/>
      <c r="Y15" s="27"/>
    </row>
    <row r="16" spans="1:25" ht="16.05" customHeight="1">
      <c r="A16" s="91"/>
      <c r="B16" s="53" t="s">
        <v>57</v>
      </c>
      <c r="C16" s="53"/>
      <c r="D16" s="53"/>
      <c r="E16" s="65" t="s">
        <v>154</v>
      </c>
      <c r="F16" s="54">
        <f t="shared" ref="F16:O16" si="3">F8-F11</f>
        <v>-105</v>
      </c>
      <c r="G16" s="54">
        <f t="shared" si="3"/>
        <v>-109</v>
      </c>
      <c r="H16" s="54">
        <f t="shared" si="3"/>
        <v>4902</v>
      </c>
      <c r="I16" s="54">
        <f t="shared" si="3"/>
        <v>1266</v>
      </c>
      <c r="J16" s="54">
        <f t="shared" si="3"/>
        <v>407</v>
      </c>
      <c r="K16" s="54">
        <f t="shared" si="3"/>
        <v>548</v>
      </c>
      <c r="L16" s="54">
        <f t="shared" si="3"/>
        <v>28</v>
      </c>
      <c r="M16" s="54">
        <f t="shared" si="3"/>
        <v>9</v>
      </c>
      <c r="N16" s="54">
        <f t="shared" si="3"/>
        <v>0</v>
      </c>
      <c r="O16" s="54">
        <f t="shared" si="3"/>
        <v>0</v>
      </c>
      <c r="P16" s="86">
        <f t="shared" ref="P16:Q16" si="4">P8-P11</f>
        <v>0</v>
      </c>
      <c r="Q16" s="86">
        <f t="shared" si="4"/>
        <v>0</v>
      </c>
      <c r="R16" s="27"/>
      <c r="S16" s="27"/>
      <c r="T16" s="27"/>
      <c r="U16" s="27"/>
      <c r="V16" s="27"/>
      <c r="W16" s="27"/>
      <c r="X16" s="27"/>
      <c r="Y16" s="27"/>
    </row>
    <row r="17" spans="1:25" ht="16.05" customHeight="1">
      <c r="A17" s="91"/>
      <c r="B17" s="53" t="s">
        <v>58</v>
      </c>
      <c r="C17" s="53"/>
      <c r="D17" s="53"/>
      <c r="E17" s="51"/>
      <c r="F17" s="66">
        <v>0</v>
      </c>
      <c r="G17" s="66">
        <v>0</v>
      </c>
      <c r="H17" s="66">
        <v>0</v>
      </c>
      <c r="I17" s="66">
        <v>0</v>
      </c>
      <c r="J17" s="54">
        <v>0</v>
      </c>
      <c r="K17" s="54">
        <v>0</v>
      </c>
      <c r="L17" s="54">
        <v>0</v>
      </c>
      <c r="M17" s="54">
        <v>0</v>
      </c>
      <c r="N17" s="66">
        <v>0</v>
      </c>
      <c r="O17" s="67">
        <v>0</v>
      </c>
      <c r="P17" s="66">
        <v>0</v>
      </c>
      <c r="Q17" s="67">
        <v>0</v>
      </c>
      <c r="R17" s="27"/>
      <c r="S17" s="27"/>
      <c r="T17" s="27"/>
      <c r="U17" s="27"/>
      <c r="V17" s="27"/>
      <c r="W17" s="27"/>
      <c r="X17" s="27"/>
      <c r="Y17" s="27"/>
    </row>
    <row r="18" spans="1:25" ht="16.05" customHeight="1">
      <c r="A18" s="91"/>
      <c r="B18" s="53" t="s">
        <v>59</v>
      </c>
      <c r="C18" s="53"/>
      <c r="D18" s="53"/>
      <c r="E18" s="51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27"/>
      <c r="S18" s="27"/>
      <c r="T18" s="27"/>
      <c r="U18" s="27"/>
      <c r="V18" s="27"/>
      <c r="W18" s="27"/>
      <c r="X18" s="27"/>
      <c r="Y18" s="27"/>
    </row>
    <row r="19" spans="1:25" ht="16.05" customHeight="1">
      <c r="A19" s="91" t="s">
        <v>83</v>
      </c>
      <c r="B19" s="60" t="s">
        <v>60</v>
      </c>
      <c r="C19" s="53"/>
      <c r="D19" s="53"/>
      <c r="E19" s="65"/>
      <c r="F19" s="54">
        <v>0</v>
      </c>
      <c r="G19" s="54">
        <v>0</v>
      </c>
      <c r="H19" s="54">
        <v>2</v>
      </c>
      <c r="I19" s="54">
        <v>21</v>
      </c>
      <c r="J19" s="54">
        <v>2606</v>
      </c>
      <c r="K19" s="54">
        <v>3191</v>
      </c>
      <c r="L19" s="54">
        <v>116</v>
      </c>
      <c r="M19" s="54">
        <v>94</v>
      </c>
      <c r="N19" s="54">
        <v>6</v>
      </c>
      <c r="O19" s="54">
        <v>6</v>
      </c>
      <c r="P19" s="86">
        <v>631</v>
      </c>
      <c r="Q19" s="86">
        <v>612</v>
      </c>
      <c r="R19" s="27"/>
      <c r="S19" s="27"/>
      <c r="T19" s="27"/>
      <c r="U19" s="27"/>
      <c r="V19" s="27"/>
      <c r="W19" s="27"/>
      <c r="X19" s="27"/>
      <c r="Y19" s="27"/>
    </row>
    <row r="20" spans="1:25" ht="16.05" customHeight="1">
      <c r="A20" s="91"/>
      <c r="B20" s="61"/>
      <c r="C20" s="53" t="s">
        <v>61</v>
      </c>
      <c r="D20" s="53"/>
      <c r="E20" s="65"/>
      <c r="F20" s="54">
        <v>0</v>
      </c>
      <c r="G20" s="54">
        <v>0</v>
      </c>
      <c r="H20" s="54">
        <v>0</v>
      </c>
      <c r="I20" s="54">
        <v>0</v>
      </c>
      <c r="J20" s="54">
        <v>534</v>
      </c>
      <c r="K20" s="66">
        <v>805</v>
      </c>
      <c r="L20" s="54">
        <v>57</v>
      </c>
      <c r="M20" s="54">
        <v>47</v>
      </c>
      <c r="N20" s="54">
        <v>0</v>
      </c>
      <c r="O20" s="54">
        <v>0</v>
      </c>
      <c r="P20" s="86">
        <v>0</v>
      </c>
      <c r="Q20" s="86">
        <v>0</v>
      </c>
      <c r="R20" s="27"/>
      <c r="S20" s="27"/>
      <c r="T20" s="27"/>
      <c r="U20" s="27"/>
      <c r="V20" s="27"/>
      <c r="W20" s="27"/>
      <c r="X20" s="27"/>
      <c r="Y20" s="27"/>
    </row>
    <row r="21" spans="1:25" ht="16.05" customHeight="1">
      <c r="A21" s="91"/>
      <c r="B21" s="79" t="s">
        <v>62</v>
      </c>
      <c r="C21" s="53"/>
      <c r="D21" s="53"/>
      <c r="E21" s="65" t="s">
        <v>155</v>
      </c>
      <c r="F21" s="54">
        <v>0</v>
      </c>
      <c r="G21" s="54">
        <v>0</v>
      </c>
      <c r="H21" s="54">
        <v>2</v>
      </c>
      <c r="I21" s="54">
        <v>21</v>
      </c>
      <c r="J21" s="54">
        <v>2606</v>
      </c>
      <c r="K21" s="54">
        <v>3191</v>
      </c>
      <c r="L21" s="54">
        <v>116</v>
      </c>
      <c r="M21" s="54">
        <v>94</v>
      </c>
      <c r="N21" s="54">
        <v>6</v>
      </c>
      <c r="O21" s="54">
        <v>6</v>
      </c>
      <c r="P21" s="86">
        <v>631</v>
      </c>
      <c r="Q21" s="86">
        <v>612</v>
      </c>
      <c r="R21" s="27"/>
      <c r="S21" s="27"/>
      <c r="T21" s="27"/>
      <c r="U21" s="27"/>
      <c r="V21" s="27"/>
      <c r="W21" s="27"/>
      <c r="X21" s="27"/>
      <c r="Y21" s="27"/>
    </row>
    <row r="22" spans="1:25" ht="16.05" customHeight="1">
      <c r="A22" s="91"/>
      <c r="B22" s="60" t="s">
        <v>63</v>
      </c>
      <c r="C22" s="53"/>
      <c r="D22" s="53"/>
      <c r="E22" s="65" t="s">
        <v>156</v>
      </c>
      <c r="F22" s="54">
        <v>263</v>
      </c>
      <c r="G22" s="54">
        <v>360</v>
      </c>
      <c r="H22" s="54">
        <v>2622</v>
      </c>
      <c r="I22" s="54">
        <v>1907</v>
      </c>
      <c r="J22" s="86">
        <v>3662</v>
      </c>
      <c r="K22" s="54">
        <v>4173</v>
      </c>
      <c r="L22" s="54">
        <v>142</v>
      </c>
      <c r="M22" s="54">
        <v>130</v>
      </c>
      <c r="N22" s="54">
        <v>6</v>
      </c>
      <c r="O22" s="54">
        <v>6</v>
      </c>
      <c r="P22" s="86">
        <v>631</v>
      </c>
      <c r="Q22" s="86">
        <v>612</v>
      </c>
      <c r="R22" s="27"/>
      <c r="S22" s="27"/>
      <c r="T22" s="27"/>
      <c r="U22" s="27"/>
      <c r="V22" s="27"/>
      <c r="W22" s="27"/>
      <c r="X22" s="27"/>
      <c r="Y22" s="27"/>
    </row>
    <row r="23" spans="1:25" ht="16.05" customHeight="1">
      <c r="A23" s="91"/>
      <c r="B23" s="61" t="s">
        <v>64</v>
      </c>
      <c r="C23" s="53" t="s">
        <v>65</v>
      </c>
      <c r="D23" s="53"/>
      <c r="E23" s="65"/>
      <c r="F23" s="54">
        <v>172</v>
      </c>
      <c r="G23" s="54">
        <v>170</v>
      </c>
      <c r="H23" s="54">
        <v>61</v>
      </c>
      <c r="I23" s="54">
        <v>95</v>
      </c>
      <c r="J23" s="86">
        <v>1052</v>
      </c>
      <c r="K23" s="54">
        <v>1108</v>
      </c>
      <c r="L23" s="54">
        <v>28</v>
      </c>
      <c r="M23" s="54">
        <v>34</v>
      </c>
      <c r="N23" s="54">
        <v>6</v>
      </c>
      <c r="O23" s="54">
        <v>6</v>
      </c>
      <c r="P23" s="86">
        <v>631</v>
      </c>
      <c r="Q23" s="86">
        <v>612</v>
      </c>
      <c r="R23" s="27"/>
      <c r="S23" s="27"/>
      <c r="T23" s="27"/>
      <c r="U23" s="27"/>
      <c r="V23" s="27"/>
      <c r="W23" s="27"/>
      <c r="X23" s="27"/>
      <c r="Y23" s="27"/>
    </row>
    <row r="24" spans="1:25" ht="16.05" customHeight="1">
      <c r="A24" s="91"/>
      <c r="B24" s="53" t="s">
        <v>157</v>
      </c>
      <c r="C24" s="53"/>
      <c r="D24" s="53"/>
      <c r="E24" s="65" t="s">
        <v>158</v>
      </c>
      <c r="F24" s="54">
        <f t="shared" ref="F24:O24" si="5">F21-F22</f>
        <v>-263</v>
      </c>
      <c r="G24" s="54">
        <f t="shared" si="5"/>
        <v>-360</v>
      </c>
      <c r="H24" s="54">
        <f>H21-H22</f>
        <v>-2620</v>
      </c>
      <c r="I24" s="54">
        <f t="shared" si="5"/>
        <v>-1886</v>
      </c>
      <c r="J24" s="54">
        <f t="shared" si="5"/>
        <v>-1056</v>
      </c>
      <c r="K24" s="54">
        <f t="shared" si="5"/>
        <v>-982</v>
      </c>
      <c r="L24" s="54">
        <f t="shared" si="5"/>
        <v>-26</v>
      </c>
      <c r="M24" s="54">
        <f t="shared" si="5"/>
        <v>-36</v>
      </c>
      <c r="N24" s="54">
        <f t="shared" si="5"/>
        <v>0</v>
      </c>
      <c r="O24" s="54">
        <f t="shared" si="5"/>
        <v>0</v>
      </c>
      <c r="P24" s="86">
        <f t="shared" ref="P24:Q24" si="6">P21-P22</f>
        <v>0</v>
      </c>
      <c r="Q24" s="86">
        <f t="shared" si="6"/>
        <v>0</v>
      </c>
      <c r="R24" s="27"/>
      <c r="S24" s="27"/>
      <c r="T24" s="27"/>
      <c r="U24" s="27"/>
      <c r="V24" s="27"/>
      <c r="W24" s="27"/>
      <c r="X24" s="27"/>
      <c r="Y24" s="27"/>
    </row>
    <row r="25" spans="1:25" ht="16.05" customHeight="1">
      <c r="A25" s="91"/>
      <c r="B25" s="60" t="s">
        <v>66</v>
      </c>
      <c r="C25" s="60"/>
      <c r="D25" s="60"/>
      <c r="E25" s="95" t="s">
        <v>159</v>
      </c>
      <c r="F25" s="99">
        <v>263</v>
      </c>
      <c r="G25" s="99">
        <v>360</v>
      </c>
      <c r="H25" s="99">
        <v>2620</v>
      </c>
      <c r="I25" s="99">
        <v>1886</v>
      </c>
      <c r="J25" s="99">
        <v>1056</v>
      </c>
      <c r="K25" s="99">
        <v>982</v>
      </c>
      <c r="L25" s="99">
        <v>26</v>
      </c>
      <c r="M25" s="99">
        <v>36</v>
      </c>
      <c r="N25" s="99">
        <v>0</v>
      </c>
      <c r="O25" s="99">
        <v>0</v>
      </c>
      <c r="P25" s="99">
        <v>0</v>
      </c>
      <c r="Q25" s="99">
        <v>0</v>
      </c>
      <c r="R25" s="27"/>
      <c r="S25" s="27"/>
      <c r="T25" s="27"/>
      <c r="U25" s="27"/>
      <c r="V25" s="27"/>
      <c r="W25" s="27"/>
      <c r="X25" s="27"/>
      <c r="Y25" s="27"/>
    </row>
    <row r="26" spans="1:25" ht="16.05" customHeight="1">
      <c r="A26" s="91"/>
      <c r="B26" s="79" t="s">
        <v>67</v>
      </c>
      <c r="C26" s="79"/>
      <c r="D26" s="79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27"/>
      <c r="S26" s="27"/>
      <c r="T26" s="27"/>
      <c r="U26" s="27"/>
      <c r="V26" s="27"/>
      <c r="W26" s="27"/>
      <c r="X26" s="27"/>
      <c r="Y26" s="27"/>
    </row>
    <row r="27" spans="1:25" ht="16.05" customHeight="1">
      <c r="A27" s="91"/>
      <c r="B27" s="53" t="s">
        <v>160</v>
      </c>
      <c r="C27" s="53"/>
      <c r="D27" s="53"/>
      <c r="E27" s="65" t="s">
        <v>161</v>
      </c>
      <c r="F27" s="54">
        <f t="shared" ref="F27:O27" si="7">F24+F25</f>
        <v>0</v>
      </c>
      <c r="G27" s="54">
        <f t="shared" si="7"/>
        <v>0</v>
      </c>
      <c r="H27" s="54">
        <f t="shared" si="7"/>
        <v>0</v>
      </c>
      <c r="I27" s="54">
        <f t="shared" si="7"/>
        <v>0</v>
      </c>
      <c r="J27" s="54">
        <f t="shared" si="7"/>
        <v>0</v>
      </c>
      <c r="K27" s="54">
        <f t="shared" si="7"/>
        <v>0</v>
      </c>
      <c r="L27" s="54">
        <f t="shared" si="7"/>
        <v>0</v>
      </c>
      <c r="M27" s="54">
        <f t="shared" si="7"/>
        <v>0</v>
      </c>
      <c r="N27" s="54">
        <f t="shared" si="7"/>
        <v>0</v>
      </c>
      <c r="O27" s="54">
        <f t="shared" si="7"/>
        <v>0</v>
      </c>
      <c r="P27" s="86">
        <f t="shared" ref="P27:Q27" si="8">P24+P25</f>
        <v>0</v>
      </c>
      <c r="Q27" s="86">
        <f t="shared" si="8"/>
        <v>0</v>
      </c>
      <c r="R27" s="27"/>
      <c r="S27" s="27"/>
      <c r="T27" s="27"/>
      <c r="U27" s="27"/>
      <c r="V27" s="27"/>
      <c r="W27" s="27"/>
      <c r="X27" s="27"/>
      <c r="Y27" s="27"/>
    </row>
    <row r="28" spans="1:25" ht="16.0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.0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8"/>
    </row>
    <row r="30" spans="1:25" ht="16.05" customHeight="1">
      <c r="A30" s="94" t="s">
        <v>68</v>
      </c>
      <c r="B30" s="94"/>
      <c r="C30" s="94"/>
      <c r="D30" s="94"/>
      <c r="E30" s="94"/>
      <c r="F30" s="101" t="s">
        <v>254</v>
      </c>
      <c r="G30" s="101"/>
      <c r="H30" s="101" t="s">
        <v>255</v>
      </c>
      <c r="I30" s="101"/>
      <c r="J30" s="101" t="s">
        <v>256</v>
      </c>
      <c r="K30" s="101"/>
      <c r="L30" s="101"/>
      <c r="M30" s="101"/>
      <c r="N30" s="101"/>
      <c r="O30" s="101"/>
      <c r="P30" s="29"/>
      <c r="Q30" s="27"/>
      <c r="R30" s="29"/>
      <c r="S30" s="27"/>
      <c r="T30" s="29"/>
      <c r="U30" s="27"/>
      <c r="V30" s="29"/>
      <c r="W30" s="27"/>
    </row>
    <row r="31" spans="1:25" ht="16.05" customHeight="1">
      <c r="A31" s="94"/>
      <c r="B31" s="94"/>
      <c r="C31" s="94"/>
      <c r="D31" s="94"/>
      <c r="E31" s="94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</row>
    <row r="32" spans="1:25" ht="16.05" customHeight="1">
      <c r="A32" s="91" t="s">
        <v>84</v>
      </c>
      <c r="B32" s="60" t="s">
        <v>49</v>
      </c>
      <c r="C32" s="53"/>
      <c r="D32" s="53"/>
      <c r="E32" s="65" t="s">
        <v>40</v>
      </c>
      <c r="F32" s="54">
        <v>665</v>
      </c>
      <c r="G32" s="54">
        <v>682</v>
      </c>
      <c r="H32" s="54">
        <v>5</v>
      </c>
      <c r="I32" s="54">
        <v>831</v>
      </c>
      <c r="J32" s="54">
        <v>317</v>
      </c>
      <c r="K32" s="54">
        <v>456</v>
      </c>
      <c r="L32" s="54"/>
      <c r="M32" s="54"/>
      <c r="N32" s="54"/>
      <c r="O32" s="54"/>
      <c r="P32" s="31"/>
      <c r="Q32" s="31"/>
      <c r="R32" s="32"/>
      <c r="S32" s="32"/>
      <c r="T32" s="31"/>
      <c r="U32" s="31"/>
      <c r="V32" s="32"/>
      <c r="W32" s="32"/>
    </row>
    <row r="33" spans="1:23" ht="16.05" customHeight="1">
      <c r="A33" s="97"/>
      <c r="B33" s="62"/>
      <c r="C33" s="60" t="s">
        <v>69</v>
      </c>
      <c r="D33" s="53"/>
      <c r="E33" s="65"/>
      <c r="F33" s="54">
        <v>592</v>
      </c>
      <c r="G33" s="54">
        <v>617</v>
      </c>
      <c r="H33" s="54">
        <v>3</v>
      </c>
      <c r="I33" s="54">
        <v>828</v>
      </c>
      <c r="J33" s="54">
        <v>282</v>
      </c>
      <c r="K33" s="54">
        <v>423</v>
      </c>
      <c r="L33" s="54"/>
      <c r="M33" s="54"/>
      <c r="N33" s="54"/>
      <c r="O33" s="54"/>
      <c r="P33" s="31"/>
      <c r="Q33" s="31"/>
      <c r="R33" s="32"/>
      <c r="S33" s="32"/>
      <c r="T33" s="31"/>
      <c r="U33" s="31"/>
      <c r="V33" s="32"/>
      <c r="W33" s="32"/>
    </row>
    <row r="34" spans="1:23" ht="16.05" customHeight="1">
      <c r="A34" s="97"/>
      <c r="B34" s="62"/>
      <c r="C34" s="61"/>
      <c r="D34" s="53" t="s">
        <v>70</v>
      </c>
      <c r="E34" s="65"/>
      <c r="F34" s="54">
        <v>421</v>
      </c>
      <c r="G34" s="54">
        <v>474</v>
      </c>
      <c r="H34" s="54">
        <v>0</v>
      </c>
      <c r="I34" s="54">
        <v>813</v>
      </c>
      <c r="J34" s="54">
        <v>282</v>
      </c>
      <c r="K34" s="54">
        <v>423</v>
      </c>
      <c r="L34" s="54"/>
      <c r="M34" s="54"/>
      <c r="N34" s="54"/>
      <c r="O34" s="54"/>
      <c r="P34" s="31"/>
      <c r="Q34" s="31"/>
      <c r="R34" s="32"/>
      <c r="S34" s="32"/>
      <c r="T34" s="31"/>
      <c r="U34" s="31"/>
      <c r="V34" s="32"/>
      <c r="W34" s="32"/>
    </row>
    <row r="35" spans="1:23" ht="16.05" customHeight="1">
      <c r="A35" s="97"/>
      <c r="B35" s="61"/>
      <c r="C35" s="79" t="s">
        <v>71</v>
      </c>
      <c r="D35" s="53"/>
      <c r="E35" s="65"/>
      <c r="F35" s="54">
        <v>73</v>
      </c>
      <c r="G35" s="54">
        <v>65</v>
      </c>
      <c r="H35" s="54">
        <v>2</v>
      </c>
      <c r="I35" s="54">
        <v>3</v>
      </c>
      <c r="J35" s="67">
        <v>35</v>
      </c>
      <c r="K35" s="67">
        <v>32</v>
      </c>
      <c r="L35" s="54"/>
      <c r="M35" s="54"/>
      <c r="N35" s="54"/>
      <c r="O35" s="54"/>
      <c r="P35" s="31"/>
      <c r="Q35" s="31"/>
      <c r="R35" s="32"/>
      <c r="S35" s="32"/>
      <c r="T35" s="31"/>
      <c r="U35" s="31"/>
      <c r="V35" s="32"/>
      <c r="W35" s="32"/>
    </row>
    <row r="36" spans="1:23" ht="16.05" customHeight="1">
      <c r="A36" s="97"/>
      <c r="B36" s="60" t="s">
        <v>52</v>
      </c>
      <c r="C36" s="53"/>
      <c r="D36" s="53"/>
      <c r="E36" s="65" t="s">
        <v>41</v>
      </c>
      <c r="F36" s="54">
        <v>439</v>
      </c>
      <c r="G36" s="54">
        <v>414</v>
      </c>
      <c r="H36" s="54">
        <v>2</v>
      </c>
      <c r="I36" s="54">
        <v>48</v>
      </c>
      <c r="J36" s="67">
        <v>251</v>
      </c>
      <c r="K36" s="54">
        <v>125</v>
      </c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2"/>
      <c r="W36" s="32"/>
    </row>
    <row r="37" spans="1:23" ht="16.05" customHeight="1">
      <c r="A37" s="97"/>
      <c r="B37" s="62"/>
      <c r="C37" s="53" t="s">
        <v>72</v>
      </c>
      <c r="D37" s="53"/>
      <c r="E37" s="65"/>
      <c r="F37" s="54">
        <v>363</v>
      </c>
      <c r="G37" s="54">
        <v>349</v>
      </c>
      <c r="H37" s="54">
        <v>1</v>
      </c>
      <c r="I37" s="54">
        <v>45</v>
      </c>
      <c r="J37" s="86">
        <v>250</v>
      </c>
      <c r="K37" s="54">
        <v>123</v>
      </c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2"/>
      <c r="W37" s="32"/>
    </row>
    <row r="38" spans="1:23" ht="16.05" customHeight="1">
      <c r="A38" s="97"/>
      <c r="B38" s="61"/>
      <c r="C38" s="53" t="s">
        <v>73</v>
      </c>
      <c r="D38" s="53"/>
      <c r="E38" s="65"/>
      <c r="F38" s="54">
        <v>76</v>
      </c>
      <c r="G38" s="54">
        <v>65</v>
      </c>
      <c r="H38" s="54">
        <v>1</v>
      </c>
      <c r="I38" s="54">
        <v>3</v>
      </c>
      <c r="J38" s="86">
        <v>1</v>
      </c>
      <c r="K38" s="67">
        <v>2</v>
      </c>
      <c r="L38" s="54"/>
      <c r="M38" s="54"/>
      <c r="N38" s="54"/>
      <c r="O38" s="54"/>
      <c r="P38" s="32"/>
      <c r="Q38" s="32"/>
      <c r="R38" s="31"/>
      <c r="S38" s="31"/>
      <c r="T38" s="31"/>
      <c r="U38" s="31"/>
      <c r="V38" s="32"/>
      <c r="W38" s="32"/>
    </row>
    <row r="39" spans="1:23" ht="16.05" customHeight="1">
      <c r="A39" s="97"/>
      <c r="B39" s="47" t="s">
        <v>74</v>
      </c>
      <c r="C39" s="47"/>
      <c r="D39" s="47"/>
      <c r="E39" s="65" t="s">
        <v>163</v>
      </c>
      <c r="F39" s="54">
        <f t="shared" ref="F39:O39" si="9">F32-F36</f>
        <v>226</v>
      </c>
      <c r="G39" s="54">
        <f t="shared" si="9"/>
        <v>268</v>
      </c>
      <c r="H39" s="54">
        <f t="shared" si="9"/>
        <v>3</v>
      </c>
      <c r="I39" s="54">
        <f t="shared" si="9"/>
        <v>783</v>
      </c>
      <c r="J39" s="54">
        <f t="shared" si="9"/>
        <v>66</v>
      </c>
      <c r="K39" s="54">
        <f t="shared" si="9"/>
        <v>331</v>
      </c>
      <c r="L39" s="54">
        <f t="shared" si="9"/>
        <v>0</v>
      </c>
      <c r="M39" s="54">
        <f t="shared" si="9"/>
        <v>0</v>
      </c>
      <c r="N39" s="54">
        <f t="shared" si="9"/>
        <v>0</v>
      </c>
      <c r="O39" s="54">
        <f t="shared" si="9"/>
        <v>0</v>
      </c>
      <c r="P39" s="31"/>
      <c r="Q39" s="31"/>
      <c r="R39" s="31"/>
      <c r="S39" s="31"/>
      <c r="T39" s="31"/>
      <c r="U39" s="31"/>
      <c r="V39" s="32"/>
      <c r="W39" s="32"/>
    </row>
    <row r="40" spans="1:23" ht="16.05" customHeight="1">
      <c r="A40" s="91" t="s">
        <v>85</v>
      </c>
      <c r="B40" s="60" t="s">
        <v>75</v>
      </c>
      <c r="C40" s="53"/>
      <c r="D40" s="53"/>
      <c r="E40" s="65" t="s">
        <v>43</v>
      </c>
      <c r="F40" s="54">
        <v>5382</v>
      </c>
      <c r="G40" s="54">
        <v>2543</v>
      </c>
      <c r="H40" s="54">
        <v>36</v>
      </c>
      <c r="I40" s="54">
        <v>96</v>
      </c>
      <c r="J40" s="54">
        <v>0</v>
      </c>
      <c r="K40" s="54">
        <v>0</v>
      </c>
      <c r="L40" s="54"/>
      <c r="M40" s="54"/>
      <c r="N40" s="54"/>
      <c r="O40" s="54"/>
      <c r="P40" s="31"/>
      <c r="Q40" s="31"/>
      <c r="R40" s="32"/>
      <c r="S40" s="32"/>
      <c r="T40" s="32"/>
      <c r="U40" s="32"/>
      <c r="V40" s="31"/>
      <c r="W40" s="31"/>
    </row>
    <row r="41" spans="1:23" ht="16.05" customHeight="1">
      <c r="A41" s="92"/>
      <c r="B41" s="61"/>
      <c r="C41" s="53" t="s">
        <v>76</v>
      </c>
      <c r="D41" s="53"/>
      <c r="E41" s="65"/>
      <c r="F41" s="67">
        <v>4974</v>
      </c>
      <c r="G41" s="67">
        <v>2251</v>
      </c>
      <c r="H41" s="67">
        <v>0</v>
      </c>
      <c r="I41" s="67">
        <v>45</v>
      </c>
      <c r="J41" s="54">
        <v>0</v>
      </c>
      <c r="K41" s="54">
        <v>0</v>
      </c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1"/>
      <c r="W41" s="31"/>
    </row>
    <row r="42" spans="1:23" ht="16.05" customHeight="1">
      <c r="A42" s="92"/>
      <c r="B42" s="60" t="s">
        <v>63</v>
      </c>
      <c r="C42" s="53"/>
      <c r="D42" s="53"/>
      <c r="E42" s="65" t="s">
        <v>44</v>
      </c>
      <c r="F42" s="54">
        <v>5607</v>
      </c>
      <c r="G42" s="54">
        <v>2811</v>
      </c>
      <c r="H42" s="54">
        <v>336</v>
      </c>
      <c r="I42" s="54">
        <v>96</v>
      </c>
      <c r="J42" s="54">
        <v>439</v>
      </c>
      <c r="K42" s="54">
        <v>667</v>
      </c>
      <c r="L42" s="54"/>
      <c r="M42" s="54"/>
      <c r="N42" s="54"/>
      <c r="O42" s="54"/>
      <c r="P42" s="31"/>
      <c r="Q42" s="31"/>
      <c r="R42" s="32"/>
      <c r="S42" s="32"/>
      <c r="T42" s="31"/>
      <c r="U42" s="31"/>
      <c r="V42" s="31"/>
      <c r="W42" s="31"/>
    </row>
    <row r="43" spans="1:23" ht="16.05" customHeight="1">
      <c r="A43" s="92"/>
      <c r="B43" s="61"/>
      <c r="C43" s="53" t="s">
        <v>77</v>
      </c>
      <c r="D43" s="53"/>
      <c r="E43" s="65"/>
      <c r="F43" s="54">
        <v>633</v>
      </c>
      <c r="G43" s="54">
        <v>739</v>
      </c>
      <c r="H43" s="54">
        <v>16</v>
      </c>
      <c r="I43" s="54">
        <v>16</v>
      </c>
      <c r="J43" s="67">
        <v>426</v>
      </c>
      <c r="K43" s="67">
        <v>655</v>
      </c>
      <c r="L43" s="54"/>
      <c r="M43" s="54"/>
      <c r="N43" s="54"/>
      <c r="O43" s="54"/>
      <c r="P43" s="32"/>
      <c r="Q43" s="31"/>
      <c r="R43" s="32"/>
      <c r="S43" s="32"/>
      <c r="T43" s="31"/>
      <c r="U43" s="31"/>
      <c r="V43" s="32"/>
      <c r="W43" s="32"/>
    </row>
    <row r="44" spans="1:23" ht="16.05" customHeight="1">
      <c r="A44" s="92"/>
      <c r="B44" s="53" t="s">
        <v>74</v>
      </c>
      <c r="C44" s="53"/>
      <c r="D44" s="53"/>
      <c r="E44" s="65" t="s">
        <v>164</v>
      </c>
      <c r="F44" s="67">
        <f t="shared" ref="F44:O44" si="10">F40-F42</f>
        <v>-225</v>
      </c>
      <c r="G44" s="67">
        <f t="shared" si="10"/>
        <v>-268</v>
      </c>
      <c r="H44" s="67">
        <f>H40-H42</f>
        <v>-300</v>
      </c>
      <c r="I44" s="67">
        <f t="shared" si="10"/>
        <v>0</v>
      </c>
      <c r="J44" s="67">
        <f t="shared" si="10"/>
        <v>-439</v>
      </c>
      <c r="K44" s="67">
        <f t="shared" si="10"/>
        <v>-667</v>
      </c>
      <c r="L44" s="67">
        <f t="shared" si="10"/>
        <v>0</v>
      </c>
      <c r="M44" s="67">
        <f t="shared" si="10"/>
        <v>0</v>
      </c>
      <c r="N44" s="67">
        <f t="shared" si="10"/>
        <v>0</v>
      </c>
      <c r="O44" s="67">
        <f t="shared" si="10"/>
        <v>0</v>
      </c>
      <c r="P44" s="31"/>
      <c r="Q44" s="31"/>
      <c r="R44" s="32"/>
      <c r="S44" s="32"/>
      <c r="T44" s="31"/>
      <c r="U44" s="31"/>
      <c r="V44" s="31"/>
      <c r="W44" s="31"/>
    </row>
    <row r="45" spans="1:23" ht="16.05" customHeight="1">
      <c r="A45" s="91" t="s">
        <v>86</v>
      </c>
      <c r="B45" s="47" t="s">
        <v>78</v>
      </c>
      <c r="C45" s="47"/>
      <c r="D45" s="47"/>
      <c r="E45" s="65" t="s">
        <v>165</v>
      </c>
      <c r="F45" s="54">
        <f t="shared" ref="F45:O45" si="11">F39+F44</f>
        <v>1</v>
      </c>
      <c r="G45" s="54">
        <f t="shared" si="11"/>
        <v>0</v>
      </c>
      <c r="H45" s="54">
        <f t="shared" si="11"/>
        <v>-297</v>
      </c>
      <c r="I45" s="54">
        <f t="shared" si="11"/>
        <v>783</v>
      </c>
      <c r="J45" s="54">
        <f t="shared" si="11"/>
        <v>-373</v>
      </c>
      <c r="K45" s="54">
        <f t="shared" si="11"/>
        <v>-336</v>
      </c>
      <c r="L45" s="54">
        <f t="shared" si="11"/>
        <v>0</v>
      </c>
      <c r="M45" s="54">
        <f t="shared" si="11"/>
        <v>0</v>
      </c>
      <c r="N45" s="54">
        <f t="shared" si="11"/>
        <v>0</v>
      </c>
      <c r="O45" s="54">
        <f t="shared" si="11"/>
        <v>0</v>
      </c>
      <c r="P45" s="31"/>
      <c r="Q45" s="31"/>
      <c r="R45" s="31"/>
      <c r="S45" s="31"/>
      <c r="T45" s="31"/>
      <c r="U45" s="31"/>
      <c r="V45" s="31"/>
      <c r="W45" s="31"/>
    </row>
    <row r="46" spans="1:23" ht="16.05" customHeight="1">
      <c r="A46" s="92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</row>
    <row r="47" spans="1:23" ht="16.05" customHeight="1">
      <c r="A47" s="92"/>
      <c r="B47" s="53" t="s">
        <v>80</v>
      </c>
      <c r="C47" s="53"/>
      <c r="D47" s="53"/>
      <c r="E47" s="53"/>
      <c r="F47" s="86">
        <v>0</v>
      </c>
      <c r="G47" s="86">
        <v>0</v>
      </c>
      <c r="H47" s="54">
        <v>557</v>
      </c>
      <c r="I47" s="86">
        <v>854</v>
      </c>
      <c r="J47" s="54">
        <v>1123</v>
      </c>
      <c r="K47" s="86">
        <v>1495</v>
      </c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</row>
    <row r="48" spans="1:23" ht="16.05" customHeight="1">
      <c r="A48" s="92"/>
      <c r="B48" s="53" t="s">
        <v>81</v>
      </c>
      <c r="C48" s="53"/>
      <c r="D48" s="53"/>
      <c r="E48" s="53"/>
      <c r="F48" s="86">
        <v>0</v>
      </c>
      <c r="G48" s="86">
        <v>0</v>
      </c>
      <c r="H48" s="54">
        <v>557</v>
      </c>
      <c r="I48" s="86">
        <v>764</v>
      </c>
      <c r="J48" s="54">
        <v>1024</v>
      </c>
      <c r="K48" s="86">
        <v>1495</v>
      </c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</row>
    <row r="49" spans="1:15" ht="16.05" customHeight="1">
      <c r="A49" s="8" t="s">
        <v>166</v>
      </c>
      <c r="O49" s="6"/>
    </row>
    <row r="50" spans="1:15" ht="16.05" customHeight="1">
      <c r="A50" s="8"/>
    </row>
  </sheetData>
  <mergeCells count="31">
    <mergeCell ref="P6:Q6"/>
    <mergeCell ref="P25:P26"/>
    <mergeCell ref="Q25:Q26"/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8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44" sqref="M44"/>
    </sheetView>
  </sheetViews>
  <sheetFormatPr defaultColWidth="9" defaultRowHeight="13.2"/>
  <cols>
    <col min="1" max="2" width="3.6640625" style="2" customWidth="1"/>
    <col min="3" max="3" width="21.33203125" style="2" customWidth="1"/>
    <col min="4" max="4" width="20" style="2" customWidth="1"/>
    <col min="5" max="14" width="12.6640625" style="2" customWidth="1"/>
    <col min="15" max="16384" width="9" style="2"/>
  </cols>
  <sheetData>
    <row r="1" spans="1:14" ht="34.049999999999997" customHeight="1">
      <c r="A1" s="33" t="s">
        <v>0</v>
      </c>
      <c r="B1" s="33"/>
      <c r="C1" s="41" t="s">
        <v>257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5"/>
      <c r="E6" s="102" t="s">
        <v>262</v>
      </c>
      <c r="F6" s="102"/>
      <c r="G6" s="102" t="s">
        <v>263</v>
      </c>
      <c r="H6" s="102"/>
      <c r="I6" s="103" t="s">
        <v>264</v>
      </c>
      <c r="J6" s="104"/>
      <c r="K6" s="102" t="s">
        <v>265</v>
      </c>
      <c r="L6" s="102"/>
      <c r="M6" s="102" t="s">
        <v>266</v>
      </c>
      <c r="N6" s="102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7" t="s">
        <v>169</v>
      </c>
      <c r="B8" s="80" t="s">
        <v>170</v>
      </c>
      <c r="C8" s="81"/>
      <c r="D8" s="81"/>
      <c r="E8" s="82">
        <v>4</v>
      </c>
      <c r="F8" s="82">
        <v>4</v>
      </c>
      <c r="G8" s="82">
        <v>32</v>
      </c>
      <c r="H8" s="82">
        <v>32</v>
      </c>
      <c r="I8" s="82">
        <v>7</v>
      </c>
      <c r="J8" s="82">
        <v>7</v>
      </c>
      <c r="K8" s="82">
        <v>4</v>
      </c>
      <c r="L8" s="82">
        <v>4</v>
      </c>
      <c r="M8" s="82">
        <v>1</v>
      </c>
      <c r="N8" s="82">
        <v>1</v>
      </c>
    </row>
    <row r="9" spans="1:14" ht="18" customHeight="1">
      <c r="A9" s="87"/>
      <c r="B9" s="87" t="s">
        <v>171</v>
      </c>
      <c r="C9" s="53" t="s">
        <v>172</v>
      </c>
      <c r="D9" s="53"/>
      <c r="E9" s="82">
        <v>10</v>
      </c>
      <c r="F9" s="82">
        <v>10</v>
      </c>
      <c r="G9" s="82">
        <v>495</v>
      </c>
      <c r="H9" s="82">
        <v>495</v>
      </c>
      <c r="I9" s="82">
        <v>100</v>
      </c>
      <c r="J9" s="82">
        <v>100</v>
      </c>
      <c r="K9" s="82">
        <v>450</v>
      </c>
      <c r="L9" s="82">
        <v>450</v>
      </c>
      <c r="M9" s="82">
        <v>100</v>
      </c>
      <c r="N9" s="82">
        <v>100</v>
      </c>
    </row>
    <row r="10" spans="1:14" ht="18" customHeight="1">
      <c r="A10" s="87"/>
      <c r="B10" s="87"/>
      <c r="C10" s="53" t="s">
        <v>173</v>
      </c>
      <c r="D10" s="53"/>
      <c r="E10" s="82">
        <v>5</v>
      </c>
      <c r="F10" s="82">
        <v>5</v>
      </c>
      <c r="G10" s="82">
        <v>250</v>
      </c>
      <c r="H10" s="82">
        <v>250</v>
      </c>
      <c r="I10" s="82">
        <v>51</v>
      </c>
      <c r="J10" s="82">
        <v>51</v>
      </c>
      <c r="K10" s="82">
        <v>409</v>
      </c>
      <c r="L10" s="82">
        <v>409</v>
      </c>
      <c r="M10" s="82">
        <v>100</v>
      </c>
      <c r="N10" s="82">
        <v>100</v>
      </c>
    </row>
    <row r="11" spans="1:14" ht="18" customHeight="1">
      <c r="A11" s="87"/>
      <c r="B11" s="87"/>
      <c r="C11" s="53" t="s">
        <v>174</v>
      </c>
      <c r="D11" s="53"/>
      <c r="E11" s="82">
        <v>1</v>
      </c>
      <c r="F11" s="82">
        <v>1</v>
      </c>
      <c r="G11" s="82">
        <v>69</v>
      </c>
      <c r="H11" s="82">
        <v>69</v>
      </c>
      <c r="I11" s="82">
        <v>31</v>
      </c>
      <c r="J11" s="82">
        <v>31</v>
      </c>
      <c r="K11" s="82">
        <v>8</v>
      </c>
      <c r="L11" s="82">
        <v>8</v>
      </c>
      <c r="M11" s="82">
        <v>0</v>
      </c>
      <c r="N11" s="82">
        <v>0</v>
      </c>
    </row>
    <row r="12" spans="1:14" ht="18" customHeight="1">
      <c r="A12" s="87"/>
      <c r="B12" s="87"/>
      <c r="C12" s="53" t="s">
        <v>175</v>
      </c>
      <c r="D12" s="53"/>
      <c r="E12" s="82">
        <v>4</v>
      </c>
      <c r="F12" s="82">
        <v>4</v>
      </c>
      <c r="G12" s="82">
        <v>176</v>
      </c>
      <c r="H12" s="82">
        <v>176</v>
      </c>
      <c r="I12" s="82">
        <v>18</v>
      </c>
      <c r="J12" s="82">
        <v>18</v>
      </c>
      <c r="K12" s="82">
        <v>33</v>
      </c>
      <c r="L12" s="82">
        <v>33</v>
      </c>
      <c r="M12" s="82">
        <v>0</v>
      </c>
      <c r="N12" s="82">
        <v>0</v>
      </c>
    </row>
    <row r="13" spans="1:14" ht="18" customHeight="1">
      <c r="A13" s="87"/>
      <c r="B13" s="87"/>
      <c r="C13" s="53" t="s">
        <v>176</v>
      </c>
      <c r="D13" s="53"/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</row>
    <row r="14" spans="1:14" ht="18" customHeight="1">
      <c r="A14" s="87"/>
      <c r="B14" s="87"/>
      <c r="C14" s="53" t="s">
        <v>177</v>
      </c>
      <c r="D14" s="53"/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</row>
    <row r="15" spans="1:14" ht="18" customHeight="1">
      <c r="A15" s="87" t="s">
        <v>178</v>
      </c>
      <c r="B15" s="87" t="s">
        <v>179</v>
      </c>
      <c r="C15" s="53" t="s">
        <v>180</v>
      </c>
      <c r="D15" s="53"/>
      <c r="E15" s="54">
        <v>26</v>
      </c>
      <c r="F15" s="86">
        <v>27</v>
      </c>
      <c r="G15" s="54">
        <v>611</v>
      </c>
      <c r="H15" s="86">
        <v>589</v>
      </c>
      <c r="I15" s="54">
        <v>264</v>
      </c>
      <c r="J15" s="86">
        <v>427</v>
      </c>
      <c r="K15" s="54">
        <v>896</v>
      </c>
      <c r="L15" s="86">
        <v>803</v>
      </c>
      <c r="M15" s="54">
        <v>3196</v>
      </c>
      <c r="N15" s="86">
        <v>5180</v>
      </c>
    </row>
    <row r="16" spans="1:14" ht="18" customHeight="1">
      <c r="A16" s="87"/>
      <c r="B16" s="87"/>
      <c r="C16" s="53" t="s">
        <v>181</v>
      </c>
      <c r="D16" s="53"/>
      <c r="E16" s="86">
        <v>3.0000000000000001E-6</v>
      </c>
      <c r="F16" s="86">
        <v>3.0000000000000001E-6</v>
      </c>
      <c r="G16" s="54">
        <v>17</v>
      </c>
      <c r="H16" s="86">
        <v>18</v>
      </c>
      <c r="I16" s="54">
        <v>9</v>
      </c>
      <c r="J16" s="86">
        <v>9</v>
      </c>
      <c r="K16" s="54">
        <v>354</v>
      </c>
      <c r="L16" s="86">
        <v>322</v>
      </c>
      <c r="M16" s="54">
        <v>733</v>
      </c>
      <c r="N16" s="86">
        <v>715</v>
      </c>
    </row>
    <row r="17" spans="1:15" ht="18" customHeight="1">
      <c r="A17" s="87"/>
      <c r="B17" s="87"/>
      <c r="C17" s="53" t="s">
        <v>182</v>
      </c>
      <c r="D17" s="53"/>
      <c r="E17" s="54">
        <v>0</v>
      </c>
      <c r="F17" s="86">
        <v>0</v>
      </c>
      <c r="G17" s="54">
        <v>0</v>
      </c>
      <c r="H17" s="86">
        <v>0</v>
      </c>
      <c r="I17" s="54">
        <v>0</v>
      </c>
      <c r="J17" s="86">
        <v>0</v>
      </c>
      <c r="K17" s="54">
        <v>0</v>
      </c>
      <c r="L17" s="86">
        <v>0</v>
      </c>
      <c r="M17" s="54">
        <v>0</v>
      </c>
      <c r="N17" s="86">
        <v>0</v>
      </c>
    </row>
    <row r="18" spans="1:15" ht="18" customHeight="1">
      <c r="A18" s="87"/>
      <c r="B18" s="87"/>
      <c r="C18" s="53" t="s">
        <v>183</v>
      </c>
      <c r="D18" s="53"/>
      <c r="E18" s="54">
        <v>27</v>
      </c>
      <c r="F18" s="86">
        <v>28</v>
      </c>
      <c r="G18" s="54">
        <v>628</v>
      </c>
      <c r="H18" s="86">
        <v>607</v>
      </c>
      <c r="I18" s="54">
        <v>273</v>
      </c>
      <c r="J18" s="86">
        <v>436</v>
      </c>
      <c r="K18" s="54">
        <v>1250</v>
      </c>
      <c r="L18" s="86">
        <v>1125</v>
      </c>
      <c r="M18" s="54">
        <v>3929</v>
      </c>
      <c r="N18" s="86">
        <v>5895</v>
      </c>
    </row>
    <row r="19" spans="1:15" ht="18" customHeight="1">
      <c r="A19" s="87"/>
      <c r="B19" s="87" t="s">
        <v>184</v>
      </c>
      <c r="C19" s="53" t="s">
        <v>185</v>
      </c>
      <c r="D19" s="53"/>
      <c r="E19" s="54">
        <v>14</v>
      </c>
      <c r="F19" s="86">
        <v>15</v>
      </c>
      <c r="G19" s="54">
        <v>79</v>
      </c>
      <c r="H19" s="86">
        <v>70</v>
      </c>
      <c r="I19" s="54">
        <v>53</v>
      </c>
      <c r="J19" s="86">
        <v>209</v>
      </c>
      <c r="K19" s="54">
        <v>136</v>
      </c>
      <c r="L19" s="86">
        <v>95</v>
      </c>
      <c r="M19" s="54">
        <v>13</v>
      </c>
      <c r="N19" s="86">
        <v>11</v>
      </c>
    </row>
    <row r="20" spans="1:15" ht="18" customHeight="1">
      <c r="A20" s="87"/>
      <c r="B20" s="87"/>
      <c r="C20" s="53" t="s">
        <v>186</v>
      </c>
      <c r="D20" s="53"/>
      <c r="E20" s="54">
        <v>0</v>
      </c>
      <c r="F20" s="86">
        <v>0</v>
      </c>
      <c r="G20" s="54">
        <v>22</v>
      </c>
      <c r="H20" s="86">
        <v>22</v>
      </c>
      <c r="I20" s="54">
        <v>0</v>
      </c>
      <c r="J20" s="86">
        <v>0</v>
      </c>
      <c r="K20" s="54">
        <v>89</v>
      </c>
      <c r="L20" s="86">
        <v>62</v>
      </c>
      <c r="M20" s="54">
        <v>3047</v>
      </c>
      <c r="N20" s="86">
        <v>5014</v>
      </c>
    </row>
    <row r="21" spans="1:15" ht="18" customHeight="1">
      <c r="A21" s="87"/>
      <c r="B21" s="87"/>
      <c r="C21" s="53" t="s">
        <v>187</v>
      </c>
      <c r="D21" s="53"/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</row>
    <row r="22" spans="1:15" ht="18" customHeight="1">
      <c r="A22" s="87"/>
      <c r="B22" s="87"/>
      <c r="C22" s="47" t="s">
        <v>188</v>
      </c>
      <c r="D22" s="47"/>
      <c r="E22" s="54">
        <v>14</v>
      </c>
      <c r="F22" s="86">
        <v>15</v>
      </c>
      <c r="G22" s="54">
        <v>100</v>
      </c>
      <c r="H22" s="86">
        <v>91</v>
      </c>
      <c r="I22" s="54">
        <v>53</v>
      </c>
      <c r="J22" s="86">
        <v>209</v>
      </c>
      <c r="K22" s="54">
        <v>225</v>
      </c>
      <c r="L22" s="86">
        <v>157</v>
      </c>
      <c r="M22" s="54">
        <v>3060</v>
      </c>
      <c r="N22" s="86">
        <v>5025</v>
      </c>
    </row>
    <row r="23" spans="1:15" ht="18" customHeight="1">
      <c r="A23" s="87"/>
      <c r="B23" s="87" t="s">
        <v>189</v>
      </c>
      <c r="C23" s="53" t="s">
        <v>190</v>
      </c>
      <c r="D23" s="53"/>
      <c r="E23" s="54">
        <v>10</v>
      </c>
      <c r="F23" s="86">
        <v>10</v>
      </c>
      <c r="G23" s="54">
        <v>495</v>
      </c>
      <c r="H23" s="86">
        <v>495</v>
      </c>
      <c r="I23" s="54">
        <v>100</v>
      </c>
      <c r="J23" s="86">
        <v>100</v>
      </c>
      <c r="K23" s="54">
        <v>450</v>
      </c>
      <c r="L23" s="86">
        <v>450</v>
      </c>
      <c r="M23" s="54">
        <v>100</v>
      </c>
      <c r="N23" s="86">
        <v>100</v>
      </c>
    </row>
    <row r="24" spans="1:15" ht="18" customHeight="1">
      <c r="A24" s="87"/>
      <c r="B24" s="87"/>
      <c r="C24" s="53" t="s">
        <v>191</v>
      </c>
      <c r="D24" s="53"/>
      <c r="E24" s="54">
        <v>3</v>
      </c>
      <c r="F24" s="86">
        <v>2</v>
      </c>
      <c r="G24" s="54">
        <v>33</v>
      </c>
      <c r="H24" s="86">
        <v>20</v>
      </c>
      <c r="I24" s="54">
        <v>120</v>
      </c>
      <c r="J24" s="86">
        <v>127</v>
      </c>
      <c r="K24" s="54">
        <v>575</v>
      </c>
      <c r="L24" s="86">
        <v>518</v>
      </c>
      <c r="M24" s="54">
        <v>0</v>
      </c>
      <c r="N24" s="86">
        <v>0</v>
      </c>
    </row>
    <row r="25" spans="1:15" ht="18" customHeight="1">
      <c r="A25" s="87"/>
      <c r="B25" s="87"/>
      <c r="C25" s="53" t="s">
        <v>192</v>
      </c>
      <c r="D25" s="53"/>
      <c r="E25" s="54">
        <v>0</v>
      </c>
      <c r="F25" s="86">
        <v>0</v>
      </c>
      <c r="G25" s="54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770</v>
      </c>
      <c r="N25" s="86">
        <v>770</v>
      </c>
    </row>
    <row r="26" spans="1:15" ht="18" customHeight="1">
      <c r="A26" s="87"/>
      <c r="B26" s="87"/>
      <c r="C26" s="53" t="s">
        <v>193</v>
      </c>
      <c r="D26" s="53"/>
      <c r="E26" s="54">
        <v>13</v>
      </c>
      <c r="F26" s="86">
        <v>12</v>
      </c>
      <c r="G26" s="54">
        <v>528</v>
      </c>
      <c r="H26" s="86">
        <v>515</v>
      </c>
      <c r="I26" s="54">
        <v>220</v>
      </c>
      <c r="J26" s="86">
        <v>227</v>
      </c>
      <c r="K26" s="54">
        <v>1025</v>
      </c>
      <c r="L26" s="86">
        <v>968</v>
      </c>
      <c r="M26" s="54">
        <v>869</v>
      </c>
      <c r="N26" s="86">
        <v>870</v>
      </c>
    </row>
    <row r="27" spans="1:15" ht="18" customHeight="1">
      <c r="A27" s="87"/>
      <c r="B27" s="53" t="s">
        <v>194</v>
      </c>
      <c r="C27" s="53"/>
      <c r="D27" s="53"/>
      <c r="E27" s="54">
        <f>E18</f>
        <v>27</v>
      </c>
      <c r="F27" s="86">
        <v>28</v>
      </c>
      <c r="G27" s="86">
        <f>G18</f>
        <v>628</v>
      </c>
      <c r="H27" s="86">
        <v>607</v>
      </c>
      <c r="I27" s="86">
        <f>I18</f>
        <v>273</v>
      </c>
      <c r="J27" s="86">
        <v>436</v>
      </c>
      <c r="K27" s="86">
        <f>K18</f>
        <v>1250</v>
      </c>
      <c r="L27" s="86">
        <v>1125</v>
      </c>
      <c r="M27" s="86">
        <f>M18</f>
        <v>3929</v>
      </c>
      <c r="N27" s="86">
        <v>5895</v>
      </c>
    </row>
    <row r="28" spans="1:15" ht="18" customHeight="1">
      <c r="A28" s="87" t="s">
        <v>195</v>
      </c>
      <c r="B28" s="87" t="s">
        <v>196</v>
      </c>
      <c r="C28" s="53" t="s">
        <v>197</v>
      </c>
      <c r="D28" s="84" t="s">
        <v>40</v>
      </c>
      <c r="E28" s="54">
        <v>29</v>
      </c>
      <c r="F28" s="86">
        <v>29</v>
      </c>
      <c r="G28" s="54">
        <v>529</v>
      </c>
      <c r="H28" s="86">
        <v>499</v>
      </c>
      <c r="I28" s="54">
        <v>360</v>
      </c>
      <c r="J28" s="86">
        <v>624</v>
      </c>
      <c r="K28" s="54">
        <v>791</v>
      </c>
      <c r="L28" s="86">
        <v>742</v>
      </c>
      <c r="M28" s="54">
        <v>2636</v>
      </c>
      <c r="N28" s="86">
        <v>2821</v>
      </c>
    </row>
    <row r="29" spans="1:15" ht="18" customHeight="1">
      <c r="A29" s="87"/>
      <c r="B29" s="87"/>
      <c r="C29" s="53" t="s">
        <v>198</v>
      </c>
      <c r="D29" s="84" t="s">
        <v>41</v>
      </c>
      <c r="E29" s="54">
        <v>0</v>
      </c>
      <c r="F29" s="86">
        <v>0</v>
      </c>
      <c r="G29" s="54">
        <v>298</v>
      </c>
      <c r="H29" s="86">
        <v>317</v>
      </c>
      <c r="I29" s="54">
        <v>74</v>
      </c>
      <c r="J29" s="86">
        <v>326</v>
      </c>
      <c r="K29" s="54">
        <v>497</v>
      </c>
      <c r="L29" s="86">
        <v>501</v>
      </c>
      <c r="M29" s="54">
        <v>2619</v>
      </c>
      <c r="N29" s="86">
        <v>2800</v>
      </c>
    </row>
    <row r="30" spans="1:15" ht="18" customHeight="1">
      <c r="A30" s="87"/>
      <c r="B30" s="87"/>
      <c r="C30" s="53" t="s">
        <v>199</v>
      </c>
      <c r="D30" s="84" t="s">
        <v>200</v>
      </c>
      <c r="E30" s="54">
        <v>28</v>
      </c>
      <c r="F30" s="86">
        <v>28</v>
      </c>
      <c r="G30" s="54">
        <v>214</v>
      </c>
      <c r="H30" s="86">
        <v>196</v>
      </c>
      <c r="I30" s="54">
        <v>304</v>
      </c>
      <c r="J30" s="86">
        <v>299</v>
      </c>
      <c r="K30" s="54">
        <v>206</v>
      </c>
      <c r="L30" s="86">
        <v>182</v>
      </c>
      <c r="M30" s="54">
        <v>20</v>
      </c>
      <c r="N30" s="86">
        <v>16</v>
      </c>
    </row>
    <row r="31" spans="1:15" ht="18" customHeight="1">
      <c r="A31" s="87"/>
      <c r="B31" s="87"/>
      <c r="C31" s="47" t="s">
        <v>201</v>
      </c>
      <c r="D31" s="84" t="s">
        <v>202</v>
      </c>
      <c r="E31" s="54">
        <f t="shared" ref="E31:N31" si="0">E28-E29-E30</f>
        <v>1</v>
      </c>
      <c r="F31" s="86">
        <f t="shared" si="0"/>
        <v>1</v>
      </c>
      <c r="G31" s="54">
        <f t="shared" si="0"/>
        <v>17</v>
      </c>
      <c r="H31" s="86">
        <f t="shared" si="0"/>
        <v>-14</v>
      </c>
      <c r="I31" s="54">
        <f t="shared" si="0"/>
        <v>-18</v>
      </c>
      <c r="J31" s="86">
        <f t="shared" si="0"/>
        <v>-1</v>
      </c>
      <c r="K31" s="54">
        <f t="shared" si="0"/>
        <v>88</v>
      </c>
      <c r="L31" s="86">
        <f t="shared" si="0"/>
        <v>59</v>
      </c>
      <c r="M31" s="54">
        <f t="shared" si="0"/>
        <v>-3</v>
      </c>
      <c r="N31" s="86">
        <f t="shared" si="0"/>
        <v>5</v>
      </c>
      <c r="O31" s="7"/>
    </row>
    <row r="32" spans="1:15" ht="18" customHeight="1">
      <c r="A32" s="87"/>
      <c r="B32" s="87"/>
      <c r="C32" s="53" t="s">
        <v>203</v>
      </c>
      <c r="D32" s="84" t="s">
        <v>204</v>
      </c>
      <c r="E32" s="54">
        <v>5.9999999999999995E-4</v>
      </c>
      <c r="F32" s="86">
        <v>0</v>
      </c>
      <c r="G32" s="54">
        <v>2</v>
      </c>
      <c r="H32" s="86">
        <v>8</v>
      </c>
      <c r="I32" s="54">
        <v>11</v>
      </c>
      <c r="J32" s="86">
        <v>9</v>
      </c>
      <c r="K32" s="54">
        <v>1</v>
      </c>
      <c r="L32" s="86">
        <v>8</v>
      </c>
      <c r="M32" s="54">
        <v>2</v>
      </c>
      <c r="N32" s="86">
        <v>3</v>
      </c>
    </row>
    <row r="33" spans="1:14" ht="18" customHeight="1">
      <c r="A33" s="87"/>
      <c r="B33" s="87"/>
      <c r="C33" s="53" t="s">
        <v>205</v>
      </c>
      <c r="D33" s="84" t="s">
        <v>206</v>
      </c>
      <c r="E33" s="54">
        <v>5.8E-5</v>
      </c>
      <c r="F33" s="86">
        <v>0</v>
      </c>
      <c r="G33" s="54">
        <v>0</v>
      </c>
      <c r="H33" s="86">
        <v>1E-3</v>
      </c>
      <c r="I33" s="54">
        <v>1</v>
      </c>
      <c r="J33" s="86">
        <v>0.1</v>
      </c>
      <c r="K33" s="54">
        <v>0</v>
      </c>
      <c r="L33" s="86">
        <v>2.0000000000000001E-4</v>
      </c>
      <c r="M33" s="54">
        <v>0</v>
      </c>
      <c r="N33" s="86">
        <v>0</v>
      </c>
    </row>
    <row r="34" spans="1:14" ht="18" customHeight="1">
      <c r="A34" s="87"/>
      <c r="B34" s="87"/>
      <c r="C34" s="47" t="s">
        <v>207</v>
      </c>
      <c r="D34" s="84" t="s">
        <v>208</v>
      </c>
      <c r="E34" s="54">
        <f t="shared" ref="E34:N34" si="1">E31+E32-E33</f>
        <v>1.000542</v>
      </c>
      <c r="F34" s="86">
        <f t="shared" si="1"/>
        <v>1</v>
      </c>
      <c r="G34" s="54">
        <f t="shared" si="1"/>
        <v>19</v>
      </c>
      <c r="H34" s="86">
        <f t="shared" si="1"/>
        <v>-6.0010000000000003</v>
      </c>
      <c r="I34" s="54">
        <f t="shared" si="1"/>
        <v>-8</v>
      </c>
      <c r="J34" s="86">
        <f t="shared" si="1"/>
        <v>7.9</v>
      </c>
      <c r="K34" s="54">
        <f t="shared" si="1"/>
        <v>89</v>
      </c>
      <c r="L34" s="86">
        <f t="shared" si="1"/>
        <v>66.999799999999993</v>
      </c>
      <c r="M34" s="54">
        <f t="shared" si="1"/>
        <v>-1</v>
      </c>
      <c r="N34" s="86">
        <f t="shared" si="1"/>
        <v>8</v>
      </c>
    </row>
    <row r="35" spans="1:14" ht="18" customHeight="1">
      <c r="A35" s="87"/>
      <c r="B35" s="87" t="s">
        <v>209</v>
      </c>
      <c r="C35" s="53" t="s">
        <v>210</v>
      </c>
      <c r="D35" s="84" t="s">
        <v>211</v>
      </c>
      <c r="E35" s="54">
        <v>0</v>
      </c>
      <c r="F35" s="86">
        <v>0</v>
      </c>
      <c r="G35" s="54">
        <v>0</v>
      </c>
      <c r="H35" s="86">
        <v>0</v>
      </c>
      <c r="I35" s="54">
        <v>0</v>
      </c>
      <c r="J35" s="86">
        <v>2</v>
      </c>
      <c r="K35" s="54">
        <v>0</v>
      </c>
      <c r="L35" s="86">
        <v>0</v>
      </c>
      <c r="M35" s="54">
        <v>0</v>
      </c>
      <c r="N35" s="86">
        <v>0</v>
      </c>
    </row>
    <row r="36" spans="1:14" ht="18" customHeight="1">
      <c r="A36" s="87"/>
      <c r="B36" s="87"/>
      <c r="C36" s="53" t="s">
        <v>212</v>
      </c>
      <c r="D36" s="84" t="s">
        <v>213</v>
      </c>
      <c r="E36" s="54">
        <v>0</v>
      </c>
      <c r="F36" s="86">
        <v>0</v>
      </c>
      <c r="G36" s="54">
        <v>0</v>
      </c>
      <c r="H36" s="86">
        <v>0</v>
      </c>
      <c r="I36" s="54">
        <v>0</v>
      </c>
      <c r="J36" s="86">
        <v>5</v>
      </c>
      <c r="K36" s="54">
        <v>0</v>
      </c>
      <c r="L36" s="86">
        <v>26</v>
      </c>
      <c r="M36" s="54">
        <v>0</v>
      </c>
      <c r="N36" s="86">
        <v>0</v>
      </c>
    </row>
    <row r="37" spans="1:14" ht="18" customHeight="1">
      <c r="A37" s="87"/>
      <c r="B37" s="87"/>
      <c r="C37" s="53" t="s">
        <v>214</v>
      </c>
      <c r="D37" s="84" t="s">
        <v>215</v>
      </c>
      <c r="E37" s="54">
        <f t="shared" ref="E37:N37" si="2">E34+E35-E36</f>
        <v>1.000542</v>
      </c>
      <c r="F37" s="86">
        <f t="shared" si="2"/>
        <v>1</v>
      </c>
      <c r="G37" s="54">
        <f t="shared" si="2"/>
        <v>19</v>
      </c>
      <c r="H37" s="86">
        <f t="shared" si="2"/>
        <v>-6.0010000000000003</v>
      </c>
      <c r="I37" s="54">
        <f t="shared" si="2"/>
        <v>-8</v>
      </c>
      <c r="J37" s="86">
        <f t="shared" si="2"/>
        <v>4.9000000000000004</v>
      </c>
      <c r="K37" s="54">
        <f t="shared" si="2"/>
        <v>89</v>
      </c>
      <c r="L37" s="86">
        <f t="shared" si="2"/>
        <v>40.999799999999993</v>
      </c>
      <c r="M37" s="54">
        <f t="shared" si="2"/>
        <v>-1</v>
      </c>
      <c r="N37" s="86">
        <f t="shared" si="2"/>
        <v>8</v>
      </c>
    </row>
    <row r="38" spans="1:14" ht="18" customHeight="1">
      <c r="A38" s="87"/>
      <c r="B38" s="87"/>
      <c r="C38" s="53" t="s">
        <v>216</v>
      </c>
      <c r="D38" s="84" t="s">
        <v>217</v>
      </c>
      <c r="E38" s="54">
        <v>0</v>
      </c>
      <c r="F38" s="86">
        <v>0</v>
      </c>
      <c r="G38" s="54">
        <v>0</v>
      </c>
      <c r="H38" s="86">
        <v>0</v>
      </c>
      <c r="I38" s="54">
        <v>0</v>
      </c>
      <c r="J38" s="86">
        <v>0</v>
      </c>
      <c r="K38" s="54">
        <v>0</v>
      </c>
      <c r="L38" s="86">
        <v>0</v>
      </c>
      <c r="M38" s="54">
        <v>0</v>
      </c>
      <c r="N38" s="86">
        <v>0</v>
      </c>
    </row>
    <row r="39" spans="1:14" ht="18" customHeight="1">
      <c r="A39" s="87"/>
      <c r="B39" s="87"/>
      <c r="C39" s="53" t="s">
        <v>218</v>
      </c>
      <c r="D39" s="84" t="s">
        <v>219</v>
      </c>
      <c r="E39" s="54">
        <v>0</v>
      </c>
      <c r="F39" s="86">
        <v>0</v>
      </c>
      <c r="G39" s="54">
        <v>0</v>
      </c>
      <c r="H39" s="86">
        <v>0</v>
      </c>
      <c r="I39" s="54">
        <v>0</v>
      </c>
      <c r="J39" s="86">
        <v>0</v>
      </c>
      <c r="K39" s="54">
        <v>0</v>
      </c>
      <c r="L39" s="86">
        <v>0</v>
      </c>
      <c r="M39" s="54">
        <v>0</v>
      </c>
      <c r="N39" s="86">
        <v>0</v>
      </c>
    </row>
    <row r="40" spans="1:14" ht="18" customHeight="1">
      <c r="A40" s="87"/>
      <c r="B40" s="87"/>
      <c r="C40" s="53" t="s">
        <v>220</v>
      </c>
      <c r="D40" s="84" t="s">
        <v>221</v>
      </c>
      <c r="E40" s="54">
        <v>0.17199999999999999</v>
      </c>
      <c r="F40" s="86">
        <v>0.1</v>
      </c>
      <c r="G40" s="54">
        <v>7</v>
      </c>
      <c r="H40" s="86">
        <v>4</v>
      </c>
      <c r="I40" s="54">
        <v>-1</v>
      </c>
      <c r="J40" s="86">
        <v>1</v>
      </c>
      <c r="K40" s="54">
        <v>30</v>
      </c>
      <c r="L40" s="86">
        <v>14</v>
      </c>
      <c r="M40" s="54">
        <v>0</v>
      </c>
      <c r="N40" s="86">
        <v>0</v>
      </c>
    </row>
    <row r="41" spans="1:14" ht="18" customHeight="1">
      <c r="A41" s="87"/>
      <c r="B41" s="87"/>
      <c r="C41" s="47" t="s">
        <v>222</v>
      </c>
      <c r="D41" s="84" t="s">
        <v>223</v>
      </c>
      <c r="E41" s="54">
        <f t="shared" ref="E41:N41" si="3">E34+E35-E36-E40</f>
        <v>0.82854200000000011</v>
      </c>
      <c r="F41" s="86">
        <f t="shared" si="3"/>
        <v>0.9</v>
      </c>
      <c r="G41" s="54">
        <f t="shared" si="3"/>
        <v>12</v>
      </c>
      <c r="H41" s="86">
        <f t="shared" si="3"/>
        <v>-10.001000000000001</v>
      </c>
      <c r="I41" s="54">
        <f t="shared" si="3"/>
        <v>-7</v>
      </c>
      <c r="J41" s="86">
        <f t="shared" si="3"/>
        <v>3.9000000000000004</v>
      </c>
      <c r="K41" s="54">
        <f t="shared" si="3"/>
        <v>59</v>
      </c>
      <c r="L41" s="86">
        <f t="shared" si="3"/>
        <v>26.999799999999993</v>
      </c>
      <c r="M41" s="54">
        <f t="shared" si="3"/>
        <v>-1</v>
      </c>
      <c r="N41" s="86">
        <f t="shared" si="3"/>
        <v>8</v>
      </c>
    </row>
    <row r="42" spans="1:14" ht="18" customHeight="1">
      <c r="A42" s="87"/>
      <c r="B42" s="87"/>
      <c r="C42" s="105" t="s">
        <v>224</v>
      </c>
      <c r="D42" s="105"/>
      <c r="E42" s="54">
        <f t="shared" ref="E42:N42" si="4">E37+E38-E39-E40</f>
        <v>0.82854200000000011</v>
      </c>
      <c r="F42" s="86">
        <f t="shared" si="4"/>
        <v>0.9</v>
      </c>
      <c r="G42" s="54">
        <f t="shared" si="4"/>
        <v>12</v>
      </c>
      <c r="H42" s="86">
        <f t="shared" si="4"/>
        <v>-10.001000000000001</v>
      </c>
      <c r="I42" s="54">
        <f t="shared" si="4"/>
        <v>-7</v>
      </c>
      <c r="J42" s="86">
        <f t="shared" si="4"/>
        <v>3.9000000000000004</v>
      </c>
      <c r="K42" s="54">
        <f t="shared" si="4"/>
        <v>59</v>
      </c>
      <c r="L42" s="86">
        <f t="shared" si="4"/>
        <v>26.999799999999993</v>
      </c>
      <c r="M42" s="54">
        <f t="shared" si="4"/>
        <v>-1</v>
      </c>
      <c r="N42" s="86">
        <f t="shared" si="4"/>
        <v>8</v>
      </c>
    </row>
    <row r="43" spans="1:14" ht="18" customHeight="1">
      <c r="A43" s="87"/>
      <c r="B43" s="87"/>
      <c r="C43" s="53" t="s">
        <v>225</v>
      </c>
      <c r="D43" s="84" t="s">
        <v>226</v>
      </c>
      <c r="E43" s="54">
        <v>1</v>
      </c>
      <c r="F43" s="112">
        <v>1</v>
      </c>
      <c r="G43" s="54">
        <v>20</v>
      </c>
      <c r="H43" s="86">
        <v>30</v>
      </c>
      <c r="I43" s="54">
        <v>27</v>
      </c>
      <c r="J43" s="86">
        <v>23</v>
      </c>
      <c r="K43" s="54">
        <v>237</v>
      </c>
      <c r="L43" s="86">
        <v>210</v>
      </c>
      <c r="M43" s="54">
        <v>8</v>
      </c>
      <c r="N43" s="86">
        <v>0</v>
      </c>
    </row>
    <row r="44" spans="1:14" ht="18" customHeight="1">
      <c r="A44" s="87"/>
      <c r="B44" s="87"/>
      <c r="C44" s="47" t="s">
        <v>227</v>
      </c>
      <c r="D44" s="65" t="s">
        <v>228</v>
      </c>
      <c r="E44" s="54">
        <f t="shared" ref="E44:N44" si="5">E41+E43</f>
        <v>1.8285420000000001</v>
      </c>
      <c r="F44" s="86">
        <v>2</v>
      </c>
      <c r="G44" s="54">
        <f t="shared" si="5"/>
        <v>32</v>
      </c>
      <c r="H44" s="86">
        <f>H41+H43</f>
        <v>19.998999999999999</v>
      </c>
      <c r="I44" s="54">
        <f t="shared" si="5"/>
        <v>20</v>
      </c>
      <c r="J44" s="86">
        <f t="shared" si="5"/>
        <v>26.9</v>
      </c>
      <c r="K44" s="54">
        <f t="shared" si="5"/>
        <v>296</v>
      </c>
      <c r="L44" s="86">
        <f t="shared" si="5"/>
        <v>236.99979999999999</v>
      </c>
      <c r="M44" s="54">
        <f t="shared" si="5"/>
        <v>7</v>
      </c>
      <c r="N44" s="86">
        <f t="shared" si="5"/>
        <v>8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佐藤　諒</cp:lastModifiedBy>
  <cp:lastPrinted>2025-07-07T02:13:45Z</cp:lastPrinted>
  <dcterms:created xsi:type="dcterms:W3CDTF">1999-07-06T05:17:05Z</dcterms:created>
  <dcterms:modified xsi:type="dcterms:W3CDTF">2025-09-03T15:13:59Z</dcterms:modified>
</cp:coreProperties>
</file>